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ricaashe/Dropbox/Code/NP_publish/Final/"/>
    </mc:Choice>
  </mc:AlternateContent>
  <xr:revisionPtr revIDLastSave="0" documentId="8_{2D28283D-E604-2844-A4D8-9303079A5453}" xr6:coauthVersionLast="36" xr6:coauthVersionMax="36" xr10:uidLastSave="{00000000-0000-0000-0000-000000000000}"/>
  <bookViews>
    <workbookView xWindow="4380" yWindow="500" windowWidth="19340" windowHeight="16020" activeTab="3" xr2:uid="{2A9AED03-1FB0-BB41-94CD-13FCB4B80781}"/>
  </bookViews>
  <sheets>
    <sheet name="2-GaussianTruth" sheetId="10" r:id="rId1"/>
    <sheet name="1-GaussianTruth" sheetId="5" r:id="rId2"/>
    <sheet name="1-Truth NP" sheetId="8" r:id="rId3"/>
    <sheet name="Truth 2 - NP" sheetId="9" r:id="rId4"/>
    <sheet name="Truth 2 Gaussian" sheetId="6" r:id="rId5"/>
    <sheet name="Truth 2 all" sheetId="4" r:id="rId6"/>
    <sheet name="Truth 2 -summary" sheetId="2" r:id="rId7"/>
  </sheets>
  <externalReferences>
    <externalReference r:id="rId8"/>
    <externalReference r:id="rId9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4" i="9" l="1"/>
  <c r="Z57" i="9"/>
  <c r="Q4" i="9" l="1"/>
  <c r="Q5" i="9"/>
  <c r="Q6" i="9"/>
  <c r="Q7" i="9"/>
  <c r="Q52" i="9" s="1"/>
  <c r="Q8" i="9"/>
  <c r="Q9" i="9"/>
  <c r="Q10" i="9"/>
  <c r="Q11" i="9"/>
  <c r="Q12" i="9"/>
  <c r="Q13" i="9"/>
  <c r="Q14" i="9"/>
  <c r="Q15" i="9"/>
  <c r="Q16" i="9"/>
  <c r="Q17" i="9"/>
  <c r="Q18" i="9"/>
  <c r="Q19" i="9"/>
  <c r="Q20" i="9"/>
  <c r="Q21" i="9"/>
  <c r="Q22" i="9"/>
  <c r="Q23" i="9"/>
  <c r="Q24" i="9"/>
  <c r="Q25" i="9"/>
  <c r="Q26" i="9"/>
  <c r="Q27" i="9"/>
  <c r="Q28" i="9"/>
  <c r="Q29" i="9"/>
  <c r="Q30" i="9"/>
  <c r="Q31" i="9"/>
  <c r="Q32" i="9"/>
  <c r="Q33" i="9"/>
  <c r="Q34" i="9"/>
  <c r="Q35" i="9"/>
  <c r="Q36" i="9"/>
  <c r="Q37" i="9"/>
  <c r="Q38" i="9"/>
  <c r="Q39" i="9"/>
  <c r="Q40" i="9"/>
  <c r="Q41" i="9"/>
  <c r="Q42" i="9"/>
  <c r="Q43" i="9"/>
  <c r="Q44" i="9"/>
  <c r="Q45" i="9"/>
  <c r="Q46" i="9"/>
  <c r="Q47" i="9"/>
  <c r="Q48" i="9"/>
  <c r="Q49" i="9"/>
  <c r="Q50" i="9"/>
  <c r="Q51" i="9"/>
  <c r="R4" i="9"/>
  <c r="H4" i="9"/>
  <c r="C13" i="5" l="1"/>
  <c r="R4" i="8" l="1"/>
  <c r="Z4" i="8"/>
  <c r="Z51" i="9"/>
  <c r="Y51" i="9"/>
  <c r="X51" i="9"/>
  <c r="W83" i="9" s="1"/>
  <c r="W51" i="9"/>
  <c r="V51" i="9"/>
  <c r="U51" i="9"/>
  <c r="T51" i="9"/>
  <c r="S51" i="9"/>
  <c r="R51" i="9"/>
  <c r="P51" i="9"/>
  <c r="O51" i="9"/>
  <c r="O83" i="9" s="1"/>
  <c r="N51" i="9"/>
  <c r="M51" i="9"/>
  <c r="L51" i="9"/>
  <c r="K51" i="9"/>
  <c r="K83" i="9" s="1"/>
  <c r="J51" i="9"/>
  <c r="I51" i="9"/>
  <c r="H51" i="9"/>
  <c r="Z83" i="9"/>
  <c r="Z50" i="9"/>
  <c r="Y50" i="9"/>
  <c r="X50" i="9"/>
  <c r="W50" i="9"/>
  <c r="V50" i="9"/>
  <c r="U50" i="9"/>
  <c r="T50" i="9"/>
  <c r="S50" i="9"/>
  <c r="R83" i="9" s="1"/>
  <c r="R50" i="9"/>
  <c r="P50" i="9"/>
  <c r="O50" i="9"/>
  <c r="N50" i="9"/>
  <c r="M50" i="9"/>
  <c r="L50" i="9"/>
  <c r="K50" i="9"/>
  <c r="J50" i="9"/>
  <c r="J83" i="9" s="1"/>
  <c r="I50" i="9"/>
  <c r="H50" i="9"/>
  <c r="Z49" i="9"/>
  <c r="Y67" i="9" s="1"/>
  <c r="Y49" i="9"/>
  <c r="X49" i="9"/>
  <c r="W49" i="9"/>
  <c r="V49" i="9"/>
  <c r="U83" i="9" s="1"/>
  <c r="U49" i="9"/>
  <c r="T49" i="9"/>
  <c r="S49" i="9"/>
  <c r="R49" i="9"/>
  <c r="Q83" i="9" s="1"/>
  <c r="P49" i="9"/>
  <c r="O49" i="9"/>
  <c r="N49" i="9"/>
  <c r="M49" i="9"/>
  <c r="L49" i="9"/>
  <c r="K49" i="9"/>
  <c r="J49" i="9"/>
  <c r="I49" i="9"/>
  <c r="H49" i="9"/>
  <c r="Z48" i="9"/>
  <c r="Y48" i="9"/>
  <c r="X82" i="9" s="1"/>
  <c r="X48" i="9"/>
  <c r="W48" i="9"/>
  <c r="V48" i="9"/>
  <c r="U48" i="9"/>
  <c r="T48" i="9"/>
  <c r="S48" i="9"/>
  <c r="R48" i="9"/>
  <c r="P48" i="9"/>
  <c r="O48" i="9"/>
  <c r="N48" i="9"/>
  <c r="M48" i="9"/>
  <c r="L48" i="9"/>
  <c r="K48" i="9"/>
  <c r="J48" i="9"/>
  <c r="I48" i="9"/>
  <c r="H48" i="9"/>
  <c r="H82" i="9" s="1"/>
  <c r="Z47" i="9"/>
  <c r="Y47" i="9"/>
  <c r="X47" i="9"/>
  <c r="W67" i="9" s="1"/>
  <c r="W47" i="9"/>
  <c r="V47" i="9"/>
  <c r="U47" i="9"/>
  <c r="T47" i="9"/>
  <c r="S82" i="9" s="1"/>
  <c r="S47" i="9"/>
  <c r="R47" i="9"/>
  <c r="P47" i="9"/>
  <c r="O47" i="9"/>
  <c r="N47" i="9"/>
  <c r="M47" i="9"/>
  <c r="L47" i="9"/>
  <c r="K47" i="9"/>
  <c r="K82" i="9" s="1"/>
  <c r="J47" i="9"/>
  <c r="I47" i="9"/>
  <c r="H47" i="9"/>
  <c r="Z46" i="9"/>
  <c r="Y46" i="9"/>
  <c r="X46" i="9"/>
  <c r="W46" i="9"/>
  <c r="V46" i="9"/>
  <c r="U46" i="9"/>
  <c r="T46" i="9"/>
  <c r="S46" i="9"/>
  <c r="R82" i="9" s="1"/>
  <c r="R46" i="9"/>
  <c r="P46" i="9"/>
  <c r="O46" i="9"/>
  <c r="N46" i="9"/>
  <c r="M46" i="9"/>
  <c r="L46" i="9"/>
  <c r="K46" i="9"/>
  <c r="J46" i="9"/>
  <c r="I46" i="9"/>
  <c r="H46" i="9"/>
  <c r="Z45" i="9"/>
  <c r="Y81" i="9" s="1"/>
  <c r="Y45" i="9"/>
  <c r="X45" i="9"/>
  <c r="W45" i="9"/>
  <c r="V45" i="9"/>
  <c r="U45" i="9"/>
  <c r="T45" i="9"/>
  <c r="S45" i="9"/>
  <c r="R45" i="9"/>
  <c r="Q81" i="9" s="1"/>
  <c r="P45" i="9"/>
  <c r="O45" i="9"/>
  <c r="N45" i="9"/>
  <c r="M45" i="9"/>
  <c r="L45" i="9"/>
  <c r="K45" i="9"/>
  <c r="J45" i="9"/>
  <c r="I45" i="9"/>
  <c r="I81" i="9" s="1"/>
  <c r="H45" i="9"/>
  <c r="Z44" i="9"/>
  <c r="Y44" i="9"/>
  <c r="X44" i="9"/>
  <c r="W44" i="9"/>
  <c r="V44" i="9"/>
  <c r="U44" i="9"/>
  <c r="T81" i="9" s="1"/>
  <c r="T44" i="9"/>
  <c r="S44" i="9"/>
  <c r="R44" i="9"/>
  <c r="P44" i="9"/>
  <c r="P81" i="9" s="1"/>
  <c r="O44" i="9"/>
  <c r="N44" i="9"/>
  <c r="M44" i="9"/>
  <c r="L44" i="9"/>
  <c r="L81" i="9" s="1"/>
  <c r="K44" i="9"/>
  <c r="J44" i="9"/>
  <c r="I44" i="9"/>
  <c r="H44" i="9"/>
  <c r="Z43" i="9"/>
  <c r="Y43" i="9"/>
  <c r="X43" i="9"/>
  <c r="W43" i="9"/>
  <c r="V43" i="9"/>
  <c r="U43" i="9"/>
  <c r="T43" i="9"/>
  <c r="S43" i="9"/>
  <c r="R43" i="9"/>
  <c r="P43" i="9"/>
  <c r="O43" i="9"/>
  <c r="N43" i="9"/>
  <c r="M43" i="9"/>
  <c r="L43" i="9"/>
  <c r="K43" i="9"/>
  <c r="J43" i="9"/>
  <c r="I43" i="9"/>
  <c r="H43" i="9"/>
  <c r="Z42" i="9"/>
  <c r="Y42" i="9"/>
  <c r="X42" i="9"/>
  <c r="W42" i="9"/>
  <c r="V80" i="9" s="1"/>
  <c r="V42" i="9"/>
  <c r="U42" i="9"/>
  <c r="T42" i="9"/>
  <c r="S42" i="9"/>
  <c r="R42" i="9"/>
  <c r="P42" i="9"/>
  <c r="O42" i="9"/>
  <c r="N42" i="9"/>
  <c r="N80" i="9" s="1"/>
  <c r="M42" i="9"/>
  <c r="L42" i="9"/>
  <c r="K42" i="9"/>
  <c r="J42" i="9"/>
  <c r="J80" i="9" s="1"/>
  <c r="I42" i="9"/>
  <c r="H42" i="9"/>
  <c r="Z41" i="9"/>
  <c r="Y41" i="9"/>
  <c r="X41" i="9"/>
  <c r="W41" i="9"/>
  <c r="V41" i="9"/>
  <c r="U41" i="9"/>
  <c r="T41" i="9"/>
  <c r="S41" i="9"/>
  <c r="R41" i="9"/>
  <c r="Q68" i="9" s="1"/>
  <c r="P41" i="9"/>
  <c r="O41" i="9"/>
  <c r="N41" i="9"/>
  <c r="M41" i="9"/>
  <c r="L41" i="9"/>
  <c r="K41" i="9"/>
  <c r="J41" i="9"/>
  <c r="I41" i="9"/>
  <c r="I80" i="9" s="1"/>
  <c r="H41" i="9"/>
  <c r="Z40" i="9"/>
  <c r="Y40" i="9"/>
  <c r="X80" i="9" s="1"/>
  <c r="X40" i="9"/>
  <c r="W40" i="9"/>
  <c r="V40" i="9"/>
  <c r="U40" i="9"/>
  <c r="T80" i="9" s="1"/>
  <c r="T40" i="9"/>
  <c r="S40" i="9"/>
  <c r="R40" i="9"/>
  <c r="P40" i="9"/>
  <c r="O40" i="9"/>
  <c r="N40" i="9"/>
  <c r="M40" i="9"/>
  <c r="L40" i="9"/>
  <c r="K40" i="9"/>
  <c r="J40" i="9"/>
  <c r="I40" i="9"/>
  <c r="H40" i="9"/>
  <c r="Z39" i="9"/>
  <c r="Y39" i="9"/>
  <c r="X39" i="9"/>
  <c r="W85" i="9" s="1"/>
  <c r="W39" i="9"/>
  <c r="V39" i="9"/>
  <c r="U39" i="9"/>
  <c r="T39" i="9"/>
  <c r="S39" i="9"/>
  <c r="R39" i="9"/>
  <c r="P39" i="9"/>
  <c r="O39" i="9"/>
  <c r="O85" i="9" s="1"/>
  <c r="N39" i="9"/>
  <c r="M39" i="9"/>
  <c r="L39" i="9"/>
  <c r="K39" i="9"/>
  <c r="J39" i="9"/>
  <c r="I39" i="9"/>
  <c r="H39" i="9"/>
  <c r="Z85" i="9"/>
  <c r="Z38" i="9"/>
  <c r="Y38" i="9"/>
  <c r="X38" i="9"/>
  <c r="W38" i="9"/>
  <c r="V38" i="9"/>
  <c r="U38" i="9"/>
  <c r="T38" i="9"/>
  <c r="S38" i="9"/>
  <c r="R85" i="9" s="1"/>
  <c r="R38" i="9"/>
  <c r="P38" i="9"/>
  <c r="O38" i="9"/>
  <c r="N38" i="9"/>
  <c r="N85" i="9" s="1"/>
  <c r="M38" i="9"/>
  <c r="L38" i="9"/>
  <c r="K38" i="9"/>
  <c r="J38" i="9"/>
  <c r="J85" i="9" s="1"/>
  <c r="I38" i="9"/>
  <c r="H38" i="9"/>
  <c r="Z37" i="9"/>
  <c r="Y37" i="9"/>
  <c r="X37" i="9"/>
  <c r="W37" i="9"/>
  <c r="V37" i="9"/>
  <c r="U85" i="9" s="1"/>
  <c r="U37" i="9"/>
  <c r="T37" i="9"/>
  <c r="S37" i="9"/>
  <c r="R37" i="9"/>
  <c r="Q85" i="9" s="1"/>
  <c r="P37" i="9"/>
  <c r="O37" i="9"/>
  <c r="N37" i="9"/>
  <c r="M37" i="9"/>
  <c r="M85" i="9" s="1"/>
  <c r="L37" i="9"/>
  <c r="K37" i="9"/>
  <c r="J37" i="9"/>
  <c r="I37" i="9"/>
  <c r="H37" i="9"/>
  <c r="Z36" i="9"/>
  <c r="Y36" i="9"/>
  <c r="X36" i="9"/>
  <c r="W36" i="9"/>
  <c r="V36" i="9"/>
  <c r="U36" i="9"/>
  <c r="T84" i="9" s="1"/>
  <c r="T36" i="9"/>
  <c r="S36" i="9"/>
  <c r="R36" i="9"/>
  <c r="P36" i="9"/>
  <c r="P84" i="9" s="1"/>
  <c r="O36" i="9"/>
  <c r="N36" i="9"/>
  <c r="M36" i="9"/>
  <c r="L36" i="9"/>
  <c r="L84" i="9" s="1"/>
  <c r="K36" i="9"/>
  <c r="J36" i="9"/>
  <c r="I36" i="9"/>
  <c r="H36" i="9"/>
  <c r="H84" i="9" s="1"/>
  <c r="Z35" i="9"/>
  <c r="Y35" i="9"/>
  <c r="X35" i="9"/>
  <c r="W35" i="9"/>
  <c r="V35" i="9"/>
  <c r="U35" i="9"/>
  <c r="T35" i="9"/>
  <c r="S35" i="9"/>
  <c r="R35" i="9"/>
  <c r="P35" i="9"/>
  <c r="O35" i="9"/>
  <c r="N35" i="9"/>
  <c r="M35" i="9"/>
  <c r="L35" i="9"/>
  <c r="K35" i="9"/>
  <c r="K84" i="9" s="1"/>
  <c r="J35" i="9"/>
  <c r="I35" i="9"/>
  <c r="H35" i="9"/>
  <c r="Z84" i="9"/>
  <c r="Z34" i="9"/>
  <c r="Y34" i="9"/>
  <c r="X34" i="9"/>
  <c r="W34" i="9"/>
  <c r="V34" i="9"/>
  <c r="U34" i="9"/>
  <c r="T34" i="9"/>
  <c r="S34" i="9"/>
  <c r="R84" i="9" s="1"/>
  <c r="R34" i="9"/>
  <c r="P34" i="9"/>
  <c r="O34" i="9"/>
  <c r="N34" i="9"/>
  <c r="N84" i="9" s="1"/>
  <c r="M34" i="9"/>
  <c r="L34" i="9"/>
  <c r="K34" i="9"/>
  <c r="J34" i="9"/>
  <c r="J84" i="9" s="1"/>
  <c r="I34" i="9"/>
  <c r="H34" i="9"/>
  <c r="Z33" i="9"/>
  <c r="Y79" i="9" s="1"/>
  <c r="Y33" i="9"/>
  <c r="X33" i="9"/>
  <c r="W33" i="9"/>
  <c r="V33" i="9"/>
  <c r="U79" i="9" s="1"/>
  <c r="U33" i="9"/>
  <c r="T33" i="9"/>
  <c r="S33" i="9"/>
  <c r="R33" i="9"/>
  <c r="P33" i="9"/>
  <c r="O33" i="9"/>
  <c r="N33" i="9"/>
  <c r="M33" i="9"/>
  <c r="M79" i="9" s="1"/>
  <c r="L33" i="9"/>
  <c r="K33" i="9"/>
  <c r="J33" i="9"/>
  <c r="I33" i="9"/>
  <c r="H33" i="9"/>
  <c r="Z32" i="9"/>
  <c r="Y32" i="9"/>
  <c r="X79" i="9" s="1"/>
  <c r="X32" i="9"/>
  <c r="W32" i="9"/>
  <c r="V32" i="9"/>
  <c r="U32" i="9"/>
  <c r="T32" i="9"/>
  <c r="S32" i="9"/>
  <c r="R32" i="9"/>
  <c r="P32" i="9"/>
  <c r="P79" i="9" s="1"/>
  <c r="O32" i="9"/>
  <c r="N32" i="9"/>
  <c r="M32" i="9"/>
  <c r="L32" i="9"/>
  <c r="L79" i="9" s="1"/>
  <c r="K32" i="9"/>
  <c r="J32" i="9"/>
  <c r="I32" i="9"/>
  <c r="H32" i="9"/>
  <c r="H79" i="9" s="1"/>
  <c r="Z31" i="9"/>
  <c r="Y31" i="9"/>
  <c r="X31" i="9"/>
  <c r="W31" i="9"/>
  <c r="V31" i="9"/>
  <c r="U31" i="9"/>
  <c r="T31" i="9"/>
  <c r="S79" i="9" s="1"/>
  <c r="S31" i="9"/>
  <c r="R31" i="9"/>
  <c r="P31" i="9"/>
  <c r="O31" i="9"/>
  <c r="O79" i="9" s="1"/>
  <c r="N31" i="9"/>
  <c r="M31" i="9"/>
  <c r="L31" i="9"/>
  <c r="K31" i="9"/>
  <c r="K79" i="9" s="1"/>
  <c r="J31" i="9"/>
  <c r="I31" i="9"/>
  <c r="H31" i="9"/>
  <c r="Z78" i="9"/>
  <c r="Z30" i="9"/>
  <c r="Y30" i="9"/>
  <c r="X30" i="9"/>
  <c r="W30" i="9"/>
  <c r="V30" i="9"/>
  <c r="U30" i="9"/>
  <c r="T30" i="9"/>
  <c r="S30" i="9"/>
  <c r="R30" i="9"/>
  <c r="P30" i="9"/>
  <c r="O30" i="9"/>
  <c r="N30" i="9"/>
  <c r="N78" i="9" s="1"/>
  <c r="M30" i="9"/>
  <c r="L30" i="9"/>
  <c r="K30" i="9"/>
  <c r="J30" i="9"/>
  <c r="I30" i="9"/>
  <c r="H30" i="9"/>
  <c r="Z29" i="9"/>
  <c r="Y65" i="9" s="1"/>
  <c r="Y29" i="9"/>
  <c r="X29" i="9"/>
  <c r="W29" i="9"/>
  <c r="V29" i="9"/>
  <c r="U65" i="9" s="1"/>
  <c r="U29" i="9"/>
  <c r="T29" i="9"/>
  <c r="S29" i="9"/>
  <c r="R29" i="9"/>
  <c r="Q78" i="9" s="1"/>
  <c r="P29" i="9"/>
  <c r="O29" i="9"/>
  <c r="N29" i="9"/>
  <c r="M29" i="9"/>
  <c r="L29" i="9"/>
  <c r="K29" i="9"/>
  <c r="J29" i="9"/>
  <c r="I29" i="9"/>
  <c r="I78" i="9" s="1"/>
  <c r="H29" i="9"/>
  <c r="Z28" i="9"/>
  <c r="Y28" i="9"/>
  <c r="X78" i="9" s="1"/>
  <c r="X28" i="9"/>
  <c r="W28" i="9"/>
  <c r="V28" i="9"/>
  <c r="U28" i="9"/>
  <c r="T78" i="9" s="1"/>
  <c r="T28" i="9"/>
  <c r="S28" i="9"/>
  <c r="R28" i="9"/>
  <c r="P28" i="9"/>
  <c r="P78" i="9" s="1"/>
  <c r="O28" i="9"/>
  <c r="N28" i="9"/>
  <c r="M28" i="9"/>
  <c r="L28" i="9"/>
  <c r="K28" i="9"/>
  <c r="J28" i="9"/>
  <c r="I28" i="9"/>
  <c r="H28" i="9"/>
  <c r="H78" i="9" s="1"/>
  <c r="Z27" i="9"/>
  <c r="Y27" i="9"/>
  <c r="X27" i="9"/>
  <c r="W77" i="9" s="1"/>
  <c r="W27" i="9"/>
  <c r="V27" i="9"/>
  <c r="U27" i="9"/>
  <c r="T27" i="9"/>
  <c r="S27" i="9"/>
  <c r="R27" i="9"/>
  <c r="P27" i="9"/>
  <c r="O27" i="9"/>
  <c r="O77" i="9" s="1"/>
  <c r="N27" i="9"/>
  <c r="M27" i="9"/>
  <c r="L27" i="9"/>
  <c r="K27" i="9"/>
  <c r="J27" i="9"/>
  <c r="I27" i="9"/>
  <c r="H27" i="9"/>
  <c r="Z26" i="9"/>
  <c r="Y26" i="9"/>
  <c r="X26" i="9"/>
  <c r="W26" i="9"/>
  <c r="V77" i="9" s="1"/>
  <c r="V26" i="9"/>
  <c r="U26" i="9"/>
  <c r="T26" i="9"/>
  <c r="S26" i="9"/>
  <c r="R77" i="9" s="1"/>
  <c r="R26" i="9"/>
  <c r="P26" i="9"/>
  <c r="O26" i="9"/>
  <c r="N26" i="9"/>
  <c r="N77" i="9" s="1"/>
  <c r="M26" i="9"/>
  <c r="L26" i="9"/>
  <c r="K26" i="9"/>
  <c r="J26" i="9"/>
  <c r="I26" i="9"/>
  <c r="H26" i="9"/>
  <c r="Z25" i="9"/>
  <c r="Y77" i="9" s="1"/>
  <c r="Y25" i="9"/>
  <c r="X25" i="9"/>
  <c r="W25" i="9"/>
  <c r="V25" i="9"/>
  <c r="U77" i="9" s="1"/>
  <c r="U25" i="9"/>
  <c r="T25" i="9"/>
  <c r="S25" i="9"/>
  <c r="R25" i="9"/>
  <c r="Q77" i="9" s="1"/>
  <c r="P25" i="9"/>
  <c r="O25" i="9"/>
  <c r="N25" i="9"/>
  <c r="M25" i="9"/>
  <c r="L25" i="9"/>
  <c r="K25" i="9"/>
  <c r="J25" i="9"/>
  <c r="I25" i="9"/>
  <c r="I77" i="9" s="1"/>
  <c r="H25" i="9"/>
  <c r="Z24" i="9"/>
  <c r="Y24" i="9"/>
  <c r="X24" i="9"/>
  <c r="W24" i="9"/>
  <c r="V24" i="9"/>
  <c r="U24" i="9"/>
  <c r="T76" i="9" s="1"/>
  <c r="T24" i="9"/>
  <c r="S24" i="9"/>
  <c r="R24" i="9"/>
  <c r="P24" i="9"/>
  <c r="P76" i="9" s="1"/>
  <c r="O24" i="9"/>
  <c r="N24" i="9"/>
  <c r="M24" i="9"/>
  <c r="L24" i="9"/>
  <c r="L76" i="9" s="1"/>
  <c r="K24" i="9"/>
  <c r="J24" i="9"/>
  <c r="I24" i="9"/>
  <c r="H24" i="9"/>
  <c r="Z23" i="9"/>
  <c r="Y23" i="9"/>
  <c r="X23" i="9"/>
  <c r="W23" i="9"/>
  <c r="V23" i="9"/>
  <c r="U23" i="9"/>
  <c r="T23" i="9"/>
  <c r="S23" i="9"/>
  <c r="R23" i="9"/>
  <c r="P23" i="9"/>
  <c r="O23" i="9"/>
  <c r="O76" i="9" s="1"/>
  <c r="N23" i="9"/>
  <c r="M23" i="9"/>
  <c r="L23" i="9"/>
  <c r="K23" i="9"/>
  <c r="J23" i="9"/>
  <c r="I23" i="9"/>
  <c r="H23" i="9"/>
  <c r="Z76" i="9"/>
  <c r="Z22" i="9"/>
  <c r="Y22" i="9"/>
  <c r="X22" i="9"/>
  <c r="W22" i="9"/>
  <c r="V22" i="9"/>
  <c r="U22" i="9"/>
  <c r="T22" i="9"/>
  <c r="S22" i="9"/>
  <c r="R76" i="9" s="1"/>
  <c r="R22" i="9"/>
  <c r="P22" i="9"/>
  <c r="O22" i="9"/>
  <c r="N22" i="9"/>
  <c r="N76" i="9" s="1"/>
  <c r="M22" i="9"/>
  <c r="L22" i="9"/>
  <c r="K22" i="9"/>
  <c r="J22" i="9"/>
  <c r="J76" i="9" s="1"/>
  <c r="I22" i="9"/>
  <c r="H22" i="9"/>
  <c r="Z21" i="9"/>
  <c r="Y71" i="9" s="1"/>
  <c r="Y21" i="9"/>
  <c r="X21" i="9"/>
  <c r="W21" i="9"/>
  <c r="V21" i="9"/>
  <c r="U71" i="9" s="1"/>
  <c r="U21" i="9"/>
  <c r="T21" i="9"/>
  <c r="S21" i="9"/>
  <c r="R21" i="9"/>
  <c r="Q71" i="9" s="1"/>
  <c r="P21" i="9"/>
  <c r="O21" i="9"/>
  <c r="N21" i="9"/>
  <c r="M21" i="9"/>
  <c r="M71" i="9" s="1"/>
  <c r="L21" i="9"/>
  <c r="K21" i="9"/>
  <c r="J21" i="9"/>
  <c r="I21" i="9"/>
  <c r="I71" i="9" s="1"/>
  <c r="H21" i="9"/>
  <c r="Z20" i="9"/>
  <c r="Y20" i="9"/>
  <c r="X71" i="9" s="1"/>
  <c r="X20" i="9"/>
  <c r="W20" i="9"/>
  <c r="V20" i="9"/>
  <c r="U20" i="9"/>
  <c r="T71" i="9" s="1"/>
  <c r="T20" i="9"/>
  <c r="S20" i="9"/>
  <c r="R20" i="9"/>
  <c r="P20" i="9"/>
  <c r="O20" i="9"/>
  <c r="N20" i="9"/>
  <c r="M20" i="9"/>
  <c r="L20" i="9"/>
  <c r="K20" i="9"/>
  <c r="J20" i="9"/>
  <c r="I20" i="9"/>
  <c r="H20" i="9"/>
  <c r="H71" i="9" s="1"/>
  <c r="C110" i="9" s="1"/>
  <c r="Z19" i="9"/>
  <c r="Y19" i="9"/>
  <c r="X19" i="9"/>
  <c r="W71" i="9" s="1"/>
  <c r="W19" i="9"/>
  <c r="V19" i="9"/>
  <c r="U19" i="9"/>
  <c r="T19" i="9"/>
  <c r="S71" i="9" s="1"/>
  <c r="P110" i="9" s="1"/>
  <c r="S19" i="9"/>
  <c r="R19" i="9"/>
  <c r="P19" i="9"/>
  <c r="O19" i="9"/>
  <c r="N19" i="9"/>
  <c r="M19" i="9"/>
  <c r="L19" i="9"/>
  <c r="K19" i="9"/>
  <c r="K71" i="9" s="1"/>
  <c r="J19" i="9"/>
  <c r="I19" i="9"/>
  <c r="H19" i="9"/>
  <c r="Z70" i="9"/>
  <c r="Z18" i="9"/>
  <c r="Y18" i="9"/>
  <c r="X18" i="9"/>
  <c r="W70" i="9" s="1"/>
  <c r="W18" i="9"/>
  <c r="V18" i="9"/>
  <c r="U18" i="9"/>
  <c r="T18" i="9"/>
  <c r="S18" i="9"/>
  <c r="R18" i="9"/>
  <c r="P18" i="9"/>
  <c r="O18" i="9"/>
  <c r="O70" i="9" s="1"/>
  <c r="N18" i="9"/>
  <c r="M18" i="9"/>
  <c r="L18" i="9"/>
  <c r="K18" i="9"/>
  <c r="J18" i="9"/>
  <c r="J70" i="9" s="1"/>
  <c r="I18" i="9"/>
  <c r="H18" i="9"/>
  <c r="Z17" i="9"/>
  <c r="Y17" i="9"/>
  <c r="X17" i="9"/>
  <c r="W17" i="9"/>
  <c r="V17" i="9"/>
  <c r="U17" i="9"/>
  <c r="T17" i="9"/>
  <c r="S17" i="9"/>
  <c r="R70" i="9" s="1"/>
  <c r="R17" i="9"/>
  <c r="P17" i="9"/>
  <c r="O17" i="9"/>
  <c r="N17" i="9"/>
  <c r="N61" i="9" s="1"/>
  <c r="M17" i="9"/>
  <c r="L17" i="9"/>
  <c r="K17" i="9"/>
  <c r="J17" i="9"/>
  <c r="I17" i="9"/>
  <c r="I61" i="9" s="1"/>
  <c r="H17" i="9"/>
  <c r="Z16" i="9"/>
  <c r="Y16" i="9"/>
  <c r="X70" i="9" s="1"/>
  <c r="X16" i="9"/>
  <c r="W16" i="9"/>
  <c r="V16" i="9"/>
  <c r="U70" i="9" s="1"/>
  <c r="U16" i="9"/>
  <c r="T70" i="9" s="1"/>
  <c r="T16" i="9"/>
  <c r="S16" i="9"/>
  <c r="R16" i="9"/>
  <c r="Q61" i="9" s="1"/>
  <c r="P16" i="9"/>
  <c r="O16" i="9"/>
  <c r="N16" i="9"/>
  <c r="M16" i="9"/>
  <c r="L16" i="9"/>
  <c r="L70" i="9" s="1"/>
  <c r="K16" i="9"/>
  <c r="J16" i="9"/>
  <c r="I16" i="9"/>
  <c r="H16" i="9"/>
  <c r="H70" i="9" s="1"/>
  <c r="Z15" i="9"/>
  <c r="Y15" i="9"/>
  <c r="X15" i="9"/>
  <c r="W15" i="9"/>
  <c r="V15" i="9"/>
  <c r="U15" i="9"/>
  <c r="T75" i="9" s="1"/>
  <c r="T15" i="9"/>
  <c r="S15" i="9"/>
  <c r="R15" i="9"/>
  <c r="P15" i="9"/>
  <c r="O15" i="9"/>
  <c r="O75" i="9" s="1"/>
  <c r="N15" i="9"/>
  <c r="M15" i="9"/>
  <c r="L15" i="9"/>
  <c r="K15" i="9"/>
  <c r="J15" i="9"/>
  <c r="I15" i="9"/>
  <c r="H15" i="9"/>
  <c r="H75" i="9" s="1"/>
  <c r="Z14" i="9"/>
  <c r="Y14" i="9"/>
  <c r="X14" i="9"/>
  <c r="W75" i="9" s="1"/>
  <c r="W14" i="9"/>
  <c r="V14" i="9"/>
  <c r="U14" i="9"/>
  <c r="T14" i="9"/>
  <c r="S14" i="9"/>
  <c r="R89" i="9" s="1"/>
  <c r="R14" i="9"/>
  <c r="P14" i="9"/>
  <c r="O14" i="9"/>
  <c r="N14" i="9"/>
  <c r="M14" i="9"/>
  <c r="L14" i="9"/>
  <c r="K14" i="9"/>
  <c r="K75" i="9" s="1"/>
  <c r="J14" i="9"/>
  <c r="I14" i="9"/>
  <c r="H14" i="9"/>
  <c r="Z75" i="9"/>
  <c r="S114" i="9" s="1"/>
  <c r="Z13" i="9"/>
  <c r="Y75" i="9" s="1"/>
  <c r="Y13" i="9"/>
  <c r="X13" i="9"/>
  <c r="W13" i="9"/>
  <c r="V13" i="9"/>
  <c r="U75" i="9" s="1"/>
  <c r="U13" i="9"/>
  <c r="T13" i="9"/>
  <c r="S13" i="9"/>
  <c r="R75" i="9" s="1"/>
  <c r="R13" i="9"/>
  <c r="Q75" i="9" s="1"/>
  <c r="P13" i="9"/>
  <c r="O13" i="9"/>
  <c r="N13" i="9"/>
  <c r="M13" i="9"/>
  <c r="L13" i="9"/>
  <c r="K13" i="9"/>
  <c r="J13" i="9"/>
  <c r="I13" i="9"/>
  <c r="I75" i="9" s="1"/>
  <c r="H13" i="9"/>
  <c r="Z12" i="9"/>
  <c r="Y74" i="9" s="1"/>
  <c r="Y12" i="9"/>
  <c r="X12" i="9"/>
  <c r="W12" i="9"/>
  <c r="V12" i="9"/>
  <c r="U12" i="9"/>
  <c r="T74" i="9" s="1"/>
  <c r="T12" i="9"/>
  <c r="S12" i="9"/>
  <c r="R12" i="9"/>
  <c r="P12" i="9"/>
  <c r="O12" i="9"/>
  <c r="N12" i="9"/>
  <c r="M12" i="9"/>
  <c r="L12" i="9"/>
  <c r="K12" i="9"/>
  <c r="J12" i="9"/>
  <c r="I12" i="9"/>
  <c r="I74" i="9" s="1"/>
  <c r="H12" i="9"/>
  <c r="H74" i="9" s="1"/>
  <c r="Z11" i="9"/>
  <c r="Y11" i="9"/>
  <c r="X11" i="9"/>
  <c r="W11" i="9"/>
  <c r="V11" i="9"/>
  <c r="U11" i="9"/>
  <c r="T11" i="9"/>
  <c r="S11" i="9"/>
  <c r="R11" i="9"/>
  <c r="P11" i="9"/>
  <c r="P74" i="9" s="1"/>
  <c r="O11" i="9"/>
  <c r="O74" i="9" s="1"/>
  <c r="N11" i="9"/>
  <c r="M11" i="9"/>
  <c r="L11" i="9"/>
  <c r="L74" i="9" s="1"/>
  <c r="K11" i="9"/>
  <c r="J11" i="9"/>
  <c r="I11" i="9"/>
  <c r="H11" i="9"/>
  <c r="Z74" i="9"/>
  <c r="S113" i="9" s="1"/>
  <c r="Z10" i="9"/>
  <c r="Y10" i="9"/>
  <c r="X10" i="9"/>
  <c r="W10" i="9"/>
  <c r="V74" i="9" s="1"/>
  <c r="V10" i="9"/>
  <c r="U10" i="9"/>
  <c r="T10" i="9"/>
  <c r="S10" i="9"/>
  <c r="R10" i="9"/>
  <c r="P10" i="9"/>
  <c r="O10" i="9"/>
  <c r="N10" i="9"/>
  <c r="N74" i="9" s="1"/>
  <c r="M10" i="9"/>
  <c r="L10" i="9"/>
  <c r="K10" i="9"/>
  <c r="J10" i="9"/>
  <c r="J74" i="9" s="1"/>
  <c r="J113" i="9" s="1"/>
  <c r="I10" i="9"/>
  <c r="H10" i="9"/>
  <c r="Z9" i="9"/>
  <c r="Y73" i="9" s="1"/>
  <c r="Y9" i="9"/>
  <c r="X9" i="9"/>
  <c r="W9" i="9"/>
  <c r="V73" i="9" s="1"/>
  <c r="V9" i="9"/>
  <c r="U9" i="9"/>
  <c r="T9" i="9"/>
  <c r="S9" i="9"/>
  <c r="R9" i="9"/>
  <c r="Q59" i="9" s="1"/>
  <c r="P9" i="9"/>
  <c r="O9" i="9"/>
  <c r="N9" i="9"/>
  <c r="M9" i="9"/>
  <c r="L9" i="9"/>
  <c r="K9" i="9"/>
  <c r="J9" i="9"/>
  <c r="J73" i="9" s="1"/>
  <c r="I9" i="9"/>
  <c r="H9" i="9"/>
  <c r="Z8" i="9"/>
  <c r="Y8" i="9"/>
  <c r="X8" i="9"/>
  <c r="W8" i="9"/>
  <c r="V8" i="9"/>
  <c r="U73" i="9" s="1"/>
  <c r="U8" i="9"/>
  <c r="T73" i="9" s="1"/>
  <c r="T8" i="9"/>
  <c r="S8" i="9"/>
  <c r="R8" i="9"/>
  <c r="P8" i="9"/>
  <c r="O8" i="9"/>
  <c r="N8" i="9"/>
  <c r="M8" i="9"/>
  <c r="M73" i="9" s="1"/>
  <c r="L8" i="9"/>
  <c r="K8" i="9"/>
  <c r="J8" i="9"/>
  <c r="I8" i="9"/>
  <c r="H8" i="9"/>
  <c r="Z7" i="9"/>
  <c r="Y7" i="9"/>
  <c r="X7" i="9"/>
  <c r="W7" i="9"/>
  <c r="V7" i="9"/>
  <c r="U7" i="9"/>
  <c r="T7" i="9"/>
  <c r="S73" i="9" s="1"/>
  <c r="S7" i="9"/>
  <c r="R7" i="9"/>
  <c r="P7" i="9"/>
  <c r="P73" i="9" s="1"/>
  <c r="E112" i="9" s="1"/>
  <c r="O7" i="9"/>
  <c r="O73" i="9" s="1"/>
  <c r="N7" i="9"/>
  <c r="M7" i="9"/>
  <c r="L7" i="9"/>
  <c r="L73" i="9" s="1"/>
  <c r="K7" i="9"/>
  <c r="K73" i="9" s="1"/>
  <c r="J7" i="9"/>
  <c r="I7" i="9"/>
  <c r="H7" i="9"/>
  <c r="H73" i="9" s="1"/>
  <c r="C112" i="9" s="1"/>
  <c r="Z6" i="9"/>
  <c r="Y6" i="9"/>
  <c r="X6" i="9"/>
  <c r="W6" i="9"/>
  <c r="V6" i="9"/>
  <c r="U6" i="9"/>
  <c r="T6" i="9"/>
  <c r="S6" i="9"/>
  <c r="R6" i="9"/>
  <c r="P6" i="9"/>
  <c r="O6" i="9"/>
  <c r="N6" i="9"/>
  <c r="M6" i="9"/>
  <c r="L6" i="9"/>
  <c r="K6" i="9"/>
  <c r="J6" i="9"/>
  <c r="J72" i="9" s="1"/>
  <c r="I6" i="9"/>
  <c r="H6" i="9"/>
  <c r="Z72" i="9"/>
  <c r="S111" i="9" s="1"/>
  <c r="Z5" i="9"/>
  <c r="Y63" i="9" s="1"/>
  <c r="Y5" i="9"/>
  <c r="X5" i="9"/>
  <c r="W5" i="9"/>
  <c r="V72" i="9" s="1"/>
  <c r="V5" i="9"/>
  <c r="U87" i="9" s="1"/>
  <c r="U5" i="9"/>
  <c r="T5" i="9"/>
  <c r="S5" i="9"/>
  <c r="R5" i="9"/>
  <c r="P5" i="9"/>
  <c r="O5" i="9"/>
  <c r="N5" i="9"/>
  <c r="N72" i="9" s="1"/>
  <c r="H111" i="9" s="1"/>
  <c r="M5" i="9"/>
  <c r="L5" i="9"/>
  <c r="K5" i="9"/>
  <c r="J5" i="9"/>
  <c r="I5" i="9"/>
  <c r="H5" i="9"/>
  <c r="Z4" i="9"/>
  <c r="Y72" i="9" s="1"/>
  <c r="Y4" i="9"/>
  <c r="X4" i="9"/>
  <c r="W4" i="9"/>
  <c r="V4" i="9"/>
  <c r="U4" i="9"/>
  <c r="T4" i="9"/>
  <c r="S4" i="9"/>
  <c r="O4" i="9"/>
  <c r="N4" i="9"/>
  <c r="M4" i="9"/>
  <c r="L4" i="9"/>
  <c r="K4" i="9"/>
  <c r="J4" i="9"/>
  <c r="I4" i="9"/>
  <c r="H63" i="9"/>
  <c r="C102" i="9" s="1"/>
  <c r="H4" i="8"/>
  <c r="O72" i="9"/>
  <c r="R72" i="9"/>
  <c r="I73" i="9"/>
  <c r="N73" i="9"/>
  <c r="R73" i="9"/>
  <c r="Z73" i="9"/>
  <c r="W73" i="9"/>
  <c r="X73" i="9"/>
  <c r="X74" i="9"/>
  <c r="R74" i="9"/>
  <c r="W74" i="9"/>
  <c r="L75" i="9"/>
  <c r="L114" i="9" s="1"/>
  <c r="P75" i="9"/>
  <c r="M75" i="9"/>
  <c r="J75" i="9"/>
  <c r="J114" i="9" s="1"/>
  <c r="K70" i="9"/>
  <c r="N70" i="9"/>
  <c r="S70" i="9"/>
  <c r="V70" i="9"/>
  <c r="P70" i="9"/>
  <c r="E109" i="9" s="1"/>
  <c r="M70" i="9"/>
  <c r="J71" i="9"/>
  <c r="R71" i="9"/>
  <c r="V71" i="9"/>
  <c r="Z71" i="9"/>
  <c r="O71" i="9"/>
  <c r="P71" i="9"/>
  <c r="E110" i="9" s="1"/>
  <c r="M76" i="9"/>
  <c r="Q76" i="9"/>
  <c r="U76" i="9"/>
  <c r="X76" i="9"/>
  <c r="V76" i="9"/>
  <c r="H77" i="9"/>
  <c r="K77" i="9"/>
  <c r="L77" i="9"/>
  <c r="P77" i="9"/>
  <c r="S77" i="9"/>
  <c r="T77" i="9"/>
  <c r="M77" i="9"/>
  <c r="J77" i="9"/>
  <c r="Z77" i="9"/>
  <c r="K78" i="9"/>
  <c r="O78" i="9"/>
  <c r="S78" i="9"/>
  <c r="V78" i="9"/>
  <c r="W78" i="9"/>
  <c r="L78" i="9"/>
  <c r="M65" i="9"/>
  <c r="I79" i="9"/>
  <c r="J79" i="9"/>
  <c r="N79" i="9"/>
  <c r="Q79" i="9"/>
  <c r="V79" i="9"/>
  <c r="Z79" i="9"/>
  <c r="W79" i="9"/>
  <c r="T79" i="9"/>
  <c r="I84" i="9"/>
  <c r="M84" i="9"/>
  <c r="Q84" i="9"/>
  <c r="U84" i="9"/>
  <c r="X84" i="9"/>
  <c r="Y84" i="9"/>
  <c r="V84" i="9"/>
  <c r="H85" i="9"/>
  <c r="K85" i="9"/>
  <c r="L85" i="9"/>
  <c r="P85" i="9"/>
  <c r="S85" i="9"/>
  <c r="T85" i="9"/>
  <c r="X85" i="9"/>
  <c r="I85" i="9"/>
  <c r="Y85" i="9"/>
  <c r="V85" i="9"/>
  <c r="K80" i="9"/>
  <c r="O80" i="9"/>
  <c r="R80" i="9"/>
  <c r="S80" i="9"/>
  <c r="W80" i="9"/>
  <c r="P80" i="9"/>
  <c r="M68" i="9"/>
  <c r="N107" i="9" s="1"/>
  <c r="J81" i="9"/>
  <c r="M81" i="9"/>
  <c r="N81" i="9"/>
  <c r="R81" i="9"/>
  <c r="U81" i="9"/>
  <c r="V81" i="9"/>
  <c r="Z81" i="9"/>
  <c r="H81" i="9"/>
  <c r="X81" i="9"/>
  <c r="I82" i="9"/>
  <c r="M82" i="9"/>
  <c r="P82" i="9"/>
  <c r="Q82" i="9"/>
  <c r="U82" i="9"/>
  <c r="Y82" i="9"/>
  <c r="N82" i="9"/>
  <c r="H83" i="9"/>
  <c r="P83" i="9"/>
  <c r="S83" i="9"/>
  <c r="T83" i="9"/>
  <c r="X83" i="9"/>
  <c r="M83" i="9"/>
  <c r="N83" i="9"/>
  <c r="T82" i="9"/>
  <c r="H80" i="9"/>
  <c r="R78" i="9"/>
  <c r="H76" i="9"/>
  <c r="S75" i="9"/>
  <c r="Q73" i="9"/>
  <c r="T57" i="9"/>
  <c r="L83" i="9"/>
  <c r="R79" i="9"/>
  <c r="X77" i="9"/>
  <c r="I76" i="9"/>
  <c r="M74" i="9"/>
  <c r="L71" i="9"/>
  <c r="Z61" i="9"/>
  <c r="S16" i="10"/>
  <c r="R16" i="10"/>
  <c r="Q16" i="10"/>
  <c r="Z15" i="10"/>
  <c r="Y27" i="10" s="1"/>
  <c r="Y15" i="10"/>
  <c r="X15" i="10"/>
  <c r="W15" i="10"/>
  <c r="V15" i="10"/>
  <c r="U15" i="10"/>
  <c r="U27" i="10" s="1"/>
  <c r="T15" i="10"/>
  <c r="S15" i="10"/>
  <c r="R15" i="10"/>
  <c r="Q15" i="10"/>
  <c r="P15" i="10"/>
  <c r="O15" i="10"/>
  <c r="N15" i="10"/>
  <c r="N27" i="10" s="1"/>
  <c r="M15" i="10"/>
  <c r="M27" i="10" s="1"/>
  <c r="P40" i="10" s="1"/>
  <c r="L15" i="10"/>
  <c r="K15" i="10"/>
  <c r="J15" i="10"/>
  <c r="I15" i="10"/>
  <c r="H15" i="10"/>
  <c r="Z14" i="10"/>
  <c r="Y14" i="10"/>
  <c r="X14" i="10"/>
  <c r="W14" i="10"/>
  <c r="V14" i="10"/>
  <c r="U14" i="10"/>
  <c r="T14" i="10"/>
  <c r="S14" i="10"/>
  <c r="R14" i="10"/>
  <c r="Q14" i="10"/>
  <c r="P14" i="10"/>
  <c r="O14" i="10"/>
  <c r="N14" i="10"/>
  <c r="M14" i="10"/>
  <c r="L14" i="10"/>
  <c r="K14" i="10"/>
  <c r="J14" i="10"/>
  <c r="I14" i="10"/>
  <c r="H14" i="10"/>
  <c r="Z13" i="10"/>
  <c r="Y13" i="10"/>
  <c r="X13" i="10"/>
  <c r="W13" i="10"/>
  <c r="V27" i="10" s="1"/>
  <c r="V13" i="10"/>
  <c r="Z27" i="10" s="1"/>
  <c r="U13" i="10"/>
  <c r="T13" i="10"/>
  <c r="S13" i="10"/>
  <c r="S27" i="10" s="1"/>
  <c r="R13" i="10"/>
  <c r="R27" i="10" s="1"/>
  <c r="Q13" i="10"/>
  <c r="Q27" i="10" s="1"/>
  <c r="U40" i="10" s="1"/>
  <c r="P13" i="10"/>
  <c r="O13" i="10"/>
  <c r="O27" i="10" s="1"/>
  <c r="L40" i="10" s="1"/>
  <c r="N13" i="10"/>
  <c r="M13" i="10"/>
  <c r="L13" i="10"/>
  <c r="K13" i="10"/>
  <c r="K27" i="10" s="1"/>
  <c r="J13" i="10"/>
  <c r="J27" i="10" s="1"/>
  <c r="N40" i="10" s="1"/>
  <c r="I13" i="10"/>
  <c r="I27" i="10" s="1"/>
  <c r="H13" i="10"/>
  <c r="C13" i="10"/>
  <c r="Z12" i="10"/>
  <c r="Y12" i="10"/>
  <c r="X12" i="10"/>
  <c r="W12" i="10"/>
  <c r="V12" i="10"/>
  <c r="U12" i="10"/>
  <c r="T12" i="10"/>
  <c r="T26" i="10" s="1"/>
  <c r="R39" i="10" s="1"/>
  <c r="S12" i="10"/>
  <c r="R12" i="10"/>
  <c r="Q12" i="10"/>
  <c r="P12" i="10"/>
  <c r="P26" i="10" s="1"/>
  <c r="I39" i="10" s="1"/>
  <c r="O12" i="10"/>
  <c r="N12" i="10"/>
  <c r="M12" i="10"/>
  <c r="L12" i="10"/>
  <c r="L26" i="10" s="1"/>
  <c r="K12" i="10"/>
  <c r="J12" i="10"/>
  <c r="I12" i="10"/>
  <c r="H12" i="10"/>
  <c r="H26" i="10" s="1"/>
  <c r="G39" i="10" s="1"/>
  <c r="Z11" i="10"/>
  <c r="Y11" i="10"/>
  <c r="X11" i="10"/>
  <c r="W11" i="10"/>
  <c r="V11" i="10"/>
  <c r="U11" i="10"/>
  <c r="T11" i="10"/>
  <c r="S11" i="10"/>
  <c r="R11" i="10"/>
  <c r="Q11" i="10"/>
  <c r="P11" i="10"/>
  <c r="O11" i="10"/>
  <c r="N11" i="10"/>
  <c r="M11" i="10"/>
  <c r="L11" i="10"/>
  <c r="K11" i="10"/>
  <c r="J11" i="10"/>
  <c r="I11" i="10"/>
  <c r="H11" i="10"/>
  <c r="Z10" i="10"/>
  <c r="Y10" i="10"/>
  <c r="X22" i="10" s="1"/>
  <c r="X10" i="10"/>
  <c r="W10" i="10"/>
  <c r="V10" i="10"/>
  <c r="U10" i="10"/>
  <c r="T10" i="10"/>
  <c r="S10" i="10"/>
  <c r="R10" i="10"/>
  <c r="Q10" i="10"/>
  <c r="P10" i="10"/>
  <c r="O10" i="10"/>
  <c r="N10" i="10"/>
  <c r="M10" i="10"/>
  <c r="L10" i="10"/>
  <c r="K10" i="10"/>
  <c r="J10" i="10"/>
  <c r="I10" i="10"/>
  <c r="H10" i="10"/>
  <c r="Z9" i="10"/>
  <c r="Y9" i="10"/>
  <c r="X9" i="10"/>
  <c r="W9" i="10"/>
  <c r="V9" i="10"/>
  <c r="U9" i="10"/>
  <c r="T9" i="10"/>
  <c r="S9" i="10"/>
  <c r="R9" i="10"/>
  <c r="Q9" i="10"/>
  <c r="P9" i="10"/>
  <c r="O9" i="10"/>
  <c r="N9" i="10"/>
  <c r="M9" i="10"/>
  <c r="L9" i="10"/>
  <c r="K9" i="10"/>
  <c r="J9" i="10"/>
  <c r="I9" i="10"/>
  <c r="H9" i="10"/>
  <c r="Z8" i="10"/>
  <c r="Y8" i="10"/>
  <c r="X8" i="10"/>
  <c r="W8" i="10"/>
  <c r="V8" i="10"/>
  <c r="U8" i="10"/>
  <c r="T8" i="10"/>
  <c r="S8" i="10"/>
  <c r="R8" i="10"/>
  <c r="Q8" i="10"/>
  <c r="P8" i="10"/>
  <c r="O8" i="10"/>
  <c r="N8" i="10"/>
  <c r="M8" i="10"/>
  <c r="L8" i="10"/>
  <c r="K8" i="10"/>
  <c r="J8" i="10"/>
  <c r="I8" i="10"/>
  <c r="H8" i="10"/>
  <c r="Z7" i="10"/>
  <c r="Y25" i="10" s="1"/>
  <c r="Y7" i="10"/>
  <c r="X7" i="10"/>
  <c r="W7" i="10"/>
  <c r="V7" i="10"/>
  <c r="Z25" i="10" s="1"/>
  <c r="U7" i="10"/>
  <c r="T7" i="10"/>
  <c r="S7" i="10"/>
  <c r="R7" i="10"/>
  <c r="R25" i="10" s="1"/>
  <c r="Q7" i="10"/>
  <c r="P7" i="10"/>
  <c r="O7" i="10"/>
  <c r="N7" i="10"/>
  <c r="N25" i="10" s="1"/>
  <c r="M7" i="10"/>
  <c r="L7" i="10"/>
  <c r="K7" i="10"/>
  <c r="J7" i="10"/>
  <c r="J25" i="10" s="1"/>
  <c r="N38" i="10" s="1"/>
  <c r="I7" i="10"/>
  <c r="H7" i="10"/>
  <c r="Z6" i="10"/>
  <c r="Y6" i="10"/>
  <c r="X6" i="10"/>
  <c r="W6" i="10"/>
  <c r="V6" i="10"/>
  <c r="Z24" i="10" s="1"/>
  <c r="U6" i="10"/>
  <c r="T6" i="10"/>
  <c r="S6" i="10"/>
  <c r="R6" i="10"/>
  <c r="R24" i="10" s="1"/>
  <c r="Q6" i="10"/>
  <c r="P6" i="10"/>
  <c r="O6" i="10"/>
  <c r="N6" i="10"/>
  <c r="N24" i="10" s="1"/>
  <c r="M6" i="10"/>
  <c r="L6" i="10"/>
  <c r="K6" i="10"/>
  <c r="J6" i="10"/>
  <c r="J24" i="10" s="1"/>
  <c r="N37" i="10" s="1"/>
  <c r="I6" i="10"/>
  <c r="H6" i="10"/>
  <c r="Z5" i="10"/>
  <c r="Y5" i="10"/>
  <c r="X5" i="10"/>
  <c r="W5" i="10"/>
  <c r="V5" i="10"/>
  <c r="U5" i="10"/>
  <c r="T5" i="10"/>
  <c r="S5" i="10"/>
  <c r="R5" i="10"/>
  <c r="Q5" i="10"/>
  <c r="P5" i="10"/>
  <c r="O5" i="10"/>
  <c r="N5" i="10"/>
  <c r="M5" i="10"/>
  <c r="L5" i="10"/>
  <c r="K5" i="10"/>
  <c r="J5" i="10"/>
  <c r="I5" i="10"/>
  <c r="H5" i="10"/>
  <c r="Z4" i="10"/>
  <c r="Y4" i="10"/>
  <c r="X4" i="10"/>
  <c r="W4" i="10"/>
  <c r="W16" i="10" s="1"/>
  <c r="V4" i="10"/>
  <c r="U4" i="10"/>
  <c r="T4" i="10"/>
  <c r="S4" i="10"/>
  <c r="S21" i="10" s="1"/>
  <c r="R4" i="10"/>
  <c r="Q4" i="10"/>
  <c r="P4" i="10"/>
  <c r="O4" i="10"/>
  <c r="N4" i="10"/>
  <c r="M4" i="10"/>
  <c r="L4" i="10"/>
  <c r="K4" i="10"/>
  <c r="J4" i="10"/>
  <c r="I4" i="10"/>
  <c r="H4" i="10"/>
  <c r="P114" i="9"/>
  <c r="I4" i="8"/>
  <c r="J4" i="8"/>
  <c r="K4" i="8"/>
  <c r="L4" i="8"/>
  <c r="M4" i="8"/>
  <c r="N4" i="8"/>
  <c r="O4" i="8"/>
  <c r="P4" i="8"/>
  <c r="Q4" i="8"/>
  <c r="S4" i="8"/>
  <c r="T4" i="8"/>
  <c r="U4" i="8"/>
  <c r="V4" i="8"/>
  <c r="W4" i="8"/>
  <c r="X4" i="8"/>
  <c r="Y4" i="8"/>
  <c r="H5" i="8"/>
  <c r="I5" i="8"/>
  <c r="J5" i="8"/>
  <c r="K5" i="8"/>
  <c r="L5" i="8"/>
  <c r="M5" i="8"/>
  <c r="N5" i="8"/>
  <c r="N72" i="8" s="1"/>
  <c r="O5" i="8"/>
  <c r="P5" i="8"/>
  <c r="Q5" i="8"/>
  <c r="R5" i="8"/>
  <c r="S5" i="8"/>
  <c r="T5" i="8"/>
  <c r="U5" i="8"/>
  <c r="V5" i="8"/>
  <c r="W5" i="8"/>
  <c r="X5" i="8"/>
  <c r="Y5" i="8"/>
  <c r="Z5" i="8"/>
  <c r="Z72" i="8" s="1"/>
  <c r="T109" i="8" s="1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Y6" i="8"/>
  <c r="Z6" i="8"/>
  <c r="H7" i="8"/>
  <c r="H73" i="8" s="1"/>
  <c r="G110" i="8" s="1"/>
  <c r="I7" i="8"/>
  <c r="J7" i="8"/>
  <c r="K7" i="8"/>
  <c r="L7" i="8"/>
  <c r="L73" i="8" s="1"/>
  <c r="M7" i="8"/>
  <c r="N7" i="8"/>
  <c r="O7" i="8"/>
  <c r="P7" i="8"/>
  <c r="P73" i="8" s="1"/>
  <c r="Q7" i="8"/>
  <c r="R7" i="8"/>
  <c r="S7" i="8"/>
  <c r="T7" i="8"/>
  <c r="U7" i="8"/>
  <c r="V7" i="8"/>
  <c r="W7" i="8"/>
  <c r="X7" i="8"/>
  <c r="X73" i="8" s="1"/>
  <c r="Y7" i="8"/>
  <c r="Z7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Y8" i="8"/>
  <c r="Z8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X10" i="8"/>
  <c r="Y10" i="8"/>
  <c r="Z10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X11" i="8"/>
  <c r="Y11" i="8"/>
  <c r="Z11" i="8"/>
  <c r="H12" i="8"/>
  <c r="I12" i="8"/>
  <c r="J12" i="8"/>
  <c r="K12" i="8"/>
  <c r="L12" i="8"/>
  <c r="M12" i="8"/>
  <c r="N12" i="8"/>
  <c r="N74" i="8" s="1"/>
  <c r="O12" i="8"/>
  <c r="P12" i="8"/>
  <c r="Q12" i="8"/>
  <c r="R12" i="8"/>
  <c r="S12" i="8"/>
  <c r="T12" i="8"/>
  <c r="U12" i="8"/>
  <c r="V12" i="8"/>
  <c r="W12" i="8"/>
  <c r="X12" i="8"/>
  <c r="Y12" i="8"/>
  <c r="Z12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Y13" i="8"/>
  <c r="Z13" i="8"/>
  <c r="H14" i="8"/>
  <c r="I14" i="8"/>
  <c r="J14" i="8"/>
  <c r="K14" i="8"/>
  <c r="L14" i="8"/>
  <c r="M14" i="8"/>
  <c r="N14" i="8"/>
  <c r="O14" i="8"/>
  <c r="P14" i="8"/>
  <c r="Q14" i="8"/>
  <c r="R14" i="8"/>
  <c r="S14" i="8"/>
  <c r="T14" i="8"/>
  <c r="U14" i="8"/>
  <c r="V14" i="8"/>
  <c r="W14" i="8"/>
  <c r="X14" i="8"/>
  <c r="Y14" i="8"/>
  <c r="Z14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H16" i="8"/>
  <c r="I16" i="8"/>
  <c r="J16" i="8"/>
  <c r="K16" i="8"/>
  <c r="L16" i="8"/>
  <c r="M16" i="8"/>
  <c r="N16" i="8"/>
  <c r="O16" i="8"/>
  <c r="P16" i="8"/>
  <c r="Q16" i="8"/>
  <c r="R16" i="8"/>
  <c r="S16" i="8"/>
  <c r="T16" i="8"/>
  <c r="U16" i="8"/>
  <c r="V16" i="8"/>
  <c r="W16" i="8"/>
  <c r="X16" i="8"/>
  <c r="Y16" i="8"/>
  <c r="Z16" i="8"/>
  <c r="H17" i="8"/>
  <c r="I17" i="8"/>
  <c r="J17" i="8"/>
  <c r="K17" i="8"/>
  <c r="L17" i="8"/>
  <c r="M17" i="8"/>
  <c r="N17" i="8"/>
  <c r="O17" i="8"/>
  <c r="P17" i="8"/>
  <c r="Q17" i="8"/>
  <c r="R17" i="8"/>
  <c r="S17" i="8"/>
  <c r="T17" i="8"/>
  <c r="U17" i="8"/>
  <c r="V17" i="8"/>
  <c r="W17" i="8"/>
  <c r="X17" i="8"/>
  <c r="Y17" i="8"/>
  <c r="Z17" i="8"/>
  <c r="H18" i="8"/>
  <c r="I18" i="8"/>
  <c r="J18" i="8"/>
  <c r="K18" i="8"/>
  <c r="L18" i="8"/>
  <c r="M18" i="8"/>
  <c r="N18" i="8"/>
  <c r="O18" i="8"/>
  <c r="P18" i="8"/>
  <c r="Q18" i="8"/>
  <c r="R18" i="8"/>
  <c r="S18" i="8"/>
  <c r="T18" i="8"/>
  <c r="U18" i="8"/>
  <c r="V18" i="8"/>
  <c r="W18" i="8"/>
  <c r="X18" i="8"/>
  <c r="Y18" i="8"/>
  <c r="Z18" i="8"/>
  <c r="H19" i="8"/>
  <c r="I19" i="8"/>
  <c r="J19" i="8"/>
  <c r="K19" i="8"/>
  <c r="L19" i="8"/>
  <c r="M19" i="8"/>
  <c r="N19" i="8"/>
  <c r="O19" i="8"/>
  <c r="P19" i="8"/>
  <c r="Q19" i="8"/>
  <c r="R19" i="8"/>
  <c r="S19" i="8"/>
  <c r="T19" i="8"/>
  <c r="U19" i="8"/>
  <c r="V19" i="8"/>
  <c r="W19" i="8"/>
  <c r="X19" i="8"/>
  <c r="Y19" i="8"/>
  <c r="Z19" i="8"/>
  <c r="H20" i="8"/>
  <c r="I20" i="8"/>
  <c r="J20" i="8"/>
  <c r="K20" i="8"/>
  <c r="L20" i="8"/>
  <c r="M20" i="8"/>
  <c r="N20" i="8"/>
  <c r="O20" i="8"/>
  <c r="P20" i="8"/>
  <c r="Q20" i="8"/>
  <c r="R20" i="8"/>
  <c r="S20" i="8"/>
  <c r="T20" i="8"/>
  <c r="U20" i="8"/>
  <c r="V20" i="8"/>
  <c r="W20" i="8"/>
  <c r="X20" i="8"/>
  <c r="Y20" i="8"/>
  <c r="Z20" i="8"/>
  <c r="H21" i="8"/>
  <c r="I21" i="8"/>
  <c r="J21" i="8"/>
  <c r="K21" i="8"/>
  <c r="L21" i="8"/>
  <c r="M21" i="8"/>
  <c r="N21" i="8"/>
  <c r="O21" i="8"/>
  <c r="P21" i="8"/>
  <c r="Q21" i="8"/>
  <c r="R21" i="8"/>
  <c r="S21" i="8"/>
  <c r="T21" i="8"/>
  <c r="U21" i="8"/>
  <c r="V21" i="8"/>
  <c r="W21" i="8"/>
  <c r="X21" i="8"/>
  <c r="Y21" i="8"/>
  <c r="Z21" i="8"/>
  <c r="H22" i="8"/>
  <c r="I22" i="8"/>
  <c r="J22" i="8"/>
  <c r="K22" i="8"/>
  <c r="L22" i="8"/>
  <c r="M22" i="8"/>
  <c r="N22" i="8"/>
  <c r="O22" i="8"/>
  <c r="P22" i="8"/>
  <c r="Q22" i="8"/>
  <c r="R22" i="8"/>
  <c r="S22" i="8"/>
  <c r="T22" i="8"/>
  <c r="U22" i="8"/>
  <c r="V22" i="8"/>
  <c r="W22" i="8"/>
  <c r="X22" i="8"/>
  <c r="Y22" i="8"/>
  <c r="Z22" i="8"/>
  <c r="H23" i="8"/>
  <c r="I23" i="8"/>
  <c r="J23" i="8"/>
  <c r="K23" i="8"/>
  <c r="L23" i="8"/>
  <c r="M23" i="8"/>
  <c r="N23" i="8"/>
  <c r="O23" i="8"/>
  <c r="P23" i="8"/>
  <c r="Q23" i="8"/>
  <c r="R23" i="8"/>
  <c r="S23" i="8"/>
  <c r="T23" i="8"/>
  <c r="U23" i="8"/>
  <c r="V23" i="8"/>
  <c r="W23" i="8"/>
  <c r="X23" i="8"/>
  <c r="Y23" i="8"/>
  <c r="Z23" i="8"/>
  <c r="H24" i="8"/>
  <c r="I24" i="8"/>
  <c r="J24" i="8"/>
  <c r="K24" i="8"/>
  <c r="L24" i="8"/>
  <c r="M24" i="8"/>
  <c r="N24" i="8"/>
  <c r="O24" i="8"/>
  <c r="P24" i="8"/>
  <c r="Q24" i="8"/>
  <c r="R24" i="8"/>
  <c r="S24" i="8"/>
  <c r="T24" i="8"/>
  <c r="U24" i="8"/>
  <c r="V24" i="8"/>
  <c r="W24" i="8"/>
  <c r="X24" i="8"/>
  <c r="Y24" i="8"/>
  <c r="Z24" i="8"/>
  <c r="H25" i="8"/>
  <c r="I25" i="8"/>
  <c r="J25" i="8"/>
  <c r="K25" i="8"/>
  <c r="L25" i="8"/>
  <c r="M25" i="8"/>
  <c r="N25" i="8"/>
  <c r="O25" i="8"/>
  <c r="P25" i="8"/>
  <c r="Q25" i="8"/>
  <c r="R25" i="8"/>
  <c r="S25" i="8"/>
  <c r="T25" i="8"/>
  <c r="U25" i="8"/>
  <c r="V25" i="8"/>
  <c r="W25" i="8"/>
  <c r="X25" i="8"/>
  <c r="Y25" i="8"/>
  <c r="Z25" i="8"/>
  <c r="H26" i="8"/>
  <c r="I26" i="8"/>
  <c r="J26" i="8"/>
  <c r="K26" i="8"/>
  <c r="L26" i="8"/>
  <c r="M26" i="8"/>
  <c r="N26" i="8"/>
  <c r="O26" i="8"/>
  <c r="P26" i="8"/>
  <c r="Q26" i="8"/>
  <c r="R26" i="8"/>
  <c r="S26" i="8"/>
  <c r="T26" i="8"/>
  <c r="U26" i="8"/>
  <c r="V26" i="8"/>
  <c r="W26" i="8"/>
  <c r="X26" i="8"/>
  <c r="Y26" i="8"/>
  <c r="Z26" i="8"/>
  <c r="H27" i="8"/>
  <c r="I27" i="8"/>
  <c r="J27" i="8"/>
  <c r="K27" i="8"/>
  <c r="L27" i="8"/>
  <c r="M27" i="8"/>
  <c r="N27" i="8"/>
  <c r="O27" i="8"/>
  <c r="P27" i="8"/>
  <c r="Q27" i="8"/>
  <c r="R27" i="8"/>
  <c r="S27" i="8"/>
  <c r="T27" i="8"/>
  <c r="U27" i="8"/>
  <c r="V27" i="8"/>
  <c r="W27" i="8"/>
  <c r="X27" i="8"/>
  <c r="Y27" i="8"/>
  <c r="Z27" i="8"/>
  <c r="H28" i="8"/>
  <c r="I28" i="8"/>
  <c r="J28" i="8"/>
  <c r="K28" i="8"/>
  <c r="L28" i="8"/>
  <c r="M28" i="8"/>
  <c r="N28" i="8"/>
  <c r="O28" i="8"/>
  <c r="P28" i="8"/>
  <c r="Q28" i="8"/>
  <c r="R28" i="8"/>
  <c r="S28" i="8"/>
  <c r="T28" i="8"/>
  <c r="U28" i="8"/>
  <c r="V28" i="8"/>
  <c r="W28" i="8"/>
  <c r="X28" i="8"/>
  <c r="Y28" i="8"/>
  <c r="Z28" i="8"/>
  <c r="H29" i="8"/>
  <c r="I29" i="8"/>
  <c r="J29" i="8"/>
  <c r="K29" i="8"/>
  <c r="L29" i="8"/>
  <c r="M29" i="8"/>
  <c r="N29" i="8"/>
  <c r="O29" i="8"/>
  <c r="P29" i="8"/>
  <c r="Q29" i="8"/>
  <c r="R29" i="8"/>
  <c r="S29" i="8"/>
  <c r="T29" i="8"/>
  <c r="U29" i="8"/>
  <c r="V29" i="8"/>
  <c r="W29" i="8"/>
  <c r="X29" i="8"/>
  <c r="Y29" i="8"/>
  <c r="Z29" i="8"/>
  <c r="H30" i="8"/>
  <c r="I30" i="8"/>
  <c r="J30" i="8"/>
  <c r="K30" i="8"/>
  <c r="L30" i="8"/>
  <c r="M30" i="8"/>
  <c r="N30" i="8"/>
  <c r="O30" i="8"/>
  <c r="P30" i="8"/>
  <c r="Q30" i="8"/>
  <c r="R30" i="8"/>
  <c r="S30" i="8"/>
  <c r="T30" i="8"/>
  <c r="U30" i="8"/>
  <c r="V30" i="8"/>
  <c r="W30" i="8"/>
  <c r="X30" i="8"/>
  <c r="Y30" i="8"/>
  <c r="Z30" i="8"/>
  <c r="H31" i="8"/>
  <c r="I31" i="8"/>
  <c r="J31" i="8"/>
  <c r="K31" i="8"/>
  <c r="L31" i="8"/>
  <c r="M31" i="8"/>
  <c r="N31" i="8"/>
  <c r="O31" i="8"/>
  <c r="P31" i="8"/>
  <c r="Q31" i="8"/>
  <c r="R31" i="8"/>
  <c r="S31" i="8"/>
  <c r="T31" i="8"/>
  <c r="U31" i="8"/>
  <c r="V31" i="8"/>
  <c r="W31" i="8"/>
  <c r="X31" i="8"/>
  <c r="Y31" i="8"/>
  <c r="Z31" i="8"/>
  <c r="H32" i="8"/>
  <c r="I32" i="8"/>
  <c r="J32" i="8"/>
  <c r="K32" i="8"/>
  <c r="L32" i="8"/>
  <c r="M32" i="8"/>
  <c r="N32" i="8"/>
  <c r="O32" i="8"/>
  <c r="P32" i="8"/>
  <c r="Q32" i="8"/>
  <c r="R32" i="8"/>
  <c r="S32" i="8"/>
  <c r="T32" i="8"/>
  <c r="U32" i="8"/>
  <c r="V32" i="8"/>
  <c r="W32" i="8"/>
  <c r="X32" i="8"/>
  <c r="Y32" i="8"/>
  <c r="Z32" i="8"/>
  <c r="H33" i="8"/>
  <c r="I33" i="8"/>
  <c r="J33" i="8"/>
  <c r="K33" i="8"/>
  <c r="L33" i="8"/>
  <c r="M33" i="8"/>
  <c r="N33" i="8"/>
  <c r="O33" i="8"/>
  <c r="P33" i="8"/>
  <c r="Q33" i="8"/>
  <c r="R33" i="8"/>
  <c r="S33" i="8"/>
  <c r="T33" i="8"/>
  <c r="U33" i="8"/>
  <c r="V33" i="8"/>
  <c r="W33" i="8"/>
  <c r="X33" i="8"/>
  <c r="Y33" i="8"/>
  <c r="Z33" i="8"/>
  <c r="H34" i="8"/>
  <c r="I34" i="8"/>
  <c r="J34" i="8"/>
  <c r="K34" i="8"/>
  <c r="L34" i="8"/>
  <c r="M34" i="8"/>
  <c r="N34" i="8"/>
  <c r="O34" i="8"/>
  <c r="P34" i="8"/>
  <c r="Q34" i="8"/>
  <c r="R34" i="8"/>
  <c r="S34" i="8"/>
  <c r="T34" i="8"/>
  <c r="U34" i="8"/>
  <c r="V34" i="8"/>
  <c r="W34" i="8"/>
  <c r="X34" i="8"/>
  <c r="Y34" i="8"/>
  <c r="Z34" i="8"/>
  <c r="H35" i="8"/>
  <c r="I35" i="8"/>
  <c r="J35" i="8"/>
  <c r="K35" i="8"/>
  <c r="L35" i="8"/>
  <c r="M35" i="8"/>
  <c r="N35" i="8"/>
  <c r="O35" i="8"/>
  <c r="P35" i="8"/>
  <c r="Q35" i="8"/>
  <c r="R35" i="8"/>
  <c r="S35" i="8"/>
  <c r="T35" i="8"/>
  <c r="U35" i="8"/>
  <c r="V35" i="8"/>
  <c r="W35" i="8"/>
  <c r="X35" i="8"/>
  <c r="Y35" i="8"/>
  <c r="Z35" i="8"/>
  <c r="H36" i="8"/>
  <c r="I36" i="8"/>
  <c r="J36" i="8"/>
  <c r="K36" i="8"/>
  <c r="L36" i="8"/>
  <c r="M36" i="8"/>
  <c r="N36" i="8"/>
  <c r="O36" i="8"/>
  <c r="P36" i="8"/>
  <c r="Q36" i="8"/>
  <c r="R36" i="8"/>
  <c r="S36" i="8"/>
  <c r="T36" i="8"/>
  <c r="U36" i="8"/>
  <c r="V36" i="8"/>
  <c r="W36" i="8"/>
  <c r="X36" i="8"/>
  <c r="Y36" i="8"/>
  <c r="Z36" i="8"/>
  <c r="H37" i="8"/>
  <c r="I37" i="8"/>
  <c r="J37" i="8"/>
  <c r="K37" i="8"/>
  <c r="L37" i="8"/>
  <c r="M37" i="8"/>
  <c r="N37" i="8"/>
  <c r="O37" i="8"/>
  <c r="P37" i="8"/>
  <c r="Q37" i="8"/>
  <c r="R37" i="8"/>
  <c r="S37" i="8"/>
  <c r="T37" i="8"/>
  <c r="U37" i="8"/>
  <c r="V37" i="8"/>
  <c r="W37" i="8"/>
  <c r="X37" i="8"/>
  <c r="Y37" i="8"/>
  <c r="Z37" i="8"/>
  <c r="H38" i="8"/>
  <c r="I38" i="8"/>
  <c r="J38" i="8"/>
  <c r="K38" i="8"/>
  <c r="L38" i="8"/>
  <c r="M38" i="8"/>
  <c r="N38" i="8"/>
  <c r="O38" i="8"/>
  <c r="P38" i="8"/>
  <c r="Q38" i="8"/>
  <c r="R38" i="8"/>
  <c r="S38" i="8"/>
  <c r="T38" i="8"/>
  <c r="U38" i="8"/>
  <c r="V38" i="8"/>
  <c r="W38" i="8"/>
  <c r="X38" i="8"/>
  <c r="Y38" i="8"/>
  <c r="Z38" i="8"/>
  <c r="H39" i="8"/>
  <c r="I39" i="8"/>
  <c r="J39" i="8"/>
  <c r="K39" i="8"/>
  <c r="L39" i="8"/>
  <c r="M39" i="8"/>
  <c r="N39" i="8"/>
  <c r="O39" i="8"/>
  <c r="P39" i="8"/>
  <c r="Q39" i="8"/>
  <c r="R39" i="8"/>
  <c r="S39" i="8"/>
  <c r="T39" i="8"/>
  <c r="U39" i="8"/>
  <c r="V39" i="8"/>
  <c r="W39" i="8"/>
  <c r="X39" i="8"/>
  <c r="Y39" i="8"/>
  <c r="Z39" i="8"/>
  <c r="H40" i="8"/>
  <c r="I40" i="8"/>
  <c r="I80" i="8" s="1"/>
  <c r="J40" i="8"/>
  <c r="K40" i="8"/>
  <c r="L40" i="8"/>
  <c r="M40" i="8"/>
  <c r="N40" i="8"/>
  <c r="O40" i="8"/>
  <c r="P40" i="8"/>
  <c r="Q40" i="8"/>
  <c r="R40" i="8"/>
  <c r="S40" i="8"/>
  <c r="T40" i="8"/>
  <c r="U40" i="8"/>
  <c r="V40" i="8"/>
  <c r="W40" i="8"/>
  <c r="X40" i="8"/>
  <c r="Y40" i="8"/>
  <c r="Z40" i="8"/>
  <c r="H41" i="8"/>
  <c r="I41" i="8"/>
  <c r="J41" i="8"/>
  <c r="K41" i="8"/>
  <c r="L41" i="8"/>
  <c r="M41" i="8"/>
  <c r="N41" i="8"/>
  <c r="O41" i="8"/>
  <c r="P41" i="8"/>
  <c r="Q41" i="8"/>
  <c r="R41" i="8"/>
  <c r="S41" i="8"/>
  <c r="T41" i="8"/>
  <c r="U41" i="8"/>
  <c r="V41" i="8"/>
  <c r="W41" i="8"/>
  <c r="X41" i="8"/>
  <c r="Y41" i="8"/>
  <c r="Z41" i="8"/>
  <c r="H42" i="8"/>
  <c r="I42" i="8"/>
  <c r="J42" i="8"/>
  <c r="K42" i="8"/>
  <c r="L42" i="8"/>
  <c r="M42" i="8"/>
  <c r="N42" i="8"/>
  <c r="O42" i="8"/>
  <c r="P42" i="8"/>
  <c r="Q42" i="8"/>
  <c r="R42" i="8"/>
  <c r="S42" i="8"/>
  <c r="T42" i="8"/>
  <c r="U42" i="8"/>
  <c r="V42" i="8"/>
  <c r="W42" i="8"/>
  <c r="X42" i="8"/>
  <c r="Y42" i="8"/>
  <c r="Z42" i="8"/>
  <c r="H43" i="8"/>
  <c r="I43" i="8"/>
  <c r="J43" i="8"/>
  <c r="K43" i="8"/>
  <c r="L43" i="8"/>
  <c r="M43" i="8"/>
  <c r="N43" i="8"/>
  <c r="O43" i="8"/>
  <c r="P43" i="8"/>
  <c r="Q43" i="8"/>
  <c r="R43" i="8"/>
  <c r="S43" i="8"/>
  <c r="T43" i="8"/>
  <c r="U43" i="8"/>
  <c r="V43" i="8"/>
  <c r="W43" i="8"/>
  <c r="X43" i="8"/>
  <c r="Y43" i="8"/>
  <c r="Z43" i="8"/>
  <c r="H44" i="8"/>
  <c r="I44" i="8"/>
  <c r="J44" i="8"/>
  <c r="K44" i="8"/>
  <c r="L44" i="8"/>
  <c r="M44" i="8"/>
  <c r="N44" i="8"/>
  <c r="O44" i="8"/>
  <c r="P44" i="8"/>
  <c r="Q44" i="8"/>
  <c r="R44" i="8"/>
  <c r="S44" i="8"/>
  <c r="T44" i="8"/>
  <c r="U44" i="8"/>
  <c r="V44" i="8"/>
  <c r="W44" i="8"/>
  <c r="X44" i="8"/>
  <c r="Y44" i="8"/>
  <c r="Z44" i="8"/>
  <c r="H45" i="8"/>
  <c r="I45" i="8"/>
  <c r="J45" i="8"/>
  <c r="K45" i="8"/>
  <c r="L45" i="8"/>
  <c r="M45" i="8"/>
  <c r="N45" i="8"/>
  <c r="O45" i="8"/>
  <c r="P45" i="8"/>
  <c r="Q45" i="8"/>
  <c r="R45" i="8"/>
  <c r="S45" i="8"/>
  <c r="T45" i="8"/>
  <c r="U45" i="8"/>
  <c r="V45" i="8"/>
  <c r="W45" i="8"/>
  <c r="X45" i="8"/>
  <c r="Y45" i="8"/>
  <c r="Z45" i="8"/>
  <c r="H46" i="8"/>
  <c r="I46" i="8"/>
  <c r="J46" i="8"/>
  <c r="K46" i="8"/>
  <c r="L46" i="8"/>
  <c r="M46" i="8"/>
  <c r="N46" i="8"/>
  <c r="O46" i="8"/>
  <c r="P46" i="8"/>
  <c r="Q46" i="8"/>
  <c r="R46" i="8"/>
  <c r="S46" i="8"/>
  <c r="T46" i="8"/>
  <c r="U46" i="8"/>
  <c r="V46" i="8"/>
  <c r="W46" i="8"/>
  <c r="W82" i="8" s="1"/>
  <c r="X46" i="8"/>
  <c r="Y46" i="8"/>
  <c r="Z46" i="8"/>
  <c r="H47" i="8"/>
  <c r="I47" i="8"/>
  <c r="J47" i="8"/>
  <c r="K47" i="8"/>
  <c r="L47" i="8"/>
  <c r="M47" i="8"/>
  <c r="N47" i="8"/>
  <c r="O47" i="8"/>
  <c r="P47" i="8"/>
  <c r="Q47" i="8"/>
  <c r="R47" i="8"/>
  <c r="S47" i="8"/>
  <c r="T47" i="8"/>
  <c r="U47" i="8"/>
  <c r="V47" i="8"/>
  <c r="W47" i="8"/>
  <c r="X47" i="8"/>
  <c r="Y47" i="8"/>
  <c r="Z47" i="8"/>
  <c r="H48" i="8"/>
  <c r="I48" i="8"/>
  <c r="J48" i="8"/>
  <c r="K48" i="8"/>
  <c r="L48" i="8"/>
  <c r="M48" i="8"/>
  <c r="N48" i="8"/>
  <c r="O48" i="8"/>
  <c r="P48" i="8"/>
  <c r="Q48" i="8"/>
  <c r="R48" i="8"/>
  <c r="S48" i="8"/>
  <c r="T48" i="8"/>
  <c r="U48" i="8"/>
  <c r="V48" i="8"/>
  <c r="W48" i="8"/>
  <c r="X48" i="8"/>
  <c r="Y48" i="8"/>
  <c r="Z48" i="8"/>
  <c r="H49" i="8"/>
  <c r="I49" i="8"/>
  <c r="J49" i="8"/>
  <c r="K49" i="8"/>
  <c r="L49" i="8"/>
  <c r="M49" i="8"/>
  <c r="N49" i="8"/>
  <c r="O49" i="8"/>
  <c r="P49" i="8"/>
  <c r="Q49" i="8"/>
  <c r="R49" i="8"/>
  <c r="S49" i="8"/>
  <c r="T49" i="8"/>
  <c r="U49" i="8"/>
  <c r="V49" i="8"/>
  <c r="W49" i="8"/>
  <c r="X49" i="8"/>
  <c r="Y49" i="8"/>
  <c r="Z49" i="8"/>
  <c r="H50" i="8"/>
  <c r="I50" i="8"/>
  <c r="J50" i="8"/>
  <c r="K50" i="8"/>
  <c r="L50" i="8"/>
  <c r="M50" i="8"/>
  <c r="N50" i="8"/>
  <c r="O50" i="8"/>
  <c r="P50" i="8"/>
  <c r="Q50" i="8"/>
  <c r="R50" i="8"/>
  <c r="S50" i="8"/>
  <c r="T50" i="8"/>
  <c r="U50" i="8"/>
  <c r="V50" i="8"/>
  <c r="W50" i="8"/>
  <c r="X50" i="8"/>
  <c r="Y50" i="8"/>
  <c r="Z50" i="8"/>
  <c r="H51" i="8"/>
  <c r="I51" i="8"/>
  <c r="J51" i="8"/>
  <c r="K51" i="8"/>
  <c r="L51" i="8"/>
  <c r="M51" i="8"/>
  <c r="N51" i="8"/>
  <c r="O51" i="8"/>
  <c r="P51" i="8"/>
  <c r="Q51" i="8"/>
  <c r="R51" i="8"/>
  <c r="S51" i="8"/>
  <c r="T51" i="8"/>
  <c r="U51" i="8"/>
  <c r="V51" i="8"/>
  <c r="W51" i="8"/>
  <c r="X51" i="8"/>
  <c r="Y51" i="8"/>
  <c r="Z51" i="8"/>
  <c r="H61" i="8"/>
  <c r="G98" i="8" s="1"/>
  <c r="L71" i="8"/>
  <c r="V72" i="8"/>
  <c r="T73" i="8"/>
  <c r="P74" i="8"/>
  <c r="I111" i="8" s="1"/>
  <c r="L75" i="8"/>
  <c r="V76" i="8"/>
  <c r="M78" i="8"/>
  <c r="P115" i="8" s="1"/>
  <c r="Y78" i="8"/>
  <c r="Q79" i="8"/>
  <c r="U80" i="8"/>
  <c r="K81" i="8"/>
  <c r="X81" i="8"/>
  <c r="V83" i="8"/>
  <c r="W84" i="8"/>
  <c r="T87" i="8"/>
  <c r="I110" i="8"/>
  <c r="Z16" i="5"/>
  <c r="Z4" i="5"/>
  <c r="Z5" i="5"/>
  <c r="S81" i="8" l="1"/>
  <c r="Q118" i="8" s="1"/>
  <c r="P70" i="8"/>
  <c r="I107" i="8" s="1"/>
  <c r="Y75" i="8"/>
  <c r="U75" i="8"/>
  <c r="Q75" i="8"/>
  <c r="M75" i="8"/>
  <c r="P112" i="8" s="1"/>
  <c r="I75" i="8"/>
  <c r="S77" i="8"/>
  <c r="Q114" i="8" s="1"/>
  <c r="Z83" i="8"/>
  <c r="R83" i="8"/>
  <c r="N83" i="8"/>
  <c r="J83" i="8"/>
  <c r="X82" i="8"/>
  <c r="P82" i="8"/>
  <c r="H82" i="8"/>
  <c r="S82" i="8"/>
  <c r="O82" i="8"/>
  <c r="K82" i="8"/>
  <c r="T81" i="8"/>
  <c r="P81" i="8"/>
  <c r="I118" i="8" s="1"/>
  <c r="L81" i="8"/>
  <c r="H81" i="8"/>
  <c r="G118" i="8" s="1"/>
  <c r="Z80" i="8"/>
  <c r="T117" i="8" s="1"/>
  <c r="V80" i="8"/>
  <c r="R80" i="8"/>
  <c r="N80" i="8"/>
  <c r="J80" i="8"/>
  <c r="N117" i="8" s="1"/>
  <c r="Y80" i="8"/>
  <c r="Q80" i="8"/>
  <c r="M80" i="8"/>
  <c r="P117" i="8" s="1"/>
  <c r="Z85" i="8"/>
  <c r="V85" i="8"/>
  <c r="R85" i="8"/>
  <c r="N85" i="8"/>
  <c r="J85" i="8"/>
  <c r="I66" i="8"/>
  <c r="S84" i="8"/>
  <c r="O84" i="8"/>
  <c r="K84" i="8"/>
  <c r="Y79" i="8"/>
  <c r="U79" i="8"/>
  <c r="M79" i="8"/>
  <c r="P116" i="8" s="1"/>
  <c r="X79" i="8"/>
  <c r="T79" i="8"/>
  <c r="P79" i="8"/>
  <c r="I116" i="8" s="1"/>
  <c r="L79" i="8"/>
  <c r="H79" i="8"/>
  <c r="G116" i="8" s="1"/>
  <c r="W78" i="8"/>
  <c r="S78" i="8"/>
  <c r="Q115" i="8" s="1"/>
  <c r="O78" i="8"/>
  <c r="L115" i="8" s="1"/>
  <c r="K78" i="8"/>
  <c r="U78" i="8"/>
  <c r="Q78" i="8"/>
  <c r="I78" i="8"/>
  <c r="Z77" i="8"/>
  <c r="T114" i="8" s="1"/>
  <c r="V77" i="8"/>
  <c r="R77" i="8"/>
  <c r="N77" i="8"/>
  <c r="J77" i="8"/>
  <c r="N114" i="8" s="1"/>
  <c r="U62" i="8"/>
  <c r="W76" i="8"/>
  <c r="S76" i="8"/>
  <c r="Q113" i="8" s="1"/>
  <c r="O76" i="8"/>
  <c r="L113" i="8" s="1"/>
  <c r="K76" i="8"/>
  <c r="U71" i="8"/>
  <c r="X71" i="8"/>
  <c r="T71" i="8"/>
  <c r="P71" i="8"/>
  <c r="I108" i="8" s="1"/>
  <c r="H71" i="8"/>
  <c r="G108" i="8" s="1"/>
  <c r="Z70" i="8"/>
  <c r="T107" i="8" s="1"/>
  <c r="V70" i="8"/>
  <c r="R70" i="8"/>
  <c r="N70" i="8"/>
  <c r="J70" i="8"/>
  <c r="N107" i="8" s="1"/>
  <c r="Y70" i="8"/>
  <c r="U70" i="8"/>
  <c r="Q70" i="8"/>
  <c r="M70" i="8"/>
  <c r="P107" i="8" s="1"/>
  <c r="I70" i="8"/>
  <c r="X75" i="8"/>
  <c r="T75" i="8"/>
  <c r="P75" i="8"/>
  <c r="I112" i="8" s="1"/>
  <c r="H75" i="8"/>
  <c r="G112" i="8" s="1"/>
  <c r="Y73" i="8"/>
  <c r="U73" i="8"/>
  <c r="Q73" i="8"/>
  <c r="M73" i="8"/>
  <c r="P110" i="8" s="1"/>
  <c r="I73" i="8"/>
  <c r="R72" i="8"/>
  <c r="J72" i="8"/>
  <c r="N109" i="8" s="1"/>
  <c r="J74" i="8"/>
  <c r="N111" i="8" s="1"/>
  <c r="Z74" i="8"/>
  <c r="T111" i="8" s="1"/>
  <c r="V74" i="8"/>
  <c r="R74" i="8"/>
  <c r="P64" i="8"/>
  <c r="I101" i="8" s="1"/>
  <c r="L64" i="8"/>
  <c r="L74" i="8"/>
  <c r="X64" i="8"/>
  <c r="T64" i="8"/>
  <c r="T74" i="8"/>
  <c r="H64" i="8"/>
  <c r="G101" i="8" s="1"/>
  <c r="O64" i="8"/>
  <c r="L101" i="8" s="1"/>
  <c r="N58" i="8"/>
  <c r="X74" i="8"/>
  <c r="H74" i="8"/>
  <c r="G111" i="8" s="1"/>
  <c r="W74" i="8"/>
  <c r="S74" i="8"/>
  <c r="Q111" i="8" s="1"/>
  <c r="O74" i="8"/>
  <c r="L111" i="8" s="1"/>
  <c r="K74" i="8"/>
  <c r="Y83" i="8"/>
  <c r="U83" i="8"/>
  <c r="Q83" i="8"/>
  <c r="M83" i="8"/>
  <c r="I83" i="8"/>
  <c r="X83" i="8"/>
  <c r="T83" i="8"/>
  <c r="P83" i="8"/>
  <c r="L83" i="8"/>
  <c r="H83" i="8"/>
  <c r="V82" i="8"/>
  <c r="T82" i="8"/>
  <c r="L82" i="8"/>
  <c r="W81" i="8"/>
  <c r="O81" i="8"/>
  <c r="L118" i="8" s="1"/>
  <c r="Z81" i="8"/>
  <c r="T118" i="8" s="1"/>
  <c r="V81" i="8"/>
  <c r="R81" i="8"/>
  <c r="N81" i="8"/>
  <c r="J81" i="8"/>
  <c r="N118" i="8" s="1"/>
  <c r="S80" i="8"/>
  <c r="Q117" i="8" s="1"/>
  <c r="R52" i="8"/>
  <c r="Y85" i="8"/>
  <c r="U85" i="8"/>
  <c r="Q85" i="8"/>
  <c r="M85" i="8"/>
  <c r="I85" i="8"/>
  <c r="X85" i="8"/>
  <c r="T85" i="8"/>
  <c r="P85" i="8"/>
  <c r="L85" i="8"/>
  <c r="H85" i="8"/>
  <c r="W66" i="8"/>
  <c r="S66" i="8"/>
  <c r="Q103" i="8" s="1"/>
  <c r="O66" i="8"/>
  <c r="L103" i="8" s="1"/>
  <c r="K66" i="8"/>
  <c r="Z66" i="8"/>
  <c r="T103" i="8" s="1"/>
  <c r="V66" i="8"/>
  <c r="R66" i="8"/>
  <c r="N66" i="8"/>
  <c r="J66" i="8"/>
  <c r="N103" i="8" s="1"/>
  <c r="Y84" i="8"/>
  <c r="I84" i="8"/>
  <c r="W79" i="8"/>
  <c r="S79" i="8"/>
  <c r="Q116" i="8" s="1"/>
  <c r="O79" i="8"/>
  <c r="L116" i="8" s="1"/>
  <c r="K79" i="8"/>
  <c r="Z79" i="8"/>
  <c r="T116" i="8" s="1"/>
  <c r="V79" i="8"/>
  <c r="R79" i="8"/>
  <c r="N79" i="8"/>
  <c r="Y65" i="8"/>
  <c r="U65" i="8"/>
  <c r="Q65" i="8"/>
  <c r="M65" i="8"/>
  <c r="P102" i="8" s="1"/>
  <c r="L78" i="8"/>
  <c r="Y77" i="8"/>
  <c r="U77" i="8"/>
  <c r="Q77" i="8"/>
  <c r="M77" i="8"/>
  <c r="P114" i="8" s="1"/>
  <c r="I77" i="8"/>
  <c r="X77" i="8"/>
  <c r="T77" i="8"/>
  <c r="P77" i="8"/>
  <c r="I114" i="8" s="1"/>
  <c r="L77" i="8"/>
  <c r="H77" i="8"/>
  <c r="G114" i="8" s="1"/>
  <c r="S62" i="8"/>
  <c r="Q99" i="8" s="1"/>
  <c r="K62" i="8"/>
  <c r="W71" i="8"/>
  <c r="S71" i="8"/>
  <c r="Q108" i="8" s="1"/>
  <c r="O71" i="8"/>
  <c r="L108" i="8" s="1"/>
  <c r="K71" i="8"/>
  <c r="M71" i="8"/>
  <c r="P108" i="8" s="1"/>
  <c r="Y57" i="9"/>
  <c r="Z65" i="9"/>
  <c r="S104" i="9" s="1"/>
  <c r="L68" i="9"/>
  <c r="L80" i="9"/>
  <c r="W84" i="9"/>
  <c r="W66" i="9"/>
  <c r="S66" i="9"/>
  <c r="P105" i="9" s="1"/>
  <c r="S84" i="9"/>
  <c r="W76" i="9"/>
  <c r="W62" i="9"/>
  <c r="S76" i="9"/>
  <c r="S62" i="9"/>
  <c r="K62" i="9"/>
  <c r="K76" i="9"/>
  <c r="Y70" i="9"/>
  <c r="Y61" i="9"/>
  <c r="X75" i="9"/>
  <c r="X57" i="9"/>
  <c r="U64" i="9"/>
  <c r="U74" i="9"/>
  <c r="Q64" i="9"/>
  <c r="M64" i="9"/>
  <c r="N103" i="9" s="1"/>
  <c r="N112" i="9"/>
  <c r="L112" i="9"/>
  <c r="Y87" i="9"/>
  <c r="Y59" i="9"/>
  <c r="Q87" i="9"/>
  <c r="M59" i="9"/>
  <c r="N98" i="9" s="1"/>
  <c r="M87" i="9"/>
  <c r="I87" i="9"/>
  <c r="I59" i="9"/>
  <c r="X63" i="9"/>
  <c r="T63" i="9"/>
  <c r="P58" i="9"/>
  <c r="E97" i="9" s="1"/>
  <c r="P63" i="9"/>
  <c r="L58" i="9"/>
  <c r="W72" i="9"/>
  <c r="W57" i="9"/>
  <c r="S72" i="9"/>
  <c r="S57" i="9"/>
  <c r="P96" i="9" s="1"/>
  <c r="K87" i="9"/>
  <c r="H58" i="9"/>
  <c r="U59" i="9"/>
  <c r="O62" i="9"/>
  <c r="H101" i="9" s="1"/>
  <c r="I64" i="9"/>
  <c r="K66" i="9"/>
  <c r="T68" i="9"/>
  <c r="N71" i="9"/>
  <c r="Q74" i="9"/>
  <c r="T67" i="9"/>
  <c r="Z68" i="9"/>
  <c r="R65" i="9"/>
  <c r="J61" i="9"/>
  <c r="J100" i="9" s="1"/>
  <c r="H57" i="9"/>
  <c r="C96" i="9" s="1"/>
  <c r="V58" i="9"/>
  <c r="W58" i="9"/>
  <c r="O58" i="9"/>
  <c r="K57" i="9"/>
  <c r="T58" i="9"/>
  <c r="Y64" i="9"/>
  <c r="Y66" i="9"/>
  <c r="Y78" i="9"/>
  <c r="N58" i="9"/>
  <c r="N110" i="9"/>
  <c r="L110" i="9"/>
  <c r="Y80" i="9"/>
  <c r="Y68" i="9"/>
  <c r="O84" i="9"/>
  <c r="O66" i="9"/>
  <c r="H105" i="9" s="1"/>
  <c r="Y62" i="9"/>
  <c r="Y76" i="9"/>
  <c r="O57" i="9"/>
  <c r="H96" i="9" s="1"/>
  <c r="X58" i="9"/>
  <c r="R61" i="9"/>
  <c r="L63" i="9"/>
  <c r="N65" i="9"/>
  <c r="H67" i="9"/>
  <c r="K72" i="9"/>
  <c r="O87" i="9"/>
  <c r="L82" i="9"/>
  <c r="L67" i="9"/>
  <c r="S58" i="9"/>
  <c r="P97" i="9" s="1"/>
  <c r="V61" i="9"/>
  <c r="P67" i="9"/>
  <c r="E106" i="9" s="1"/>
  <c r="Z80" i="9"/>
  <c r="J78" i="9"/>
  <c r="J65" i="9"/>
  <c r="Y58" i="9"/>
  <c r="L57" i="9"/>
  <c r="L96" i="9" s="1"/>
  <c r="V65" i="9"/>
  <c r="P57" i="9"/>
  <c r="V83" i="9"/>
  <c r="Y83" i="9"/>
  <c r="I83" i="9"/>
  <c r="O67" i="9"/>
  <c r="J82" i="9"/>
  <c r="U68" i="9"/>
  <c r="O81" i="9"/>
  <c r="O68" i="9"/>
  <c r="S81" i="9"/>
  <c r="S68" i="9"/>
  <c r="P107" i="9" s="1"/>
  <c r="V82" i="9"/>
  <c r="V67" i="9"/>
  <c r="M89" i="9"/>
  <c r="I58" i="9"/>
  <c r="M58" i="9"/>
  <c r="Q58" i="9"/>
  <c r="U58" i="9"/>
  <c r="J59" i="9"/>
  <c r="N59" i="9"/>
  <c r="R59" i="9"/>
  <c r="V59" i="9"/>
  <c r="Z59" i="9"/>
  <c r="S98" i="9" s="1"/>
  <c r="K61" i="9"/>
  <c r="O61" i="9"/>
  <c r="S61" i="9"/>
  <c r="P100" i="9" s="1"/>
  <c r="W61" i="9"/>
  <c r="H62" i="9"/>
  <c r="C101" i="9" s="1"/>
  <c r="L62" i="9"/>
  <c r="P62" i="9"/>
  <c r="E101" i="9" s="1"/>
  <c r="T62" i="9"/>
  <c r="X62" i="9"/>
  <c r="I63" i="9"/>
  <c r="M63" i="9"/>
  <c r="N102" i="9" s="1"/>
  <c r="Q63" i="9"/>
  <c r="U63" i="9"/>
  <c r="J64" i="9"/>
  <c r="J103" i="9" s="1"/>
  <c r="N64" i="9"/>
  <c r="R64" i="9"/>
  <c r="V64" i="9"/>
  <c r="Z64" i="9"/>
  <c r="K65" i="9"/>
  <c r="O65" i="9"/>
  <c r="S65" i="9"/>
  <c r="P104" i="9" s="1"/>
  <c r="W65" i="9"/>
  <c r="H66" i="9"/>
  <c r="C105" i="9" s="1"/>
  <c r="L66" i="9"/>
  <c r="L105" i="9" s="1"/>
  <c r="P66" i="9"/>
  <c r="E105" i="9" s="1"/>
  <c r="T66" i="9"/>
  <c r="X66" i="9"/>
  <c r="I67" i="9"/>
  <c r="M67" i="9"/>
  <c r="N106" i="9" s="1"/>
  <c r="Q67" i="9"/>
  <c r="U67" i="9"/>
  <c r="H68" i="9"/>
  <c r="N68" i="9"/>
  <c r="V68" i="9"/>
  <c r="I70" i="9"/>
  <c r="Q70" i="9"/>
  <c r="I72" i="9"/>
  <c r="Q72" i="9"/>
  <c r="N75" i="9"/>
  <c r="H114" i="9" s="1"/>
  <c r="V75" i="9"/>
  <c r="M78" i="9"/>
  <c r="U78" i="9"/>
  <c r="M80" i="9"/>
  <c r="U80" i="9"/>
  <c r="O82" i="9"/>
  <c r="W82" i="9"/>
  <c r="S87" i="9"/>
  <c r="L72" i="9"/>
  <c r="L87" i="9"/>
  <c r="T72" i="9"/>
  <c r="T87" i="9"/>
  <c r="K81" i="9"/>
  <c r="K68" i="9"/>
  <c r="W81" i="9"/>
  <c r="W68" i="9"/>
  <c r="K89" i="9"/>
  <c r="I57" i="9"/>
  <c r="M57" i="9"/>
  <c r="Q57" i="9"/>
  <c r="U57" i="9"/>
  <c r="J58" i="9"/>
  <c r="R58" i="9"/>
  <c r="Z58" i="9"/>
  <c r="S97" i="9" s="1"/>
  <c r="K59" i="9"/>
  <c r="O59" i="9"/>
  <c r="H98" i="9" s="1"/>
  <c r="S59" i="9"/>
  <c r="W59" i="9"/>
  <c r="H61" i="9"/>
  <c r="C100" i="9" s="1"/>
  <c r="L61" i="9"/>
  <c r="P61" i="9"/>
  <c r="T61" i="9"/>
  <c r="X61" i="9"/>
  <c r="I62" i="9"/>
  <c r="M62" i="9"/>
  <c r="Q62" i="9"/>
  <c r="U62" i="9"/>
  <c r="J63" i="9"/>
  <c r="N63" i="9"/>
  <c r="R63" i="9"/>
  <c r="V63" i="9"/>
  <c r="Z63" i="9"/>
  <c r="S102" i="9" s="1"/>
  <c r="K64" i="9"/>
  <c r="O64" i="9"/>
  <c r="H103" i="9" s="1"/>
  <c r="S64" i="9"/>
  <c r="W64" i="9"/>
  <c r="H65" i="9"/>
  <c r="L65" i="9"/>
  <c r="L104" i="9" s="1"/>
  <c r="P65" i="9"/>
  <c r="T65" i="9"/>
  <c r="X65" i="9"/>
  <c r="I66" i="9"/>
  <c r="M66" i="9"/>
  <c r="N105" i="9" s="1"/>
  <c r="Q66" i="9"/>
  <c r="U66" i="9"/>
  <c r="J67" i="9"/>
  <c r="N67" i="9"/>
  <c r="R67" i="9"/>
  <c r="I68" i="9"/>
  <c r="P68" i="9"/>
  <c r="E107" i="9" s="1"/>
  <c r="X68" i="9"/>
  <c r="K74" i="9"/>
  <c r="S74" i="9"/>
  <c r="P113" i="9" s="1"/>
  <c r="W87" i="9"/>
  <c r="J87" i="9"/>
  <c r="N87" i="9"/>
  <c r="R87" i="9"/>
  <c r="V87" i="9"/>
  <c r="Z87" i="9"/>
  <c r="H72" i="9"/>
  <c r="C111" i="9" s="1"/>
  <c r="H87" i="9"/>
  <c r="P72" i="9"/>
  <c r="E111" i="9" s="1"/>
  <c r="P87" i="9"/>
  <c r="X72" i="9"/>
  <c r="X87" i="9"/>
  <c r="Z82" i="9"/>
  <c r="Z67" i="9"/>
  <c r="S106" i="9" s="1"/>
  <c r="W89" i="9"/>
  <c r="J57" i="9"/>
  <c r="N57" i="9"/>
  <c r="R57" i="9"/>
  <c r="V57" i="9"/>
  <c r="S96" i="9"/>
  <c r="K58" i="9"/>
  <c r="H59" i="9"/>
  <c r="C98" i="9" s="1"/>
  <c r="L59" i="9"/>
  <c r="L98" i="9" s="1"/>
  <c r="P59" i="9"/>
  <c r="T59" i="9"/>
  <c r="X59" i="9"/>
  <c r="M61" i="9"/>
  <c r="N100" i="9" s="1"/>
  <c r="U61" i="9"/>
  <c r="J62" i="9"/>
  <c r="J101" i="9" s="1"/>
  <c r="N62" i="9"/>
  <c r="R62" i="9"/>
  <c r="V62" i="9"/>
  <c r="Z62" i="9"/>
  <c r="S101" i="9" s="1"/>
  <c r="K63" i="9"/>
  <c r="O63" i="9"/>
  <c r="H102" i="9" s="1"/>
  <c r="S63" i="9"/>
  <c r="W63" i="9"/>
  <c r="H64" i="9"/>
  <c r="C103" i="9" s="1"/>
  <c r="L64" i="9"/>
  <c r="P64" i="9"/>
  <c r="T64" i="9"/>
  <c r="X64" i="9"/>
  <c r="I65" i="9"/>
  <c r="Q65" i="9"/>
  <c r="J66" i="9"/>
  <c r="J105" i="9" s="1"/>
  <c r="N66" i="9"/>
  <c r="R66" i="9"/>
  <c r="V66" i="9"/>
  <c r="Z66" i="9"/>
  <c r="S105" i="9" s="1"/>
  <c r="K67" i="9"/>
  <c r="S67" i="9"/>
  <c r="P106" i="9" s="1"/>
  <c r="X67" i="9"/>
  <c r="J68" i="9"/>
  <c r="J107" i="9" s="1"/>
  <c r="R68" i="9"/>
  <c r="M72" i="9"/>
  <c r="U72" i="9"/>
  <c r="Q80" i="9"/>
  <c r="C9" i="10"/>
  <c r="B10" i="10"/>
  <c r="X21" i="10"/>
  <c r="K25" i="10"/>
  <c r="O25" i="10"/>
  <c r="L38" i="10" s="1"/>
  <c r="S25" i="10"/>
  <c r="V25" i="10"/>
  <c r="W25" i="10"/>
  <c r="H27" i="10"/>
  <c r="G40" i="10" s="1"/>
  <c r="L27" i="10"/>
  <c r="P27" i="10"/>
  <c r="I40" i="10" s="1"/>
  <c r="T27" i="10"/>
  <c r="R40" i="10" s="1"/>
  <c r="W27" i="10"/>
  <c r="V24" i="10"/>
  <c r="K24" i="10"/>
  <c r="O24" i="10"/>
  <c r="L37" i="10" s="1"/>
  <c r="S24" i="10"/>
  <c r="H25" i="10"/>
  <c r="G38" i="10" s="1"/>
  <c r="L25" i="10"/>
  <c r="P25" i="10"/>
  <c r="I38" i="10" s="1"/>
  <c r="T25" i="10"/>
  <c r="R38" i="10" s="1"/>
  <c r="X25" i="10"/>
  <c r="K26" i="10"/>
  <c r="O26" i="10"/>
  <c r="L39" i="10" s="1"/>
  <c r="S26" i="10"/>
  <c r="V26" i="10"/>
  <c r="X27" i="10"/>
  <c r="B13" i="10"/>
  <c r="N21" i="10"/>
  <c r="R21" i="10"/>
  <c r="Z21" i="10"/>
  <c r="Y24" i="10"/>
  <c r="I25" i="10"/>
  <c r="M25" i="10"/>
  <c r="P38" i="10" s="1"/>
  <c r="Q25" i="10"/>
  <c r="U38" i="10" s="1"/>
  <c r="U25" i="10"/>
  <c r="X26" i="10"/>
  <c r="J26" i="10"/>
  <c r="N39" i="10" s="1"/>
  <c r="J22" i="10"/>
  <c r="N35" i="10" s="1"/>
  <c r="N26" i="10"/>
  <c r="N22" i="10"/>
  <c r="R22" i="10"/>
  <c r="R26" i="10"/>
  <c r="Z22" i="10"/>
  <c r="Z26" i="10"/>
  <c r="Y26" i="10"/>
  <c r="Y22" i="10"/>
  <c r="P16" i="10"/>
  <c r="T16" i="10"/>
  <c r="K21" i="10"/>
  <c r="O21" i="10"/>
  <c r="L34" i="10" s="1"/>
  <c r="B9" i="10"/>
  <c r="H24" i="10"/>
  <c r="G37" i="10" s="1"/>
  <c r="H21" i="10"/>
  <c r="G34" i="10" s="1"/>
  <c r="L21" i="10"/>
  <c r="L24" i="10"/>
  <c r="C11" i="10"/>
  <c r="B11" i="10"/>
  <c r="P24" i="10"/>
  <c r="I37" i="10" s="1"/>
  <c r="P21" i="10"/>
  <c r="I34" i="10" s="1"/>
  <c r="T21" i="10"/>
  <c r="R34" i="10" s="1"/>
  <c r="T24" i="10"/>
  <c r="R37" i="10" s="1"/>
  <c r="W21" i="10"/>
  <c r="W24" i="10"/>
  <c r="X16" i="10"/>
  <c r="H22" i="10"/>
  <c r="G35" i="10" s="1"/>
  <c r="L22" i="10"/>
  <c r="P22" i="10"/>
  <c r="I35" i="10" s="1"/>
  <c r="T22" i="10"/>
  <c r="R35" i="10" s="1"/>
  <c r="W26" i="10"/>
  <c r="I26" i="10"/>
  <c r="I22" i="10"/>
  <c r="M26" i="10"/>
  <c r="P39" i="10" s="1"/>
  <c r="M22" i="10"/>
  <c r="P35" i="10" s="1"/>
  <c r="Q26" i="10"/>
  <c r="U39" i="10" s="1"/>
  <c r="Q22" i="10"/>
  <c r="U35" i="10" s="1"/>
  <c r="U26" i="10"/>
  <c r="U22" i="10"/>
  <c r="H16" i="10"/>
  <c r="I24" i="10"/>
  <c r="M24" i="10"/>
  <c r="P37" i="10" s="1"/>
  <c r="Q24" i="10"/>
  <c r="U37" i="10" s="1"/>
  <c r="U24" i="10"/>
  <c r="X24" i="10"/>
  <c r="Y21" i="10"/>
  <c r="C14" i="10"/>
  <c r="L16" i="10"/>
  <c r="C10" i="10"/>
  <c r="Y16" i="10"/>
  <c r="M21" i="10"/>
  <c r="P34" i="10" s="1"/>
  <c r="U21" i="10"/>
  <c r="V22" i="10"/>
  <c r="B12" i="10"/>
  <c r="J16" i="10"/>
  <c r="N16" i="10"/>
  <c r="V16" i="10"/>
  <c r="Z16" i="10"/>
  <c r="J21" i="10"/>
  <c r="N34" i="10" s="1"/>
  <c r="V21" i="10"/>
  <c r="K22" i="10"/>
  <c r="O22" i="10"/>
  <c r="L35" i="10" s="1"/>
  <c r="S22" i="10"/>
  <c r="W22" i="10"/>
  <c r="I16" i="10"/>
  <c r="M16" i="10"/>
  <c r="U16" i="10"/>
  <c r="I21" i="10"/>
  <c r="Q21" i="10"/>
  <c r="U34" i="10" s="1"/>
  <c r="C12" i="10"/>
  <c r="A16" i="10"/>
  <c r="K16" i="10"/>
  <c r="O16" i="10"/>
  <c r="A17" i="10"/>
  <c r="Q89" i="9"/>
  <c r="J106" i="9"/>
  <c r="C106" i="9"/>
  <c r="S107" i="9"/>
  <c r="E104" i="9"/>
  <c r="J104" i="9"/>
  <c r="S100" i="9"/>
  <c r="S109" i="9"/>
  <c r="X89" i="9"/>
  <c r="L89" i="9"/>
  <c r="J98" i="9"/>
  <c r="N97" i="9"/>
  <c r="E103" i="9"/>
  <c r="E113" i="9"/>
  <c r="E96" i="9"/>
  <c r="L103" i="9"/>
  <c r="C113" i="9"/>
  <c r="S112" i="9"/>
  <c r="J97" i="9"/>
  <c r="N96" i="9"/>
  <c r="E98" i="9"/>
  <c r="L102" i="9"/>
  <c r="N52" i="9"/>
  <c r="N114" i="9"/>
  <c r="U89" i="9"/>
  <c r="J89" i="9"/>
  <c r="X52" i="9"/>
  <c r="V89" i="9"/>
  <c r="L106" i="9"/>
  <c r="L101" i="9"/>
  <c r="H109" i="9"/>
  <c r="T89" i="9"/>
  <c r="E114" i="9"/>
  <c r="P89" i="9"/>
  <c r="C97" i="9"/>
  <c r="H89" i="9"/>
  <c r="S103" i="9"/>
  <c r="H113" i="9"/>
  <c r="P98" i="9"/>
  <c r="H97" i="9"/>
  <c r="O52" i="9"/>
  <c r="S52" i="9"/>
  <c r="J96" i="9"/>
  <c r="J52" i="9"/>
  <c r="J102" i="9"/>
  <c r="J111" i="9"/>
  <c r="O89" i="9"/>
  <c r="S89" i="9"/>
  <c r="N89" i="9"/>
  <c r="I89" i="9"/>
  <c r="J109" i="9"/>
  <c r="P103" i="9"/>
  <c r="W52" i="9"/>
  <c r="H106" i="9"/>
  <c r="L107" i="9"/>
  <c r="C107" i="9"/>
  <c r="H107" i="9"/>
  <c r="N104" i="9"/>
  <c r="C104" i="9"/>
  <c r="H104" i="9"/>
  <c r="P101" i="9"/>
  <c r="N101" i="9"/>
  <c r="S110" i="9"/>
  <c r="H110" i="9"/>
  <c r="J110" i="9"/>
  <c r="E100" i="9"/>
  <c r="L100" i="9"/>
  <c r="C109" i="9"/>
  <c r="P109" i="9"/>
  <c r="H100" i="9"/>
  <c r="C114" i="9"/>
  <c r="P112" i="9"/>
  <c r="H112" i="9"/>
  <c r="J112" i="9"/>
  <c r="Z52" i="9"/>
  <c r="V52" i="9"/>
  <c r="R52" i="9"/>
  <c r="M52" i="9"/>
  <c r="I52" i="9"/>
  <c r="Y52" i="9"/>
  <c r="U52" i="9"/>
  <c r="P52" i="9"/>
  <c r="E102" i="9"/>
  <c r="L52" i="9"/>
  <c r="L97" i="9"/>
  <c r="H52" i="9"/>
  <c r="P102" i="9"/>
  <c r="P111" i="9"/>
  <c r="T52" i="9"/>
  <c r="K52" i="9"/>
  <c r="L87" i="8"/>
  <c r="V67" i="8"/>
  <c r="B9" i="8"/>
  <c r="W58" i="8"/>
  <c r="W73" i="8"/>
  <c r="S58" i="8"/>
  <c r="Q95" i="8" s="1"/>
  <c r="O58" i="8"/>
  <c r="L95" i="8" s="1"/>
  <c r="O73" i="8"/>
  <c r="L110" i="8" s="1"/>
  <c r="K58" i="8"/>
  <c r="K73" i="8"/>
  <c r="Z57" i="8"/>
  <c r="T94" i="8" s="1"/>
  <c r="Z73" i="8"/>
  <c r="T110" i="8" s="1"/>
  <c r="Z63" i="8"/>
  <c r="T100" i="8" s="1"/>
  <c r="V57" i="8"/>
  <c r="V73" i="8"/>
  <c r="V52" i="8"/>
  <c r="V63" i="8"/>
  <c r="R57" i="8"/>
  <c r="R73" i="8"/>
  <c r="N57" i="8"/>
  <c r="N73" i="8"/>
  <c r="N52" i="8"/>
  <c r="N63" i="8"/>
  <c r="C14" i="8"/>
  <c r="J57" i="8"/>
  <c r="N94" i="8" s="1"/>
  <c r="J73" i="8"/>
  <c r="N110" i="8" s="1"/>
  <c r="B13" i="8"/>
  <c r="J52" i="8"/>
  <c r="J63" i="8"/>
  <c r="N100" i="8" s="1"/>
  <c r="Y59" i="8"/>
  <c r="Y63" i="8"/>
  <c r="Y72" i="8"/>
  <c r="Y87" i="8"/>
  <c r="U59" i="8"/>
  <c r="U52" i="8"/>
  <c r="U63" i="8"/>
  <c r="U72" i="8"/>
  <c r="U87" i="8"/>
  <c r="Q59" i="8"/>
  <c r="Q52" i="8"/>
  <c r="Q63" i="8"/>
  <c r="Q72" i="8"/>
  <c r="Q87" i="8"/>
  <c r="M59" i="8"/>
  <c r="P96" i="8" s="1"/>
  <c r="M52" i="8"/>
  <c r="M63" i="8"/>
  <c r="P100" i="8" s="1"/>
  <c r="M72" i="8"/>
  <c r="P109" i="8" s="1"/>
  <c r="M87" i="8"/>
  <c r="B10" i="8"/>
  <c r="C10" i="8"/>
  <c r="I59" i="8"/>
  <c r="I52" i="8"/>
  <c r="I63" i="8"/>
  <c r="I72" i="8"/>
  <c r="I87" i="8"/>
  <c r="X52" i="8"/>
  <c r="X58" i="8"/>
  <c r="X63" i="8"/>
  <c r="X72" i="8"/>
  <c r="T52" i="8"/>
  <c r="T58" i="8"/>
  <c r="T63" i="8"/>
  <c r="T72" i="8"/>
  <c r="P52" i="8"/>
  <c r="P58" i="8"/>
  <c r="I95" i="8" s="1"/>
  <c r="P63" i="8"/>
  <c r="I100" i="8" s="1"/>
  <c r="P72" i="8"/>
  <c r="I109" i="8" s="1"/>
  <c r="B11" i="8"/>
  <c r="L52" i="8"/>
  <c r="L58" i="8"/>
  <c r="L63" i="8"/>
  <c r="L72" i="8"/>
  <c r="C11" i="8"/>
  <c r="C9" i="8"/>
  <c r="H52" i="8"/>
  <c r="H58" i="8"/>
  <c r="G95" i="8" s="1"/>
  <c r="H63" i="8"/>
  <c r="G100" i="8" s="1"/>
  <c r="H72" i="8"/>
  <c r="G109" i="8" s="1"/>
  <c r="W52" i="8"/>
  <c r="W63" i="8"/>
  <c r="W72" i="8"/>
  <c r="W57" i="8"/>
  <c r="W87" i="8"/>
  <c r="S52" i="8"/>
  <c r="S63" i="8"/>
  <c r="Q100" i="8" s="1"/>
  <c r="S72" i="8"/>
  <c r="Q109" i="8" s="1"/>
  <c r="S57" i="8"/>
  <c r="Q94" i="8" s="1"/>
  <c r="S87" i="8"/>
  <c r="O52" i="8"/>
  <c r="O63" i="8"/>
  <c r="L100" i="8" s="1"/>
  <c r="O72" i="8"/>
  <c r="L109" i="8" s="1"/>
  <c r="O57" i="8"/>
  <c r="L94" i="8" s="1"/>
  <c r="O87" i="8"/>
  <c r="K52" i="8"/>
  <c r="K63" i="8"/>
  <c r="K72" i="8"/>
  <c r="K57" i="8"/>
  <c r="B12" i="8"/>
  <c r="C12" i="8"/>
  <c r="K87" i="8"/>
  <c r="X87" i="8"/>
  <c r="H87" i="8"/>
  <c r="S85" i="8"/>
  <c r="K85" i="8"/>
  <c r="V84" i="8"/>
  <c r="N84" i="8"/>
  <c r="K77" i="8"/>
  <c r="S73" i="8"/>
  <c r="Q110" i="8" s="1"/>
  <c r="Y66" i="8"/>
  <c r="R63" i="8"/>
  <c r="K59" i="8"/>
  <c r="W67" i="8"/>
  <c r="W83" i="8"/>
  <c r="O67" i="8"/>
  <c r="L104" i="8" s="1"/>
  <c r="O83" i="8"/>
  <c r="N67" i="8"/>
  <c r="N82" i="8"/>
  <c r="Y67" i="8"/>
  <c r="Y82" i="8"/>
  <c r="Q67" i="8"/>
  <c r="Q82" i="8"/>
  <c r="I67" i="8"/>
  <c r="I82" i="8"/>
  <c r="T67" i="8"/>
  <c r="L67" i="8"/>
  <c r="Y68" i="8"/>
  <c r="Y81" i="8"/>
  <c r="Q68" i="8"/>
  <c r="Q81" i="8"/>
  <c r="I68" i="8"/>
  <c r="I81" i="8"/>
  <c r="T68" i="8"/>
  <c r="T80" i="8"/>
  <c r="L68" i="8"/>
  <c r="L80" i="8"/>
  <c r="W68" i="8"/>
  <c r="W80" i="8"/>
  <c r="O80" i="8"/>
  <c r="L117" i="8" s="1"/>
  <c r="O68" i="8"/>
  <c r="L105" i="8" s="1"/>
  <c r="K80" i="8"/>
  <c r="K68" i="8"/>
  <c r="R68" i="8"/>
  <c r="J68" i="8"/>
  <c r="N105" i="8" s="1"/>
  <c r="U66" i="8"/>
  <c r="U84" i="8"/>
  <c r="T66" i="8"/>
  <c r="T84" i="8"/>
  <c r="L66" i="8"/>
  <c r="L84" i="8"/>
  <c r="X78" i="8"/>
  <c r="X65" i="8"/>
  <c r="P65" i="8"/>
  <c r="I102" i="8" s="1"/>
  <c r="P78" i="8"/>
  <c r="I115" i="8" s="1"/>
  <c r="H78" i="8"/>
  <c r="G115" i="8" s="1"/>
  <c r="H65" i="8"/>
  <c r="G102" i="8" s="1"/>
  <c r="S65" i="8"/>
  <c r="Q102" i="8" s="1"/>
  <c r="K65" i="8"/>
  <c r="V65" i="8"/>
  <c r="V78" i="8"/>
  <c r="N65" i="8"/>
  <c r="N78" i="8"/>
  <c r="W62" i="8"/>
  <c r="W77" i="8"/>
  <c r="O62" i="8"/>
  <c r="L99" i="8" s="1"/>
  <c r="O77" i="8"/>
  <c r="L114" i="8" s="1"/>
  <c r="Z62" i="8"/>
  <c r="T99" i="8" s="1"/>
  <c r="Z76" i="8"/>
  <c r="T113" i="8" s="1"/>
  <c r="Z87" i="8"/>
  <c r="N62" i="8"/>
  <c r="N87" i="8"/>
  <c r="Y58" i="8"/>
  <c r="Y76" i="8"/>
  <c r="Y62" i="8"/>
  <c r="Q58" i="8"/>
  <c r="Q76" i="8"/>
  <c r="Q62" i="8"/>
  <c r="X76" i="8"/>
  <c r="X57" i="8"/>
  <c r="X62" i="8"/>
  <c r="P76" i="8"/>
  <c r="I113" i="8" s="1"/>
  <c r="P57" i="8"/>
  <c r="I94" i="8" s="1"/>
  <c r="P62" i="8"/>
  <c r="I99" i="8" s="1"/>
  <c r="Z71" i="8"/>
  <c r="T108" i="8" s="1"/>
  <c r="Z61" i="8"/>
  <c r="T98" i="8" s="1"/>
  <c r="N71" i="8"/>
  <c r="N61" i="8"/>
  <c r="Y61" i="8"/>
  <c r="Y57" i="8"/>
  <c r="Y71" i="8"/>
  <c r="Q61" i="8"/>
  <c r="Q71" i="8"/>
  <c r="M61" i="8"/>
  <c r="P98" i="8" s="1"/>
  <c r="M57" i="8"/>
  <c r="P94" i="8" s="1"/>
  <c r="I61" i="8"/>
  <c r="I57" i="8"/>
  <c r="I71" i="8"/>
  <c r="X59" i="8"/>
  <c r="X70" i="8"/>
  <c r="T59" i="8"/>
  <c r="T61" i="8"/>
  <c r="T70" i="8"/>
  <c r="P59" i="8"/>
  <c r="I96" i="8" s="1"/>
  <c r="P61" i="8"/>
  <c r="I98" i="8" s="1"/>
  <c r="L59" i="8"/>
  <c r="L61" i="8"/>
  <c r="L70" i="8"/>
  <c r="H59" i="8"/>
  <c r="G96" i="8" s="1"/>
  <c r="H70" i="8"/>
  <c r="G107" i="8" s="1"/>
  <c r="A17" i="8"/>
  <c r="W61" i="8"/>
  <c r="W70" i="8"/>
  <c r="S61" i="8"/>
  <c r="Q98" i="8" s="1"/>
  <c r="S70" i="8"/>
  <c r="Q107" i="8" s="1"/>
  <c r="O61" i="8"/>
  <c r="L98" i="8" s="1"/>
  <c r="O70" i="8"/>
  <c r="L107" i="8" s="1"/>
  <c r="K61" i="8"/>
  <c r="K70" i="8"/>
  <c r="A16" i="8"/>
  <c r="W75" i="8"/>
  <c r="W64" i="8"/>
  <c r="W59" i="8"/>
  <c r="S75" i="8"/>
  <c r="Q112" i="8" s="1"/>
  <c r="S64" i="8"/>
  <c r="Q101" i="8" s="1"/>
  <c r="S59" i="8"/>
  <c r="Q96" i="8" s="1"/>
  <c r="O75" i="8"/>
  <c r="L112" i="8" s="1"/>
  <c r="O59" i="8"/>
  <c r="L96" i="8" s="1"/>
  <c r="K75" i="8"/>
  <c r="K64" i="8"/>
  <c r="Z58" i="8"/>
  <c r="T95" i="8" s="1"/>
  <c r="V58" i="8"/>
  <c r="R58" i="8"/>
  <c r="J58" i="8"/>
  <c r="N95" i="8" s="1"/>
  <c r="S67" i="8"/>
  <c r="Q104" i="8" s="1"/>
  <c r="S83" i="8"/>
  <c r="K67" i="8"/>
  <c r="K83" i="8"/>
  <c r="Z67" i="8"/>
  <c r="T104" i="8" s="1"/>
  <c r="Z82" i="8"/>
  <c r="R82" i="8"/>
  <c r="R67" i="8"/>
  <c r="J67" i="8"/>
  <c r="N104" i="8" s="1"/>
  <c r="J82" i="8"/>
  <c r="U67" i="8"/>
  <c r="U82" i="8"/>
  <c r="M67" i="8"/>
  <c r="P104" i="8" s="1"/>
  <c r="M82" i="8"/>
  <c r="X67" i="8"/>
  <c r="P67" i="8"/>
  <c r="I104" i="8" s="1"/>
  <c r="H67" i="8"/>
  <c r="G104" i="8" s="1"/>
  <c r="U68" i="8"/>
  <c r="U81" i="8"/>
  <c r="M68" i="8"/>
  <c r="P105" i="8" s="1"/>
  <c r="M81" i="8"/>
  <c r="P118" i="8" s="1"/>
  <c r="X68" i="8"/>
  <c r="X80" i="8"/>
  <c r="P68" i="8"/>
  <c r="I105" i="8" s="1"/>
  <c r="P80" i="8"/>
  <c r="I117" i="8" s="1"/>
  <c r="H68" i="8"/>
  <c r="G105" i="8" s="1"/>
  <c r="H80" i="8"/>
  <c r="G117" i="8" s="1"/>
  <c r="Z68" i="8"/>
  <c r="T105" i="8" s="1"/>
  <c r="V68" i="8"/>
  <c r="N68" i="8"/>
  <c r="Q66" i="8"/>
  <c r="Q84" i="8"/>
  <c r="M66" i="8"/>
  <c r="P103" i="8" s="1"/>
  <c r="M84" i="8"/>
  <c r="X66" i="8"/>
  <c r="X84" i="8"/>
  <c r="P66" i="8"/>
  <c r="I103" i="8" s="1"/>
  <c r="P84" i="8"/>
  <c r="H66" i="8"/>
  <c r="G103" i="8" s="1"/>
  <c r="H84" i="8"/>
  <c r="C13" i="8"/>
  <c r="J79" i="8"/>
  <c r="N116" i="8" s="1"/>
  <c r="I65" i="8"/>
  <c r="I79" i="8"/>
  <c r="T78" i="8"/>
  <c r="T65" i="8"/>
  <c r="W65" i="8"/>
  <c r="O65" i="8"/>
  <c r="L102" i="8" s="1"/>
  <c r="Z65" i="8"/>
  <c r="T102" i="8" s="1"/>
  <c r="Z78" i="8"/>
  <c r="T115" i="8" s="1"/>
  <c r="R65" i="8"/>
  <c r="R78" i="8"/>
  <c r="J65" i="8"/>
  <c r="N102" i="8" s="1"/>
  <c r="J78" i="8"/>
  <c r="N115" i="8" s="1"/>
  <c r="V62" i="8"/>
  <c r="V87" i="8"/>
  <c r="R62" i="8"/>
  <c r="R76" i="8"/>
  <c r="R87" i="8"/>
  <c r="J62" i="8"/>
  <c r="N99" i="8" s="1"/>
  <c r="J76" i="8"/>
  <c r="N113" i="8" s="1"/>
  <c r="J87" i="8"/>
  <c r="U58" i="8"/>
  <c r="U76" i="8"/>
  <c r="M58" i="8"/>
  <c r="P95" i="8" s="1"/>
  <c r="M76" i="8"/>
  <c r="P113" i="8" s="1"/>
  <c r="M62" i="8"/>
  <c r="P99" i="8" s="1"/>
  <c r="I58" i="8"/>
  <c r="I76" i="8"/>
  <c r="I62" i="8"/>
  <c r="T76" i="8"/>
  <c r="T57" i="8"/>
  <c r="T62" i="8"/>
  <c r="L76" i="8"/>
  <c r="L57" i="8"/>
  <c r="L62" i="8"/>
  <c r="H76" i="8"/>
  <c r="G113" i="8" s="1"/>
  <c r="H57" i="8"/>
  <c r="G94" i="8" s="1"/>
  <c r="H62" i="8"/>
  <c r="G99" i="8" s="1"/>
  <c r="V71" i="8"/>
  <c r="V61" i="8"/>
  <c r="R71" i="8"/>
  <c r="R61" i="8"/>
  <c r="J71" i="8"/>
  <c r="N108" i="8" s="1"/>
  <c r="J61" i="8"/>
  <c r="N98" i="8" s="1"/>
  <c r="U61" i="8"/>
  <c r="U57" i="8"/>
  <c r="P87" i="8"/>
  <c r="W85" i="8"/>
  <c r="O85" i="8"/>
  <c r="Z84" i="8"/>
  <c r="R84" i="8"/>
  <c r="J84" i="8"/>
  <c r="N76" i="8"/>
  <c r="S68" i="8"/>
  <c r="Q105" i="8" s="1"/>
  <c r="L65" i="8"/>
  <c r="X61" i="8"/>
  <c r="Q57" i="8"/>
  <c r="Z59" i="8"/>
  <c r="T96" i="8" s="1"/>
  <c r="V59" i="8"/>
  <c r="R59" i="8"/>
  <c r="N59" i="8"/>
  <c r="J59" i="8"/>
  <c r="N96" i="8" s="1"/>
  <c r="Z75" i="8"/>
  <c r="T112" i="8" s="1"/>
  <c r="Z64" i="8"/>
  <c r="T101" i="8" s="1"/>
  <c r="V75" i="8"/>
  <c r="V64" i="8"/>
  <c r="R75" i="8"/>
  <c r="R64" i="8"/>
  <c r="N75" i="8"/>
  <c r="N64" i="8"/>
  <c r="J75" i="8"/>
  <c r="N112" i="8" s="1"/>
  <c r="J64" i="8"/>
  <c r="N101" i="8" s="1"/>
  <c r="Y74" i="8"/>
  <c r="Y64" i="8"/>
  <c r="U74" i="8"/>
  <c r="U64" i="8"/>
  <c r="Q74" i="8"/>
  <c r="Q64" i="8"/>
  <c r="M74" i="8"/>
  <c r="P111" i="8" s="1"/>
  <c r="M64" i="8"/>
  <c r="P101" i="8" s="1"/>
  <c r="I74" i="8"/>
  <c r="I64" i="8"/>
  <c r="N109" i="9" l="1"/>
  <c r="L109" i="9"/>
  <c r="N113" i="9"/>
  <c r="L113" i="9"/>
  <c r="L111" i="9"/>
  <c r="N111" i="9"/>
  <c r="Z6" i="5" l="1"/>
  <c r="Z7" i="5"/>
  <c r="Z8" i="5"/>
  <c r="Z9" i="5"/>
  <c r="Z10" i="5"/>
  <c r="Z11" i="5"/>
  <c r="Z12" i="5"/>
  <c r="Z13" i="5"/>
  <c r="Z14" i="5"/>
  <c r="Z15" i="5"/>
  <c r="V15" i="5"/>
  <c r="V14" i="5"/>
  <c r="V13" i="5"/>
  <c r="V12" i="5"/>
  <c r="V11" i="5"/>
  <c r="V10" i="5"/>
  <c r="V9" i="5"/>
  <c r="V8" i="5"/>
  <c r="V7" i="5"/>
  <c r="V6" i="5"/>
  <c r="V5" i="5"/>
  <c r="V4" i="5"/>
  <c r="V16" i="5" s="1"/>
  <c r="T5" i="5"/>
  <c r="T6" i="5"/>
  <c r="T16" i="5" s="1"/>
  <c r="T7" i="5"/>
  <c r="T8" i="5"/>
  <c r="T9" i="5"/>
  <c r="T10" i="5"/>
  <c r="T11" i="5"/>
  <c r="T12" i="5"/>
  <c r="T13" i="5"/>
  <c r="T14" i="5"/>
  <c r="T15" i="5"/>
  <c r="T4" i="5"/>
  <c r="U5" i="5"/>
  <c r="U6" i="5"/>
  <c r="U7" i="5"/>
  <c r="U8" i="5"/>
  <c r="U9" i="5"/>
  <c r="U10" i="5"/>
  <c r="U11" i="5"/>
  <c r="U12" i="5"/>
  <c r="U13" i="5"/>
  <c r="U14" i="5"/>
  <c r="U15" i="5"/>
  <c r="U4" i="5"/>
  <c r="S4" i="5"/>
  <c r="S5" i="5"/>
  <c r="S6" i="5"/>
  <c r="S7" i="5"/>
  <c r="S8" i="5"/>
  <c r="S9" i="5"/>
  <c r="S10" i="5"/>
  <c r="S11" i="5"/>
  <c r="S12" i="5"/>
  <c r="S13" i="5"/>
  <c r="S14" i="5"/>
  <c r="S15" i="5"/>
  <c r="S16" i="5"/>
  <c r="R16" i="5"/>
  <c r="R15" i="5"/>
  <c r="R14" i="5"/>
  <c r="R13" i="5"/>
  <c r="R12" i="5"/>
  <c r="R11" i="5"/>
  <c r="R10" i="5"/>
  <c r="R9" i="5"/>
  <c r="R8" i="5"/>
  <c r="R7" i="5"/>
  <c r="R6" i="5"/>
  <c r="R5" i="5"/>
  <c r="R4" i="5"/>
  <c r="O4" i="5"/>
  <c r="Q4" i="5"/>
  <c r="Q5" i="5"/>
  <c r="Q6" i="5"/>
  <c r="Q7" i="5"/>
  <c r="Q8" i="5"/>
  <c r="Q9" i="5"/>
  <c r="Q10" i="5"/>
  <c r="Q11" i="5"/>
  <c r="Q12" i="5"/>
  <c r="Q13" i="5"/>
  <c r="Q14" i="5"/>
  <c r="Q15" i="5"/>
  <c r="Q16" i="5"/>
  <c r="I4" i="5"/>
  <c r="H4" i="5"/>
  <c r="P10" i="5"/>
  <c r="Y27" i="6"/>
  <c r="U27" i="6"/>
  <c r="Q27" i="6"/>
  <c r="U40" i="6" s="1"/>
  <c r="M27" i="6"/>
  <c r="P40" i="6" s="1"/>
  <c r="I27" i="6"/>
  <c r="X26" i="6"/>
  <c r="L26" i="6"/>
  <c r="H26" i="6"/>
  <c r="G39" i="6" s="1"/>
  <c r="Z15" i="6"/>
  <c r="Y15" i="6"/>
  <c r="X15" i="6"/>
  <c r="W15" i="6"/>
  <c r="V15" i="6"/>
  <c r="U15" i="6"/>
  <c r="T15" i="6"/>
  <c r="S15" i="6"/>
  <c r="R15" i="6"/>
  <c r="Q15" i="6"/>
  <c r="P15" i="6"/>
  <c r="O15" i="6"/>
  <c r="N15" i="6"/>
  <c r="M15" i="6"/>
  <c r="L15" i="6"/>
  <c r="K15" i="6"/>
  <c r="J15" i="6"/>
  <c r="I15" i="6"/>
  <c r="H15" i="6"/>
  <c r="Z14" i="6"/>
  <c r="Y14" i="6"/>
  <c r="X14" i="6"/>
  <c r="W14" i="6"/>
  <c r="V14" i="6"/>
  <c r="U14" i="6"/>
  <c r="T14" i="6"/>
  <c r="S14" i="6"/>
  <c r="R14" i="6"/>
  <c r="Q14" i="6"/>
  <c r="P14" i="6"/>
  <c r="O14" i="6"/>
  <c r="N14" i="6"/>
  <c r="M14" i="6"/>
  <c r="L14" i="6"/>
  <c r="K14" i="6"/>
  <c r="J14" i="6"/>
  <c r="I14" i="6"/>
  <c r="H14" i="6"/>
  <c r="Z13" i="6"/>
  <c r="Y13" i="6"/>
  <c r="X13" i="6"/>
  <c r="X27" i="6" s="1"/>
  <c r="W13" i="6"/>
  <c r="V13" i="6"/>
  <c r="U13" i="6"/>
  <c r="T13" i="6"/>
  <c r="T27" i="6" s="1"/>
  <c r="R40" i="6" s="1"/>
  <c r="S13" i="6"/>
  <c r="R13" i="6"/>
  <c r="Q13" i="6"/>
  <c r="P13" i="6"/>
  <c r="P27" i="6" s="1"/>
  <c r="I40" i="6" s="1"/>
  <c r="O13" i="6"/>
  <c r="N13" i="6"/>
  <c r="M13" i="6"/>
  <c r="L13" i="6"/>
  <c r="L27" i="6" s="1"/>
  <c r="K13" i="6"/>
  <c r="J13" i="6"/>
  <c r="I13" i="6"/>
  <c r="H13" i="6"/>
  <c r="H27" i="6" s="1"/>
  <c r="G40" i="6" s="1"/>
  <c r="C13" i="6"/>
  <c r="Z12" i="6"/>
  <c r="Y12" i="6"/>
  <c r="X12" i="6"/>
  <c r="W12" i="6"/>
  <c r="V12" i="6"/>
  <c r="U12" i="6"/>
  <c r="T12" i="6"/>
  <c r="S12" i="6"/>
  <c r="R12" i="6"/>
  <c r="Q12" i="6"/>
  <c r="P12" i="6"/>
  <c r="O12" i="6"/>
  <c r="N12" i="6"/>
  <c r="M12" i="6"/>
  <c r="L12" i="6"/>
  <c r="K12" i="6"/>
  <c r="J12" i="6"/>
  <c r="I12" i="6"/>
  <c r="H12" i="6"/>
  <c r="Z11" i="6"/>
  <c r="Y11" i="6"/>
  <c r="X11" i="6"/>
  <c r="W11" i="6"/>
  <c r="V11" i="6"/>
  <c r="U11" i="6"/>
  <c r="T11" i="6"/>
  <c r="T26" i="6" s="1"/>
  <c r="R39" i="6" s="1"/>
  <c r="S11" i="6"/>
  <c r="R11" i="6"/>
  <c r="Q11" i="6"/>
  <c r="P11" i="6"/>
  <c r="P26" i="6" s="1"/>
  <c r="I39" i="6" s="1"/>
  <c r="O11" i="6"/>
  <c r="N11" i="6"/>
  <c r="M11" i="6"/>
  <c r="L11" i="6"/>
  <c r="K11" i="6"/>
  <c r="J11" i="6"/>
  <c r="I11" i="6"/>
  <c r="H11" i="6"/>
  <c r="Z10" i="6"/>
  <c r="Z26" i="6" s="1"/>
  <c r="Y10" i="6"/>
  <c r="Y26" i="6" s="1"/>
  <c r="X10" i="6"/>
  <c r="W10" i="6"/>
  <c r="V10" i="6"/>
  <c r="V26" i="6" s="1"/>
  <c r="U10" i="6"/>
  <c r="U26" i="6" s="1"/>
  <c r="T10" i="6"/>
  <c r="S10" i="6"/>
  <c r="R10" i="6"/>
  <c r="Q10" i="6"/>
  <c r="Q26" i="6" s="1"/>
  <c r="U39" i="6" s="1"/>
  <c r="P10" i="6"/>
  <c r="O10" i="6"/>
  <c r="N10" i="6"/>
  <c r="N26" i="6" s="1"/>
  <c r="M10" i="6"/>
  <c r="M26" i="6" s="1"/>
  <c r="P39" i="6" s="1"/>
  <c r="L10" i="6"/>
  <c r="K10" i="6"/>
  <c r="J10" i="6"/>
  <c r="I10" i="6"/>
  <c r="I26" i="6" s="1"/>
  <c r="H10" i="6"/>
  <c r="Z9" i="6"/>
  <c r="Y9" i="6"/>
  <c r="X9" i="6"/>
  <c r="W9" i="6"/>
  <c r="V9" i="6"/>
  <c r="U9" i="6"/>
  <c r="T9" i="6"/>
  <c r="S9" i="6"/>
  <c r="R9" i="6"/>
  <c r="Q9" i="6"/>
  <c r="P9" i="6"/>
  <c r="O9" i="6"/>
  <c r="N9" i="6"/>
  <c r="M9" i="6"/>
  <c r="L9" i="6"/>
  <c r="K9" i="6"/>
  <c r="J9" i="6"/>
  <c r="I9" i="6"/>
  <c r="H9" i="6"/>
  <c r="Z8" i="6"/>
  <c r="Y8" i="6"/>
  <c r="X8" i="6"/>
  <c r="X25" i="6" s="1"/>
  <c r="W8" i="6"/>
  <c r="V8" i="6"/>
  <c r="U8" i="6"/>
  <c r="T8" i="6"/>
  <c r="T25" i="6" s="1"/>
  <c r="R38" i="6" s="1"/>
  <c r="S8" i="6"/>
  <c r="R8" i="6"/>
  <c r="Q8" i="6"/>
  <c r="P8" i="6"/>
  <c r="P25" i="6" s="1"/>
  <c r="I38" i="6" s="1"/>
  <c r="O8" i="6"/>
  <c r="N8" i="6"/>
  <c r="M8" i="6"/>
  <c r="L8" i="6"/>
  <c r="L25" i="6" s="1"/>
  <c r="K8" i="6"/>
  <c r="J8" i="6"/>
  <c r="I8" i="6"/>
  <c r="H8" i="6"/>
  <c r="H25" i="6" s="1"/>
  <c r="G38" i="6" s="1"/>
  <c r="Z7" i="6"/>
  <c r="Y7" i="6"/>
  <c r="Y25" i="6" s="1"/>
  <c r="X7" i="6"/>
  <c r="W7" i="6"/>
  <c r="W25" i="6" s="1"/>
  <c r="V7" i="6"/>
  <c r="U7" i="6"/>
  <c r="U25" i="6" s="1"/>
  <c r="T7" i="6"/>
  <c r="S7" i="6"/>
  <c r="S25" i="6" s="1"/>
  <c r="R7" i="6"/>
  <c r="Q7" i="6"/>
  <c r="Q25" i="6" s="1"/>
  <c r="U38" i="6" s="1"/>
  <c r="P7" i="6"/>
  <c r="O7" i="6"/>
  <c r="O25" i="6" s="1"/>
  <c r="L38" i="6" s="1"/>
  <c r="N7" i="6"/>
  <c r="M7" i="6"/>
  <c r="M25" i="6" s="1"/>
  <c r="P38" i="6" s="1"/>
  <c r="L7" i="6"/>
  <c r="K7" i="6"/>
  <c r="K25" i="6" s="1"/>
  <c r="J7" i="6"/>
  <c r="I7" i="6"/>
  <c r="I25" i="6" s="1"/>
  <c r="H7" i="6"/>
  <c r="Z6" i="6"/>
  <c r="Z24" i="6" s="1"/>
  <c r="Y6" i="6"/>
  <c r="X6" i="6"/>
  <c r="W6" i="6"/>
  <c r="V6" i="6"/>
  <c r="V24" i="6" s="1"/>
  <c r="U6" i="6"/>
  <c r="T6" i="6"/>
  <c r="S6" i="6"/>
  <c r="R6" i="6"/>
  <c r="R24" i="6" s="1"/>
  <c r="Q6" i="6"/>
  <c r="P6" i="6"/>
  <c r="O6" i="6"/>
  <c r="N6" i="6"/>
  <c r="N24" i="6" s="1"/>
  <c r="M6" i="6"/>
  <c r="L6" i="6"/>
  <c r="K6" i="6"/>
  <c r="J6" i="6"/>
  <c r="C14" i="6" s="1"/>
  <c r="I6" i="6"/>
  <c r="H6" i="6"/>
  <c r="Z5" i="6"/>
  <c r="Y5" i="6"/>
  <c r="Y21" i="6" s="1"/>
  <c r="X5" i="6"/>
  <c r="W5" i="6"/>
  <c r="V5" i="6"/>
  <c r="U5" i="6"/>
  <c r="U21" i="6" s="1"/>
  <c r="T5" i="6"/>
  <c r="S5" i="6"/>
  <c r="R5" i="6"/>
  <c r="Q5" i="6"/>
  <c r="Q21" i="6" s="1"/>
  <c r="U34" i="6" s="1"/>
  <c r="P5" i="6"/>
  <c r="O5" i="6"/>
  <c r="N5" i="6"/>
  <c r="M5" i="6"/>
  <c r="M21" i="6" s="1"/>
  <c r="P34" i="6" s="1"/>
  <c r="L5" i="6"/>
  <c r="K5" i="6"/>
  <c r="J5" i="6"/>
  <c r="I5" i="6"/>
  <c r="H5" i="6"/>
  <c r="Z4" i="6"/>
  <c r="Y4" i="6"/>
  <c r="X4" i="6"/>
  <c r="W4" i="6"/>
  <c r="V4" i="6"/>
  <c r="U4" i="6"/>
  <c r="T4" i="6"/>
  <c r="T21" i="6" s="1"/>
  <c r="R34" i="6" s="1"/>
  <c r="S4" i="6"/>
  <c r="R4" i="6"/>
  <c r="Q4" i="6"/>
  <c r="P4" i="6"/>
  <c r="O4" i="6"/>
  <c r="O16" i="6" s="1"/>
  <c r="N4" i="6"/>
  <c r="M4" i="6"/>
  <c r="L4" i="6"/>
  <c r="L21" i="6" s="1"/>
  <c r="K4" i="6"/>
  <c r="J4" i="6"/>
  <c r="I4" i="6"/>
  <c r="H4" i="6"/>
  <c r="H16" i="4"/>
  <c r="H57" i="4" s="1"/>
  <c r="H4" i="4"/>
  <c r="Z21" i="5" l="1"/>
  <c r="U16" i="5"/>
  <c r="H16" i="6"/>
  <c r="H24" i="6"/>
  <c r="G37" i="6" s="1"/>
  <c r="C9" i="6"/>
  <c r="P16" i="6"/>
  <c r="P24" i="6"/>
  <c r="I37" i="6" s="1"/>
  <c r="X16" i="6"/>
  <c r="X24" i="6"/>
  <c r="I21" i="6"/>
  <c r="B10" i="6"/>
  <c r="A16" i="6"/>
  <c r="Q24" i="6"/>
  <c r="U37" i="6" s="1"/>
  <c r="Y24" i="6"/>
  <c r="C12" i="6"/>
  <c r="B13" i="6"/>
  <c r="J27" i="6"/>
  <c r="N40" i="6" s="1"/>
  <c r="N27" i="6"/>
  <c r="R27" i="6"/>
  <c r="V27" i="6"/>
  <c r="Z27" i="6"/>
  <c r="K16" i="6"/>
  <c r="H21" i="6"/>
  <c r="G34" i="6" s="1"/>
  <c r="X21" i="6"/>
  <c r="U22" i="6"/>
  <c r="J16" i="6"/>
  <c r="R16" i="6"/>
  <c r="Z21" i="6"/>
  <c r="K26" i="6"/>
  <c r="O26" i="6"/>
  <c r="L39" i="6" s="1"/>
  <c r="S26" i="6"/>
  <c r="W26" i="6"/>
  <c r="K27" i="6"/>
  <c r="O27" i="6"/>
  <c r="L40" i="6" s="1"/>
  <c r="S27" i="6"/>
  <c r="W27" i="6"/>
  <c r="I22" i="6"/>
  <c r="Y22" i="6"/>
  <c r="C11" i="6"/>
  <c r="L24" i="6"/>
  <c r="B11" i="6"/>
  <c r="L16" i="6"/>
  <c r="T24" i="6"/>
  <c r="R37" i="6" s="1"/>
  <c r="T16" i="6"/>
  <c r="W16" i="6"/>
  <c r="Q22" i="6"/>
  <c r="U35" i="6" s="1"/>
  <c r="I24" i="6"/>
  <c r="M24" i="6"/>
  <c r="P37" i="6" s="1"/>
  <c r="U24" i="6"/>
  <c r="J22" i="6"/>
  <c r="N35" i="6" s="1"/>
  <c r="R22" i="6"/>
  <c r="N16" i="6"/>
  <c r="V16" i="6"/>
  <c r="K21" i="6"/>
  <c r="B12" i="6"/>
  <c r="K24" i="6"/>
  <c r="O21" i="6"/>
  <c r="L34" i="6" s="1"/>
  <c r="A17" i="6"/>
  <c r="O24" i="6"/>
  <c r="L37" i="6" s="1"/>
  <c r="S21" i="6"/>
  <c r="S24" i="6"/>
  <c r="W21" i="6"/>
  <c r="W24" i="6"/>
  <c r="J25" i="6"/>
  <c r="N38" i="6" s="1"/>
  <c r="N25" i="6"/>
  <c r="R25" i="6"/>
  <c r="V25" i="6"/>
  <c r="Z25" i="6"/>
  <c r="B9" i="6"/>
  <c r="H22" i="6"/>
  <c r="G35" i="6" s="1"/>
  <c r="L22" i="6"/>
  <c r="P22" i="6"/>
  <c r="I35" i="6" s="1"/>
  <c r="T22" i="6"/>
  <c r="R35" i="6" s="1"/>
  <c r="X22" i="6"/>
  <c r="S16" i="6"/>
  <c r="P21" i="6"/>
  <c r="I34" i="6" s="1"/>
  <c r="M22" i="6"/>
  <c r="P35" i="6" s="1"/>
  <c r="J24" i="6"/>
  <c r="N37" i="6" s="1"/>
  <c r="N22" i="6"/>
  <c r="V22" i="6"/>
  <c r="Z22" i="6"/>
  <c r="C10" i="6"/>
  <c r="I16" i="6"/>
  <c r="M16" i="6"/>
  <c r="Q16" i="6"/>
  <c r="U16" i="6"/>
  <c r="Y16" i="6"/>
  <c r="J21" i="6"/>
  <c r="N34" i="6" s="1"/>
  <c r="N21" i="6"/>
  <c r="R21" i="6"/>
  <c r="V21" i="6"/>
  <c r="K22" i="6"/>
  <c r="O22" i="6"/>
  <c r="L35" i="6" s="1"/>
  <c r="S22" i="6"/>
  <c r="W22" i="6"/>
  <c r="J26" i="6"/>
  <c r="N39" i="6" s="1"/>
  <c r="R26" i="6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4" i="4"/>
  <c r="H49" i="4"/>
  <c r="M51" i="4"/>
  <c r="H51" i="4"/>
  <c r="H50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61" i="4" s="1"/>
  <c r="C101" i="4" s="1"/>
  <c r="H17" i="4"/>
  <c r="H15" i="4"/>
  <c r="H14" i="4"/>
  <c r="H13" i="4"/>
  <c r="H12" i="4"/>
  <c r="H11" i="4"/>
  <c r="H10" i="4"/>
  <c r="H9" i="4"/>
  <c r="H8" i="4"/>
  <c r="H7" i="4"/>
  <c r="H6" i="4"/>
  <c r="H5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T4" i="4"/>
  <c r="M57" i="4" l="1"/>
  <c r="M70" i="4"/>
  <c r="C97" i="4"/>
  <c r="T97" i="4"/>
  <c r="I4" i="4"/>
  <c r="Z4" i="4"/>
  <c r="Z5" i="4"/>
  <c r="Z6" i="4"/>
  <c r="Z7" i="4"/>
  <c r="Z8" i="4"/>
  <c r="Z9" i="4"/>
  <c r="Z10" i="4"/>
  <c r="Z11" i="4"/>
  <c r="Z12" i="4"/>
  <c r="Z13" i="4"/>
  <c r="Z14" i="4"/>
  <c r="Z15" i="4"/>
  <c r="Z16" i="4"/>
  <c r="Z17" i="4"/>
  <c r="Z18" i="4"/>
  <c r="Z19" i="4"/>
  <c r="Z20" i="4"/>
  <c r="Z21" i="4"/>
  <c r="Z22" i="4"/>
  <c r="Z23" i="4"/>
  <c r="Z24" i="4"/>
  <c r="Z25" i="4"/>
  <c r="Z26" i="4"/>
  <c r="Z27" i="4"/>
  <c r="Z28" i="4"/>
  <c r="Z29" i="4"/>
  <c r="Z30" i="4"/>
  <c r="Z31" i="4"/>
  <c r="Z32" i="4"/>
  <c r="Z33" i="4"/>
  <c r="Z34" i="4"/>
  <c r="Z35" i="4"/>
  <c r="Z36" i="4"/>
  <c r="Z37" i="4"/>
  <c r="Z38" i="4"/>
  <c r="Z39" i="4"/>
  <c r="Z40" i="4"/>
  <c r="Z41" i="4"/>
  <c r="Z42" i="4"/>
  <c r="Z43" i="4"/>
  <c r="Z44" i="4"/>
  <c r="Z45" i="4"/>
  <c r="Z46" i="4"/>
  <c r="Z47" i="4"/>
  <c r="Z48" i="4"/>
  <c r="Z49" i="4"/>
  <c r="Z50" i="4"/>
  <c r="Z51" i="4"/>
  <c r="Y15" i="5"/>
  <c r="X15" i="5"/>
  <c r="W15" i="5"/>
  <c r="P15" i="5"/>
  <c r="O15" i="5"/>
  <c r="N15" i="5"/>
  <c r="M15" i="5"/>
  <c r="L15" i="5"/>
  <c r="K15" i="5"/>
  <c r="J15" i="5"/>
  <c r="I15" i="5"/>
  <c r="H15" i="5"/>
  <c r="Y14" i="5"/>
  <c r="X14" i="5"/>
  <c r="W14" i="5"/>
  <c r="P14" i="5"/>
  <c r="O14" i="5"/>
  <c r="N14" i="5"/>
  <c r="M14" i="5"/>
  <c r="L14" i="5"/>
  <c r="K14" i="5"/>
  <c r="J14" i="5"/>
  <c r="I14" i="5"/>
  <c r="H14" i="5"/>
  <c r="Y13" i="5"/>
  <c r="X13" i="5"/>
  <c r="W13" i="5"/>
  <c r="P13" i="5"/>
  <c r="O13" i="5"/>
  <c r="N13" i="5"/>
  <c r="M13" i="5"/>
  <c r="L13" i="5"/>
  <c r="K13" i="5"/>
  <c r="J13" i="5"/>
  <c r="I13" i="5"/>
  <c r="H13" i="5"/>
  <c r="Y12" i="5"/>
  <c r="X12" i="5"/>
  <c r="W12" i="5"/>
  <c r="P12" i="5"/>
  <c r="O12" i="5"/>
  <c r="N12" i="5"/>
  <c r="M12" i="5"/>
  <c r="L12" i="5"/>
  <c r="K12" i="5"/>
  <c r="J12" i="5"/>
  <c r="I12" i="5"/>
  <c r="H12" i="5"/>
  <c r="Y11" i="5"/>
  <c r="X11" i="5"/>
  <c r="W11" i="5"/>
  <c r="P11" i="5"/>
  <c r="O11" i="5"/>
  <c r="N11" i="5"/>
  <c r="M11" i="5"/>
  <c r="L11" i="5"/>
  <c r="K11" i="5"/>
  <c r="J11" i="5"/>
  <c r="I11" i="5"/>
  <c r="H11" i="5"/>
  <c r="Y10" i="5"/>
  <c r="X10" i="5"/>
  <c r="W10" i="5"/>
  <c r="O10" i="5"/>
  <c r="N10" i="5"/>
  <c r="M10" i="5"/>
  <c r="L10" i="5"/>
  <c r="K10" i="5"/>
  <c r="J10" i="5"/>
  <c r="I10" i="5"/>
  <c r="H10" i="5"/>
  <c r="Y9" i="5"/>
  <c r="X9" i="5"/>
  <c r="W9" i="5"/>
  <c r="P9" i="5"/>
  <c r="O9" i="5"/>
  <c r="N9" i="5"/>
  <c r="M9" i="5"/>
  <c r="L9" i="5"/>
  <c r="K9" i="5"/>
  <c r="J9" i="5"/>
  <c r="I9" i="5"/>
  <c r="H9" i="5"/>
  <c r="Y8" i="5"/>
  <c r="X8" i="5"/>
  <c r="W8" i="5"/>
  <c r="P8" i="5"/>
  <c r="O8" i="5"/>
  <c r="N8" i="5"/>
  <c r="M8" i="5"/>
  <c r="L8" i="5"/>
  <c r="K8" i="5"/>
  <c r="J8" i="5"/>
  <c r="I8" i="5"/>
  <c r="H8" i="5"/>
  <c r="Y7" i="5"/>
  <c r="X7" i="5"/>
  <c r="W7" i="5"/>
  <c r="P7" i="5"/>
  <c r="O7" i="5"/>
  <c r="N7" i="5"/>
  <c r="M7" i="5"/>
  <c r="L7" i="5"/>
  <c r="K7" i="5"/>
  <c r="J7" i="5"/>
  <c r="I7" i="5"/>
  <c r="H7" i="5"/>
  <c r="Y6" i="5"/>
  <c r="X6" i="5"/>
  <c r="W6" i="5"/>
  <c r="P6" i="5"/>
  <c r="O6" i="5"/>
  <c r="N6" i="5"/>
  <c r="M6" i="5"/>
  <c r="L6" i="5"/>
  <c r="K6" i="5"/>
  <c r="J6" i="5"/>
  <c r="I6" i="5"/>
  <c r="H6" i="5"/>
  <c r="Y5" i="5"/>
  <c r="X5" i="5"/>
  <c r="W5" i="5"/>
  <c r="P5" i="5"/>
  <c r="O5" i="5"/>
  <c r="N5" i="5"/>
  <c r="M5" i="5"/>
  <c r="L5" i="5"/>
  <c r="K5" i="5"/>
  <c r="J5" i="5"/>
  <c r="I5" i="5"/>
  <c r="H5" i="5"/>
  <c r="Y4" i="5"/>
  <c r="X4" i="5"/>
  <c r="W4" i="5"/>
  <c r="P4" i="5"/>
  <c r="N4" i="5"/>
  <c r="M4" i="5"/>
  <c r="L4" i="5"/>
  <c r="K4" i="5"/>
  <c r="J4" i="5"/>
  <c r="H21" i="5" l="1"/>
  <c r="Z77" i="4"/>
  <c r="Z85" i="4"/>
  <c r="Z81" i="4"/>
  <c r="Z78" i="4"/>
  <c r="Z70" i="4"/>
  <c r="L110" i="4" s="1"/>
  <c r="Z73" i="4"/>
  <c r="L113" i="4" s="1"/>
  <c r="Z71" i="4"/>
  <c r="L111" i="4" s="1"/>
  <c r="Z57" i="4"/>
  <c r="L97" i="4" s="1"/>
  <c r="Z82" i="4"/>
  <c r="Z66" i="4"/>
  <c r="L106" i="4" s="1"/>
  <c r="Z62" i="4"/>
  <c r="L102" i="4" s="1"/>
  <c r="Z74" i="4"/>
  <c r="L114" i="4" s="1"/>
  <c r="Z68" i="4"/>
  <c r="L108" i="4" s="1"/>
  <c r="Z59" i="4"/>
  <c r="L99" i="4" s="1"/>
  <c r="Z83" i="4"/>
  <c r="Z79" i="4"/>
  <c r="Z75" i="4"/>
  <c r="L115" i="4" s="1"/>
  <c r="Z58" i="4"/>
  <c r="L98" i="4" s="1"/>
  <c r="Z64" i="4"/>
  <c r="L104" i="4" s="1"/>
  <c r="Z52" i="4"/>
  <c r="Z67" i="4"/>
  <c r="L107" i="4" s="1"/>
  <c r="Z63" i="4"/>
  <c r="L103" i="4" s="1"/>
  <c r="Z84" i="4"/>
  <c r="Z80" i="4"/>
  <c r="Z76" i="4"/>
  <c r="Z72" i="4"/>
  <c r="L112" i="4" s="1"/>
  <c r="Z65" i="4"/>
  <c r="L105" i="4" s="1"/>
  <c r="Z61" i="4"/>
  <c r="L101" i="4" s="1"/>
  <c r="I25" i="5"/>
  <c r="M25" i="5"/>
  <c r="P38" i="5" s="1"/>
  <c r="Q25" i="5"/>
  <c r="U38" i="5" s="1"/>
  <c r="U25" i="5"/>
  <c r="Y25" i="5"/>
  <c r="K27" i="5"/>
  <c r="O27" i="5"/>
  <c r="L40" i="5" s="1"/>
  <c r="S27" i="5"/>
  <c r="W27" i="5"/>
  <c r="L25" i="5"/>
  <c r="O26" i="5"/>
  <c r="L39" i="5" s="1"/>
  <c r="R21" i="5"/>
  <c r="R24" i="5"/>
  <c r="T26" i="5"/>
  <c r="R39" i="5" s="1"/>
  <c r="T22" i="5"/>
  <c r="R35" i="5" s="1"/>
  <c r="X27" i="5"/>
  <c r="N16" i="5"/>
  <c r="N21" i="5"/>
  <c r="N24" i="5"/>
  <c r="S24" i="5"/>
  <c r="P26" i="5"/>
  <c r="I39" i="5" s="1"/>
  <c r="P22" i="5"/>
  <c r="I35" i="5" s="1"/>
  <c r="X26" i="5"/>
  <c r="X22" i="5"/>
  <c r="T21" i="5"/>
  <c r="R34" i="5" s="1"/>
  <c r="W25" i="5"/>
  <c r="Z26" i="5"/>
  <c r="M27" i="5"/>
  <c r="P40" i="5" s="1"/>
  <c r="J24" i="5"/>
  <c r="N37" i="5" s="1"/>
  <c r="J21" i="5"/>
  <c r="N34" i="5" s="1"/>
  <c r="V21" i="5"/>
  <c r="V24" i="5"/>
  <c r="Z24" i="5"/>
  <c r="L26" i="5"/>
  <c r="L22" i="5"/>
  <c r="K24" i="5"/>
  <c r="A17" i="5"/>
  <c r="O24" i="5"/>
  <c r="L37" i="5" s="1"/>
  <c r="O21" i="5"/>
  <c r="L34" i="5" s="1"/>
  <c r="S21" i="5"/>
  <c r="W21" i="5"/>
  <c r="W24" i="5"/>
  <c r="B13" i="5"/>
  <c r="J25" i="5"/>
  <c r="N38" i="5" s="1"/>
  <c r="N25" i="5"/>
  <c r="R25" i="5"/>
  <c r="V25" i="5"/>
  <c r="Z25" i="5"/>
  <c r="I22" i="5"/>
  <c r="I26" i="5"/>
  <c r="M22" i="5"/>
  <c r="P35" i="5" s="1"/>
  <c r="M26" i="5"/>
  <c r="P39" i="5" s="1"/>
  <c r="Q22" i="5"/>
  <c r="U35" i="5" s="1"/>
  <c r="Q26" i="5"/>
  <c r="U39" i="5" s="1"/>
  <c r="U22" i="5"/>
  <c r="Y22" i="5"/>
  <c r="Y26" i="5"/>
  <c r="L27" i="5"/>
  <c r="P27" i="5"/>
  <c r="I40" i="5" s="1"/>
  <c r="T27" i="5"/>
  <c r="R40" i="5" s="1"/>
  <c r="U26" i="5"/>
  <c r="L21" i="5"/>
  <c r="L24" i="5"/>
  <c r="T24" i="5"/>
  <c r="R37" i="5" s="1"/>
  <c r="O25" i="5"/>
  <c r="L38" i="5" s="1"/>
  <c r="J22" i="5"/>
  <c r="N35" i="5" s="1"/>
  <c r="R22" i="5"/>
  <c r="R26" i="5"/>
  <c r="V22" i="5"/>
  <c r="V26" i="5"/>
  <c r="K21" i="5"/>
  <c r="H16" i="5"/>
  <c r="G34" i="5"/>
  <c r="P21" i="5"/>
  <c r="I34" i="5" s="1"/>
  <c r="P24" i="5"/>
  <c r="I37" i="5" s="1"/>
  <c r="X24" i="5"/>
  <c r="X21" i="5"/>
  <c r="K25" i="5"/>
  <c r="S25" i="5"/>
  <c r="N22" i="5"/>
  <c r="N26" i="5"/>
  <c r="Z22" i="5"/>
  <c r="I27" i="5"/>
  <c r="Q27" i="5"/>
  <c r="U40" i="5" s="1"/>
  <c r="U27" i="5"/>
  <c r="Y27" i="5"/>
  <c r="I21" i="5"/>
  <c r="I24" i="5"/>
  <c r="M21" i="5"/>
  <c r="P34" i="5" s="1"/>
  <c r="M24" i="5"/>
  <c r="P37" i="5" s="1"/>
  <c r="Q21" i="5"/>
  <c r="U34" i="5" s="1"/>
  <c r="Q24" i="5"/>
  <c r="U37" i="5" s="1"/>
  <c r="U21" i="5"/>
  <c r="U24" i="5"/>
  <c r="Y21" i="5"/>
  <c r="P25" i="5"/>
  <c r="I38" i="5" s="1"/>
  <c r="T25" i="5"/>
  <c r="R38" i="5" s="1"/>
  <c r="X25" i="5"/>
  <c r="K22" i="5"/>
  <c r="K26" i="5"/>
  <c r="O22" i="5"/>
  <c r="L35" i="5" s="1"/>
  <c r="S22" i="5"/>
  <c r="S26" i="5"/>
  <c r="W26" i="5"/>
  <c r="W22" i="5"/>
  <c r="J27" i="5"/>
  <c r="N40" i="5" s="1"/>
  <c r="N27" i="5"/>
  <c r="R27" i="5"/>
  <c r="V27" i="5"/>
  <c r="Z27" i="5"/>
  <c r="J26" i="5"/>
  <c r="N39" i="5" s="1"/>
  <c r="Y24" i="5"/>
  <c r="K16" i="5"/>
  <c r="Y16" i="5"/>
  <c r="X16" i="5"/>
  <c r="C12" i="5"/>
  <c r="C9" i="5"/>
  <c r="B10" i="5"/>
  <c r="I16" i="5"/>
  <c r="H25" i="5"/>
  <c r="G38" i="5" s="1"/>
  <c r="C10" i="5"/>
  <c r="B11" i="5"/>
  <c r="H27" i="5"/>
  <c r="G40" i="5" s="1"/>
  <c r="B9" i="5"/>
  <c r="A16" i="5"/>
  <c r="P16" i="5"/>
  <c r="H24" i="5"/>
  <c r="G37" i="5" s="1"/>
  <c r="C14" i="5"/>
  <c r="L16" i="5"/>
  <c r="M16" i="5"/>
  <c r="W16" i="5"/>
  <c r="H22" i="5"/>
  <c r="G35" i="5" s="1"/>
  <c r="H26" i="5"/>
  <c r="G39" i="5" s="1"/>
  <c r="C11" i="5"/>
  <c r="B12" i="5"/>
  <c r="J16" i="5"/>
  <c r="O16" i="5"/>
  <c r="J4" i="4" l="1"/>
  <c r="K4" i="4"/>
  <c r="L4" i="4"/>
  <c r="O4" i="4"/>
  <c r="P4" i="4"/>
  <c r="Q4" i="4"/>
  <c r="R4" i="4"/>
  <c r="S4" i="4"/>
  <c r="U4" i="4"/>
  <c r="V4" i="4"/>
  <c r="W4" i="4"/>
  <c r="X4" i="4"/>
  <c r="Y4" i="4"/>
  <c r="I5" i="4"/>
  <c r="J5" i="4"/>
  <c r="K5" i="4"/>
  <c r="L5" i="4"/>
  <c r="O5" i="4"/>
  <c r="P5" i="4"/>
  <c r="Q5" i="4"/>
  <c r="R5" i="4"/>
  <c r="S5" i="4"/>
  <c r="T5" i="4"/>
  <c r="U5" i="4"/>
  <c r="V5" i="4"/>
  <c r="W5" i="4"/>
  <c r="X5" i="4"/>
  <c r="Y5" i="4"/>
  <c r="I6" i="4"/>
  <c r="J6" i="4"/>
  <c r="K6" i="4"/>
  <c r="L6" i="4"/>
  <c r="O6" i="4"/>
  <c r="P6" i="4"/>
  <c r="Q6" i="4"/>
  <c r="R6" i="4"/>
  <c r="S6" i="4"/>
  <c r="T6" i="4"/>
  <c r="U6" i="4"/>
  <c r="V6" i="4"/>
  <c r="W6" i="4"/>
  <c r="X6" i="4"/>
  <c r="Y6" i="4"/>
  <c r="I7" i="4"/>
  <c r="J7" i="4"/>
  <c r="K7" i="4"/>
  <c r="L7" i="4"/>
  <c r="O7" i="4"/>
  <c r="P7" i="4"/>
  <c r="Q7" i="4"/>
  <c r="R7" i="4"/>
  <c r="S7" i="4"/>
  <c r="T7" i="4"/>
  <c r="U7" i="4"/>
  <c r="V7" i="4"/>
  <c r="W7" i="4"/>
  <c r="X7" i="4"/>
  <c r="Y7" i="4"/>
  <c r="I8" i="4"/>
  <c r="J8" i="4"/>
  <c r="K8" i="4"/>
  <c r="L8" i="4"/>
  <c r="O8" i="4"/>
  <c r="P8" i="4"/>
  <c r="Q8" i="4"/>
  <c r="R8" i="4"/>
  <c r="S8" i="4"/>
  <c r="T8" i="4"/>
  <c r="U8" i="4"/>
  <c r="V8" i="4"/>
  <c r="W8" i="4"/>
  <c r="X8" i="4"/>
  <c r="Y8" i="4"/>
  <c r="I9" i="4"/>
  <c r="J9" i="4"/>
  <c r="K9" i="4"/>
  <c r="L9" i="4"/>
  <c r="O9" i="4"/>
  <c r="P9" i="4"/>
  <c r="Q9" i="4"/>
  <c r="R9" i="4"/>
  <c r="S9" i="4"/>
  <c r="T9" i="4"/>
  <c r="U9" i="4"/>
  <c r="V9" i="4"/>
  <c r="W9" i="4"/>
  <c r="X9" i="4"/>
  <c r="Y9" i="4"/>
  <c r="I10" i="4"/>
  <c r="J10" i="4"/>
  <c r="K10" i="4"/>
  <c r="L10" i="4"/>
  <c r="O10" i="4"/>
  <c r="P10" i="4"/>
  <c r="Q10" i="4"/>
  <c r="R10" i="4"/>
  <c r="S10" i="4"/>
  <c r="T10" i="4"/>
  <c r="U10" i="4"/>
  <c r="V10" i="4"/>
  <c r="W10" i="4"/>
  <c r="X10" i="4"/>
  <c r="Y10" i="4"/>
  <c r="I11" i="4"/>
  <c r="J11" i="4"/>
  <c r="K11" i="4"/>
  <c r="L11" i="4"/>
  <c r="O11" i="4"/>
  <c r="P11" i="4"/>
  <c r="Q11" i="4"/>
  <c r="R11" i="4"/>
  <c r="S11" i="4"/>
  <c r="T11" i="4"/>
  <c r="U11" i="4"/>
  <c r="V11" i="4"/>
  <c r="W11" i="4"/>
  <c r="X11" i="4"/>
  <c r="Y11" i="4"/>
  <c r="I12" i="4"/>
  <c r="J12" i="4"/>
  <c r="K12" i="4"/>
  <c r="L12" i="4"/>
  <c r="O12" i="4"/>
  <c r="P12" i="4"/>
  <c r="Q12" i="4"/>
  <c r="R12" i="4"/>
  <c r="S12" i="4"/>
  <c r="T12" i="4"/>
  <c r="U12" i="4"/>
  <c r="V12" i="4"/>
  <c r="W12" i="4"/>
  <c r="X12" i="4"/>
  <c r="Y12" i="4"/>
  <c r="I13" i="4"/>
  <c r="J13" i="4"/>
  <c r="K13" i="4"/>
  <c r="L13" i="4"/>
  <c r="O13" i="4"/>
  <c r="P13" i="4"/>
  <c r="Q13" i="4"/>
  <c r="R13" i="4"/>
  <c r="S13" i="4"/>
  <c r="T13" i="4"/>
  <c r="U13" i="4"/>
  <c r="V13" i="4"/>
  <c r="W13" i="4"/>
  <c r="X13" i="4"/>
  <c r="Y13" i="4"/>
  <c r="I14" i="4"/>
  <c r="J14" i="4"/>
  <c r="K14" i="4"/>
  <c r="L14" i="4"/>
  <c r="O14" i="4"/>
  <c r="P14" i="4"/>
  <c r="Q14" i="4"/>
  <c r="R14" i="4"/>
  <c r="S14" i="4"/>
  <c r="T14" i="4"/>
  <c r="U14" i="4"/>
  <c r="V14" i="4"/>
  <c r="W14" i="4"/>
  <c r="X14" i="4"/>
  <c r="Y14" i="4"/>
  <c r="I15" i="4"/>
  <c r="J15" i="4"/>
  <c r="K15" i="4"/>
  <c r="L15" i="4"/>
  <c r="O15" i="4"/>
  <c r="P15" i="4"/>
  <c r="Q15" i="4"/>
  <c r="R15" i="4"/>
  <c r="S15" i="4"/>
  <c r="T15" i="4"/>
  <c r="U15" i="4"/>
  <c r="V15" i="4"/>
  <c r="W15" i="4"/>
  <c r="X15" i="4"/>
  <c r="Y15" i="4"/>
  <c r="I16" i="4"/>
  <c r="J16" i="4"/>
  <c r="K16" i="4"/>
  <c r="L16" i="4"/>
  <c r="O16" i="4"/>
  <c r="P16" i="4"/>
  <c r="Q16" i="4"/>
  <c r="R16" i="4"/>
  <c r="S16" i="4"/>
  <c r="T16" i="4"/>
  <c r="U16" i="4"/>
  <c r="V16" i="4"/>
  <c r="W16" i="4"/>
  <c r="X16" i="4"/>
  <c r="Y16" i="4"/>
  <c r="I17" i="4"/>
  <c r="J17" i="4"/>
  <c r="K17" i="4"/>
  <c r="L17" i="4"/>
  <c r="O17" i="4"/>
  <c r="P17" i="4"/>
  <c r="Q17" i="4"/>
  <c r="R17" i="4"/>
  <c r="S17" i="4"/>
  <c r="T17" i="4"/>
  <c r="U17" i="4"/>
  <c r="V17" i="4"/>
  <c r="W17" i="4"/>
  <c r="X17" i="4"/>
  <c r="Y17" i="4"/>
  <c r="I18" i="4"/>
  <c r="J18" i="4"/>
  <c r="K18" i="4"/>
  <c r="L18" i="4"/>
  <c r="O18" i="4"/>
  <c r="P18" i="4"/>
  <c r="Q18" i="4"/>
  <c r="R18" i="4"/>
  <c r="S18" i="4"/>
  <c r="T18" i="4"/>
  <c r="U18" i="4"/>
  <c r="V18" i="4"/>
  <c r="W18" i="4"/>
  <c r="X18" i="4"/>
  <c r="Y18" i="4"/>
  <c r="I19" i="4"/>
  <c r="J19" i="4"/>
  <c r="K19" i="4"/>
  <c r="L19" i="4"/>
  <c r="O19" i="4"/>
  <c r="P19" i="4"/>
  <c r="Q19" i="4"/>
  <c r="R19" i="4"/>
  <c r="S19" i="4"/>
  <c r="T19" i="4"/>
  <c r="U19" i="4"/>
  <c r="V19" i="4"/>
  <c r="W19" i="4"/>
  <c r="X19" i="4"/>
  <c r="Y19" i="4"/>
  <c r="I20" i="4"/>
  <c r="J20" i="4"/>
  <c r="K20" i="4"/>
  <c r="L20" i="4"/>
  <c r="O20" i="4"/>
  <c r="P20" i="4"/>
  <c r="Q20" i="4"/>
  <c r="R20" i="4"/>
  <c r="S20" i="4"/>
  <c r="T20" i="4"/>
  <c r="U20" i="4"/>
  <c r="V20" i="4"/>
  <c r="W20" i="4"/>
  <c r="X20" i="4"/>
  <c r="Y20" i="4"/>
  <c r="I21" i="4"/>
  <c r="J21" i="4"/>
  <c r="K21" i="4"/>
  <c r="L21" i="4"/>
  <c r="O21" i="4"/>
  <c r="P21" i="4"/>
  <c r="Q21" i="4"/>
  <c r="R21" i="4"/>
  <c r="S21" i="4"/>
  <c r="T21" i="4"/>
  <c r="U21" i="4"/>
  <c r="V21" i="4"/>
  <c r="W21" i="4"/>
  <c r="X21" i="4"/>
  <c r="Y21" i="4"/>
  <c r="I22" i="4"/>
  <c r="J22" i="4"/>
  <c r="K22" i="4"/>
  <c r="L22" i="4"/>
  <c r="O22" i="4"/>
  <c r="P22" i="4"/>
  <c r="Q22" i="4"/>
  <c r="R22" i="4"/>
  <c r="S22" i="4"/>
  <c r="T22" i="4"/>
  <c r="U22" i="4"/>
  <c r="V22" i="4"/>
  <c r="W22" i="4"/>
  <c r="X22" i="4"/>
  <c r="Y22" i="4"/>
  <c r="I23" i="4"/>
  <c r="J23" i="4"/>
  <c r="K23" i="4"/>
  <c r="L23" i="4"/>
  <c r="O23" i="4"/>
  <c r="P23" i="4"/>
  <c r="Q23" i="4"/>
  <c r="R23" i="4"/>
  <c r="S23" i="4"/>
  <c r="T23" i="4"/>
  <c r="U23" i="4"/>
  <c r="V23" i="4"/>
  <c r="W23" i="4"/>
  <c r="X23" i="4"/>
  <c r="Y23" i="4"/>
  <c r="I24" i="4"/>
  <c r="J24" i="4"/>
  <c r="K24" i="4"/>
  <c r="L24" i="4"/>
  <c r="O24" i="4"/>
  <c r="P24" i="4"/>
  <c r="Q24" i="4"/>
  <c r="R24" i="4"/>
  <c r="S24" i="4"/>
  <c r="T24" i="4"/>
  <c r="U24" i="4"/>
  <c r="V24" i="4"/>
  <c r="W24" i="4"/>
  <c r="X24" i="4"/>
  <c r="Y24" i="4"/>
  <c r="I25" i="4"/>
  <c r="J25" i="4"/>
  <c r="K25" i="4"/>
  <c r="L25" i="4"/>
  <c r="O25" i="4"/>
  <c r="P25" i="4"/>
  <c r="Q25" i="4"/>
  <c r="R25" i="4"/>
  <c r="S25" i="4"/>
  <c r="T25" i="4"/>
  <c r="U25" i="4"/>
  <c r="V25" i="4"/>
  <c r="W25" i="4"/>
  <c r="X25" i="4"/>
  <c r="Y25" i="4"/>
  <c r="I26" i="4"/>
  <c r="J26" i="4"/>
  <c r="K26" i="4"/>
  <c r="L26" i="4"/>
  <c r="O26" i="4"/>
  <c r="P26" i="4"/>
  <c r="Q26" i="4"/>
  <c r="R26" i="4"/>
  <c r="S26" i="4"/>
  <c r="T26" i="4"/>
  <c r="U26" i="4"/>
  <c r="V26" i="4"/>
  <c r="W26" i="4"/>
  <c r="X26" i="4"/>
  <c r="Y26" i="4"/>
  <c r="I27" i="4"/>
  <c r="J27" i="4"/>
  <c r="K27" i="4"/>
  <c r="L27" i="4"/>
  <c r="O27" i="4"/>
  <c r="P27" i="4"/>
  <c r="Q27" i="4"/>
  <c r="R27" i="4"/>
  <c r="S27" i="4"/>
  <c r="T27" i="4"/>
  <c r="U27" i="4"/>
  <c r="V27" i="4"/>
  <c r="W27" i="4"/>
  <c r="X27" i="4"/>
  <c r="Y27" i="4"/>
  <c r="I28" i="4"/>
  <c r="J28" i="4"/>
  <c r="K28" i="4"/>
  <c r="L28" i="4"/>
  <c r="O28" i="4"/>
  <c r="P28" i="4"/>
  <c r="Q28" i="4"/>
  <c r="R28" i="4"/>
  <c r="S28" i="4"/>
  <c r="T28" i="4"/>
  <c r="U28" i="4"/>
  <c r="V28" i="4"/>
  <c r="W28" i="4"/>
  <c r="X28" i="4"/>
  <c r="Y28" i="4"/>
  <c r="I29" i="4"/>
  <c r="J29" i="4"/>
  <c r="K29" i="4"/>
  <c r="L29" i="4"/>
  <c r="O29" i="4"/>
  <c r="P29" i="4"/>
  <c r="Q29" i="4"/>
  <c r="R29" i="4"/>
  <c r="S29" i="4"/>
  <c r="T29" i="4"/>
  <c r="U29" i="4"/>
  <c r="V29" i="4"/>
  <c r="W29" i="4"/>
  <c r="X29" i="4"/>
  <c r="Y29" i="4"/>
  <c r="I30" i="4"/>
  <c r="J30" i="4"/>
  <c r="K30" i="4"/>
  <c r="L30" i="4"/>
  <c r="O30" i="4"/>
  <c r="P30" i="4"/>
  <c r="Q30" i="4"/>
  <c r="R30" i="4"/>
  <c r="S30" i="4"/>
  <c r="T30" i="4"/>
  <c r="U30" i="4"/>
  <c r="V30" i="4"/>
  <c r="W30" i="4"/>
  <c r="X30" i="4"/>
  <c r="Y30" i="4"/>
  <c r="I31" i="4"/>
  <c r="J31" i="4"/>
  <c r="K31" i="4"/>
  <c r="L31" i="4"/>
  <c r="O31" i="4"/>
  <c r="P31" i="4"/>
  <c r="Q31" i="4"/>
  <c r="R31" i="4"/>
  <c r="S31" i="4"/>
  <c r="T31" i="4"/>
  <c r="U31" i="4"/>
  <c r="V31" i="4"/>
  <c r="W31" i="4"/>
  <c r="X31" i="4"/>
  <c r="Y31" i="4"/>
  <c r="I32" i="4"/>
  <c r="J32" i="4"/>
  <c r="K32" i="4"/>
  <c r="L32" i="4"/>
  <c r="O32" i="4"/>
  <c r="P32" i="4"/>
  <c r="Q32" i="4"/>
  <c r="R32" i="4"/>
  <c r="S32" i="4"/>
  <c r="T32" i="4"/>
  <c r="U32" i="4"/>
  <c r="V32" i="4"/>
  <c r="W32" i="4"/>
  <c r="X32" i="4"/>
  <c r="Y32" i="4"/>
  <c r="I33" i="4"/>
  <c r="J33" i="4"/>
  <c r="K33" i="4"/>
  <c r="L33" i="4"/>
  <c r="O33" i="4"/>
  <c r="P33" i="4"/>
  <c r="Q33" i="4"/>
  <c r="R33" i="4"/>
  <c r="S33" i="4"/>
  <c r="T33" i="4"/>
  <c r="U33" i="4"/>
  <c r="V33" i="4"/>
  <c r="W33" i="4"/>
  <c r="X33" i="4"/>
  <c r="Y33" i="4"/>
  <c r="I34" i="4"/>
  <c r="J34" i="4"/>
  <c r="K34" i="4"/>
  <c r="L34" i="4"/>
  <c r="O34" i="4"/>
  <c r="P34" i="4"/>
  <c r="Q34" i="4"/>
  <c r="R34" i="4"/>
  <c r="S34" i="4"/>
  <c r="T34" i="4"/>
  <c r="U34" i="4"/>
  <c r="V34" i="4"/>
  <c r="W34" i="4"/>
  <c r="X34" i="4"/>
  <c r="Y34" i="4"/>
  <c r="I35" i="4"/>
  <c r="J35" i="4"/>
  <c r="K35" i="4"/>
  <c r="L35" i="4"/>
  <c r="O35" i="4"/>
  <c r="P35" i="4"/>
  <c r="Q35" i="4"/>
  <c r="R35" i="4"/>
  <c r="S35" i="4"/>
  <c r="T35" i="4"/>
  <c r="U35" i="4"/>
  <c r="V35" i="4"/>
  <c r="W35" i="4"/>
  <c r="X35" i="4"/>
  <c r="Y35" i="4"/>
  <c r="I36" i="4"/>
  <c r="J36" i="4"/>
  <c r="K36" i="4"/>
  <c r="L36" i="4"/>
  <c r="O36" i="4"/>
  <c r="P36" i="4"/>
  <c r="Q36" i="4"/>
  <c r="R36" i="4"/>
  <c r="S36" i="4"/>
  <c r="T36" i="4"/>
  <c r="U36" i="4"/>
  <c r="V36" i="4"/>
  <c r="W36" i="4"/>
  <c r="X36" i="4"/>
  <c r="Y36" i="4"/>
  <c r="I37" i="4"/>
  <c r="J37" i="4"/>
  <c r="K37" i="4"/>
  <c r="L37" i="4"/>
  <c r="O37" i="4"/>
  <c r="P37" i="4"/>
  <c r="Q37" i="4"/>
  <c r="R37" i="4"/>
  <c r="S37" i="4"/>
  <c r="T37" i="4"/>
  <c r="U37" i="4"/>
  <c r="V37" i="4"/>
  <c r="W37" i="4"/>
  <c r="X37" i="4"/>
  <c r="Y37" i="4"/>
  <c r="I38" i="4"/>
  <c r="J38" i="4"/>
  <c r="K38" i="4"/>
  <c r="L38" i="4"/>
  <c r="O38" i="4"/>
  <c r="P38" i="4"/>
  <c r="Q38" i="4"/>
  <c r="R38" i="4"/>
  <c r="S38" i="4"/>
  <c r="T38" i="4"/>
  <c r="U38" i="4"/>
  <c r="V38" i="4"/>
  <c r="W38" i="4"/>
  <c r="X38" i="4"/>
  <c r="Y38" i="4"/>
  <c r="I39" i="4"/>
  <c r="J39" i="4"/>
  <c r="K39" i="4"/>
  <c r="L39" i="4"/>
  <c r="O39" i="4"/>
  <c r="P39" i="4"/>
  <c r="Q39" i="4"/>
  <c r="R39" i="4"/>
  <c r="S39" i="4"/>
  <c r="T39" i="4"/>
  <c r="U39" i="4"/>
  <c r="V39" i="4"/>
  <c r="W39" i="4"/>
  <c r="X39" i="4"/>
  <c r="Y39" i="4"/>
  <c r="I40" i="4"/>
  <c r="J40" i="4"/>
  <c r="K40" i="4"/>
  <c r="L40" i="4"/>
  <c r="O40" i="4"/>
  <c r="P40" i="4"/>
  <c r="Q40" i="4"/>
  <c r="R40" i="4"/>
  <c r="S40" i="4"/>
  <c r="T40" i="4"/>
  <c r="U40" i="4"/>
  <c r="V40" i="4"/>
  <c r="W40" i="4"/>
  <c r="X40" i="4"/>
  <c r="Y40" i="4"/>
  <c r="I41" i="4"/>
  <c r="J41" i="4"/>
  <c r="K41" i="4"/>
  <c r="L41" i="4"/>
  <c r="O41" i="4"/>
  <c r="P41" i="4"/>
  <c r="Q41" i="4"/>
  <c r="R41" i="4"/>
  <c r="S41" i="4"/>
  <c r="T41" i="4"/>
  <c r="U41" i="4"/>
  <c r="V41" i="4"/>
  <c r="W41" i="4"/>
  <c r="X41" i="4"/>
  <c r="Y41" i="4"/>
  <c r="I42" i="4"/>
  <c r="J42" i="4"/>
  <c r="K42" i="4"/>
  <c r="L42" i="4"/>
  <c r="O42" i="4"/>
  <c r="P42" i="4"/>
  <c r="Q42" i="4"/>
  <c r="R42" i="4"/>
  <c r="S42" i="4"/>
  <c r="T42" i="4"/>
  <c r="U42" i="4"/>
  <c r="V42" i="4"/>
  <c r="W42" i="4"/>
  <c r="X42" i="4"/>
  <c r="Y42" i="4"/>
  <c r="I43" i="4"/>
  <c r="J43" i="4"/>
  <c r="K43" i="4"/>
  <c r="L43" i="4"/>
  <c r="O43" i="4"/>
  <c r="P43" i="4"/>
  <c r="Q43" i="4"/>
  <c r="R43" i="4"/>
  <c r="S43" i="4"/>
  <c r="T43" i="4"/>
  <c r="U43" i="4"/>
  <c r="V43" i="4"/>
  <c r="W43" i="4"/>
  <c r="X43" i="4"/>
  <c r="Y43" i="4"/>
  <c r="I44" i="4"/>
  <c r="J44" i="4"/>
  <c r="K44" i="4"/>
  <c r="L44" i="4"/>
  <c r="O44" i="4"/>
  <c r="P44" i="4"/>
  <c r="Q44" i="4"/>
  <c r="R44" i="4"/>
  <c r="S44" i="4"/>
  <c r="T44" i="4"/>
  <c r="U44" i="4"/>
  <c r="V44" i="4"/>
  <c r="W44" i="4"/>
  <c r="X44" i="4"/>
  <c r="Y44" i="4"/>
  <c r="I45" i="4"/>
  <c r="J45" i="4"/>
  <c r="K45" i="4"/>
  <c r="L45" i="4"/>
  <c r="O45" i="4"/>
  <c r="P45" i="4"/>
  <c r="Q45" i="4"/>
  <c r="R45" i="4"/>
  <c r="S45" i="4"/>
  <c r="T45" i="4"/>
  <c r="U45" i="4"/>
  <c r="V45" i="4"/>
  <c r="W45" i="4"/>
  <c r="X45" i="4"/>
  <c r="Y45" i="4"/>
  <c r="I46" i="4"/>
  <c r="J46" i="4"/>
  <c r="K46" i="4"/>
  <c r="L46" i="4"/>
  <c r="O46" i="4"/>
  <c r="P46" i="4"/>
  <c r="Q46" i="4"/>
  <c r="R46" i="4"/>
  <c r="S46" i="4"/>
  <c r="T46" i="4"/>
  <c r="U46" i="4"/>
  <c r="V46" i="4"/>
  <c r="W46" i="4"/>
  <c r="X46" i="4"/>
  <c r="Y46" i="4"/>
  <c r="I47" i="4"/>
  <c r="J47" i="4"/>
  <c r="K47" i="4"/>
  <c r="L47" i="4"/>
  <c r="O47" i="4"/>
  <c r="P47" i="4"/>
  <c r="Q47" i="4"/>
  <c r="R47" i="4"/>
  <c r="S47" i="4"/>
  <c r="T47" i="4"/>
  <c r="U47" i="4"/>
  <c r="V47" i="4"/>
  <c r="W47" i="4"/>
  <c r="X47" i="4"/>
  <c r="Y47" i="4"/>
  <c r="I48" i="4"/>
  <c r="J48" i="4"/>
  <c r="K48" i="4"/>
  <c r="L48" i="4"/>
  <c r="O48" i="4"/>
  <c r="P48" i="4"/>
  <c r="Q48" i="4"/>
  <c r="R48" i="4"/>
  <c r="S48" i="4"/>
  <c r="T48" i="4"/>
  <c r="U48" i="4"/>
  <c r="V48" i="4"/>
  <c r="W48" i="4"/>
  <c r="X48" i="4"/>
  <c r="Y48" i="4"/>
  <c r="I49" i="4"/>
  <c r="J49" i="4"/>
  <c r="K49" i="4"/>
  <c r="L49" i="4"/>
  <c r="O49" i="4"/>
  <c r="P49" i="4"/>
  <c r="Q49" i="4"/>
  <c r="R49" i="4"/>
  <c r="S49" i="4"/>
  <c r="T49" i="4"/>
  <c r="U49" i="4"/>
  <c r="V49" i="4"/>
  <c r="W49" i="4"/>
  <c r="X49" i="4"/>
  <c r="Y49" i="4"/>
  <c r="I50" i="4"/>
  <c r="J50" i="4"/>
  <c r="K50" i="4"/>
  <c r="L50" i="4"/>
  <c r="O50" i="4"/>
  <c r="P50" i="4"/>
  <c r="Q50" i="4"/>
  <c r="R50" i="4"/>
  <c r="S50" i="4"/>
  <c r="T50" i="4"/>
  <c r="U50" i="4"/>
  <c r="V50" i="4"/>
  <c r="W50" i="4"/>
  <c r="X50" i="4"/>
  <c r="Y50" i="4"/>
  <c r="I51" i="4"/>
  <c r="J51" i="4"/>
  <c r="K51" i="4"/>
  <c r="L51" i="4"/>
  <c r="O51" i="4"/>
  <c r="P51" i="4"/>
  <c r="Q51" i="4"/>
  <c r="R51" i="4"/>
  <c r="S51" i="4"/>
  <c r="T51" i="4"/>
  <c r="U51" i="4"/>
  <c r="V51" i="4"/>
  <c r="W51" i="4"/>
  <c r="X51" i="4"/>
  <c r="Y51" i="4"/>
  <c r="L80" i="4" l="1"/>
  <c r="P70" i="4"/>
  <c r="E110" i="4" s="1"/>
  <c r="K57" i="4"/>
  <c r="N97" i="4" s="1"/>
  <c r="J52" i="4"/>
  <c r="T57" i="4"/>
  <c r="U57" i="4"/>
  <c r="O79" i="4"/>
  <c r="J73" i="4"/>
  <c r="X74" i="4"/>
  <c r="V72" i="4"/>
  <c r="P57" i="4"/>
  <c r="E97" i="4" s="1"/>
  <c r="H70" i="4"/>
  <c r="C110" i="4" s="1"/>
  <c r="R74" i="4"/>
  <c r="Y82" i="4"/>
  <c r="Y67" i="4"/>
  <c r="Y65" i="4"/>
  <c r="Y78" i="4"/>
  <c r="Y62" i="4"/>
  <c r="Y76" i="4"/>
  <c r="Y80" i="4"/>
  <c r="Y68" i="4"/>
  <c r="Y66" i="4"/>
  <c r="Y84" i="4"/>
  <c r="Y57" i="4"/>
  <c r="Y52" i="4"/>
  <c r="Y63" i="4"/>
  <c r="Y72" i="4"/>
  <c r="S83" i="4"/>
  <c r="K83" i="4"/>
  <c r="U82" i="4"/>
  <c r="M82" i="4"/>
  <c r="W81" i="4"/>
  <c r="S81" i="4"/>
  <c r="O81" i="4"/>
  <c r="K81" i="4"/>
  <c r="Y81" i="4"/>
  <c r="U80" i="4"/>
  <c r="W85" i="4"/>
  <c r="S85" i="4"/>
  <c r="O85" i="4"/>
  <c r="K85" i="4"/>
  <c r="Y85" i="4"/>
  <c r="U84" i="4"/>
  <c r="M84" i="4"/>
  <c r="K79" i="4"/>
  <c r="Q78" i="4"/>
  <c r="M78" i="4"/>
  <c r="I78" i="4"/>
  <c r="I77" i="4"/>
  <c r="W79" i="4"/>
  <c r="S79" i="4"/>
  <c r="O77" i="4"/>
  <c r="K77" i="4"/>
  <c r="Y77" i="4"/>
  <c r="Y79" i="4"/>
  <c r="U76" i="4"/>
  <c r="M76" i="4"/>
  <c r="M71" i="4"/>
  <c r="I61" i="4"/>
  <c r="W71" i="4"/>
  <c r="S71" i="4"/>
  <c r="V111" i="4" s="1"/>
  <c r="O71" i="4"/>
  <c r="K71" i="4"/>
  <c r="N111" i="4" s="1"/>
  <c r="Y71" i="4"/>
  <c r="U70" i="4"/>
  <c r="Q70" i="4"/>
  <c r="Q75" i="4"/>
  <c r="W75" i="4"/>
  <c r="S75" i="4"/>
  <c r="V115" i="4" s="1"/>
  <c r="O75" i="4"/>
  <c r="K75" i="4"/>
  <c r="N115" i="4" s="1"/>
  <c r="Y75" i="4"/>
  <c r="U74" i="4"/>
  <c r="M74" i="4"/>
  <c r="Y73" i="4"/>
  <c r="Y58" i="4"/>
  <c r="M72" i="4"/>
  <c r="Y61" i="4"/>
  <c r="Y70" i="4"/>
  <c r="Y74" i="4"/>
  <c r="Y64" i="4"/>
  <c r="Y59" i="4"/>
  <c r="W83" i="4"/>
  <c r="O83" i="4"/>
  <c r="Y83" i="4"/>
  <c r="X70" i="4"/>
  <c r="T70" i="4"/>
  <c r="L70" i="4"/>
  <c r="V75" i="4"/>
  <c r="R75" i="4"/>
  <c r="N75" i="4"/>
  <c r="J75" i="4"/>
  <c r="T74" i="4"/>
  <c r="P74" i="4"/>
  <c r="E114" i="4" s="1"/>
  <c r="H74" i="4"/>
  <c r="C114" i="4" s="1"/>
  <c r="V73" i="4"/>
  <c r="T73" i="4"/>
  <c r="T63" i="4"/>
  <c r="H58" i="4"/>
  <c r="V63" i="4"/>
  <c r="N72" i="4"/>
  <c r="J72" i="4"/>
  <c r="R83" i="4"/>
  <c r="L67" i="4"/>
  <c r="R107" i="4" s="1"/>
  <c r="H79" i="4"/>
  <c r="T78" i="4"/>
  <c r="X75" i="4"/>
  <c r="P75" i="4"/>
  <c r="E115" i="4" s="1"/>
  <c r="H75" i="4"/>
  <c r="C115" i="4" s="1"/>
  <c r="L74" i="4"/>
  <c r="J74" i="4"/>
  <c r="R73" i="4"/>
  <c r="N73" i="4"/>
  <c r="L73" i="4"/>
  <c r="T72" i="4"/>
  <c r="L72" i="4"/>
  <c r="H72" i="4"/>
  <c r="C112" i="4" s="1"/>
  <c r="N63" i="4"/>
  <c r="U75" i="4"/>
  <c r="S72" i="4"/>
  <c r="V112" i="4" s="1"/>
  <c r="N74" i="4"/>
  <c r="P73" i="4"/>
  <c r="E113" i="4" s="1"/>
  <c r="P63" i="4"/>
  <c r="E103" i="4" s="1"/>
  <c r="R72" i="4"/>
  <c r="X81" i="4"/>
  <c r="X71" i="4"/>
  <c r="V61" i="4"/>
  <c r="T75" i="4"/>
  <c r="V74" i="4"/>
  <c r="X73" i="4"/>
  <c r="H73" i="4"/>
  <c r="C113" i="4" s="1"/>
  <c r="X63" i="4"/>
  <c r="H63" i="4"/>
  <c r="C103" i="4" s="1"/>
  <c r="J63" i="4"/>
  <c r="P72" i="4"/>
  <c r="E112" i="4" s="1"/>
  <c r="T64" i="4"/>
  <c r="L63" i="4"/>
  <c r="R103" i="4" s="1"/>
  <c r="Q79" i="4"/>
  <c r="O76" i="4"/>
  <c r="U68" i="4"/>
  <c r="L64" i="4"/>
  <c r="R104" i="4" s="1"/>
  <c r="R63" i="4"/>
  <c r="K65" i="4"/>
  <c r="N105" i="4" s="1"/>
  <c r="M64" i="4"/>
  <c r="T104" i="4" s="1"/>
  <c r="X72" i="4"/>
  <c r="W84" i="4"/>
  <c r="I79" i="4"/>
  <c r="U85" i="4"/>
  <c r="M77" i="4"/>
  <c r="M61" i="4"/>
  <c r="T101" i="4" s="1"/>
  <c r="K70" i="4"/>
  <c r="N110" i="4" s="1"/>
  <c r="M75" i="4"/>
  <c r="M73" i="4"/>
  <c r="S59" i="4"/>
  <c r="V99" i="4" s="1"/>
  <c r="W72" i="4"/>
  <c r="N76" i="4"/>
  <c r="V70" i="4"/>
  <c r="R70" i="4"/>
  <c r="N70" i="4"/>
  <c r="J70" i="4"/>
  <c r="X64" i="4"/>
  <c r="P64" i="4"/>
  <c r="E104" i="4" s="1"/>
  <c r="H64" i="4"/>
  <c r="C104" i="4" s="1"/>
  <c r="M67" i="4"/>
  <c r="T107" i="4" s="1"/>
  <c r="I75" i="4"/>
  <c r="Q64" i="4"/>
  <c r="I64" i="4"/>
  <c r="K74" i="4"/>
  <c r="N114" i="4" s="1"/>
  <c r="Q57" i="4"/>
  <c r="I73" i="4"/>
  <c r="O72" i="4"/>
  <c r="Q73" i="4"/>
  <c r="M66" i="4"/>
  <c r="T106" i="4" s="1"/>
  <c r="M62" i="4"/>
  <c r="T102" i="4" s="1"/>
  <c r="I83" i="4"/>
  <c r="Q67" i="4"/>
  <c r="W67" i="4"/>
  <c r="K67" i="4"/>
  <c r="N107" i="4" s="1"/>
  <c r="U81" i="4"/>
  <c r="I81" i="4"/>
  <c r="M68" i="4"/>
  <c r="T108" i="4" s="1"/>
  <c r="S80" i="4"/>
  <c r="Q85" i="4"/>
  <c r="Q66" i="4"/>
  <c r="S66" i="4"/>
  <c r="V106" i="4" s="1"/>
  <c r="M65" i="4"/>
  <c r="T105" i="4" s="1"/>
  <c r="S78" i="4"/>
  <c r="I57" i="4"/>
  <c r="K59" i="4"/>
  <c r="N99" i="4" s="1"/>
  <c r="I62" i="4"/>
  <c r="S62" i="4"/>
  <c r="V102" i="4" s="1"/>
  <c r="Q61" i="4"/>
  <c r="M80" i="4"/>
  <c r="W77" i="4"/>
  <c r="I74" i="4"/>
  <c r="U73" i="4"/>
  <c r="U67" i="4"/>
  <c r="U64" i="4"/>
  <c r="V83" i="4"/>
  <c r="N83" i="4"/>
  <c r="J83" i="4"/>
  <c r="P82" i="4"/>
  <c r="L82" i="4"/>
  <c r="V81" i="4"/>
  <c r="R81" i="4"/>
  <c r="N81" i="4"/>
  <c r="J81" i="4"/>
  <c r="T81" i="4"/>
  <c r="P81" i="4"/>
  <c r="R80" i="4"/>
  <c r="V85" i="4"/>
  <c r="R85" i="4"/>
  <c r="N85" i="4"/>
  <c r="J85" i="4"/>
  <c r="H85" i="4"/>
  <c r="J84" i="4"/>
  <c r="X78" i="4"/>
  <c r="P78" i="4"/>
  <c r="H78" i="4"/>
  <c r="N78" i="4"/>
  <c r="V79" i="4"/>
  <c r="R79" i="4"/>
  <c r="N77" i="4"/>
  <c r="J77" i="4"/>
  <c r="L76" i="4"/>
  <c r="V76" i="4"/>
  <c r="N71" i="4"/>
  <c r="H71" i="4"/>
  <c r="C111" i="4" s="1"/>
  <c r="P58" i="4"/>
  <c r="E98" i="4" s="1"/>
  <c r="N61" i="4"/>
  <c r="R52" i="4"/>
  <c r="U83" i="4"/>
  <c r="M83" i="4"/>
  <c r="I67" i="4"/>
  <c r="O82" i="4"/>
  <c r="Q81" i="4"/>
  <c r="Q68" i="4"/>
  <c r="W80" i="4"/>
  <c r="K80" i="4"/>
  <c r="I85" i="4"/>
  <c r="W66" i="4"/>
  <c r="K66" i="4"/>
  <c r="N106" i="4" s="1"/>
  <c r="U65" i="4"/>
  <c r="O65" i="4"/>
  <c r="H105" i="4" s="1"/>
  <c r="U77" i="4"/>
  <c r="Q77" i="4"/>
  <c r="O59" i="4"/>
  <c r="H99" i="4" s="1"/>
  <c r="O62" i="4"/>
  <c r="H102" i="4" s="1"/>
  <c r="U89" i="4"/>
  <c r="Q74" i="4"/>
  <c r="U71" i="4"/>
  <c r="M89" i="4"/>
  <c r="Q83" i="4"/>
  <c r="S82" i="4"/>
  <c r="M81" i="4"/>
  <c r="I68" i="4"/>
  <c r="O80" i="4"/>
  <c r="M85" i="4"/>
  <c r="I66" i="4"/>
  <c r="O84" i="4"/>
  <c r="W65" i="4"/>
  <c r="K78" i="4"/>
  <c r="M79" i="4"/>
  <c r="Q62" i="4"/>
  <c r="W62" i="4"/>
  <c r="K76" i="4"/>
  <c r="I84" i="4"/>
  <c r="I80" i="4"/>
  <c r="S76" i="4"/>
  <c r="U66" i="4"/>
  <c r="S65" i="4"/>
  <c r="V105" i="4" s="1"/>
  <c r="U62" i="4"/>
  <c r="K82" i="4"/>
  <c r="W76" i="4"/>
  <c r="I89" i="4"/>
  <c r="U61" i="4"/>
  <c r="I65" i="4"/>
  <c r="K62" i="4"/>
  <c r="N102" i="4" s="1"/>
  <c r="T83" i="4"/>
  <c r="X67" i="4"/>
  <c r="H67" i="4"/>
  <c r="C107" i="4" s="1"/>
  <c r="L81" i="4"/>
  <c r="X85" i="4"/>
  <c r="P85" i="4"/>
  <c r="X77" i="4"/>
  <c r="P77" i="4"/>
  <c r="H77" i="4"/>
  <c r="S84" i="4"/>
  <c r="Q82" i="4"/>
  <c r="U79" i="4"/>
  <c r="W78" i="4"/>
  <c r="O78" i="4"/>
  <c r="S77" i="4"/>
  <c r="I71" i="4"/>
  <c r="Q84" i="4"/>
  <c r="W82" i="4"/>
  <c r="I82" i="4"/>
  <c r="Q80" i="4"/>
  <c r="U78" i="4"/>
  <c r="Q89" i="4"/>
  <c r="O66" i="4"/>
  <c r="H106" i="4" s="1"/>
  <c r="O67" i="4"/>
  <c r="H107" i="4" s="1"/>
  <c r="K61" i="4"/>
  <c r="N101" i="4" s="1"/>
  <c r="W59" i="4"/>
  <c r="K84" i="4"/>
  <c r="I76" i="4"/>
  <c r="S67" i="4"/>
  <c r="V107" i="4" s="1"/>
  <c r="P83" i="4"/>
  <c r="P67" i="4"/>
  <c r="E107" i="4" s="1"/>
  <c r="V80" i="4"/>
  <c r="L85" i="4"/>
  <c r="R76" i="4"/>
  <c r="N88" i="4"/>
  <c r="J76" i="4"/>
  <c r="T71" i="4"/>
  <c r="P71" i="4"/>
  <c r="E111" i="4" s="1"/>
  <c r="X58" i="4"/>
  <c r="T58" i="4"/>
  <c r="Q76" i="4"/>
  <c r="Q65" i="4"/>
  <c r="X83" i="4"/>
  <c r="H83" i="4"/>
  <c r="T67" i="4"/>
  <c r="H81" i="4"/>
  <c r="T85" i="4"/>
  <c r="N84" i="4"/>
  <c r="T77" i="4"/>
  <c r="L77" i="4"/>
  <c r="Q71" i="4"/>
  <c r="R88" i="4"/>
  <c r="W68" i="4"/>
  <c r="S68" i="4"/>
  <c r="V108" i="4" s="1"/>
  <c r="O68" i="4"/>
  <c r="H108" i="4" s="1"/>
  <c r="K68" i="4"/>
  <c r="N108" i="4" s="1"/>
  <c r="U59" i="4"/>
  <c r="Q59" i="4"/>
  <c r="M59" i="4"/>
  <c r="I59" i="4"/>
  <c r="N67" i="4"/>
  <c r="P80" i="4"/>
  <c r="P68" i="4"/>
  <c r="E108" i="4" s="1"/>
  <c r="N68" i="4"/>
  <c r="L66" i="4"/>
  <c r="R106" i="4" s="1"/>
  <c r="R66" i="4"/>
  <c r="L65" i="4"/>
  <c r="R105" i="4" s="1"/>
  <c r="T82" i="4"/>
  <c r="N82" i="4"/>
  <c r="X79" i="4"/>
  <c r="T79" i="4"/>
  <c r="P79" i="4"/>
  <c r="V77" i="4"/>
  <c r="R77" i="4"/>
  <c r="L58" i="4"/>
  <c r="R98" i="4" s="1"/>
  <c r="N52" i="4"/>
  <c r="C86" i="4" s="1"/>
  <c r="W89" i="4"/>
  <c r="W73" i="4"/>
  <c r="W58" i="4"/>
  <c r="S89" i="4"/>
  <c r="S73" i="4"/>
  <c r="V113" i="4" s="1"/>
  <c r="S58" i="4"/>
  <c r="V98" i="4" s="1"/>
  <c r="O89" i="4"/>
  <c r="O73" i="4"/>
  <c r="O58" i="4"/>
  <c r="H98" i="4" s="1"/>
  <c r="K89" i="4"/>
  <c r="K73" i="4"/>
  <c r="N113" i="4" s="1"/>
  <c r="K58" i="4"/>
  <c r="N98" i="4" s="1"/>
  <c r="U58" i="4"/>
  <c r="U72" i="4"/>
  <c r="U52" i="4"/>
  <c r="U63" i="4"/>
  <c r="U88" i="4"/>
  <c r="Q58" i="4"/>
  <c r="Q52" i="4"/>
  <c r="Q63" i="4"/>
  <c r="Q88" i="4"/>
  <c r="Q72" i="4"/>
  <c r="M58" i="4"/>
  <c r="M52" i="4"/>
  <c r="M63" i="4"/>
  <c r="T103" i="4" s="1"/>
  <c r="M88" i="4"/>
  <c r="I58" i="4"/>
  <c r="I52" i="4"/>
  <c r="I63" i="4"/>
  <c r="I88" i="4"/>
  <c r="I72" i="4"/>
  <c r="W52" i="4"/>
  <c r="W63" i="4"/>
  <c r="W88" i="4"/>
  <c r="W57" i="4"/>
  <c r="S52" i="4"/>
  <c r="S63" i="4"/>
  <c r="V103" i="4" s="1"/>
  <c r="S88" i="4"/>
  <c r="S57" i="4"/>
  <c r="V97" i="4" s="1"/>
  <c r="O52" i="4"/>
  <c r="O63" i="4"/>
  <c r="H103" i="4" s="1"/>
  <c r="O88" i="4"/>
  <c r="O57" i="4"/>
  <c r="H97" i="4" s="1"/>
  <c r="K52" i="4"/>
  <c r="K53" i="4" s="1"/>
  <c r="K63" i="4"/>
  <c r="N103" i="4" s="1"/>
  <c r="K88" i="4"/>
  <c r="K72" i="4"/>
  <c r="N112" i="4" s="1"/>
  <c r="J67" i="4"/>
  <c r="J82" i="4"/>
  <c r="L68" i="4"/>
  <c r="R108" i="4" s="1"/>
  <c r="R68" i="4"/>
  <c r="T66" i="4"/>
  <c r="T84" i="4"/>
  <c r="V66" i="4"/>
  <c r="N65" i="4"/>
  <c r="L84" i="4"/>
  <c r="V84" i="4"/>
  <c r="X82" i="4"/>
  <c r="N80" i="4"/>
  <c r="N79" i="4"/>
  <c r="J79" i="4"/>
  <c r="L78" i="4"/>
  <c r="J88" i="4"/>
  <c r="R61" i="4"/>
  <c r="J61" i="4"/>
  <c r="L83" i="4"/>
  <c r="V67" i="4"/>
  <c r="V82" i="4"/>
  <c r="X80" i="4"/>
  <c r="X68" i="4"/>
  <c r="H80" i="4"/>
  <c r="H68" i="4"/>
  <c r="C108" i="4" s="1"/>
  <c r="J68" i="4"/>
  <c r="X66" i="4"/>
  <c r="X84" i="4"/>
  <c r="H66" i="4"/>
  <c r="C106" i="4" s="1"/>
  <c r="H84" i="4"/>
  <c r="J66" i="4"/>
  <c r="J78" i="4"/>
  <c r="J65" i="4"/>
  <c r="R84" i="4"/>
  <c r="H82" i="4"/>
  <c r="J80" i="4"/>
  <c r="V88" i="4"/>
  <c r="V52" i="4"/>
  <c r="W61" i="4"/>
  <c r="W70" i="4"/>
  <c r="S61" i="4"/>
  <c r="V101" i="4" s="1"/>
  <c r="S70" i="4"/>
  <c r="V110" i="4" s="1"/>
  <c r="O61" i="4"/>
  <c r="H101" i="4" s="1"/>
  <c r="O70" i="4"/>
  <c r="V89" i="4"/>
  <c r="V64" i="4"/>
  <c r="V59" i="4"/>
  <c r="R89" i="4"/>
  <c r="R64" i="4"/>
  <c r="R59" i="4"/>
  <c r="N89" i="4"/>
  <c r="N64" i="4"/>
  <c r="N59" i="4"/>
  <c r="J89" i="4"/>
  <c r="J64" i="4"/>
  <c r="J59" i="4"/>
  <c r="X52" i="4"/>
  <c r="X89" i="4"/>
  <c r="T52" i="4"/>
  <c r="T89" i="4"/>
  <c r="P52" i="4"/>
  <c r="P89" i="4"/>
  <c r="L52" i="4"/>
  <c r="L75" i="4"/>
  <c r="L89" i="4"/>
  <c r="H52" i="4"/>
  <c r="H89" i="4"/>
  <c r="W64" i="4"/>
  <c r="W74" i="4"/>
  <c r="S74" i="4"/>
  <c r="V114" i="4" s="1"/>
  <c r="S64" i="4"/>
  <c r="V104" i="4" s="1"/>
  <c r="O74" i="4"/>
  <c r="O64" i="4"/>
  <c r="H104" i="4" s="1"/>
  <c r="K64" i="4"/>
  <c r="N104" i="4" s="1"/>
  <c r="R67" i="4"/>
  <c r="R82" i="4"/>
  <c r="T80" i="4"/>
  <c r="T68" i="4"/>
  <c r="V68" i="4"/>
  <c r="P66" i="4"/>
  <c r="E106" i="4" s="1"/>
  <c r="P84" i="4"/>
  <c r="N66" i="4"/>
  <c r="X65" i="4"/>
  <c r="T65" i="4"/>
  <c r="P65" i="4"/>
  <c r="E105" i="4" s="1"/>
  <c r="H65" i="4"/>
  <c r="C105" i="4" s="1"/>
  <c r="V78" i="4"/>
  <c r="V65" i="4"/>
  <c r="R78" i="4"/>
  <c r="R65" i="4"/>
  <c r="L79" i="4"/>
  <c r="X76" i="4"/>
  <c r="X62" i="4"/>
  <c r="T76" i="4"/>
  <c r="T62" i="4"/>
  <c r="P76" i="4"/>
  <c r="P62" i="4"/>
  <c r="E102" i="4" s="1"/>
  <c r="L62" i="4"/>
  <c r="R102" i="4" s="1"/>
  <c r="H76" i="4"/>
  <c r="H62" i="4"/>
  <c r="C102" i="4" s="1"/>
  <c r="V57" i="4"/>
  <c r="V62" i="4"/>
  <c r="R57" i="4"/>
  <c r="R62" i="4"/>
  <c r="N57" i="4"/>
  <c r="N62" i="4"/>
  <c r="J57" i="4"/>
  <c r="J62" i="4"/>
  <c r="X59" i="4"/>
  <c r="T59" i="4"/>
  <c r="P59" i="4"/>
  <c r="E99" i="4" s="1"/>
  <c r="L59" i="4"/>
  <c r="R99" i="4" s="1"/>
  <c r="H59" i="4"/>
  <c r="V58" i="4"/>
  <c r="V71" i="4"/>
  <c r="R58" i="4"/>
  <c r="R71" i="4"/>
  <c r="N58" i="4"/>
  <c r="J58" i="4"/>
  <c r="J71" i="4"/>
  <c r="X57" i="4"/>
  <c r="L71" i="4"/>
  <c r="L57" i="4"/>
  <c r="R97" i="4" s="1"/>
  <c r="X61" i="4"/>
  <c r="X88" i="4"/>
  <c r="T61" i="4"/>
  <c r="T88" i="4"/>
  <c r="P61" i="4"/>
  <c r="E101" i="4" s="1"/>
  <c r="P88" i="4"/>
  <c r="L61" i="4"/>
  <c r="R101" i="4" s="1"/>
  <c r="L88" i="4"/>
  <c r="H88" i="4"/>
  <c r="I69" i="4" l="1"/>
  <c r="C99" i="4"/>
  <c r="I60" i="4"/>
  <c r="T98" i="4"/>
  <c r="N60" i="4"/>
  <c r="T99" i="4"/>
  <c r="M60" i="4"/>
  <c r="C98" i="4"/>
  <c r="H60" i="4"/>
  <c r="K90" i="4"/>
  <c r="L90" i="4" s="1"/>
  <c r="J110" i="4"/>
  <c r="J111" i="4"/>
  <c r="J99" i="4"/>
  <c r="J107" i="4"/>
  <c r="J104" i="4"/>
  <c r="J108" i="4"/>
  <c r="J114" i="4"/>
  <c r="J115" i="4"/>
  <c r="J102" i="4"/>
  <c r="J98" i="4"/>
  <c r="J97" i="4"/>
  <c r="J106" i="4"/>
  <c r="J105" i="4"/>
  <c r="J101" i="4"/>
  <c r="J103" i="4"/>
  <c r="J112" i="4"/>
  <c r="J113" i="4"/>
  <c r="H111" i="4"/>
  <c r="H114" i="4"/>
  <c r="H113" i="4"/>
  <c r="H112" i="4"/>
  <c r="H110" i="4"/>
  <c r="H115" i="4"/>
  <c r="T111" i="4"/>
  <c r="R111" i="4"/>
  <c r="T115" i="4"/>
  <c r="R115" i="4"/>
  <c r="T113" i="4"/>
  <c r="R113" i="4"/>
  <c r="T114" i="4"/>
  <c r="R114" i="4"/>
  <c r="T112" i="4"/>
  <c r="R112" i="4"/>
  <c r="T110" i="4"/>
  <c r="R110" i="4"/>
  <c r="J24" i="2" l="1"/>
  <c r="J23" i="2"/>
  <c r="J22" i="2"/>
  <c r="J21" i="2"/>
  <c r="J20" i="2"/>
  <c r="J19" i="2"/>
  <c r="J17" i="2"/>
  <c r="J16" i="2"/>
  <c r="J15" i="2"/>
  <c r="J14" i="2"/>
  <c r="J13" i="2"/>
  <c r="J12" i="2"/>
  <c r="J11" i="2"/>
  <c r="J10" i="2"/>
  <c r="J7" i="2"/>
  <c r="J6" i="2"/>
  <c r="J5" i="2"/>
  <c r="F24" i="2"/>
  <c r="F23" i="2"/>
  <c r="F22" i="2"/>
  <c r="F21" i="2"/>
  <c r="F20" i="2"/>
  <c r="F19" i="2"/>
  <c r="F17" i="2"/>
  <c r="F16" i="2"/>
  <c r="F15" i="2"/>
  <c r="F14" i="2"/>
  <c r="F13" i="2"/>
  <c r="F12" i="2"/>
  <c r="F11" i="2"/>
  <c r="F10" i="2"/>
  <c r="F7" i="2"/>
  <c r="F6" i="2"/>
  <c r="F5" i="2"/>
  <c r="N6" i="2"/>
  <c r="N7" i="2"/>
  <c r="N5" i="2"/>
  <c r="P5" i="2" l="1"/>
  <c r="L20" i="2"/>
  <c r="L21" i="2"/>
  <c r="L22" i="2"/>
  <c r="L23" i="2"/>
  <c r="L24" i="2"/>
  <c r="L19" i="2"/>
  <c r="L14" i="2"/>
  <c r="L17" i="2"/>
  <c r="L16" i="2"/>
  <c r="L15" i="2"/>
  <c r="L13" i="2"/>
  <c r="L12" i="2"/>
  <c r="L11" i="2"/>
  <c r="L10" i="2"/>
  <c r="L6" i="2"/>
  <c r="L7" i="2"/>
  <c r="L5" i="2"/>
  <c r="H6" i="2" l="1"/>
  <c r="H7" i="2"/>
  <c r="H5" i="2"/>
  <c r="H24" i="2"/>
  <c r="H23" i="2"/>
  <c r="H22" i="2"/>
  <c r="H21" i="2"/>
  <c r="H20" i="2"/>
  <c r="H19" i="2"/>
  <c r="H17" i="2"/>
  <c r="H16" i="2"/>
  <c r="H15" i="2"/>
  <c r="H14" i="2"/>
  <c r="H13" i="2"/>
  <c r="H12" i="2"/>
  <c r="H11" i="2"/>
  <c r="H10" i="2"/>
</calcChain>
</file>

<file path=xl/sharedStrings.xml><?xml version="1.0" encoding="utf-8"?>
<sst xmlns="http://schemas.openxmlformats.org/spreadsheetml/2006/main" count="2107" uniqueCount="127">
  <si>
    <t>67 CI Width Rate</t>
  </si>
  <si>
    <t>MeanAbsRateErr</t>
  </si>
  <si>
    <t>\\</t>
  </si>
  <si>
    <t>&amp;</t>
  </si>
  <si>
    <t>1 point per ky &amp;</t>
  </si>
  <si>
    <t>5 points per ky &amp;</t>
  </si>
  <si>
    <t>10 points per ky &amp;</t>
  </si>
  <si>
    <t>Sedimentary</t>
  </si>
  <si>
    <t>Limiting</t>
  </si>
  <si>
    <t>Limiting \&amp; Sedimentary</t>
  </si>
  <si>
    <t xml:space="preserve">Limiting \&amp; \textit{Orbicella} spp. </t>
  </si>
  <si>
    <t>Sedimentary, 75-year age error</t>
  </si>
  <si>
    <t>Sedimentary \&amp; \textit{A. palmata}</t>
  </si>
  <si>
    <t>\textit{A. palmata}</t>
  </si>
  <si>
    <t>\textit{Orbicella} spp.,</t>
  </si>
  <si>
    <t>\textit{Orbicella} spp. \&amp; Sedimentary,</t>
  </si>
  <si>
    <t>Sedimentary, 250-year age error</t>
  </si>
  <si>
    <t>\textit{A. palmata}, 75-year age error</t>
  </si>
  <si>
    <t>\textit{A. palmata}, 250-year age error</t>
  </si>
  <si>
    <t>\textit{Orbicella} spp., 75-year age error</t>
  </si>
  <si>
    <t>\textit{Orbicella} spp., 250-year age error</t>
  </si>
  <si>
    <t>95 CI Width</t>
  </si>
  <si>
    <t>Maximum Median Rate</t>
  </si>
  <si>
    <t xml:space="preserve">Mean Error (m) </t>
  </si>
  <si>
    <t>Mean Rate Error (m/ky)</t>
  </si>
  <si>
    <t>S</t>
  </si>
  <si>
    <t>O</t>
  </si>
  <si>
    <t>A</t>
  </si>
  <si>
    <t>Lim, 250</t>
  </si>
  <si>
    <t>Lim, 75</t>
  </si>
  <si>
    <t>L&amp;S, 250</t>
  </si>
  <si>
    <t>L&amp;S, 75</t>
  </si>
  <si>
    <t>L&amp;O, 250</t>
  </si>
  <si>
    <t>L&amp;O, 75</t>
  </si>
  <si>
    <t>O&amp;S, 250</t>
  </si>
  <si>
    <t>O&amp;S, 75</t>
  </si>
  <si>
    <t>A&amp;S, 250</t>
  </si>
  <si>
    <t>A&amp;S, 75</t>
  </si>
  <si>
    <t>Orbicella, 250</t>
  </si>
  <si>
    <t>Orbicella, 75</t>
  </si>
  <si>
    <t>Acropora, 250</t>
  </si>
  <si>
    <t>Acropora, 75</t>
  </si>
  <si>
    <t>Sed, 250</t>
  </si>
  <si>
    <t>Sed, 75</t>
  </si>
  <si>
    <t>Max 167 Rate</t>
  </si>
  <si>
    <t>Max 833 Rate</t>
  </si>
  <si>
    <t>Max 975 Rate</t>
  </si>
  <si>
    <t>Max Med Rate</t>
  </si>
  <si>
    <t>dt=250</t>
  </si>
  <si>
    <t>dt=75</t>
  </si>
  <si>
    <t>Lim</t>
  </si>
  <si>
    <t>Lim&amp;S</t>
  </si>
  <si>
    <t>Lim&amp;O</t>
  </si>
  <si>
    <t>Orb &amp; Sed</t>
  </si>
  <si>
    <t>Orbicella</t>
  </si>
  <si>
    <t>A. palm &amp; Sedimentary</t>
  </si>
  <si>
    <t>A. palm</t>
  </si>
  <si>
    <t>N = 120</t>
  </si>
  <si>
    <t>N = 60</t>
  </si>
  <si>
    <t>N = 12</t>
  </si>
  <si>
    <t>Seed</t>
  </si>
  <si>
    <t>CI 95 Width</t>
  </si>
  <si>
    <t>lim&amp;S</t>
  </si>
  <si>
    <t>lim&amp;O</t>
  </si>
  <si>
    <t>lim</t>
  </si>
  <si>
    <t>O&amp;S</t>
  </si>
  <si>
    <t>A&amp;S</t>
  </si>
  <si>
    <t>median RSL error</t>
  </si>
  <si>
    <t>median rate error</t>
  </si>
  <si>
    <t>mean rate error</t>
  </si>
  <si>
    <t>mean absolute RSL error</t>
  </si>
  <si>
    <t>CI average</t>
  </si>
  <si>
    <t>Max 025 Rate</t>
  </si>
  <si>
    <t>Rate Width 95</t>
  </si>
  <si>
    <t>Absol Rate Err</t>
  </si>
  <si>
    <t>Cov Rate 67</t>
  </si>
  <si>
    <t>Cov Rate 95</t>
  </si>
  <si>
    <t>Coverage 67</t>
  </si>
  <si>
    <t>Coverage 95</t>
  </si>
  <si>
    <t>Med Err</t>
  </si>
  <si>
    <t>CI 67 Width</t>
  </si>
  <si>
    <t>MeanRateErr</t>
  </si>
  <si>
    <t>MeanAbsErr</t>
  </si>
  <si>
    <t>MeanErr</t>
  </si>
  <si>
    <t>Run</t>
  </si>
  <si>
    <t>Sed</t>
  </si>
  <si>
    <t>N</t>
  </si>
  <si>
    <t>Dist</t>
  </si>
  <si>
    <t>Temp Err</t>
  </si>
  <si>
    <t>Date</t>
  </si>
  <si>
    <t>MSETruth</t>
  </si>
  <si>
    <t>RMSE</t>
  </si>
  <si>
    <t xml:space="preserve">    \midrule</t>
  </si>
  <si>
    <t xml:space="preserve">\textbf{Test Parameters} &amp; </t>
  </si>
  <si>
    <t xml:space="preserve">\textbf{95\% CI Range ($\pm$ m)}&amp;  </t>
  </si>
  <si>
    <t>\textbf{95\% CI Coverage} &amp;</t>
  </si>
  <si>
    <t>\textbf{Median error (m)} &amp;</t>
  </si>
  <si>
    <t xml:space="preserve"> \textbf{Mean absolute error (m)}&amp;</t>
  </si>
  <si>
    <t xml:space="preserve"> \textbf{67\% CI Range for Rate ($\pm$ m/kyr)} &amp;</t>
  </si>
  <si>
    <t xml:space="preserve"> \textbf{67\% Rate CI Coverage}  &amp;</t>
  </si>
  <si>
    <t xml:space="preserve"> \textbf{RMSE (m)} \\</t>
  </si>
  <si>
    <t>\%</t>
  </si>
  <si>
    <t>rmse</t>
  </si>
  <si>
    <t xml:space="preserve">\textbf{95\% CI ($\pm$ m)}&amp;  </t>
  </si>
  <si>
    <t>\textbf{Med error (m)} &amp;</t>
  </si>
  <si>
    <t>\textit{Orbicella} spp. \&amp; Sedimentary</t>
  </si>
  <si>
    <t>\textit{Orbicella} spp.</t>
  </si>
  <si>
    <t xml:space="preserve"> \textbf{Mean abs err (m)}&amp;</t>
  </si>
  <si>
    <t>Sedimentary, 75-year age  err</t>
  </si>
  <si>
    <t>Sedimentary, 250-year age  err</t>
  </si>
  <si>
    <t>\textit{A. palmata}, 75-year age  err</t>
  </si>
  <si>
    <t>\textit{A. palmata}, 250-year age  err</t>
  </si>
  <si>
    <t>\textit{Orbicella} spp., 75-year age  err</t>
  </si>
  <si>
    <t>\textit{Orbicella} spp., 250-year age  err</t>
  </si>
  <si>
    <t xml:space="preserve">\textbf{RSL} &amp; </t>
  </si>
  <si>
    <t xml:space="preserve">\textbf{RSL Rate of Change} &amp; </t>
  </si>
  <si>
    <t xml:space="preserve"> \textbf{Mean err (m/ky)}&amp;</t>
  </si>
  <si>
    <t xml:space="preserve"> \textbf{Mean abs err (m/ky)}&amp;</t>
  </si>
  <si>
    <t>\textbf{Max med (m/ ky)}&amp;</t>
  </si>
  <si>
    <t xml:space="preserve"> \textbf{67\% CI ($\pm$ m/ ky)} &amp;</t>
  </si>
  <si>
    <t xml:space="preserve"> \textbf{67\%. CI Coverage}  &amp;</t>
  </si>
  <si>
    <t>MSE</t>
  </si>
  <si>
    <t>Run Match</t>
  </si>
  <si>
    <t xml:space="preserve">    \begin{tabular}{lcccccc}</t>
  </si>
  <si>
    <t xml:space="preserve"> \textbf{67\% CI for Rate ($\pm$ m/kyr)} &amp;</t>
  </si>
  <si>
    <t>&amp; \textbf{Max med rate (m/kyr)}</t>
  </si>
  <si>
    <t xml:space="preserve"> \textbf{Mean abs error (m)}&amp;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</si>
</sst>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%"/>
  </numFmts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2" tint="-0.249977111117893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9" fontId="3" fillId="0" borderId="0" applyFont="0" applyFill="0" applyBorder="0" applyAlignment="0" applyProtection="0"/>
  </cellStyleXfs>
  <cellXfs count="26">
    <xf numFmtId="0" fontId="0" fillId="0" borderId="0" xfId="0"/>
    <xf numFmtId="164" fontId="0" fillId="0" borderId="0" xfId="0" applyNumberFormat="1"/>
    <xf numFmtId="0" fontId="1" fillId="0" borderId="0" xfId="1"/>
    <xf numFmtId="164" fontId="2" fillId="0" borderId="0" xfId="0" applyNumberFormat="1" applyFont="1"/>
    <xf numFmtId="0" fontId="0" fillId="0" borderId="0" xfId="0" applyFill="1" applyBorder="1" applyAlignment="1">
      <alignment horizontal="center"/>
    </xf>
    <xf numFmtId="9" fontId="0" fillId="0" borderId="0" xfId="2" applyFont="1"/>
    <xf numFmtId="165" fontId="0" fillId="0" borderId="0" xfId="0" applyNumberFormat="1"/>
    <xf numFmtId="10" fontId="0" fillId="0" borderId="0" xfId="0" applyNumberFormat="1"/>
    <xf numFmtId="2" fontId="0" fillId="0" borderId="0" xfId="0" applyNumberFormat="1"/>
    <xf numFmtId="166" fontId="0" fillId="0" borderId="0" xfId="2" applyNumberFormat="1" applyFont="1"/>
    <xf numFmtId="0" fontId="0" fillId="0" borderId="0" xfId="2" applyNumberFormat="1" applyFont="1"/>
    <xf numFmtId="0" fontId="0" fillId="0" borderId="0" xfId="0" applyAlignment="1">
      <alignment wrapText="1"/>
    </xf>
    <xf numFmtId="0" fontId="5" fillId="0" borderId="0" xfId="0" applyFont="1"/>
    <xf numFmtId="166" fontId="0" fillId="0" borderId="0" xfId="2" applyNumberFormat="1" applyFont="1" applyAlignment="1">
      <alignment wrapText="1"/>
    </xf>
    <xf numFmtId="2" fontId="0" fillId="0" borderId="0" xfId="2" applyNumberFormat="1" applyFont="1"/>
    <xf numFmtId="0" fontId="4" fillId="0" borderId="0" xfId="0" applyFont="1" applyAlignment="1">
      <alignment wrapText="1"/>
    </xf>
    <xf numFmtId="0" fontId="4" fillId="0" borderId="0" xfId="0" applyFont="1"/>
    <xf numFmtId="0" fontId="0" fillId="0" borderId="0" xfId="0" applyFont="1" applyAlignment="1">
      <alignment wrapText="1"/>
    </xf>
    <xf numFmtId="2" fontId="4" fillId="0" borderId="0" xfId="0" applyNumberFormat="1" applyFont="1"/>
    <xf numFmtId="166" fontId="4" fillId="0" borderId="0" xfId="2" applyNumberFormat="1" applyFont="1"/>
    <xf numFmtId="0" fontId="4" fillId="0" borderId="0" xfId="2" applyNumberFormat="1" applyFont="1"/>
    <xf numFmtId="2" fontId="0" fillId="0" borderId="0" xfId="0" applyNumberFormat="1" applyFont="1"/>
    <xf numFmtId="0" fontId="0" fillId="0" borderId="0" xfId="0" applyFont="1"/>
    <xf numFmtId="166" fontId="3" fillId="0" borderId="0" xfId="2" applyNumberFormat="1" applyFont="1"/>
    <xf numFmtId="0" fontId="3" fillId="0" borderId="0" xfId="2" applyNumberFormat="1" applyFont="1"/>
    <xf numFmtId="164" fontId="4" fillId="0" borderId="0" xfId="0" applyNumberFormat="1" applyFont="1"/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ricaashe/Dropbox/Code/NP/Final%20Sensitivity%20Resul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ricaashe/Dropbox/Code/NP/Sensitivity%20Results%20runs%20from%200213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C8 Truth 2"/>
      <sheetName val="PC2 Truth 2"/>
      <sheetName val="PC8 Truth 1"/>
      <sheetName val="PC2 Truth 1"/>
    </sheetNames>
    <sheetDataSet>
      <sheetData sheetId="0">
        <row r="56">
          <cell r="I56">
            <v>5.2805641999999997</v>
          </cell>
          <cell r="K56">
            <v>1.9535355749999999</v>
          </cell>
          <cell r="L56">
            <v>-0.93369999999999997</v>
          </cell>
          <cell r="P56">
            <v>22.673212500000002</v>
          </cell>
        </row>
        <row r="57">
          <cell r="I57">
            <v>4.7684498875000001</v>
          </cell>
          <cell r="K57">
            <v>3.3364848000000009</v>
          </cell>
          <cell r="L57">
            <v>-0.41996249999999996</v>
          </cell>
          <cell r="P57">
            <v>27.5815375</v>
          </cell>
        </row>
        <row r="58">
          <cell r="I58">
            <v>4.1966789874999995</v>
          </cell>
          <cell r="K58">
            <v>2.8358098875</v>
          </cell>
          <cell r="L58">
            <v>-0.3515375</v>
          </cell>
          <cell r="P58">
            <v>31.703175000000005</v>
          </cell>
        </row>
        <row r="60">
          <cell r="I60">
            <v>2.8593947333333336</v>
          </cell>
          <cell r="K60">
            <v>2.0497821000000003</v>
          </cell>
          <cell r="L60">
            <v>-0.41256666666666675</v>
          </cell>
          <cell r="P60">
            <v>28.102766666666668</v>
          </cell>
        </row>
        <row r="61">
          <cell r="I61">
            <v>2.1806220333333335</v>
          </cell>
          <cell r="K61">
            <v>1.2206537333333334</v>
          </cell>
          <cell r="L61">
            <v>-0.42933333333333334</v>
          </cell>
          <cell r="P61">
            <v>28.848166666666668</v>
          </cell>
        </row>
        <row r="62">
          <cell r="I62">
            <v>7.6940325999999999</v>
          </cell>
          <cell r="K62">
            <v>7.3312472333333334</v>
          </cell>
          <cell r="L62">
            <v>-0.68503333333333327</v>
          </cell>
          <cell r="P62">
            <v>24.883633333333332</v>
          </cell>
        </row>
        <row r="63">
          <cell r="I63">
            <v>3.8196013</v>
          </cell>
          <cell r="K63">
            <v>3.2214988666666664</v>
          </cell>
          <cell r="L63">
            <v>-0.49986666666666663</v>
          </cell>
          <cell r="P63">
            <v>25.086766666666666</v>
          </cell>
        </row>
        <row r="64">
          <cell r="I64">
            <v>1.4986408000000002</v>
          </cell>
          <cell r="K64">
            <v>3.6155999999999994E-2</v>
          </cell>
          <cell r="L64">
            <v>-0.13093333333333332</v>
          </cell>
          <cell r="P64">
            <v>29.459599999999998</v>
          </cell>
        </row>
        <row r="65">
          <cell r="I65">
            <v>7.6639935333333336</v>
          </cell>
          <cell r="K65">
            <v>5.664556666666666</v>
          </cell>
          <cell r="L65">
            <v>-0.86266666666666669</v>
          </cell>
          <cell r="P65">
            <v>24.435899999999993</v>
          </cell>
        </row>
        <row r="66">
          <cell r="I66">
            <v>6.2479664000000001</v>
          </cell>
          <cell r="K66">
            <v>0.81006303333333329</v>
          </cell>
          <cell r="L66">
            <v>-0.62956666666666672</v>
          </cell>
          <cell r="P66">
            <v>36.214566666666663</v>
          </cell>
        </row>
        <row r="67">
          <cell r="I67">
            <v>6.0242634666666648</v>
          </cell>
          <cell r="K67">
            <v>1.3349230666666667</v>
          </cell>
          <cell r="L67">
            <v>-0.89723333333333333</v>
          </cell>
          <cell r="P67">
            <v>21.523066666666665</v>
          </cell>
        </row>
        <row r="72">
          <cell r="J72">
            <v>1.0998374</v>
          </cell>
          <cell r="M72">
            <v>0.10502793333333334</v>
          </cell>
          <cell r="N72">
            <v>-7.4400000000000008E-2</v>
          </cell>
          <cell r="Q72">
            <v>33.8264</v>
          </cell>
        </row>
        <row r="73">
          <cell r="J73">
            <v>1.8974442</v>
          </cell>
          <cell r="M73">
            <v>-3.2715933333333357E-2</v>
          </cell>
          <cell r="N73">
            <v>-0.18746666666666667</v>
          </cell>
          <cell r="Q73">
            <v>25.0928</v>
          </cell>
        </row>
        <row r="74">
          <cell r="J74">
            <v>2.5714584</v>
          </cell>
          <cell r="M74">
            <v>2.0996749333333335</v>
          </cell>
          <cell r="N74">
            <v>-0.38813333333333339</v>
          </cell>
          <cell r="Q74">
            <v>32.2224</v>
          </cell>
        </row>
        <row r="75">
          <cell r="J75">
            <v>3.1473310666666667</v>
          </cell>
          <cell r="M75">
            <v>1.999889266666667</v>
          </cell>
          <cell r="N75">
            <v>-0.437</v>
          </cell>
          <cell r="Q75">
            <v>23.983133333333331</v>
          </cell>
        </row>
        <row r="76">
          <cell r="J76">
            <v>7.5877074666666671</v>
          </cell>
          <cell r="M76">
            <v>7.2060882666666659</v>
          </cell>
          <cell r="N76">
            <v>-0.57493333333333341</v>
          </cell>
          <cell r="Q76">
            <v>26.266400000000001</v>
          </cell>
        </row>
        <row r="77">
          <cell r="J77">
            <v>7.8003577333333327</v>
          </cell>
          <cell r="M77">
            <v>7.4564062</v>
          </cell>
          <cell r="N77">
            <v>-0.79513333333333336</v>
          </cell>
          <cell r="Q77">
            <v>23.500866666666667</v>
          </cell>
        </row>
      </sheetData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C8 Truth 2"/>
      <sheetName val="PC8 Truth 1"/>
      <sheetName val="PC2 Truth 1"/>
    </sheetNames>
    <sheetDataSet>
      <sheetData sheetId="0">
        <row r="56">
          <cell r="O56">
            <v>10.785612499999999</v>
          </cell>
        </row>
        <row r="57">
          <cell r="O57">
            <v>8.2090750000000003</v>
          </cell>
        </row>
        <row r="58">
          <cell r="O58">
            <v>8.2643249999999995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60914-AC5F-4F4E-BEF4-9ACBD90401F0}">
  <dimension ref="A2:AX200"/>
  <sheetViews>
    <sheetView topLeftCell="E1" zoomScale="91" workbookViewId="0">
      <selection activeCell="H22" sqref="H22"/>
    </sheetView>
  </sheetViews>
  <sheetFormatPr baseColWidth="10" defaultRowHeight="16" x14ac:dyDescent="0.2"/>
  <cols>
    <col min="1" max="1" width="18.33203125" customWidth="1"/>
    <col min="2" max="2" width="19" bestFit="1" customWidth="1"/>
    <col min="3" max="4" width="8.5" customWidth="1"/>
    <col min="5" max="15" width="8" customWidth="1"/>
    <col min="16" max="16" width="8" style="9" customWidth="1"/>
    <col min="17" max="17" width="8" customWidth="1"/>
    <col min="18" max="18" width="9.6640625" customWidth="1"/>
    <col min="19" max="19" width="8" customWidth="1"/>
    <col min="20" max="20" width="10.6640625" customWidth="1"/>
    <col min="21" max="26" width="8" customWidth="1"/>
    <col min="27" max="27" width="2.5" customWidth="1"/>
    <col min="28" max="28" width="5.5" customWidth="1"/>
    <col min="29" max="29" width="2.5" customWidth="1"/>
    <col min="30" max="31" width="5" customWidth="1"/>
    <col min="32" max="50" width="7.6640625" customWidth="1"/>
  </cols>
  <sheetData>
    <row r="2" spans="1:50" ht="51" x14ac:dyDescent="0.2">
      <c r="H2" s="11" t="s">
        <v>61</v>
      </c>
      <c r="I2" s="11" t="s">
        <v>83</v>
      </c>
      <c r="J2" s="11" t="s">
        <v>82</v>
      </c>
      <c r="K2" s="15" t="s">
        <v>81</v>
      </c>
      <c r="L2" s="11" t="s">
        <v>47</v>
      </c>
      <c r="M2" s="15" t="s">
        <v>0</v>
      </c>
      <c r="N2" s="11" t="s">
        <v>80</v>
      </c>
      <c r="O2" s="11" t="s">
        <v>79</v>
      </c>
      <c r="P2" s="11" t="s">
        <v>78</v>
      </c>
      <c r="Q2" s="11" t="s">
        <v>77</v>
      </c>
      <c r="R2" s="11" t="s">
        <v>76</v>
      </c>
      <c r="S2" s="11" t="s">
        <v>75</v>
      </c>
      <c r="T2" s="15" t="s">
        <v>74</v>
      </c>
      <c r="U2" s="15" t="s">
        <v>73</v>
      </c>
      <c r="V2" s="11" t="s">
        <v>46</v>
      </c>
      <c r="W2" s="11" t="s">
        <v>72</v>
      </c>
      <c r="X2" s="11" t="s">
        <v>45</v>
      </c>
      <c r="Y2" s="11" t="s">
        <v>44</v>
      </c>
      <c r="Z2" s="11" t="s">
        <v>91</v>
      </c>
      <c r="AF2" t="s">
        <v>61</v>
      </c>
      <c r="AG2" t="s">
        <v>83</v>
      </c>
      <c r="AH2" t="s">
        <v>82</v>
      </c>
      <c r="AI2" t="s">
        <v>81</v>
      </c>
      <c r="AJ2" t="s">
        <v>47</v>
      </c>
      <c r="AK2" t="s">
        <v>0</v>
      </c>
      <c r="AL2" t="s">
        <v>80</v>
      </c>
      <c r="AM2" t="s">
        <v>79</v>
      </c>
      <c r="AN2" t="s">
        <v>78</v>
      </c>
      <c r="AO2" t="s">
        <v>77</v>
      </c>
      <c r="AP2" t="s">
        <v>76</v>
      </c>
      <c r="AQ2" t="s">
        <v>75</v>
      </c>
      <c r="AR2" t="s">
        <v>74</v>
      </c>
      <c r="AS2" t="s">
        <v>73</v>
      </c>
      <c r="AT2" t="s">
        <v>46</v>
      </c>
      <c r="AU2" t="s">
        <v>72</v>
      </c>
      <c r="AV2" t="s">
        <v>45</v>
      </c>
      <c r="AW2" t="s">
        <v>44</v>
      </c>
      <c r="AX2" t="s">
        <v>121</v>
      </c>
    </row>
    <row r="3" spans="1:50" s="11" customFormat="1" ht="51" x14ac:dyDescent="0.2">
      <c r="E3" s="11" t="s">
        <v>88</v>
      </c>
      <c r="F3" s="11" t="s">
        <v>87</v>
      </c>
      <c r="G3" s="11" t="s">
        <v>86</v>
      </c>
      <c r="H3" s="11" t="s">
        <v>61</v>
      </c>
      <c r="I3" s="11" t="s">
        <v>83</v>
      </c>
      <c r="J3" s="11" t="s">
        <v>82</v>
      </c>
      <c r="K3" s="11" t="s">
        <v>81</v>
      </c>
      <c r="L3" s="11" t="s">
        <v>47</v>
      </c>
      <c r="M3" s="11" t="s">
        <v>0</v>
      </c>
      <c r="N3" s="11" t="s">
        <v>80</v>
      </c>
      <c r="O3" s="11" t="s">
        <v>79</v>
      </c>
      <c r="P3" s="13" t="s">
        <v>78</v>
      </c>
      <c r="Q3" s="11" t="s">
        <v>77</v>
      </c>
      <c r="R3" s="11" t="s">
        <v>76</v>
      </c>
      <c r="S3" s="11" t="s">
        <v>75</v>
      </c>
      <c r="T3" s="11" t="s">
        <v>74</v>
      </c>
      <c r="U3" s="11" t="s">
        <v>73</v>
      </c>
      <c r="V3" s="11" t="s">
        <v>46</v>
      </c>
      <c r="W3" s="11" t="s">
        <v>72</v>
      </c>
      <c r="X3" s="11" t="s">
        <v>45</v>
      </c>
      <c r="Y3" s="11" t="s">
        <v>44</v>
      </c>
      <c r="Z3" s="11" t="s">
        <v>91</v>
      </c>
      <c r="AB3" t="s">
        <v>122</v>
      </c>
      <c r="AC3" t="s">
        <v>85</v>
      </c>
      <c r="AD3" t="s">
        <v>84</v>
      </c>
      <c r="AE3"/>
      <c r="AF3" s="11" t="s">
        <v>61</v>
      </c>
      <c r="AG3" s="11" t="s">
        <v>83</v>
      </c>
      <c r="AH3" s="11" t="s">
        <v>82</v>
      </c>
      <c r="AI3" s="15" t="s">
        <v>81</v>
      </c>
      <c r="AJ3" s="11" t="s">
        <v>47</v>
      </c>
      <c r="AK3" s="15" t="s">
        <v>0</v>
      </c>
      <c r="AL3" s="11" t="s">
        <v>80</v>
      </c>
      <c r="AM3" s="11" t="s">
        <v>79</v>
      </c>
      <c r="AN3" s="11" t="s">
        <v>78</v>
      </c>
      <c r="AO3" s="11" t="s">
        <v>77</v>
      </c>
      <c r="AP3" s="11" t="s">
        <v>76</v>
      </c>
      <c r="AQ3" s="11" t="s">
        <v>75</v>
      </c>
      <c r="AR3" s="15" t="s">
        <v>74</v>
      </c>
      <c r="AS3" s="15" t="s">
        <v>73</v>
      </c>
      <c r="AT3" s="11" t="s">
        <v>46</v>
      </c>
      <c r="AU3" s="11" t="s">
        <v>72</v>
      </c>
      <c r="AV3" s="11" t="s">
        <v>45</v>
      </c>
      <c r="AW3" s="11" t="s">
        <v>44</v>
      </c>
      <c r="AX3" s="11" t="s">
        <v>91</v>
      </c>
    </row>
    <row r="4" spans="1:50" x14ac:dyDescent="0.2">
      <c r="E4">
        <v>75</v>
      </c>
      <c r="F4" t="s">
        <v>27</v>
      </c>
      <c r="G4">
        <v>12</v>
      </c>
      <c r="H4" s="8">
        <f t="shared" ref="H4:H15" si="0">AVERAGE(AF4,AF16,AF28,AF40,AF52)/1000</f>
        <v>14.428128000000001</v>
      </c>
      <c r="I4" s="8">
        <f t="shared" ref="I4:I15" si="1">AVERAGE(AG4,AG16,AG28,AG40,AG52)/1000</f>
        <v>-0.86089060000000006</v>
      </c>
      <c r="J4" s="8">
        <f t="shared" ref="J4:J15" si="2">AVERAGE(AH4,AH16,AH28,AH40,AH52)/1000</f>
        <v>3.6410983999999997</v>
      </c>
      <c r="K4" s="8">
        <f t="shared" ref="K4:K15" si="3">AVERAGE(AI4,AI16,AI28,AI40,AI52)</f>
        <v>-0.70340000000000003</v>
      </c>
      <c r="L4" s="8">
        <f t="shared" ref="L4:L15" si="4">AVERAGE(AJ4,AJ16,AJ28,AJ40,AJ52)</f>
        <v>21.834800000000001</v>
      </c>
      <c r="M4" s="8">
        <f t="shared" ref="M4:M15" si="5">AVERAGE(AK4,AK16,AK28,AK40,AK52)</f>
        <v>8.57</v>
      </c>
      <c r="N4" s="8">
        <f t="shared" ref="N4:N15" si="6">AVERAGE(AL4,AL16,AL28,AL40,AL52)/1000</f>
        <v>6.5426447999999997</v>
      </c>
      <c r="O4" s="8">
        <f t="shared" ref="O4:O15" si="7">AVERAGE(AM4,AM16,AM28,AM40,AM52)/1000</f>
        <v>-0.88049900000000003</v>
      </c>
      <c r="P4" s="9">
        <f t="shared" ref="P4:Y4" si="8">AVERAGE(AN4,AN16,AN28,AN40,AN52)</f>
        <v>0.86280000000000001</v>
      </c>
      <c r="Q4" s="5">
        <f t="shared" si="8"/>
        <v>0.56519999999999992</v>
      </c>
      <c r="R4" s="5">
        <f t="shared" si="8"/>
        <v>0.83099999999999985</v>
      </c>
      <c r="S4" s="5">
        <f t="shared" si="8"/>
        <v>0.53780000000000006</v>
      </c>
      <c r="T4" s="8">
        <f t="shared" si="8"/>
        <v>5.6979999999999995</v>
      </c>
      <c r="U4" s="8">
        <f t="shared" si="8"/>
        <v>19.598800000000001</v>
      </c>
      <c r="V4" s="8">
        <f t="shared" si="8"/>
        <v>32.9636</v>
      </c>
      <c r="W4" s="10">
        <f t="shared" si="8"/>
        <v>13.638799999999998</v>
      </c>
      <c r="X4" s="10">
        <f t="shared" si="8"/>
        <v>26.331400000000002</v>
      </c>
      <c r="Y4" s="10">
        <f t="shared" si="8"/>
        <v>17.965599999999998</v>
      </c>
      <c r="Z4" s="10">
        <f>AVERAGE(AX4,AX16,AX28,AX40,AX52)/1000</f>
        <v>4.9085659999999995</v>
      </c>
      <c r="AB4">
        <v>1</v>
      </c>
      <c r="AC4">
        <v>1</v>
      </c>
      <c r="AD4">
        <v>49</v>
      </c>
      <c r="AE4">
        <v>12</v>
      </c>
      <c r="AF4">
        <v>11253.163</v>
      </c>
      <c r="AG4">
        <v>-964.89300000000003</v>
      </c>
      <c r="AH4">
        <v>3315.3719999999998</v>
      </c>
      <c r="AI4">
        <v>-0.41799999999999998</v>
      </c>
      <c r="AJ4">
        <v>20.902000000000001</v>
      </c>
      <c r="AK4">
        <v>7.133</v>
      </c>
      <c r="AL4">
        <v>5081.7160000000003</v>
      </c>
      <c r="AM4">
        <v>-951.81700000000001</v>
      </c>
      <c r="AN4">
        <v>0.76</v>
      </c>
      <c r="AO4">
        <v>0.56200000000000006</v>
      </c>
      <c r="AP4">
        <v>0.75900000000000001</v>
      </c>
      <c r="AQ4">
        <v>0.54300000000000004</v>
      </c>
      <c r="AR4">
        <v>5.41</v>
      </c>
      <c r="AS4">
        <v>16.407</v>
      </c>
      <c r="AT4">
        <v>28.832000000000001</v>
      </c>
      <c r="AU4">
        <v>14.302</v>
      </c>
      <c r="AV4">
        <v>24.225000000000001</v>
      </c>
      <c r="AW4">
        <v>17.863</v>
      </c>
      <c r="AX4">
        <v>4389.1559999999999</v>
      </c>
    </row>
    <row r="5" spans="1:50" x14ac:dyDescent="0.2">
      <c r="E5">
        <v>75</v>
      </c>
      <c r="F5" t="s">
        <v>27</v>
      </c>
      <c r="G5">
        <v>60</v>
      </c>
      <c r="H5" s="8">
        <f t="shared" si="0"/>
        <v>6.9683413999999999</v>
      </c>
      <c r="I5" s="8">
        <f t="shared" si="1"/>
        <v>0.24319499999999999</v>
      </c>
      <c r="J5" s="8">
        <f t="shared" si="2"/>
        <v>1.5160978000000001</v>
      </c>
      <c r="K5" s="8">
        <f t="shared" si="3"/>
        <v>-0.36019999999999996</v>
      </c>
      <c r="L5" s="8">
        <f t="shared" si="4"/>
        <v>30.281200000000002</v>
      </c>
      <c r="M5" s="8">
        <f t="shared" si="5"/>
        <v>7.2405999999999988</v>
      </c>
      <c r="N5" s="8">
        <f t="shared" si="6"/>
        <v>3.3787336000000003</v>
      </c>
      <c r="O5" s="8">
        <f t="shared" si="7"/>
        <v>0.25443460000000001</v>
      </c>
      <c r="P5" s="9">
        <f t="shared" ref="P5:P15" si="9">AVERAGE(AN5,AN17,AN29,AN41,AN53)</f>
        <v>0.90600000000000003</v>
      </c>
      <c r="Q5" s="5">
        <f t="shared" ref="Q5:Q15" si="10">AVERAGE(AO5,AO17,AO29,AO41,AO53)</f>
        <v>0.72240000000000004</v>
      </c>
      <c r="R5" s="5">
        <f t="shared" ref="R5:R15" si="11">AVERAGE(AP5,AP17,AP29,AP41,AP53)</f>
        <v>0.91200000000000014</v>
      </c>
      <c r="S5" s="5">
        <f t="shared" ref="S5:S15" si="12">AVERAGE(AQ5,AQ17,AQ29,AQ41,AQ53)</f>
        <v>0.67080000000000006</v>
      </c>
      <c r="T5" s="8">
        <f t="shared" ref="T5:T15" si="13">AVERAGE(AR5,AR17,AR29,AR41,AR53)</f>
        <v>3.3250000000000002</v>
      </c>
      <c r="U5" s="8">
        <f t="shared" ref="U5:U15" si="14">AVERAGE(AS5,AS17,AS29,AS41,AS53)</f>
        <v>15.334200000000001</v>
      </c>
      <c r="V5" s="8">
        <f t="shared" ref="V5:V15" si="15">AVERAGE(AT5,AT17,AT29,AT41,AT53)</f>
        <v>40.352800000000002</v>
      </c>
      <c r="W5" s="10">
        <f t="shared" ref="W5:W15" si="16">AVERAGE(AU5,AU17,AU29,AU41,AU53)</f>
        <v>22.933599999999998</v>
      </c>
      <c r="X5" s="10">
        <f t="shared" ref="X5:X15" si="17">AVERAGE(AV5,AV17,AV29,AV41,AV53)</f>
        <v>34.908999999999999</v>
      </c>
      <c r="Y5" s="10">
        <f t="shared" ref="Y5:Y15" si="18">AVERAGE(AW5,AW17,AW29,AW41,AW53)</f>
        <v>26.407600000000002</v>
      </c>
      <c r="Z5" s="10">
        <f>AVERAGE(AX5,AX17,AX29,AX41,AX53)/1000</f>
        <v>2.1538400000000002</v>
      </c>
      <c r="AB5">
        <v>2</v>
      </c>
      <c r="AC5">
        <v>1</v>
      </c>
      <c r="AD5">
        <v>50</v>
      </c>
      <c r="AE5">
        <v>60</v>
      </c>
      <c r="AF5">
        <v>7189.268</v>
      </c>
      <c r="AG5">
        <v>109.67400000000001</v>
      </c>
      <c r="AH5">
        <v>1336.079</v>
      </c>
      <c r="AI5">
        <v>-0.41</v>
      </c>
      <c r="AJ5">
        <v>30.776</v>
      </c>
      <c r="AK5">
        <v>7.319</v>
      </c>
      <c r="AL5">
        <v>3489.2489999999998</v>
      </c>
      <c r="AM5">
        <v>116.13800000000001</v>
      </c>
      <c r="AN5">
        <v>0.93400000000000005</v>
      </c>
      <c r="AO5">
        <v>0.77700000000000002</v>
      </c>
      <c r="AP5">
        <v>0.93100000000000005</v>
      </c>
      <c r="AQ5">
        <v>0.69</v>
      </c>
      <c r="AR5">
        <v>3.1259999999999999</v>
      </c>
      <c r="AS5">
        <v>15.638</v>
      </c>
      <c r="AT5">
        <v>40.707000000000001</v>
      </c>
      <c r="AU5">
        <v>22.399000000000001</v>
      </c>
      <c r="AV5">
        <v>35.613999999999997</v>
      </c>
      <c r="AW5">
        <v>26.15</v>
      </c>
      <c r="AX5">
        <v>1874.1859999999999</v>
      </c>
    </row>
    <row r="6" spans="1:50" x14ac:dyDescent="0.2">
      <c r="E6">
        <v>75</v>
      </c>
      <c r="F6" t="s">
        <v>27</v>
      </c>
      <c r="G6">
        <v>120</v>
      </c>
      <c r="H6" s="8">
        <f t="shared" si="0"/>
        <v>5.9780032000000007</v>
      </c>
      <c r="I6" s="8">
        <f t="shared" si="1"/>
        <v>0.24599840000000001</v>
      </c>
      <c r="J6" s="8">
        <f t="shared" si="2"/>
        <v>1.3255245999999998</v>
      </c>
      <c r="K6" s="8">
        <f t="shared" si="3"/>
        <v>-0.33279999999999998</v>
      </c>
      <c r="L6" s="8">
        <f t="shared" si="4"/>
        <v>36.181200000000004</v>
      </c>
      <c r="M6" s="8">
        <f t="shared" si="5"/>
        <v>7.0061999999999998</v>
      </c>
      <c r="N6" s="8">
        <f t="shared" si="6"/>
        <v>2.9282021999999999</v>
      </c>
      <c r="O6" s="8">
        <f t="shared" si="7"/>
        <v>0.22856460000000001</v>
      </c>
      <c r="P6" s="9">
        <f t="shared" si="9"/>
        <v>0.8842000000000001</v>
      </c>
      <c r="Q6" s="5">
        <f t="shared" si="10"/>
        <v>0.65939999999999999</v>
      </c>
      <c r="R6" s="5">
        <f t="shared" si="11"/>
        <v>0.90700000000000003</v>
      </c>
      <c r="S6" s="5">
        <f t="shared" si="12"/>
        <v>0.65</v>
      </c>
      <c r="T6" s="8">
        <f t="shared" si="13"/>
        <v>3.2165999999999997</v>
      </c>
      <c r="U6" s="8">
        <f t="shared" si="14"/>
        <v>14.504799999999999</v>
      </c>
      <c r="V6" s="8">
        <f t="shared" si="15"/>
        <v>44.545200000000001</v>
      </c>
      <c r="W6" s="10">
        <f t="shared" si="16"/>
        <v>28.544400000000003</v>
      </c>
      <c r="X6" s="10">
        <f t="shared" si="17"/>
        <v>40.144599999999997</v>
      </c>
      <c r="Y6" s="10">
        <f t="shared" si="18"/>
        <v>32.345799999999997</v>
      </c>
      <c r="Z6" s="10">
        <f t="shared" ref="Z6:Z15" si="19">AVERAGE(AX6,AX18,AX30,AX42,AX54)/1000</f>
        <v>1.7791401999999998</v>
      </c>
      <c r="AB6">
        <v>3</v>
      </c>
      <c r="AC6">
        <v>1</v>
      </c>
      <c r="AD6">
        <v>51</v>
      </c>
      <c r="AE6">
        <v>120</v>
      </c>
      <c r="AF6">
        <v>5705.4290000000001</v>
      </c>
      <c r="AG6">
        <v>-221.75800000000001</v>
      </c>
      <c r="AH6">
        <v>1217.4449999999999</v>
      </c>
      <c r="AI6">
        <v>-0.374</v>
      </c>
      <c r="AJ6">
        <v>36.939</v>
      </c>
      <c r="AK6">
        <v>7.2729999999999997</v>
      </c>
      <c r="AL6">
        <v>2789.39</v>
      </c>
      <c r="AM6">
        <v>-233.60400000000001</v>
      </c>
      <c r="AN6">
        <v>0.85099999999999998</v>
      </c>
      <c r="AO6">
        <v>0.71099999999999997</v>
      </c>
      <c r="AP6">
        <v>0.94</v>
      </c>
      <c r="AQ6">
        <v>0.69799999999999995</v>
      </c>
      <c r="AR6">
        <v>2.9780000000000002</v>
      </c>
      <c r="AS6">
        <v>14.903</v>
      </c>
      <c r="AT6">
        <v>45.470999999999997</v>
      </c>
      <c r="AU6">
        <v>29.67</v>
      </c>
      <c r="AV6">
        <v>40.997</v>
      </c>
      <c r="AW6">
        <v>33.293999999999997</v>
      </c>
      <c r="AX6">
        <v>1645.3910000000001</v>
      </c>
    </row>
    <row r="7" spans="1:50" x14ac:dyDescent="0.2">
      <c r="E7">
        <v>250</v>
      </c>
      <c r="F7" t="s">
        <v>27</v>
      </c>
      <c r="G7">
        <v>12</v>
      </c>
      <c r="H7" s="8">
        <f t="shared" si="0"/>
        <v>20.068961600000002</v>
      </c>
      <c r="I7" s="8">
        <f t="shared" si="1"/>
        <v>-1.5088853999999998</v>
      </c>
      <c r="J7" s="8">
        <f t="shared" si="2"/>
        <v>3.8979363999999999</v>
      </c>
      <c r="K7" s="8">
        <f t="shared" si="3"/>
        <v>-0.73540000000000005</v>
      </c>
      <c r="L7" s="8">
        <f t="shared" si="4"/>
        <v>19.819200000000002</v>
      </c>
      <c r="M7" s="8">
        <f t="shared" si="5"/>
        <v>9.6894000000000009</v>
      </c>
      <c r="N7" s="8">
        <f t="shared" si="6"/>
        <v>9.3295131999999992</v>
      </c>
      <c r="O7" s="8">
        <f t="shared" si="7"/>
        <v>-1.5032956</v>
      </c>
      <c r="P7" s="9">
        <f t="shared" si="9"/>
        <v>0.93059999999999987</v>
      </c>
      <c r="Q7" s="5">
        <f t="shared" si="10"/>
        <v>0.71579999999999999</v>
      </c>
      <c r="R7" s="5">
        <f t="shared" si="11"/>
        <v>0.85019999999999984</v>
      </c>
      <c r="S7" s="5">
        <f t="shared" si="12"/>
        <v>0.58620000000000005</v>
      </c>
      <c r="T7" s="8">
        <f t="shared" si="13"/>
        <v>5.8577999999999992</v>
      </c>
      <c r="U7" s="8">
        <f t="shared" si="14"/>
        <v>22.672000000000001</v>
      </c>
      <c r="V7" s="8">
        <f t="shared" si="15"/>
        <v>32.776599999999995</v>
      </c>
      <c r="W7" s="10">
        <f t="shared" si="16"/>
        <v>10.101000000000003</v>
      </c>
      <c r="X7" s="10">
        <f t="shared" si="17"/>
        <v>25.067800000000002</v>
      </c>
      <c r="Y7" s="10">
        <f t="shared" si="18"/>
        <v>15.260399999999999</v>
      </c>
      <c r="Z7" s="10">
        <f t="shared" si="19"/>
        <v>5.2679715999999992</v>
      </c>
      <c r="AB7">
        <v>4</v>
      </c>
      <c r="AC7">
        <v>1</v>
      </c>
      <c r="AD7">
        <v>52</v>
      </c>
      <c r="AE7">
        <v>12</v>
      </c>
      <c r="AF7">
        <v>20104.169999999998</v>
      </c>
      <c r="AG7">
        <v>-1278.8489999999999</v>
      </c>
      <c r="AH7">
        <v>3212.192</v>
      </c>
      <c r="AI7">
        <v>-0.75800000000000001</v>
      </c>
      <c r="AJ7">
        <v>21.068000000000001</v>
      </c>
      <c r="AK7">
        <v>9.7279999999999998</v>
      </c>
      <c r="AL7">
        <v>9399.7540000000008</v>
      </c>
      <c r="AM7">
        <v>-1292.385</v>
      </c>
      <c r="AN7">
        <v>0.94199999999999995</v>
      </c>
      <c r="AO7">
        <v>0.81799999999999995</v>
      </c>
      <c r="AP7">
        <v>0.871</v>
      </c>
      <c r="AQ7">
        <v>0.67200000000000004</v>
      </c>
      <c r="AR7">
        <v>5.4619999999999997</v>
      </c>
      <c r="AS7">
        <v>22.481999999999999</v>
      </c>
      <c r="AT7">
        <v>34.247999999999998</v>
      </c>
      <c r="AU7">
        <v>11.747</v>
      </c>
      <c r="AV7">
        <v>26.440999999999999</v>
      </c>
      <c r="AW7">
        <v>16.663</v>
      </c>
      <c r="AX7">
        <v>4754.8419999999996</v>
      </c>
    </row>
    <row r="8" spans="1:50" x14ac:dyDescent="0.2">
      <c r="E8">
        <v>250</v>
      </c>
      <c r="F8" t="s">
        <v>27</v>
      </c>
      <c r="G8">
        <v>60</v>
      </c>
      <c r="H8" s="8">
        <f t="shared" si="0"/>
        <v>9.216884600000002</v>
      </c>
      <c r="I8" s="8">
        <f t="shared" si="1"/>
        <v>0.3291482</v>
      </c>
      <c r="J8" s="8">
        <f t="shared" si="2"/>
        <v>2.0872031999999998</v>
      </c>
      <c r="K8" s="8">
        <f t="shared" si="3"/>
        <v>-0.4708</v>
      </c>
      <c r="L8" s="8">
        <f t="shared" si="4"/>
        <v>22.855200000000004</v>
      </c>
      <c r="M8" s="8">
        <f t="shared" si="5"/>
        <v>7.5108000000000006</v>
      </c>
      <c r="N8" s="8">
        <f t="shared" si="6"/>
        <v>4.4604119999999989</v>
      </c>
      <c r="O8" s="8">
        <f t="shared" si="7"/>
        <v>0.32798879999999997</v>
      </c>
      <c r="P8" s="9">
        <f t="shared" si="9"/>
        <v>0.89600000000000013</v>
      </c>
      <c r="Q8" s="5">
        <f t="shared" si="10"/>
        <v>0.65299999999999991</v>
      </c>
      <c r="R8" s="5">
        <f t="shared" si="11"/>
        <v>0.85180000000000011</v>
      </c>
      <c r="S8" s="5">
        <f t="shared" si="12"/>
        <v>0.63280000000000003</v>
      </c>
      <c r="T8" s="8">
        <f t="shared" si="13"/>
        <v>4.4577999999999998</v>
      </c>
      <c r="U8" s="8">
        <f t="shared" si="14"/>
        <v>16.3978</v>
      </c>
      <c r="V8" s="8">
        <f t="shared" si="15"/>
        <v>33.976399999999998</v>
      </c>
      <c r="W8" s="10">
        <f t="shared" si="16"/>
        <v>15.4976</v>
      </c>
      <c r="X8" s="10">
        <f t="shared" si="17"/>
        <v>27.574400000000004</v>
      </c>
      <c r="Y8" s="10">
        <f t="shared" si="18"/>
        <v>19.109200000000001</v>
      </c>
      <c r="Z8" s="10">
        <f t="shared" si="19"/>
        <v>2.9938103999999996</v>
      </c>
      <c r="AB8">
        <v>5</v>
      </c>
      <c r="AC8">
        <v>1</v>
      </c>
      <c r="AD8">
        <v>53</v>
      </c>
      <c r="AE8">
        <v>60</v>
      </c>
      <c r="AF8">
        <v>8198.4560000000001</v>
      </c>
      <c r="AG8">
        <v>542.28399999999999</v>
      </c>
      <c r="AH8">
        <v>1977.835</v>
      </c>
      <c r="AI8">
        <v>-0.53500000000000003</v>
      </c>
      <c r="AJ8">
        <v>21.591000000000001</v>
      </c>
      <c r="AK8">
        <v>7.1040000000000001</v>
      </c>
      <c r="AL8">
        <v>3992.2959999999998</v>
      </c>
      <c r="AM8">
        <v>561.56299999999999</v>
      </c>
      <c r="AN8">
        <v>0.86</v>
      </c>
      <c r="AO8">
        <v>0.64500000000000002</v>
      </c>
      <c r="AP8">
        <v>0.84499999999999997</v>
      </c>
      <c r="AQ8">
        <v>0.65500000000000003</v>
      </c>
      <c r="AR8">
        <v>4.069</v>
      </c>
      <c r="AS8">
        <v>15.314</v>
      </c>
      <c r="AT8">
        <v>31.882000000000001</v>
      </c>
      <c r="AU8">
        <v>14.624000000000001</v>
      </c>
      <c r="AV8">
        <v>26.027000000000001</v>
      </c>
      <c r="AW8">
        <v>18.042999999999999</v>
      </c>
      <c r="AX8">
        <v>2844.6880000000001</v>
      </c>
    </row>
    <row r="9" spans="1:50" x14ac:dyDescent="0.2">
      <c r="A9" t="s">
        <v>71</v>
      </c>
      <c r="B9" s="8">
        <f>AVERAGE($H4:$H15)</f>
        <v>12.72994205</v>
      </c>
      <c r="C9" s="8">
        <f>AVERAGE($H4:$H15)</f>
        <v>12.72994205</v>
      </c>
      <c r="E9">
        <v>250</v>
      </c>
      <c r="F9" t="s">
        <v>27</v>
      </c>
      <c r="G9">
        <v>120</v>
      </c>
      <c r="H9" s="8">
        <f t="shared" si="0"/>
        <v>7.1202189999999996</v>
      </c>
      <c r="I9" s="8">
        <f t="shared" si="1"/>
        <v>0.15832560000000001</v>
      </c>
      <c r="J9" s="8">
        <f t="shared" si="2"/>
        <v>1.9907549999999998</v>
      </c>
      <c r="K9" s="8">
        <f t="shared" si="3"/>
        <v>-0.47820000000000001</v>
      </c>
      <c r="L9" s="8">
        <f t="shared" si="4"/>
        <v>25.475000000000001</v>
      </c>
      <c r="M9" s="8">
        <f t="shared" si="5"/>
        <v>6.3104000000000005</v>
      </c>
      <c r="N9" s="8">
        <f t="shared" si="6"/>
        <v>3.4575794000000002</v>
      </c>
      <c r="O9" s="8">
        <f t="shared" si="7"/>
        <v>0.15851759999999995</v>
      </c>
      <c r="P9" s="9">
        <f t="shared" si="9"/>
        <v>0.84299999999999997</v>
      </c>
      <c r="Q9" s="5">
        <f t="shared" si="10"/>
        <v>0.56879999999999997</v>
      </c>
      <c r="R9" s="5">
        <f t="shared" si="11"/>
        <v>0.83819999999999995</v>
      </c>
      <c r="S9" s="5">
        <f t="shared" si="12"/>
        <v>0.56559999999999999</v>
      </c>
      <c r="T9" s="8">
        <f t="shared" si="13"/>
        <v>4.083800000000001</v>
      </c>
      <c r="U9" s="8">
        <f t="shared" si="14"/>
        <v>13.430199999999999</v>
      </c>
      <c r="V9" s="8">
        <f t="shared" si="15"/>
        <v>34.235599999999998</v>
      </c>
      <c r="W9" s="10">
        <f t="shared" si="16"/>
        <v>18.9222</v>
      </c>
      <c r="X9" s="10">
        <f t="shared" si="17"/>
        <v>29.377600000000001</v>
      </c>
      <c r="Y9" s="10">
        <f t="shared" si="18"/>
        <v>22.123799999999999</v>
      </c>
      <c r="Z9" s="10">
        <f t="shared" si="19"/>
        <v>2.7091479999999999</v>
      </c>
      <c r="AB9">
        <v>6</v>
      </c>
      <c r="AC9">
        <v>1</v>
      </c>
      <c r="AD9">
        <v>54</v>
      </c>
      <c r="AE9">
        <v>120</v>
      </c>
      <c r="AF9">
        <v>6097.8559999999998</v>
      </c>
      <c r="AG9">
        <v>-136.84100000000001</v>
      </c>
      <c r="AH9">
        <v>2219.2020000000002</v>
      </c>
      <c r="AI9">
        <v>-0.47899999999999998</v>
      </c>
      <c r="AJ9">
        <v>21.765999999999998</v>
      </c>
      <c r="AK9">
        <v>5.0670000000000002</v>
      </c>
      <c r="AL9">
        <v>2958.335</v>
      </c>
      <c r="AM9">
        <v>-136.00200000000001</v>
      </c>
      <c r="AN9">
        <v>0.72699999999999998</v>
      </c>
      <c r="AO9">
        <v>0.43</v>
      </c>
      <c r="AP9">
        <v>0.75900000000000001</v>
      </c>
      <c r="AQ9">
        <v>0.36199999999999999</v>
      </c>
      <c r="AR9">
        <v>4.7610000000000001</v>
      </c>
      <c r="AS9">
        <v>10.757</v>
      </c>
      <c r="AT9">
        <v>28.815000000000001</v>
      </c>
      <c r="AU9">
        <v>16.448</v>
      </c>
      <c r="AV9">
        <v>24.893000000000001</v>
      </c>
      <c r="AW9">
        <v>19.068999999999999</v>
      </c>
      <c r="AX9">
        <v>3057.39</v>
      </c>
    </row>
    <row r="10" spans="1:50" x14ac:dyDescent="0.2">
      <c r="A10" t="s">
        <v>70</v>
      </c>
      <c r="B10" s="8">
        <f>AVERAGE($I4:$I15)</f>
        <v>-0.94294454999999999</v>
      </c>
      <c r="C10" s="8">
        <f>AVERAGE($I4:$I15)</f>
        <v>-0.94294454999999999</v>
      </c>
      <c r="E10">
        <v>75</v>
      </c>
      <c r="F10" t="s">
        <v>26</v>
      </c>
      <c r="G10">
        <v>12</v>
      </c>
      <c r="H10" s="8">
        <f t="shared" si="0"/>
        <v>23.419726199999999</v>
      </c>
      <c r="I10" s="8">
        <f t="shared" si="1"/>
        <v>-5.378280199999999</v>
      </c>
      <c r="J10" s="8">
        <f t="shared" si="2"/>
        <v>7.2316794000000009</v>
      </c>
      <c r="K10" s="8">
        <f t="shared" si="3"/>
        <v>-1.3384</v>
      </c>
      <c r="L10" s="8">
        <f t="shared" si="4"/>
        <v>23.147600000000001</v>
      </c>
      <c r="M10" s="8">
        <f t="shared" si="5"/>
        <v>11.6922</v>
      </c>
      <c r="N10" s="8">
        <f t="shared" si="6"/>
        <v>10.722628800000003</v>
      </c>
      <c r="O10" s="8">
        <f t="shared" si="7"/>
        <v>-5.3682090000000002</v>
      </c>
      <c r="P10" s="9">
        <f t="shared" si="9"/>
        <v>0.75860000000000005</v>
      </c>
      <c r="Q10" s="5">
        <f t="shared" si="10"/>
        <v>0.41819999999999996</v>
      </c>
      <c r="R10" s="5">
        <f t="shared" si="11"/>
        <v>0.89459999999999995</v>
      </c>
      <c r="S10" s="5">
        <f t="shared" si="12"/>
        <v>0.63619999999999999</v>
      </c>
      <c r="T10" s="8">
        <f t="shared" si="13"/>
        <v>6.2706</v>
      </c>
      <c r="U10" s="8">
        <f t="shared" si="14"/>
        <v>28.952199999999998</v>
      </c>
      <c r="V10" s="8">
        <f t="shared" si="15"/>
        <v>41.408000000000001</v>
      </c>
      <c r="W10" s="10">
        <f t="shared" si="16"/>
        <v>10.624000000000001</v>
      </c>
      <c r="X10" s="10">
        <f t="shared" si="17"/>
        <v>30.236399999999996</v>
      </c>
      <c r="Y10" s="10">
        <f t="shared" si="18"/>
        <v>17.142400000000002</v>
      </c>
      <c r="Z10" s="10">
        <f t="shared" si="19"/>
        <v>8.7427428000000003</v>
      </c>
      <c r="AB10">
        <v>7</v>
      </c>
      <c r="AC10">
        <v>1</v>
      </c>
      <c r="AD10">
        <v>55</v>
      </c>
      <c r="AE10">
        <v>12</v>
      </c>
      <c r="AF10">
        <v>21126.065999999999</v>
      </c>
      <c r="AG10">
        <v>-5919.2079999999996</v>
      </c>
      <c r="AH10">
        <v>8228.2129999999997</v>
      </c>
      <c r="AI10">
        <v>-1.661</v>
      </c>
      <c r="AJ10">
        <v>22.126999999999999</v>
      </c>
      <c r="AK10">
        <v>10.789</v>
      </c>
      <c r="AL10">
        <v>9756.02</v>
      </c>
      <c r="AM10">
        <v>-5969.7920000000004</v>
      </c>
      <c r="AN10">
        <v>0.79300000000000004</v>
      </c>
      <c r="AO10">
        <v>0.26400000000000001</v>
      </c>
      <c r="AP10">
        <v>0.879</v>
      </c>
      <c r="AQ10">
        <v>0.56899999999999995</v>
      </c>
      <c r="AR10">
        <v>6.3440000000000003</v>
      </c>
      <c r="AS10">
        <v>25.056999999999999</v>
      </c>
      <c r="AT10">
        <v>35.396000000000001</v>
      </c>
      <c r="AU10">
        <v>11.441000000000001</v>
      </c>
      <c r="AV10">
        <v>27.78</v>
      </c>
      <c r="AW10">
        <v>17.013000000000002</v>
      </c>
      <c r="AX10">
        <v>9646.8649999999998</v>
      </c>
    </row>
    <row r="11" spans="1:50" x14ac:dyDescent="0.2">
      <c r="A11" t="s">
        <v>69</v>
      </c>
      <c r="B11" s="8">
        <f>AVERAGE($L4:$L15)</f>
        <v>25.056999999999999</v>
      </c>
      <c r="C11" s="8">
        <f>AVERAGE($L4:$L15)</f>
        <v>25.056999999999999</v>
      </c>
      <c r="E11">
        <v>75</v>
      </c>
      <c r="F11" t="s">
        <v>26</v>
      </c>
      <c r="G11">
        <v>60</v>
      </c>
      <c r="H11" s="8">
        <f t="shared" si="0"/>
        <v>10.684141599999998</v>
      </c>
      <c r="I11" s="8">
        <f t="shared" si="1"/>
        <v>-0.47286540000000005</v>
      </c>
      <c r="J11" s="8">
        <f t="shared" si="2"/>
        <v>2.5203445999999996</v>
      </c>
      <c r="K11" s="8">
        <f t="shared" si="3"/>
        <v>-0.5606000000000001</v>
      </c>
      <c r="L11" s="8">
        <f t="shared" si="4"/>
        <v>23.679799999999997</v>
      </c>
      <c r="M11" s="8">
        <f t="shared" si="5"/>
        <v>7.3201999999999998</v>
      </c>
      <c r="N11" s="8">
        <f t="shared" si="6"/>
        <v>4.8935670000000009</v>
      </c>
      <c r="O11" s="8">
        <f t="shared" si="7"/>
        <v>-0.37483360000000004</v>
      </c>
      <c r="P11" s="9">
        <f t="shared" si="9"/>
        <v>0.90259999999999996</v>
      </c>
      <c r="Q11" s="5">
        <f t="shared" si="10"/>
        <v>0.58520000000000005</v>
      </c>
      <c r="R11" s="5">
        <f t="shared" si="11"/>
        <v>0.86040000000000005</v>
      </c>
      <c r="S11" s="5">
        <f t="shared" si="12"/>
        <v>0.60839999999999994</v>
      </c>
      <c r="T11" s="8">
        <f t="shared" si="13"/>
        <v>4.6332000000000004</v>
      </c>
      <c r="U11" s="8">
        <f t="shared" si="14"/>
        <v>16.329000000000001</v>
      </c>
      <c r="V11" s="8">
        <f t="shared" si="15"/>
        <v>34.8992</v>
      </c>
      <c r="W11" s="10">
        <f t="shared" si="16"/>
        <v>16.310400000000001</v>
      </c>
      <c r="X11" s="10">
        <f t="shared" si="17"/>
        <v>28.092000000000002</v>
      </c>
      <c r="Y11" s="10">
        <f t="shared" si="18"/>
        <v>19.942399999999999</v>
      </c>
      <c r="Z11" s="10">
        <f t="shared" si="19"/>
        <v>3.3814722000000002</v>
      </c>
      <c r="AB11">
        <v>8</v>
      </c>
      <c r="AC11">
        <v>1</v>
      </c>
      <c r="AD11">
        <v>56</v>
      </c>
      <c r="AE11">
        <v>60</v>
      </c>
      <c r="AF11">
        <v>10514.550999999999</v>
      </c>
      <c r="AG11">
        <v>1053.5029999999999</v>
      </c>
      <c r="AH11">
        <v>2436.759</v>
      </c>
      <c r="AI11">
        <v>-0.59099999999999997</v>
      </c>
      <c r="AJ11">
        <v>25.881</v>
      </c>
      <c r="AK11">
        <v>7.6079999999999997</v>
      </c>
      <c r="AL11">
        <v>4701.8559999999998</v>
      </c>
      <c r="AM11">
        <v>1153.7529999999999</v>
      </c>
      <c r="AN11">
        <v>0.92600000000000005</v>
      </c>
      <c r="AO11">
        <v>0.58699999999999997</v>
      </c>
      <c r="AP11">
        <v>0.871</v>
      </c>
      <c r="AQ11">
        <v>0.56899999999999995</v>
      </c>
      <c r="AR11">
        <v>4.6319999999999997</v>
      </c>
      <c r="AS11">
        <v>17.048999999999999</v>
      </c>
      <c r="AT11">
        <v>37.844000000000001</v>
      </c>
      <c r="AU11">
        <v>18.302</v>
      </c>
      <c r="AV11">
        <v>30.861000000000001</v>
      </c>
      <c r="AW11">
        <v>21.885000000000002</v>
      </c>
      <c r="AX11">
        <v>3089.5650000000001</v>
      </c>
    </row>
    <row r="12" spans="1:50" x14ac:dyDescent="0.2">
      <c r="A12" t="s">
        <v>68</v>
      </c>
      <c r="B12" s="8">
        <f>AVERAGE($K4:K15)</f>
        <v>-0.68745000000000001</v>
      </c>
      <c r="C12" s="8">
        <f>AVERAGE($K4:L15)</f>
        <v>12.184775</v>
      </c>
      <c r="E12">
        <v>75</v>
      </c>
      <c r="F12" t="s">
        <v>26</v>
      </c>
      <c r="G12">
        <v>120</v>
      </c>
      <c r="H12" s="8">
        <f t="shared" si="0"/>
        <v>8.6308657999999987</v>
      </c>
      <c r="I12" s="8">
        <f t="shared" si="1"/>
        <v>-3.5144800000000011E-2</v>
      </c>
      <c r="J12" s="8">
        <f t="shared" si="2"/>
        <v>1.9260505999999999</v>
      </c>
      <c r="K12" s="8">
        <f t="shared" si="3"/>
        <v>-0.40520000000000006</v>
      </c>
      <c r="L12" s="8">
        <f t="shared" si="4"/>
        <v>27.169999999999998</v>
      </c>
      <c r="M12" s="8">
        <f t="shared" si="5"/>
        <v>7.4279999999999999</v>
      </c>
      <c r="N12" s="8">
        <f t="shared" si="6"/>
        <v>4.0392832000000007</v>
      </c>
      <c r="O12" s="8">
        <f t="shared" si="7"/>
        <v>6.4516799999999985E-2</v>
      </c>
      <c r="P12" s="9">
        <f t="shared" si="9"/>
        <v>0.91880000000000006</v>
      </c>
      <c r="Q12" s="5">
        <f t="shared" si="10"/>
        <v>0.66300000000000003</v>
      </c>
      <c r="R12" s="5">
        <f t="shared" si="11"/>
        <v>0.86040000000000005</v>
      </c>
      <c r="S12" s="5">
        <f t="shared" si="12"/>
        <v>0.63780000000000003</v>
      </c>
      <c r="T12" s="8">
        <f t="shared" si="13"/>
        <v>3.9493999999999998</v>
      </c>
      <c r="U12" s="8">
        <f t="shared" si="14"/>
        <v>16.324200000000001</v>
      </c>
      <c r="V12" s="8">
        <f t="shared" si="15"/>
        <v>38.246799999999993</v>
      </c>
      <c r="W12" s="10">
        <f t="shared" si="16"/>
        <v>19.3902</v>
      </c>
      <c r="X12" s="10">
        <f t="shared" si="17"/>
        <v>31.899600000000003</v>
      </c>
      <c r="Y12" s="10">
        <f t="shared" si="18"/>
        <v>23.066600000000001</v>
      </c>
      <c r="Z12" s="10">
        <f t="shared" si="19"/>
        <v>2.5275918000000006</v>
      </c>
      <c r="AB12">
        <v>9</v>
      </c>
      <c r="AC12">
        <v>1</v>
      </c>
      <c r="AD12">
        <v>57</v>
      </c>
      <c r="AE12">
        <v>120</v>
      </c>
      <c r="AF12">
        <v>8456.6489999999994</v>
      </c>
      <c r="AG12">
        <v>-184.768</v>
      </c>
      <c r="AH12">
        <v>1832.5909999999999</v>
      </c>
      <c r="AI12">
        <v>-0.41299999999999998</v>
      </c>
      <c r="AJ12">
        <v>27.588000000000001</v>
      </c>
      <c r="AK12">
        <v>7.9740000000000002</v>
      </c>
      <c r="AL12">
        <v>3980.1329999999998</v>
      </c>
      <c r="AM12">
        <v>-140.97300000000001</v>
      </c>
      <c r="AN12">
        <v>0.95</v>
      </c>
      <c r="AO12">
        <v>0.628</v>
      </c>
      <c r="AP12">
        <v>0.91400000000000003</v>
      </c>
      <c r="AQ12">
        <v>0.74099999999999999</v>
      </c>
      <c r="AR12">
        <v>3.6059999999999999</v>
      </c>
      <c r="AS12">
        <v>17.445</v>
      </c>
      <c r="AT12">
        <v>38.155000000000001</v>
      </c>
      <c r="AU12">
        <v>20.196999999999999</v>
      </c>
      <c r="AV12">
        <v>32.444000000000003</v>
      </c>
      <c r="AW12">
        <v>23.606000000000002</v>
      </c>
      <c r="AX12">
        <v>2452.6320000000001</v>
      </c>
    </row>
    <row r="13" spans="1:50" x14ac:dyDescent="0.2">
      <c r="A13" t="s">
        <v>67</v>
      </c>
      <c r="B13" s="8">
        <f>AVERAGE($J4:$J15)</f>
        <v>3.0869800333333335</v>
      </c>
      <c r="C13" s="8" t="e">
        <f>AVERAGE(#REF!)</f>
        <v>#REF!</v>
      </c>
      <c r="E13">
        <v>250</v>
      </c>
      <c r="F13" t="s">
        <v>26</v>
      </c>
      <c r="G13">
        <v>12</v>
      </c>
      <c r="H13" s="8">
        <f t="shared" si="0"/>
        <v>22.971011399999998</v>
      </c>
      <c r="I13" s="8">
        <f t="shared" si="1"/>
        <v>-3.5224593999999998</v>
      </c>
      <c r="J13" s="8">
        <f t="shared" si="2"/>
        <v>6.2016729999999995</v>
      </c>
      <c r="K13" s="8">
        <f t="shared" si="3"/>
        <v>-1.49</v>
      </c>
      <c r="L13" s="8">
        <f t="shared" si="4"/>
        <v>21.378599999999999</v>
      </c>
      <c r="M13" s="8">
        <f t="shared" si="5"/>
        <v>11.483999999999998</v>
      </c>
      <c r="N13" s="8">
        <f t="shared" si="6"/>
        <v>10.734078200000001</v>
      </c>
      <c r="O13" s="8">
        <f t="shared" si="7"/>
        <v>-3.5466059999999997</v>
      </c>
      <c r="P13" s="9">
        <f t="shared" si="9"/>
        <v>0.86119999999999997</v>
      </c>
      <c r="Q13" s="5">
        <f t="shared" si="10"/>
        <v>0.4546</v>
      </c>
      <c r="R13" s="5">
        <f t="shared" si="11"/>
        <v>0.86380000000000001</v>
      </c>
      <c r="S13" s="5">
        <f t="shared" si="12"/>
        <v>0.54659999999999997</v>
      </c>
      <c r="T13" s="8">
        <f t="shared" si="13"/>
        <v>6.571600000000001</v>
      </c>
      <c r="U13" s="8">
        <f t="shared" si="14"/>
        <v>26.8962</v>
      </c>
      <c r="V13" s="8">
        <f t="shared" si="15"/>
        <v>38.156199999999998</v>
      </c>
      <c r="W13" s="10">
        <f t="shared" si="16"/>
        <v>9.835799999999999</v>
      </c>
      <c r="X13" s="10">
        <f t="shared" si="17"/>
        <v>28.278400000000005</v>
      </c>
      <c r="Y13" s="10">
        <f t="shared" si="18"/>
        <v>15.877200000000002</v>
      </c>
      <c r="Z13" s="10">
        <f t="shared" si="19"/>
        <v>7.6092824000000006</v>
      </c>
      <c r="AB13">
        <v>10</v>
      </c>
      <c r="AC13">
        <v>1</v>
      </c>
      <c r="AD13">
        <v>58</v>
      </c>
      <c r="AE13">
        <v>12</v>
      </c>
      <c r="AF13">
        <v>22260.416000000001</v>
      </c>
      <c r="AG13">
        <v>-4511.4160000000002</v>
      </c>
      <c r="AH13">
        <v>5936.527</v>
      </c>
      <c r="AI13">
        <v>-1.038</v>
      </c>
      <c r="AJ13">
        <v>22.597000000000001</v>
      </c>
      <c r="AK13">
        <v>11.587</v>
      </c>
      <c r="AL13">
        <v>10299.995000000001</v>
      </c>
      <c r="AM13">
        <v>-4476.5659999999998</v>
      </c>
      <c r="AN13">
        <v>0.81799999999999995</v>
      </c>
      <c r="AO13">
        <v>0.43</v>
      </c>
      <c r="AP13">
        <v>0.91400000000000003</v>
      </c>
      <c r="AQ13">
        <v>0.621</v>
      </c>
      <c r="AR13">
        <v>5.3410000000000002</v>
      </c>
      <c r="AS13">
        <v>27.315000000000001</v>
      </c>
      <c r="AT13">
        <v>41.344000000000001</v>
      </c>
      <c r="AU13">
        <v>9.9580000000000002</v>
      </c>
      <c r="AV13">
        <v>30.643999999999998</v>
      </c>
      <c r="AW13">
        <v>16.748000000000001</v>
      </c>
      <c r="AX13">
        <v>7183.2150000000001</v>
      </c>
    </row>
    <row r="14" spans="1:50" x14ac:dyDescent="0.2">
      <c r="C14" s="8">
        <f>AVERAGE($J5:$J15)</f>
        <v>3.0366056363636362</v>
      </c>
      <c r="E14">
        <v>250</v>
      </c>
      <c r="F14" t="s">
        <v>26</v>
      </c>
      <c r="G14">
        <v>60</v>
      </c>
      <c r="H14" s="8">
        <f t="shared" si="0"/>
        <v>13.344231199999999</v>
      </c>
      <c r="I14" s="8">
        <f t="shared" si="1"/>
        <v>-0.37886960000000003</v>
      </c>
      <c r="J14" s="8">
        <f t="shared" si="2"/>
        <v>2.5543535999999998</v>
      </c>
      <c r="K14" s="8">
        <f t="shared" si="3"/>
        <v>-0.73960000000000004</v>
      </c>
      <c r="L14" s="8">
        <f t="shared" si="4"/>
        <v>23.432199999999998</v>
      </c>
      <c r="M14" s="8">
        <f t="shared" si="5"/>
        <v>9.8976000000000006</v>
      </c>
      <c r="N14" s="8">
        <f t="shared" si="6"/>
        <v>6.2576613999999999</v>
      </c>
      <c r="O14" s="8">
        <f t="shared" si="7"/>
        <v>-0.32876680000000003</v>
      </c>
      <c r="P14" s="9">
        <f t="shared" si="9"/>
        <v>0.92720000000000002</v>
      </c>
      <c r="Q14" s="5">
        <f t="shared" si="10"/>
        <v>0.70760000000000001</v>
      </c>
      <c r="R14" s="5">
        <f t="shared" si="11"/>
        <v>0.86899999999999999</v>
      </c>
      <c r="S14" s="5">
        <f t="shared" si="12"/>
        <v>0.62919999999999998</v>
      </c>
      <c r="T14" s="8">
        <f t="shared" si="13"/>
        <v>4.8823999999999996</v>
      </c>
      <c r="U14" s="8">
        <f t="shared" si="14"/>
        <v>22.062199999999997</v>
      </c>
      <c r="V14" s="8">
        <f t="shared" si="15"/>
        <v>39.028599999999997</v>
      </c>
      <c r="W14" s="10">
        <f t="shared" si="16"/>
        <v>14.6172</v>
      </c>
      <c r="X14" s="10">
        <f t="shared" si="17"/>
        <v>30.512799999999999</v>
      </c>
      <c r="Y14" s="10">
        <f t="shared" si="18"/>
        <v>18.750999999999998</v>
      </c>
      <c r="Z14" s="10">
        <f t="shared" si="19"/>
        <v>3.4429288000000002</v>
      </c>
      <c r="AB14">
        <v>11</v>
      </c>
      <c r="AC14">
        <v>1</v>
      </c>
      <c r="AD14">
        <v>59</v>
      </c>
      <c r="AE14">
        <v>60</v>
      </c>
      <c r="AF14">
        <v>13362.504999999999</v>
      </c>
      <c r="AG14">
        <v>-576.45299999999997</v>
      </c>
      <c r="AH14">
        <v>2670.3440000000001</v>
      </c>
      <c r="AI14">
        <v>-0.876</v>
      </c>
      <c r="AJ14">
        <v>21.562999999999999</v>
      </c>
      <c r="AK14">
        <v>7.9720000000000004</v>
      </c>
      <c r="AL14">
        <v>6299.6819999999998</v>
      </c>
      <c r="AM14">
        <v>-494.95699999999999</v>
      </c>
      <c r="AN14">
        <v>0.94199999999999995</v>
      </c>
      <c r="AO14">
        <v>0.67800000000000005</v>
      </c>
      <c r="AP14">
        <v>0.82799999999999996</v>
      </c>
      <c r="AQ14">
        <v>0.59499999999999997</v>
      </c>
      <c r="AR14">
        <v>5.1040000000000001</v>
      </c>
      <c r="AS14">
        <v>17.381</v>
      </c>
      <c r="AT14">
        <v>31.477</v>
      </c>
      <c r="AU14">
        <v>13.906000000000001</v>
      </c>
      <c r="AV14">
        <v>25.902999999999999</v>
      </c>
      <c r="AW14">
        <v>17.806999999999999</v>
      </c>
      <c r="AX14">
        <v>3686.42</v>
      </c>
    </row>
    <row r="15" spans="1:50" x14ac:dyDescent="0.2">
      <c r="E15">
        <v>250</v>
      </c>
      <c r="F15" t="s">
        <v>26</v>
      </c>
      <c r="G15">
        <v>120</v>
      </c>
      <c r="H15" s="8">
        <f t="shared" si="0"/>
        <v>9.9287905999999992</v>
      </c>
      <c r="I15" s="8">
        <f t="shared" si="1"/>
        <v>-0.13460640000000004</v>
      </c>
      <c r="J15" s="8">
        <f t="shared" si="2"/>
        <v>2.1510438000000005</v>
      </c>
      <c r="K15" s="8">
        <f t="shared" si="3"/>
        <v>-0.63480000000000003</v>
      </c>
      <c r="L15" s="8">
        <f t="shared" si="4"/>
        <v>25.429200000000002</v>
      </c>
      <c r="M15" s="8">
        <f t="shared" si="5"/>
        <v>8.0091999999999999</v>
      </c>
      <c r="N15" s="8">
        <f t="shared" si="6"/>
        <v>4.7423567999999996</v>
      </c>
      <c r="O15" s="8">
        <f t="shared" si="7"/>
        <v>-9.6825800000000031E-2</v>
      </c>
      <c r="P15" s="9">
        <f t="shared" si="9"/>
        <v>0.91739999999999999</v>
      </c>
      <c r="Q15" s="5">
        <f t="shared" si="10"/>
        <v>0.66579999999999995</v>
      </c>
      <c r="R15" s="5">
        <f t="shared" si="11"/>
        <v>0.874</v>
      </c>
      <c r="S15" s="5">
        <f t="shared" si="12"/>
        <v>0.65</v>
      </c>
      <c r="T15" s="8">
        <f t="shared" si="13"/>
        <v>4.2530000000000001</v>
      </c>
      <c r="U15" s="8">
        <f t="shared" si="14"/>
        <v>17.808399999999999</v>
      </c>
      <c r="V15" s="8">
        <f t="shared" si="15"/>
        <v>39.378</v>
      </c>
      <c r="W15" s="10">
        <f t="shared" si="16"/>
        <v>17.3432</v>
      </c>
      <c r="X15" s="10">
        <f t="shared" si="17"/>
        <v>31.280200000000001</v>
      </c>
      <c r="Y15" s="10">
        <f t="shared" si="18"/>
        <v>21.038599999999999</v>
      </c>
      <c r="Z15" s="10">
        <f t="shared" si="19"/>
        <v>2.9784667999999996</v>
      </c>
      <c r="AB15">
        <v>12</v>
      </c>
      <c r="AC15">
        <v>1</v>
      </c>
      <c r="AD15">
        <v>60</v>
      </c>
      <c r="AE15">
        <v>120</v>
      </c>
      <c r="AF15">
        <v>9126.3799999999992</v>
      </c>
      <c r="AG15">
        <v>-259.83100000000002</v>
      </c>
      <c r="AH15">
        <v>2759.9949999999999</v>
      </c>
      <c r="AI15">
        <v>-0.94499999999999995</v>
      </c>
      <c r="AJ15">
        <v>24.457000000000001</v>
      </c>
      <c r="AK15">
        <v>7.4820000000000002</v>
      </c>
      <c r="AL15">
        <v>4395.1260000000002</v>
      </c>
      <c r="AM15">
        <v>-248.084</v>
      </c>
      <c r="AN15">
        <v>0.84299999999999997</v>
      </c>
      <c r="AO15">
        <v>0.54500000000000004</v>
      </c>
      <c r="AP15">
        <v>0.84499999999999997</v>
      </c>
      <c r="AQ15">
        <v>0.57799999999999996</v>
      </c>
      <c r="AR15">
        <v>4.45</v>
      </c>
      <c r="AS15">
        <v>16.257000000000001</v>
      </c>
      <c r="AT15">
        <v>37.749000000000002</v>
      </c>
      <c r="AU15">
        <v>16.72</v>
      </c>
      <c r="AV15">
        <v>30.376999999999999</v>
      </c>
      <c r="AW15">
        <v>20.074000000000002</v>
      </c>
      <c r="AX15">
        <v>3798.2429999999999</v>
      </c>
    </row>
    <row r="16" spans="1:50" x14ac:dyDescent="0.2">
      <c r="A16" s="8">
        <f>MAX(O4:O15)</f>
        <v>0.32798879999999997</v>
      </c>
      <c r="H16" s="8">
        <f t="shared" ref="H16:P16" si="20">AVERAGE(H4:H15)</f>
        <v>12.72994205</v>
      </c>
      <c r="I16" s="8">
        <f t="shared" si="20"/>
        <v>-0.94294454999999999</v>
      </c>
      <c r="J16" s="8">
        <f t="shared" si="20"/>
        <v>3.0869800333333335</v>
      </c>
      <c r="K16" s="8">
        <f t="shared" si="20"/>
        <v>-0.68745000000000001</v>
      </c>
      <c r="L16" s="8">
        <f t="shared" si="20"/>
        <v>25.056999999999999</v>
      </c>
      <c r="M16" s="8">
        <f t="shared" si="20"/>
        <v>8.5132166666666649</v>
      </c>
      <c r="N16" s="8">
        <f t="shared" si="20"/>
        <v>5.9572217166666661</v>
      </c>
      <c r="O16" s="8">
        <f t="shared" si="20"/>
        <v>-0.92208444999999994</v>
      </c>
      <c r="P16" s="9">
        <f t="shared" si="20"/>
        <v>0.88403333333333334</v>
      </c>
      <c r="Q16" s="5">
        <f>AVERAGE(AO16,AO28,AO40,AO52,AO64)</f>
        <v>0.56600000000000006</v>
      </c>
      <c r="R16" s="5">
        <f>AVERAGE(AP16,AP28,AP40,AP52,AP64)</f>
        <v>0.84900000000000009</v>
      </c>
      <c r="S16" s="5">
        <f>AVERAGE(AQ16,AQ28,AQ40,AQ52,AQ64)</f>
        <v>0.53649999999999998</v>
      </c>
      <c r="T16" s="8">
        <f t="shared" ref="T16:Z16" si="21">AVERAGE(T4:T15)</f>
        <v>4.7665999999999995</v>
      </c>
      <c r="U16" s="8">
        <f t="shared" si="21"/>
        <v>19.192499999999999</v>
      </c>
      <c r="V16" s="8">
        <f t="shared" si="21"/>
        <v>37.497250000000001</v>
      </c>
      <c r="W16" s="8">
        <f t="shared" si="21"/>
        <v>16.479866666666666</v>
      </c>
      <c r="X16" s="8">
        <f t="shared" si="21"/>
        <v>30.308683333333331</v>
      </c>
      <c r="Y16" s="8">
        <f t="shared" si="21"/>
        <v>20.752549999999999</v>
      </c>
      <c r="Z16" s="8">
        <f t="shared" si="21"/>
        <v>4.04124675</v>
      </c>
      <c r="AB16">
        <v>1</v>
      </c>
      <c r="AC16">
        <v>2</v>
      </c>
      <c r="AD16">
        <v>49</v>
      </c>
      <c r="AE16">
        <v>12</v>
      </c>
      <c r="AF16">
        <v>13018.326999999999</v>
      </c>
      <c r="AG16">
        <v>-219.709</v>
      </c>
      <c r="AH16">
        <v>3784.7060000000001</v>
      </c>
      <c r="AI16">
        <v>-1.254</v>
      </c>
      <c r="AJ16">
        <v>24.611999999999998</v>
      </c>
      <c r="AK16">
        <v>9.0359999999999996</v>
      </c>
      <c r="AL16">
        <v>5955.62</v>
      </c>
      <c r="AM16">
        <v>-269.20699999999999</v>
      </c>
      <c r="AN16">
        <v>0.90900000000000003</v>
      </c>
      <c r="AO16">
        <v>0.38</v>
      </c>
      <c r="AP16">
        <v>0.83599999999999997</v>
      </c>
      <c r="AQ16">
        <v>0.379</v>
      </c>
      <c r="AR16">
        <v>6.5949999999999998</v>
      </c>
      <c r="AS16">
        <v>20.096</v>
      </c>
      <c r="AT16">
        <v>33.494999999999997</v>
      </c>
      <c r="AU16">
        <v>16.491</v>
      </c>
      <c r="AV16">
        <v>28.347999999999999</v>
      </c>
      <c r="AW16">
        <v>21.001999999999999</v>
      </c>
      <c r="AX16">
        <v>4790.799</v>
      </c>
    </row>
    <row r="17" spans="1:50" x14ac:dyDescent="0.2">
      <c r="A17" s="8">
        <f>MIN(O4:O15)</f>
        <v>-5.3682090000000002</v>
      </c>
      <c r="AB17">
        <v>2</v>
      </c>
      <c r="AC17">
        <v>2</v>
      </c>
      <c r="AD17">
        <v>50</v>
      </c>
      <c r="AE17">
        <v>60</v>
      </c>
      <c r="AF17">
        <v>7509.3019999999997</v>
      </c>
      <c r="AG17">
        <v>180.47200000000001</v>
      </c>
      <c r="AH17">
        <v>1160.4670000000001</v>
      </c>
      <c r="AI17">
        <v>-0.29899999999999999</v>
      </c>
      <c r="AJ17">
        <v>32.103000000000002</v>
      </c>
      <c r="AK17">
        <v>8.2739999999999991</v>
      </c>
      <c r="AL17">
        <v>3625.8910000000001</v>
      </c>
      <c r="AM17">
        <v>201.00700000000001</v>
      </c>
      <c r="AN17">
        <v>0.99199999999999999</v>
      </c>
      <c r="AO17">
        <v>0.81799999999999995</v>
      </c>
      <c r="AP17">
        <v>0.99099999999999999</v>
      </c>
      <c r="AQ17">
        <v>0.84499999999999997</v>
      </c>
      <c r="AR17">
        <v>2.617</v>
      </c>
      <c r="AS17">
        <v>17.448</v>
      </c>
      <c r="AT17">
        <v>45.906999999999996</v>
      </c>
      <c r="AU17">
        <v>23.891999999999999</v>
      </c>
      <c r="AV17">
        <v>38.171999999999997</v>
      </c>
      <c r="AW17">
        <v>27.853999999999999</v>
      </c>
      <c r="AX17">
        <v>1633.95</v>
      </c>
    </row>
    <row r="18" spans="1:50" x14ac:dyDescent="0.2">
      <c r="R18" s="11"/>
      <c r="S18" s="11"/>
      <c r="T18" s="11"/>
      <c r="U18" s="11"/>
      <c r="V18" s="11"/>
      <c r="W18" s="11"/>
      <c r="X18" s="11"/>
      <c r="Y18" s="11"/>
      <c r="Z18" s="11"/>
      <c r="AB18">
        <v>3</v>
      </c>
      <c r="AC18">
        <v>2</v>
      </c>
      <c r="AD18">
        <v>51</v>
      </c>
      <c r="AE18">
        <v>120</v>
      </c>
      <c r="AF18">
        <v>6861.3310000000001</v>
      </c>
      <c r="AG18">
        <v>329.06099999999998</v>
      </c>
      <c r="AH18">
        <v>1586.048</v>
      </c>
      <c r="AI18">
        <v>-0.36199999999999999</v>
      </c>
      <c r="AJ18">
        <v>27.082999999999998</v>
      </c>
      <c r="AK18">
        <v>6.5309999999999997</v>
      </c>
      <c r="AL18">
        <v>3318.7779999999998</v>
      </c>
      <c r="AM18">
        <v>336.03300000000002</v>
      </c>
      <c r="AN18">
        <v>0.88400000000000001</v>
      </c>
      <c r="AO18">
        <v>0.63600000000000001</v>
      </c>
      <c r="AP18">
        <v>0.85299999999999998</v>
      </c>
      <c r="AQ18">
        <v>0.59499999999999997</v>
      </c>
      <c r="AR18">
        <v>3.8559999999999999</v>
      </c>
      <c r="AS18">
        <v>13.824</v>
      </c>
      <c r="AT18">
        <v>35.71</v>
      </c>
      <c r="AU18">
        <v>20.536000000000001</v>
      </c>
      <c r="AV18">
        <v>31.03</v>
      </c>
      <c r="AW18">
        <v>23.648</v>
      </c>
      <c r="AX18">
        <v>2194.6109999999999</v>
      </c>
    </row>
    <row r="19" spans="1:50" ht="51" x14ac:dyDescent="0.2">
      <c r="H19" s="11" t="s">
        <v>61</v>
      </c>
      <c r="I19" s="11" t="s">
        <v>83</v>
      </c>
      <c r="J19" s="11" t="s">
        <v>82</v>
      </c>
      <c r="K19" s="11" t="s">
        <v>81</v>
      </c>
      <c r="L19" s="11" t="s">
        <v>47</v>
      </c>
      <c r="M19" s="11" t="s">
        <v>0</v>
      </c>
      <c r="N19" s="11" t="s">
        <v>80</v>
      </c>
      <c r="O19" s="11" t="s">
        <v>79</v>
      </c>
      <c r="P19" s="13" t="s">
        <v>78</v>
      </c>
      <c r="Q19" s="11" t="s">
        <v>91</v>
      </c>
      <c r="R19" s="11" t="s">
        <v>77</v>
      </c>
      <c r="S19" s="11" t="s">
        <v>76</v>
      </c>
      <c r="T19" s="13" t="s">
        <v>75</v>
      </c>
      <c r="U19" s="11" t="s">
        <v>74</v>
      </c>
      <c r="V19" s="11" t="s">
        <v>73</v>
      </c>
      <c r="W19" s="11" t="s">
        <v>46</v>
      </c>
      <c r="X19" s="11" t="s">
        <v>72</v>
      </c>
      <c r="Y19" s="11" t="s">
        <v>45</v>
      </c>
      <c r="Z19" s="11" t="s">
        <v>44</v>
      </c>
      <c r="AB19">
        <v>4</v>
      </c>
      <c r="AC19">
        <v>2</v>
      </c>
      <c r="AD19">
        <v>52</v>
      </c>
      <c r="AE19">
        <v>12</v>
      </c>
      <c r="AF19">
        <v>19189.338</v>
      </c>
      <c r="AG19">
        <v>-3709.212</v>
      </c>
      <c r="AH19">
        <v>4668.826</v>
      </c>
      <c r="AI19">
        <v>-0.878</v>
      </c>
      <c r="AJ19">
        <v>20.042000000000002</v>
      </c>
      <c r="AK19">
        <v>9.8070000000000004</v>
      </c>
      <c r="AL19">
        <v>8888.8189999999995</v>
      </c>
      <c r="AM19">
        <v>-3726.5880000000002</v>
      </c>
      <c r="AN19">
        <v>0.85099999999999998</v>
      </c>
      <c r="AO19">
        <v>0.66900000000000004</v>
      </c>
      <c r="AP19">
        <v>0.83599999999999997</v>
      </c>
      <c r="AQ19">
        <v>0.68100000000000005</v>
      </c>
      <c r="AR19">
        <v>5.22</v>
      </c>
      <c r="AS19">
        <v>23.696999999999999</v>
      </c>
      <c r="AT19">
        <v>33.279000000000003</v>
      </c>
      <c r="AU19">
        <v>9.625</v>
      </c>
      <c r="AV19">
        <v>25.363</v>
      </c>
      <c r="AW19">
        <v>15.154</v>
      </c>
      <c r="AX19">
        <v>6642.0290000000005</v>
      </c>
    </row>
    <row r="20" spans="1:50" x14ac:dyDescent="0.2">
      <c r="T20" s="9"/>
      <c r="AB20">
        <v>5</v>
      </c>
      <c r="AC20">
        <v>2</v>
      </c>
      <c r="AD20">
        <v>53</v>
      </c>
      <c r="AE20">
        <v>60</v>
      </c>
      <c r="AF20">
        <v>8340.6270000000004</v>
      </c>
      <c r="AG20">
        <v>-142.059</v>
      </c>
      <c r="AH20">
        <v>2078.6640000000002</v>
      </c>
      <c r="AI20">
        <v>-0.47699999999999998</v>
      </c>
      <c r="AJ20">
        <v>22.74</v>
      </c>
      <c r="AK20">
        <v>7.4720000000000004</v>
      </c>
      <c r="AL20">
        <v>4036.85</v>
      </c>
      <c r="AM20">
        <v>-156.982</v>
      </c>
      <c r="AN20">
        <v>0.90100000000000002</v>
      </c>
      <c r="AO20">
        <v>0.58699999999999997</v>
      </c>
      <c r="AP20">
        <v>0.871</v>
      </c>
      <c r="AQ20">
        <v>0.65500000000000003</v>
      </c>
      <c r="AR20">
        <v>4.3659999999999997</v>
      </c>
      <c r="AS20">
        <v>16.056999999999999</v>
      </c>
      <c r="AT20">
        <v>34.188000000000002</v>
      </c>
      <c r="AU20">
        <v>15.510999999999999</v>
      </c>
      <c r="AV20">
        <v>27.350999999999999</v>
      </c>
      <c r="AW20">
        <v>19.277999999999999</v>
      </c>
      <c r="AX20">
        <v>3037.1480000000001</v>
      </c>
    </row>
    <row r="21" spans="1:50" x14ac:dyDescent="0.2">
      <c r="E21" t="s">
        <v>56</v>
      </c>
      <c r="H21" s="1">
        <f t="shared" ref="H21:U21" si="22">AVERAGE(H4:H9)</f>
        <v>10.630089633333332</v>
      </c>
      <c r="I21" s="1">
        <f t="shared" si="22"/>
        <v>-0.23218479999999997</v>
      </c>
      <c r="J21" s="1">
        <f t="shared" si="22"/>
        <v>2.4097692333333329</v>
      </c>
      <c r="K21" s="1">
        <f t="shared" si="22"/>
        <v>-0.51346666666666674</v>
      </c>
      <c r="L21" s="1">
        <f t="shared" si="22"/>
        <v>26.074433333333332</v>
      </c>
      <c r="M21" s="8">
        <f t="shared" si="22"/>
        <v>7.7212333333333341</v>
      </c>
      <c r="N21" s="1">
        <f t="shared" si="22"/>
        <v>5.0161808666666658</v>
      </c>
      <c r="O21" s="1">
        <f t="shared" si="22"/>
        <v>-0.23571483333333332</v>
      </c>
      <c r="P21" s="9">
        <f t="shared" si="22"/>
        <v>0.88710000000000011</v>
      </c>
      <c r="Q21" s="1">
        <f t="shared" si="22"/>
        <v>0.64743333333333331</v>
      </c>
      <c r="R21" s="9">
        <f t="shared" si="22"/>
        <v>0.86503333333333321</v>
      </c>
      <c r="S21" s="9">
        <f t="shared" si="22"/>
        <v>0.60719999999999996</v>
      </c>
      <c r="T21" s="9">
        <f t="shared" si="22"/>
        <v>4.4398333333333335</v>
      </c>
      <c r="U21" s="1">
        <f t="shared" si="22"/>
        <v>16.989633333333334</v>
      </c>
      <c r="V21" s="1">
        <f>AVERAGE(W4:W9)</f>
        <v>18.272933333333334</v>
      </c>
      <c r="W21" s="1">
        <f>AVERAGE(X4:X9)</f>
        <v>30.567466666666665</v>
      </c>
      <c r="X21" s="1">
        <f>AVERAGE(Y4:Y9)</f>
        <v>22.202066666666667</v>
      </c>
      <c r="Y21" s="1">
        <f>AVERAGE(Z4:Z9)</f>
        <v>3.3020793666666663</v>
      </c>
      <c r="Z21" s="1">
        <f>AVERAGE(V4:V9)</f>
        <v>36.475033333333336</v>
      </c>
      <c r="AB21">
        <v>6</v>
      </c>
      <c r="AC21">
        <v>2</v>
      </c>
      <c r="AD21">
        <v>54</v>
      </c>
      <c r="AE21">
        <v>120</v>
      </c>
      <c r="AF21">
        <v>7924.3159999999998</v>
      </c>
      <c r="AG21">
        <v>67.209999999999994</v>
      </c>
      <c r="AH21">
        <v>2081.3449999999998</v>
      </c>
      <c r="AI21">
        <v>-0.63800000000000001</v>
      </c>
      <c r="AJ21">
        <v>23.338000000000001</v>
      </c>
      <c r="AK21">
        <v>6.149</v>
      </c>
      <c r="AL21">
        <v>3863.779</v>
      </c>
      <c r="AM21">
        <v>64.176000000000002</v>
      </c>
      <c r="AN21">
        <v>0.86799999999999999</v>
      </c>
      <c r="AO21">
        <v>0.628</v>
      </c>
      <c r="AP21">
        <v>0.82799999999999996</v>
      </c>
      <c r="AQ21">
        <v>0.56899999999999995</v>
      </c>
      <c r="AR21">
        <v>4.4290000000000003</v>
      </c>
      <c r="AS21">
        <v>13.198</v>
      </c>
      <c r="AT21">
        <v>31.847000000000001</v>
      </c>
      <c r="AU21">
        <v>17.216000000000001</v>
      </c>
      <c r="AV21">
        <v>27.024999999999999</v>
      </c>
      <c r="AW21">
        <v>20.206</v>
      </c>
      <c r="AX21">
        <v>2813.4740000000002</v>
      </c>
    </row>
    <row r="22" spans="1:50" x14ac:dyDescent="0.2">
      <c r="E22" t="s">
        <v>54</v>
      </c>
      <c r="H22" s="1">
        <f t="shared" ref="H22:U22" si="23">AVERAGE(H10:H15)</f>
        <v>14.829794466666664</v>
      </c>
      <c r="I22" s="1">
        <f t="shared" si="23"/>
        <v>-1.6537043</v>
      </c>
      <c r="J22" s="1">
        <f t="shared" si="23"/>
        <v>3.7641908333333336</v>
      </c>
      <c r="K22" s="1">
        <f t="shared" si="23"/>
        <v>-0.86143333333333338</v>
      </c>
      <c r="L22" s="1">
        <f t="shared" si="23"/>
        <v>24.039566666666669</v>
      </c>
      <c r="M22" s="8">
        <f t="shared" si="23"/>
        <v>9.305200000000001</v>
      </c>
      <c r="N22" s="1">
        <f t="shared" si="23"/>
        <v>6.8982625666666664</v>
      </c>
      <c r="O22" s="1">
        <f t="shared" si="23"/>
        <v>-1.6084540666666667</v>
      </c>
      <c r="P22" s="9">
        <f t="shared" si="23"/>
        <v>0.88096666666666668</v>
      </c>
      <c r="Q22" s="1">
        <f t="shared" si="23"/>
        <v>0.58239999999999992</v>
      </c>
      <c r="R22" s="9">
        <f t="shared" si="23"/>
        <v>0.87036666666666662</v>
      </c>
      <c r="S22" s="9">
        <f t="shared" si="23"/>
        <v>0.61803333333333332</v>
      </c>
      <c r="T22" s="9">
        <f t="shared" si="23"/>
        <v>5.0933666666666673</v>
      </c>
      <c r="U22" s="1">
        <f t="shared" si="23"/>
        <v>21.395366666666664</v>
      </c>
      <c r="V22" s="1">
        <f>AVERAGE(W10:W15)</f>
        <v>14.6868</v>
      </c>
      <c r="W22" s="1">
        <f>AVERAGE(X10:X15)</f>
        <v>30.049900000000004</v>
      </c>
      <c r="X22" s="1">
        <f>AVERAGE(Y10:Y15)</f>
        <v>19.303033333333335</v>
      </c>
      <c r="Y22" s="1">
        <f>AVERAGE(Z10:Z15)</f>
        <v>4.7804141333333332</v>
      </c>
      <c r="Z22" s="1">
        <f>AVERAGE(V10:V15)</f>
        <v>38.519466666666659</v>
      </c>
      <c r="AB22">
        <v>7</v>
      </c>
      <c r="AC22">
        <v>2</v>
      </c>
      <c r="AD22">
        <v>55</v>
      </c>
      <c r="AE22">
        <v>12</v>
      </c>
      <c r="AF22">
        <v>19230.786</v>
      </c>
      <c r="AG22">
        <v>-6444.0739999999996</v>
      </c>
      <c r="AH22">
        <v>7287.9989999999998</v>
      </c>
      <c r="AI22">
        <v>-1.0029999999999999</v>
      </c>
      <c r="AJ22">
        <v>26.576000000000001</v>
      </c>
      <c r="AK22">
        <v>10.505000000000001</v>
      </c>
      <c r="AL22">
        <v>8964.3430000000008</v>
      </c>
      <c r="AM22">
        <v>-6476.6570000000002</v>
      </c>
      <c r="AN22">
        <v>0.628</v>
      </c>
      <c r="AO22">
        <v>0.28899999999999998</v>
      </c>
      <c r="AP22">
        <v>0.86199999999999999</v>
      </c>
      <c r="AQ22">
        <v>0.67200000000000004</v>
      </c>
      <c r="AR22">
        <v>6.0359999999999996</v>
      </c>
      <c r="AS22">
        <v>23.8</v>
      </c>
      <c r="AT22">
        <v>42.762</v>
      </c>
      <c r="AU22">
        <v>12.635</v>
      </c>
      <c r="AV22">
        <v>34.54</v>
      </c>
      <c r="AW22">
        <v>19.059000000000001</v>
      </c>
      <c r="AX22">
        <v>8421.232</v>
      </c>
    </row>
    <row r="23" spans="1:50" x14ac:dyDescent="0.2">
      <c r="H23" s="6"/>
      <c r="I23" s="6"/>
      <c r="J23" s="6"/>
      <c r="K23" s="6"/>
      <c r="L23" s="6"/>
      <c r="M23" s="8"/>
      <c r="N23" s="6"/>
      <c r="O23" s="6"/>
      <c r="Q23" s="6"/>
      <c r="R23" s="9"/>
      <c r="S23" s="9"/>
      <c r="T23" s="9"/>
      <c r="U23" s="6"/>
      <c r="V23" s="6"/>
      <c r="W23" s="6"/>
      <c r="X23" s="6"/>
      <c r="Y23" s="6"/>
      <c r="Z23" s="6"/>
      <c r="AB23">
        <v>8</v>
      </c>
      <c r="AC23">
        <v>2</v>
      </c>
      <c r="AD23">
        <v>56</v>
      </c>
      <c r="AE23">
        <v>60</v>
      </c>
      <c r="AF23">
        <v>9408.9259999999995</v>
      </c>
      <c r="AG23">
        <v>-686.93299999999999</v>
      </c>
      <c r="AH23">
        <v>2916.7469999999998</v>
      </c>
      <c r="AI23">
        <v>-0.64600000000000002</v>
      </c>
      <c r="AJ23">
        <v>18.388999999999999</v>
      </c>
      <c r="AK23">
        <v>5.5780000000000003</v>
      </c>
      <c r="AL23">
        <v>4121.8230000000003</v>
      </c>
      <c r="AM23">
        <v>-544.86</v>
      </c>
      <c r="AN23">
        <v>0.74399999999999999</v>
      </c>
      <c r="AO23">
        <v>0.504</v>
      </c>
      <c r="AP23">
        <v>0.79300000000000004</v>
      </c>
      <c r="AQ23">
        <v>0.56000000000000005</v>
      </c>
      <c r="AR23">
        <v>4.9630000000000001</v>
      </c>
      <c r="AS23">
        <v>12.606999999999999</v>
      </c>
      <c r="AT23">
        <v>27.64</v>
      </c>
      <c r="AU23">
        <v>12.843999999999999</v>
      </c>
      <c r="AV23">
        <v>21.834</v>
      </c>
      <c r="AW23">
        <v>15.576000000000001</v>
      </c>
      <c r="AX23">
        <v>3965.3209999999999</v>
      </c>
    </row>
    <row r="24" spans="1:50" x14ac:dyDescent="0.2">
      <c r="E24" t="s">
        <v>41</v>
      </c>
      <c r="H24" s="1">
        <f t="shared" ref="H24:U24" si="24">AVERAGE(H4:H6)</f>
        <v>9.1248242000000008</v>
      </c>
      <c r="I24" s="1">
        <f t="shared" si="24"/>
        <v>-0.12389906666666667</v>
      </c>
      <c r="J24" s="1">
        <f t="shared" si="24"/>
        <v>2.1609069333333331</v>
      </c>
      <c r="K24" s="1">
        <f t="shared" si="24"/>
        <v>-0.4654666666666667</v>
      </c>
      <c r="L24" s="1">
        <f t="shared" si="24"/>
        <v>29.432400000000001</v>
      </c>
      <c r="M24" s="8">
        <f t="shared" si="24"/>
        <v>7.6055999999999999</v>
      </c>
      <c r="N24" s="1">
        <f t="shared" si="24"/>
        <v>4.2831935333333329</v>
      </c>
      <c r="O24" s="1">
        <f t="shared" si="24"/>
        <v>-0.13249993333333332</v>
      </c>
      <c r="P24" s="9">
        <f t="shared" si="24"/>
        <v>0.88433333333333353</v>
      </c>
      <c r="Q24" s="1">
        <f t="shared" si="24"/>
        <v>0.64899999999999991</v>
      </c>
      <c r="R24" s="9">
        <f t="shared" si="24"/>
        <v>0.8833333333333333</v>
      </c>
      <c r="S24" s="9">
        <f t="shared" si="24"/>
        <v>0.61953333333333338</v>
      </c>
      <c r="T24" s="9">
        <f t="shared" si="24"/>
        <v>4.0798666666666668</v>
      </c>
      <c r="U24" s="1">
        <f t="shared" si="24"/>
        <v>16.479266666666664</v>
      </c>
      <c r="V24" s="1">
        <f>AVERAGE(W4:W6)</f>
        <v>21.7056</v>
      </c>
      <c r="W24" s="1">
        <f>AVERAGE(X4:X6)</f>
        <v>33.794999999999995</v>
      </c>
      <c r="X24" s="1">
        <f>AVERAGE(Y4:Y6)</f>
        <v>25.572999999999997</v>
      </c>
      <c r="Y24" s="1">
        <f>AVERAGE(Z4:Z6)</f>
        <v>2.9471820666666666</v>
      </c>
      <c r="Z24" s="1">
        <f>AVERAGE(V4:V6)</f>
        <v>39.287200000000006</v>
      </c>
      <c r="AB24">
        <v>9</v>
      </c>
      <c r="AC24">
        <v>2</v>
      </c>
      <c r="AD24">
        <v>57</v>
      </c>
      <c r="AE24">
        <v>120</v>
      </c>
      <c r="AF24">
        <v>9790.9259999999995</v>
      </c>
      <c r="AG24">
        <v>-883.51199999999994</v>
      </c>
      <c r="AH24">
        <v>2230.1610000000001</v>
      </c>
      <c r="AI24">
        <v>-0.48099999999999998</v>
      </c>
      <c r="AJ24">
        <v>23.055</v>
      </c>
      <c r="AK24">
        <v>7.3840000000000003</v>
      </c>
      <c r="AL24">
        <v>4479.683</v>
      </c>
      <c r="AM24">
        <v>-717.39400000000001</v>
      </c>
      <c r="AN24">
        <v>0.93400000000000005</v>
      </c>
      <c r="AO24">
        <v>0.76900000000000002</v>
      </c>
      <c r="AP24">
        <v>0.88800000000000001</v>
      </c>
      <c r="AQ24">
        <v>0.59499999999999997</v>
      </c>
      <c r="AR24">
        <v>4.2590000000000003</v>
      </c>
      <c r="AS24">
        <v>18.05</v>
      </c>
      <c r="AT24">
        <v>39.872999999999998</v>
      </c>
      <c r="AU24">
        <v>16.007999999999999</v>
      </c>
      <c r="AV24">
        <v>28.608000000000001</v>
      </c>
      <c r="AW24">
        <v>19.305</v>
      </c>
      <c r="AX24">
        <v>3023.15</v>
      </c>
    </row>
    <row r="25" spans="1:50" x14ac:dyDescent="0.2">
      <c r="E25" t="s">
        <v>40</v>
      </c>
      <c r="H25" s="1">
        <f t="shared" ref="H25:U25" si="25">AVERAGE(H7:H9)</f>
        <v>12.135355066666667</v>
      </c>
      <c r="I25" s="1">
        <f t="shared" si="25"/>
        <v>-0.34047053333333333</v>
      </c>
      <c r="J25" s="1">
        <f t="shared" si="25"/>
        <v>2.6586315333333332</v>
      </c>
      <c r="K25" s="1">
        <f t="shared" si="25"/>
        <v>-0.56146666666666667</v>
      </c>
      <c r="L25" s="1">
        <f t="shared" si="25"/>
        <v>22.716466666666673</v>
      </c>
      <c r="M25" s="8">
        <f t="shared" si="25"/>
        <v>7.8368666666666682</v>
      </c>
      <c r="N25" s="1">
        <f t="shared" si="25"/>
        <v>5.7491681999999997</v>
      </c>
      <c r="O25" s="1">
        <f t="shared" si="25"/>
        <v>-0.33892973333333337</v>
      </c>
      <c r="P25" s="9">
        <f t="shared" si="25"/>
        <v>0.88986666666666669</v>
      </c>
      <c r="Q25" s="1">
        <f t="shared" si="25"/>
        <v>0.64586666666666659</v>
      </c>
      <c r="R25" s="9">
        <f t="shared" si="25"/>
        <v>0.84673333333333334</v>
      </c>
      <c r="S25" s="9">
        <f t="shared" si="25"/>
        <v>0.59486666666666677</v>
      </c>
      <c r="T25" s="9">
        <f t="shared" si="25"/>
        <v>4.7998000000000003</v>
      </c>
      <c r="U25" s="1">
        <f t="shared" si="25"/>
        <v>17.5</v>
      </c>
      <c r="V25" s="1">
        <f>AVERAGE(W7:W9)</f>
        <v>14.84026666666667</v>
      </c>
      <c r="W25" s="1">
        <f>AVERAGE(X7:X9)</f>
        <v>27.339933333333335</v>
      </c>
      <c r="X25" s="1">
        <f>AVERAGE(Y7:Y9)</f>
        <v>18.83113333333333</v>
      </c>
      <c r="Y25" s="1">
        <f>AVERAGE(Z7:Z9)</f>
        <v>3.6569766666666665</v>
      </c>
      <c r="Z25" s="1">
        <f>AVERAGE(V7:V9)</f>
        <v>33.662866666666666</v>
      </c>
      <c r="AB25">
        <v>10</v>
      </c>
      <c r="AC25">
        <v>2</v>
      </c>
      <c r="AD25">
        <v>58</v>
      </c>
      <c r="AE25">
        <v>12</v>
      </c>
      <c r="AF25">
        <v>23808.868999999999</v>
      </c>
      <c r="AG25">
        <v>-4527.9629999999997</v>
      </c>
      <c r="AH25">
        <v>8316.8809999999994</v>
      </c>
      <c r="AI25">
        <v>-2.347</v>
      </c>
      <c r="AJ25">
        <v>25.795000000000002</v>
      </c>
      <c r="AK25">
        <v>13.566000000000001</v>
      </c>
      <c r="AL25">
        <v>11083.143</v>
      </c>
      <c r="AM25">
        <v>-4497.0029999999997</v>
      </c>
      <c r="AN25">
        <v>0.77700000000000002</v>
      </c>
      <c r="AO25">
        <v>0.27300000000000002</v>
      </c>
      <c r="AP25">
        <v>0.89700000000000002</v>
      </c>
      <c r="AQ25">
        <v>0.50900000000000001</v>
      </c>
      <c r="AR25">
        <v>7.9269999999999996</v>
      </c>
      <c r="AS25">
        <v>30.841999999999999</v>
      </c>
      <c r="AT25">
        <v>44.256999999999998</v>
      </c>
      <c r="AU25">
        <v>10.728</v>
      </c>
      <c r="AV25">
        <v>33.935000000000002</v>
      </c>
      <c r="AW25">
        <v>18.419</v>
      </c>
      <c r="AX25">
        <v>9573.8880000000008</v>
      </c>
    </row>
    <row r="26" spans="1:50" x14ac:dyDescent="0.2">
      <c r="E26" t="s">
        <v>39</v>
      </c>
      <c r="H26" s="1">
        <f t="shared" ref="H26:U26" si="26">AVERAGE(H10:H12)</f>
        <v>14.244911199999999</v>
      </c>
      <c r="I26" s="1">
        <f t="shared" si="26"/>
        <v>-1.9620967999999996</v>
      </c>
      <c r="J26" s="1">
        <f t="shared" si="26"/>
        <v>3.8926915333333336</v>
      </c>
      <c r="K26" s="1">
        <f t="shared" si="26"/>
        <v>-0.76806666666666679</v>
      </c>
      <c r="L26" s="1">
        <f t="shared" si="26"/>
        <v>24.665800000000001</v>
      </c>
      <c r="M26" s="8">
        <f t="shared" si="26"/>
        <v>8.8134666666666668</v>
      </c>
      <c r="N26" s="1">
        <f t="shared" si="26"/>
        <v>6.5518263333333344</v>
      </c>
      <c r="O26" s="1">
        <f t="shared" si="26"/>
        <v>-1.8928419333333333</v>
      </c>
      <c r="P26" s="9">
        <f t="shared" si="26"/>
        <v>0.86</v>
      </c>
      <c r="Q26" s="1">
        <f t="shared" si="26"/>
        <v>0.55546666666666666</v>
      </c>
      <c r="R26" s="9">
        <f t="shared" si="26"/>
        <v>0.87180000000000002</v>
      </c>
      <c r="S26" s="9">
        <f t="shared" si="26"/>
        <v>0.62746666666666673</v>
      </c>
      <c r="T26" s="9">
        <f t="shared" si="26"/>
        <v>4.9510666666666667</v>
      </c>
      <c r="U26" s="1">
        <f t="shared" si="26"/>
        <v>20.535133333333334</v>
      </c>
      <c r="V26" s="1">
        <f>AVERAGE(W10:W12)</f>
        <v>15.441533333333334</v>
      </c>
      <c r="W26" s="1">
        <f>AVERAGE(X10:X12)</f>
        <v>30.076000000000004</v>
      </c>
      <c r="X26" s="1">
        <f>AVERAGE(Y10:Y12)</f>
        <v>20.050466666666669</v>
      </c>
      <c r="Y26" s="1">
        <f>AVERAGE(Z10:Z12)</f>
        <v>4.8839356</v>
      </c>
      <c r="Z26" s="1">
        <f>AVERAGE(V10:V12)</f>
        <v>38.184666666666665</v>
      </c>
      <c r="AB26">
        <v>11</v>
      </c>
      <c r="AC26">
        <v>2</v>
      </c>
      <c r="AD26">
        <v>59</v>
      </c>
      <c r="AE26">
        <v>60</v>
      </c>
      <c r="AF26">
        <v>12385.189</v>
      </c>
      <c r="AG26">
        <v>-944.06100000000004</v>
      </c>
      <c r="AH26">
        <v>2342.4389999999999</v>
      </c>
      <c r="AI26">
        <v>-0.72199999999999998</v>
      </c>
      <c r="AJ26">
        <v>22.298999999999999</v>
      </c>
      <c r="AK26">
        <v>7.5940000000000003</v>
      </c>
      <c r="AL26">
        <v>5728.4089999999997</v>
      </c>
      <c r="AM26">
        <v>-777.36300000000006</v>
      </c>
      <c r="AN26">
        <v>0.95</v>
      </c>
      <c r="AO26">
        <v>0.752</v>
      </c>
      <c r="AP26">
        <v>0.83599999999999997</v>
      </c>
      <c r="AQ26">
        <v>0.61199999999999999</v>
      </c>
      <c r="AR26">
        <v>4.5679999999999996</v>
      </c>
      <c r="AS26">
        <v>16.433</v>
      </c>
      <c r="AT26">
        <v>32.073999999999998</v>
      </c>
      <c r="AU26">
        <v>14.715</v>
      </c>
      <c r="AV26">
        <v>26.623000000000001</v>
      </c>
      <c r="AW26">
        <v>18.428999999999998</v>
      </c>
      <c r="AX26">
        <v>3115.5079999999998</v>
      </c>
    </row>
    <row r="27" spans="1:50" x14ac:dyDescent="0.2">
      <c r="E27" t="s">
        <v>38</v>
      </c>
      <c r="H27" s="1">
        <f t="shared" ref="H27:U27" si="27">AVERAGE(H13:H15)</f>
        <v>15.414677733333333</v>
      </c>
      <c r="I27" s="1">
        <f t="shared" si="27"/>
        <v>-1.3453117999999999</v>
      </c>
      <c r="J27" s="1">
        <f t="shared" si="27"/>
        <v>3.6356901333333327</v>
      </c>
      <c r="K27" s="1">
        <f t="shared" si="27"/>
        <v>-0.95479999999999998</v>
      </c>
      <c r="L27" s="1">
        <f t="shared" si="27"/>
        <v>23.413333333333338</v>
      </c>
      <c r="M27" s="8">
        <f t="shared" si="27"/>
        <v>9.7969333333333335</v>
      </c>
      <c r="N27" s="1">
        <f t="shared" si="27"/>
        <v>7.244698800000001</v>
      </c>
      <c r="O27" s="1">
        <f t="shared" si="27"/>
        <v>-1.3240661999999999</v>
      </c>
      <c r="P27" s="9">
        <f t="shared" si="27"/>
        <v>0.90193333333333336</v>
      </c>
      <c r="Q27" s="1">
        <f t="shared" si="27"/>
        <v>0.60933333333333328</v>
      </c>
      <c r="R27" s="9">
        <f t="shared" si="27"/>
        <v>0.86893333333333345</v>
      </c>
      <c r="S27" s="9">
        <f t="shared" si="27"/>
        <v>0.60860000000000003</v>
      </c>
      <c r="T27" s="9">
        <f t="shared" si="27"/>
        <v>5.2356666666666669</v>
      </c>
      <c r="U27" s="1">
        <f t="shared" si="27"/>
        <v>22.255599999999998</v>
      </c>
      <c r="V27" s="1">
        <f>AVERAGE(W13:W15)</f>
        <v>13.932066666666666</v>
      </c>
      <c r="W27" s="1">
        <f>AVERAGE(X13:X15)</f>
        <v>30.023800000000005</v>
      </c>
      <c r="X27" s="1">
        <f>AVERAGE(Y13:Y15)</f>
        <v>18.555599999999998</v>
      </c>
      <c r="Y27" s="1">
        <f>AVERAGE(Z13:Z15)</f>
        <v>4.6768926666666664</v>
      </c>
      <c r="Z27" s="1">
        <f>AVERAGE(V13:V15)</f>
        <v>38.854266666666668</v>
      </c>
      <c r="AB27">
        <v>12</v>
      </c>
      <c r="AC27">
        <v>2</v>
      </c>
      <c r="AD27">
        <v>60</v>
      </c>
      <c r="AE27">
        <v>120</v>
      </c>
      <c r="AF27">
        <v>11293.735000000001</v>
      </c>
      <c r="AG27">
        <v>-643.65300000000002</v>
      </c>
      <c r="AH27">
        <v>1940.9110000000001</v>
      </c>
      <c r="AI27">
        <v>-0.57199999999999995</v>
      </c>
      <c r="AJ27">
        <v>28.943000000000001</v>
      </c>
      <c r="AK27">
        <v>10.051</v>
      </c>
      <c r="AL27">
        <v>5358.3109999999997</v>
      </c>
      <c r="AM27">
        <v>-607.85699999999997</v>
      </c>
      <c r="AN27">
        <v>0.96699999999999997</v>
      </c>
      <c r="AO27">
        <v>0.76</v>
      </c>
      <c r="AP27">
        <v>0.93100000000000005</v>
      </c>
      <c r="AQ27">
        <v>0.75</v>
      </c>
      <c r="AR27">
        <v>3.8130000000000002</v>
      </c>
      <c r="AS27">
        <v>23.359000000000002</v>
      </c>
      <c r="AT27">
        <v>51.567</v>
      </c>
      <c r="AU27">
        <v>18.667000000000002</v>
      </c>
      <c r="AV27">
        <v>38.048999999999999</v>
      </c>
      <c r="AW27">
        <v>23.050999999999998</v>
      </c>
      <c r="AX27">
        <v>2645.953</v>
      </c>
    </row>
    <row r="28" spans="1:50" x14ac:dyDescent="0.2">
      <c r="E28" t="s">
        <v>48</v>
      </c>
      <c r="H28" s="1"/>
      <c r="I28" s="1"/>
      <c r="J28" s="1"/>
      <c r="K28" s="1"/>
      <c r="L28" s="1"/>
      <c r="M28" s="8"/>
      <c r="N28" s="1"/>
      <c r="O28" s="1"/>
      <c r="Q28" s="1"/>
      <c r="R28" s="9"/>
      <c r="S28" s="9"/>
      <c r="T28" s="9"/>
      <c r="U28" s="1"/>
      <c r="V28" s="1"/>
      <c r="W28" s="1"/>
      <c r="X28" s="1"/>
      <c r="Y28" s="1"/>
      <c r="Z28" s="1"/>
      <c r="AB28">
        <v>1</v>
      </c>
      <c r="AC28">
        <v>3</v>
      </c>
      <c r="AD28">
        <v>49</v>
      </c>
      <c r="AE28">
        <v>12</v>
      </c>
      <c r="AF28">
        <v>21055.367999999999</v>
      </c>
      <c r="AG28">
        <v>-177.82499999999999</v>
      </c>
      <c r="AH28">
        <v>3004.4589999999998</v>
      </c>
      <c r="AI28">
        <v>-0.77</v>
      </c>
      <c r="AJ28">
        <v>21.481999999999999</v>
      </c>
      <c r="AK28">
        <v>10.756</v>
      </c>
      <c r="AL28">
        <v>9756.5910000000003</v>
      </c>
      <c r="AM28">
        <v>-192.08699999999999</v>
      </c>
      <c r="AN28">
        <v>1</v>
      </c>
      <c r="AO28">
        <v>0.76</v>
      </c>
      <c r="AP28">
        <v>0.90500000000000003</v>
      </c>
      <c r="AQ28">
        <v>0.56899999999999995</v>
      </c>
      <c r="AR28">
        <v>5.835</v>
      </c>
      <c r="AS28">
        <v>25.545999999999999</v>
      </c>
      <c r="AT28">
        <v>39.247999999999998</v>
      </c>
      <c r="AU28">
        <v>11.696</v>
      </c>
      <c r="AV28">
        <v>27.919</v>
      </c>
      <c r="AW28">
        <v>16.529</v>
      </c>
      <c r="AX28">
        <v>3755.04</v>
      </c>
    </row>
    <row r="29" spans="1:50" x14ac:dyDescent="0.2">
      <c r="M29" s="8"/>
      <c r="R29" s="9"/>
      <c r="S29" s="9"/>
      <c r="T29" s="9"/>
      <c r="AB29">
        <v>2</v>
      </c>
      <c r="AC29">
        <v>3</v>
      </c>
      <c r="AD29">
        <v>50</v>
      </c>
      <c r="AE29">
        <v>60</v>
      </c>
      <c r="AF29">
        <v>7108.9189999999999</v>
      </c>
      <c r="AG29">
        <v>513.62599999999998</v>
      </c>
      <c r="AH29">
        <v>1544.096</v>
      </c>
      <c r="AI29">
        <v>-0.253</v>
      </c>
      <c r="AJ29">
        <v>39.570999999999998</v>
      </c>
      <c r="AK29">
        <v>8.2759999999999998</v>
      </c>
      <c r="AL29">
        <v>3409.7020000000002</v>
      </c>
      <c r="AM29">
        <v>545.29899999999998</v>
      </c>
      <c r="AN29">
        <v>0.92600000000000005</v>
      </c>
      <c r="AO29">
        <v>0.65300000000000002</v>
      </c>
      <c r="AP29">
        <v>0.97399999999999998</v>
      </c>
      <c r="AQ29">
        <v>0.68100000000000005</v>
      </c>
      <c r="AR29">
        <v>2.9990000000000001</v>
      </c>
      <c r="AS29">
        <v>17.568000000000001</v>
      </c>
      <c r="AT29">
        <v>50.052</v>
      </c>
      <c r="AU29">
        <v>31.524000000000001</v>
      </c>
      <c r="AV29">
        <v>44.432000000000002</v>
      </c>
      <c r="AW29">
        <v>35.302</v>
      </c>
      <c r="AX29">
        <v>1847.9010000000001</v>
      </c>
    </row>
    <row r="30" spans="1:50" x14ac:dyDescent="0.2">
      <c r="T30" s="9"/>
      <c r="AB30">
        <v>3</v>
      </c>
      <c r="AC30">
        <v>3</v>
      </c>
      <c r="AD30">
        <v>51</v>
      </c>
      <c r="AE30">
        <v>120</v>
      </c>
      <c r="AF30">
        <v>5326.5450000000001</v>
      </c>
      <c r="AG30">
        <v>415.83699999999999</v>
      </c>
      <c r="AH30">
        <v>1310.6289999999999</v>
      </c>
      <c r="AI30">
        <v>-0.26100000000000001</v>
      </c>
      <c r="AJ30">
        <v>36.917000000000002</v>
      </c>
      <c r="AK30">
        <v>6.2569999999999997</v>
      </c>
      <c r="AL30">
        <v>2614.65</v>
      </c>
      <c r="AM30">
        <v>343.11500000000001</v>
      </c>
      <c r="AN30">
        <v>0.90100000000000002</v>
      </c>
      <c r="AO30">
        <v>0.59499999999999997</v>
      </c>
      <c r="AP30">
        <v>0.91400000000000003</v>
      </c>
      <c r="AQ30">
        <v>0.54300000000000004</v>
      </c>
      <c r="AR30">
        <v>3.2690000000000001</v>
      </c>
      <c r="AS30">
        <v>13.086</v>
      </c>
      <c r="AT30">
        <v>43.276000000000003</v>
      </c>
      <c r="AU30">
        <v>29.233000000000001</v>
      </c>
      <c r="AV30">
        <v>40.051000000000002</v>
      </c>
      <c r="AW30">
        <v>32.921999999999997</v>
      </c>
      <c r="AX30">
        <v>1751.9870000000001</v>
      </c>
    </row>
    <row r="31" spans="1:50" x14ac:dyDescent="0.2">
      <c r="T31" s="9"/>
      <c r="AB31">
        <v>4</v>
      </c>
      <c r="AC31">
        <v>3</v>
      </c>
      <c r="AD31">
        <v>52</v>
      </c>
      <c r="AE31">
        <v>12</v>
      </c>
      <c r="AF31">
        <v>20329.427</v>
      </c>
      <c r="AG31">
        <v>-935.56200000000001</v>
      </c>
      <c r="AH31">
        <v>3033.7719999999999</v>
      </c>
      <c r="AI31">
        <v>-0.61299999999999999</v>
      </c>
      <c r="AJ31">
        <v>20.076000000000001</v>
      </c>
      <c r="AK31">
        <v>10.565</v>
      </c>
      <c r="AL31">
        <v>9390.1939999999995</v>
      </c>
      <c r="AM31">
        <v>-911.85500000000002</v>
      </c>
      <c r="AN31">
        <v>0.96699999999999997</v>
      </c>
      <c r="AO31">
        <v>0.73599999999999999</v>
      </c>
      <c r="AP31">
        <v>0.88800000000000001</v>
      </c>
      <c r="AQ31">
        <v>0.5</v>
      </c>
      <c r="AR31">
        <v>5.8710000000000004</v>
      </c>
      <c r="AS31">
        <v>24.291</v>
      </c>
      <c r="AT31">
        <v>33.950000000000003</v>
      </c>
      <c r="AU31">
        <v>9.9079999999999995</v>
      </c>
      <c r="AV31">
        <v>25.806999999999999</v>
      </c>
      <c r="AW31">
        <v>14.952999999999999</v>
      </c>
      <c r="AX31">
        <v>4012.4169999999999</v>
      </c>
    </row>
    <row r="32" spans="1:50" x14ac:dyDescent="0.2">
      <c r="E32" t="s">
        <v>93</v>
      </c>
      <c r="G32" t="s">
        <v>94</v>
      </c>
      <c r="I32" t="s">
        <v>95</v>
      </c>
      <c r="L32" t="s">
        <v>96</v>
      </c>
      <c r="N32" t="s">
        <v>97</v>
      </c>
      <c r="P32" t="s">
        <v>98</v>
      </c>
      <c r="R32" t="s">
        <v>99</v>
      </c>
      <c r="T32" t="s">
        <v>100</v>
      </c>
      <c r="AB32">
        <v>5</v>
      </c>
      <c r="AC32">
        <v>3</v>
      </c>
      <c r="AD32">
        <v>53</v>
      </c>
      <c r="AE32">
        <v>60</v>
      </c>
      <c r="AF32">
        <v>9986.9069999999992</v>
      </c>
      <c r="AG32">
        <v>-25.518000000000001</v>
      </c>
      <c r="AH32">
        <v>2214.8389999999999</v>
      </c>
      <c r="AI32">
        <v>-0.41</v>
      </c>
      <c r="AJ32">
        <v>22.216999999999999</v>
      </c>
      <c r="AK32">
        <v>7.2279999999999998</v>
      </c>
      <c r="AL32">
        <v>4842.2950000000001</v>
      </c>
      <c r="AM32">
        <v>-27.483000000000001</v>
      </c>
      <c r="AN32">
        <v>0.92600000000000005</v>
      </c>
      <c r="AO32">
        <v>0.61199999999999999</v>
      </c>
      <c r="AP32">
        <v>0.76700000000000002</v>
      </c>
      <c r="AQ32">
        <v>0.55200000000000005</v>
      </c>
      <c r="AR32">
        <v>5.1669999999999998</v>
      </c>
      <c r="AS32">
        <v>15.614000000000001</v>
      </c>
      <c r="AT32">
        <v>31.123000000000001</v>
      </c>
      <c r="AU32">
        <v>14.776</v>
      </c>
      <c r="AV32">
        <v>26.207000000000001</v>
      </c>
      <c r="AW32">
        <v>18.623000000000001</v>
      </c>
      <c r="AX32">
        <v>3030.1990000000001</v>
      </c>
    </row>
    <row r="33" spans="5:50" x14ac:dyDescent="0.2">
      <c r="P33"/>
      <c r="AB33">
        <v>6</v>
      </c>
      <c r="AC33">
        <v>3</v>
      </c>
      <c r="AD33">
        <v>54</v>
      </c>
      <c r="AE33">
        <v>120</v>
      </c>
      <c r="AF33">
        <v>6430.0860000000002</v>
      </c>
      <c r="AG33">
        <v>-203.14599999999999</v>
      </c>
      <c r="AH33">
        <v>1610.8869999999999</v>
      </c>
      <c r="AI33">
        <v>-0.38600000000000001</v>
      </c>
      <c r="AJ33">
        <v>30.901</v>
      </c>
      <c r="AK33">
        <v>6.968</v>
      </c>
      <c r="AL33">
        <v>3107.306</v>
      </c>
      <c r="AM33">
        <v>-198.07499999999999</v>
      </c>
      <c r="AN33">
        <v>0.876</v>
      </c>
      <c r="AO33">
        <v>0.64500000000000002</v>
      </c>
      <c r="AP33">
        <v>0.91400000000000003</v>
      </c>
      <c r="AQ33">
        <v>0.69</v>
      </c>
      <c r="AR33">
        <v>2.99</v>
      </c>
      <c r="AS33">
        <v>14.581</v>
      </c>
      <c r="AT33">
        <v>40.335999999999999</v>
      </c>
      <c r="AU33">
        <v>23.414000000000001</v>
      </c>
      <c r="AV33">
        <v>35.313000000000002</v>
      </c>
      <c r="AW33">
        <v>27.099</v>
      </c>
      <c r="AX33">
        <v>2214.89</v>
      </c>
    </row>
    <row r="34" spans="5:50" x14ac:dyDescent="0.2">
      <c r="E34" t="s">
        <v>13</v>
      </c>
      <c r="F34" t="s">
        <v>3</v>
      </c>
      <c r="G34" s="1">
        <f>H21/2</f>
        <v>5.3150448166666662</v>
      </c>
      <c r="H34" s="1" t="s">
        <v>3</v>
      </c>
      <c r="I34" s="1">
        <f>P21*100</f>
        <v>88.710000000000008</v>
      </c>
      <c r="J34" t="s">
        <v>101</v>
      </c>
      <c r="K34" s="1" t="s">
        <v>3</v>
      </c>
      <c r="L34" s="1">
        <f>O21</f>
        <v>-0.23571483333333332</v>
      </c>
      <c r="M34" s="1" t="s">
        <v>3</v>
      </c>
      <c r="N34" s="1">
        <f>J21</f>
        <v>2.4097692333333329</v>
      </c>
      <c r="O34" s="1" t="s">
        <v>3</v>
      </c>
      <c r="P34" s="1">
        <f>M21/2</f>
        <v>3.860616666666667</v>
      </c>
      <c r="Q34" s="1" t="s">
        <v>3</v>
      </c>
      <c r="R34" s="1">
        <f>T21*100</f>
        <v>443.98333333333335</v>
      </c>
      <c r="S34" t="s">
        <v>101</v>
      </c>
      <c r="T34" s="1" t="s">
        <v>3</v>
      </c>
      <c r="U34" s="1">
        <f>Q21</f>
        <v>0.64743333333333331</v>
      </c>
      <c r="V34" s="2" t="s">
        <v>2</v>
      </c>
      <c r="AB34">
        <v>7</v>
      </c>
      <c r="AC34">
        <v>3</v>
      </c>
      <c r="AD34">
        <v>55</v>
      </c>
      <c r="AE34">
        <v>12</v>
      </c>
      <c r="AF34">
        <v>30368.514999999999</v>
      </c>
      <c r="AG34">
        <v>-9355.1</v>
      </c>
      <c r="AH34">
        <v>10102.084000000001</v>
      </c>
      <c r="AI34">
        <v>-1.2849999999999999</v>
      </c>
      <c r="AJ34">
        <v>24.169</v>
      </c>
      <c r="AK34">
        <v>14.063000000000001</v>
      </c>
      <c r="AL34">
        <v>13798.816000000001</v>
      </c>
      <c r="AM34">
        <v>-9286.8140000000003</v>
      </c>
      <c r="AN34">
        <v>0.628</v>
      </c>
      <c r="AO34">
        <v>0.46300000000000002</v>
      </c>
      <c r="AP34">
        <v>0.90500000000000003</v>
      </c>
      <c r="AQ34">
        <v>0.80200000000000005</v>
      </c>
      <c r="AR34">
        <v>5.66</v>
      </c>
      <c r="AS34">
        <v>39.74</v>
      </c>
      <c r="AT34">
        <v>49.63</v>
      </c>
      <c r="AU34">
        <v>9.5150000000000006</v>
      </c>
      <c r="AV34">
        <v>33.078000000000003</v>
      </c>
      <c r="AW34">
        <v>17.550999999999998</v>
      </c>
      <c r="AX34">
        <v>12400.638999999999</v>
      </c>
    </row>
    <row r="35" spans="5:50" x14ac:dyDescent="0.2">
      <c r="E35" t="s">
        <v>14</v>
      </c>
      <c r="F35" t="s">
        <v>3</v>
      </c>
      <c r="G35" s="1">
        <f>H22/2</f>
        <v>7.4148972333333321</v>
      </c>
      <c r="H35" s="1" t="s">
        <v>3</v>
      </c>
      <c r="I35" s="1">
        <f>P22*100</f>
        <v>88.096666666666664</v>
      </c>
      <c r="J35" t="s">
        <v>101</v>
      </c>
      <c r="K35" s="1" t="s">
        <v>3</v>
      </c>
      <c r="L35" s="1">
        <f>O22</f>
        <v>-1.6084540666666667</v>
      </c>
      <c r="M35" s="1" t="s">
        <v>3</v>
      </c>
      <c r="N35" s="1">
        <f>J22</f>
        <v>3.7641908333333336</v>
      </c>
      <c r="O35" s="1" t="s">
        <v>3</v>
      </c>
      <c r="P35" s="1">
        <f>M22/2</f>
        <v>4.6526000000000005</v>
      </c>
      <c r="Q35" s="1" t="s">
        <v>3</v>
      </c>
      <c r="R35" s="1">
        <f>T22*100</f>
        <v>509.3366666666667</v>
      </c>
      <c r="S35" t="s">
        <v>101</v>
      </c>
      <c r="T35" s="1" t="s">
        <v>3</v>
      </c>
      <c r="U35" s="1">
        <f>Q22</f>
        <v>0.58239999999999992</v>
      </c>
      <c r="V35" s="2" t="s">
        <v>2</v>
      </c>
      <c r="AB35">
        <v>8</v>
      </c>
      <c r="AC35">
        <v>3</v>
      </c>
      <c r="AD35">
        <v>56</v>
      </c>
      <c r="AE35">
        <v>60</v>
      </c>
      <c r="AF35">
        <v>12094.082</v>
      </c>
      <c r="AG35">
        <v>-1275.4670000000001</v>
      </c>
      <c r="AH35">
        <v>2840.953</v>
      </c>
      <c r="AI35">
        <v>-0.39400000000000002</v>
      </c>
      <c r="AJ35">
        <v>22.768999999999998</v>
      </c>
      <c r="AK35">
        <v>7.6779999999999999</v>
      </c>
      <c r="AL35">
        <v>5793.2060000000001</v>
      </c>
      <c r="AM35">
        <v>-1204.4269999999999</v>
      </c>
      <c r="AN35">
        <v>0.95</v>
      </c>
      <c r="AO35">
        <v>0.56200000000000006</v>
      </c>
      <c r="AP35">
        <v>0.81899999999999995</v>
      </c>
      <c r="AQ35">
        <v>0.629</v>
      </c>
      <c r="AR35">
        <v>4.5119999999999996</v>
      </c>
      <c r="AS35">
        <v>16.678000000000001</v>
      </c>
      <c r="AT35">
        <v>32.213999999999999</v>
      </c>
      <c r="AU35">
        <v>15.324999999999999</v>
      </c>
      <c r="AV35">
        <v>26.824999999999999</v>
      </c>
      <c r="AW35">
        <v>19.21</v>
      </c>
      <c r="AX35">
        <v>3552.1030000000001</v>
      </c>
    </row>
    <row r="36" spans="5:50" x14ac:dyDescent="0.2">
      <c r="E36" t="s">
        <v>2</v>
      </c>
      <c r="G36" s="1"/>
      <c r="I36" s="1"/>
      <c r="K36" s="1"/>
      <c r="L36" s="1"/>
      <c r="M36" s="1"/>
      <c r="N36" s="1"/>
      <c r="O36" s="1"/>
      <c r="P36" s="1"/>
      <c r="Q36" s="1"/>
      <c r="R36" s="1"/>
      <c r="T36" s="1"/>
      <c r="U36" s="1"/>
      <c r="V36" s="2"/>
      <c r="AB36">
        <v>9</v>
      </c>
      <c r="AC36">
        <v>3</v>
      </c>
      <c r="AD36">
        <v>57</v>
      </c>
      <c r="AE36">
        <v>120</v>
      </c>
      <c r="AF36">
        <v>8050.49</v>
      </c>
      <c r="AG36">
        <v>-533.72</v>
      </c>
      <c r="AH36">
        <v>2291.9920000000002</v>
      </c>
      <c r="AI36">
        <v>-0.42899999999999999</v>
      </c>
      <c r="AJ36">
        <v>29.486999999999998</v>
      </c>
      <c r="AK36">
        <v>7.165</v>
      </c>
      <c r="AL36">
        <v>3750.6280000000002</v>
      </c>
      <c r="AM36">
        <v>-370.23899999999998</v>
      </c>
      <c r="AN36">
        <v>0.85099999999999998</v>
      </c>
      <c r="AO36">
        <v>0.48799999999999999</v>
      </c>
      <c r="AP36">
        <v>0.77600000000000002</v>
      </c>
      <c r="AQ36">
        <v>0.53400000000000003</v>
      </c>
      <c r="AR36">
        <v>4.2060000000000004</v>
      </c>
      <c r="AS36">
        <v>15.417999999999999</v>
      </c>
      <c r="AT36">
        <v>39.39</v>
      </c>
      <c r="AU36">
        <v>21.952999999999999</v>
      </c>
      <c r="AV36">
        <v>34.142000000000003</v>
      </c>
      <c r="AW36">
        <v>25.538</v>
      </c>
      <c r="AX36">
        <v>2719.6689999999999</v>
      </c>
    </row>
    <row r="37" spans="5:50" x14ac:dyDescent="0.2">
      <c r="E37" t="s">
        <v>17</v>
      </c>
      <c r="F37" t="s">
        <v>3</v>
      </c>
      <c r="G37" s="1">
        <f>H24/2</f>
        <v>4.5624121000000004</v>
      </c>
      <c r="H37" s="1" t="s">
        <v>3</v>
      </c>
      <c r="I37" s="1">
        <f>P24*100</f>
        <v>88.433333333333351</v>
      </c>
      <c r="J37" t="s">
        <v>101</v>
      </c>
      <c r="K37" s="1" t="s">
        <v>3</v>
      </c>
      <c r="L37" s="1">
        <f>O24</f>
        <v>-0.13249993333333332</v>
      </c>
      <c r="M37" s="1" t="s">
        <v>3</v>
      </c>
      <c r="N37" s="1">
        <f>J24</f>
        <v>2.1609069333333331</v>
      </c>
      <c r="O37" s="1" t="s">
        <v>3</v>
      </c>
      <c r="P37" s="1">
        <f>M24/2</f>
        <v>3.8028</v>
      </c>
      <c r="Q37" s="1" t="s">
        <v>3</v>
      </c>
      <c r="R37" s="1">
        <f>T24*100</f>
        <v>407.98666666666668</v>
      </c>
      <c r="S37" t="s">
        <v>101</v>
      </c>
      <c r="T37" s="1" t="s">
        <v>3</v>
      </c>
      <c r="U37" s="1">
        <f>Q24</f>
        <v>0.64899999999999991</v>
      </c>
      <c r="V37" s="2" t="s">
        <v>2</v>
      </c>
      <c r="AB37">
        <v>10</v>
      </c>
      <c r="AC37">
        <v>3</v>
      </c>
      <c r="AD37">
        <v>58</v>
      </c>
      <c r="AE37">
        <v>12</v>
      </c>
      <c r="AF37">
        <v>26532.555</v>
      </c>
      <c r="AG37">
        <v>-1629.588</v>
      </c>
      <c r="AH37">
        <v>5258.9350000000004</v>
      </c>
      <c r="AI37">
        <v>-1.3109999999999999</v>
      </c>
      <c r="AJ37">
        <v>19.350000000000001</v>
      </c>
      <c r="AK37">
        <v>12.831</v>
      </c>
      <c r="AL37">
        <v>12428.297</v>
      </c>
      <c r="AM37">
        <v>-1712.999</v>
      </c>
      <c r="AN37">
        <v>0.97499999999999998</v>
      </c>
      <c r="AO37">
        <v>0.58699999999999997</v>
      </c>
      <c r="AP37">
        <v>0.90500000000000003</v>
      </c>
      <c r="AQ37">
        <v>0.59499999999999997</v>
      </c>
      <c r="AR37">
        <v>6.4130000000000003</v>
      </c>
      <c r="AS37">
        <v>31.533000000000001</v>
      </c>
      <c r="AT37">
        <v>41.726999999999997</v>
      </c>
      <c r="AU37">
        <v>8.8670000000000009</v>
      </c>
      <c r="AV37">
        <v>27.763000000000002</v>
      </c>
      <c r="AW37">
        <v>14.057</v>
      </c>
      <c r="AX37">
        <v>6395.2529999999997</v>
      </c>
    </row>
    <row r="38" spans="5:50" x14ac:dyDescent="0.2">
      <c r="E38" t="s">
        <v>18</v>
      </c>
      <c r="F38" t="s">
        <v>3</v>
      </c>
      <c r="G38" s="1">
        <f>H25/2</f>
        <v>6.0676775333333337</v>
      </c>
      <c r="H38" s="1" t="s">
        <v>3</v>
      </c>
      <c r="I38" s="1">
        <f>P25*100</f>
        <v>88.986666666666665</v>
      </c>
      <c r="J38" t="s">
        <v>101</v>
      </c>
      <c r="K38" s="1" t="s">
        <v>3</v>
      </c>
      <c r="L38" s="1">
        <f>O25</f>
        <v>-0.33892973333333337</v>
      </c>
      <c r="M38" s="1" t="s">
        <v>3</v>
      </c>
      <c r="N38" s="1">
        <f>J25</f>
        <v>2.6586315333333332</v>
      </c>
      <c r="O38" s="1" t="s">
        <v>3</v>
      </c>
      <c r="P38" s="1">
        <f>M25/2</f>
        <v>3.9184333333333341</v>
      </c>
      <c r="Q38" s="1" t="s">
        <v>3</v>
      </c>
      <c r="R38" s="1">
        <f>T25*100</f>
        <v>479.98</v>
      </c>
      <c r="S38" t="s">
        <v>101</v>
      </c>
      <c r="T38" s="1" t="s">
        <v>3</v>
      </c>
      <c r="U38" s="1">
        <f>Q25</f>
        <v>0.64586666666666659</v>
      </c>
      <c r="V38" s="2" t="s">
        <v>2</v>
      </c>
      <c r="AB38">
        <v>11</v>
      </c>
      <c r="AC38">
        <v>3</v>
      </c>
      <c r="AD38">
        <v>59</v>
      </c>
      <c r="AE38">
        <v>60</v>
      </c>
      <c r="AF38">
        <v>11792.097</v>
      </c>
      <c r="AG38">
        <v>826.41099999999994</v>
      </c>
      <c r="AH38">
        <v>1940.4110000000001</v>
      </c>
      <c r="AI38">
        <v>-0.45900000000000002</v>
      </c>
      <c r="AJ38">
        <v>24.332999999999998</v>
      </c>
      <c r="AK38">
        <v>8.2729999999999997</v>
      </c>
      <c r="AL38">
        <v>5596.817</v>
      </c>
      <c r="AM38">
        <v>891.4</v>
      </c>
      <c r="AN38">
        <v>0.95899999999999996</v>
      </c>
      <c r="AO38">
        <v>0.74399999999999999</v>
      </c>
      <c r="AP38">
        <v>0.84499999999999997</v>
      </c>
      <c r="AQ38">
        <v>0.61199999999999999</v>
      </c>
      <c r="AR38">
        <v>4.6040000000000001</v>
      </c>
      <c r="AS38">
        <v>17.866</v>
      </c>
      <c r="AT38">
        <v>37.314999999999998</v>
      </c>
      <c r="AU38">
        <v>16.149999999999999</v>
      </c>
      <c r="AV38">
        <v>29.931000000000001</v>
      </c>
      <c r="AW38">
        <v>19.952999999999999</v>
      </c>
      <c r="AX38">
        <v>2788.5070000000001</v>
      </c>
    </row>
    <row r="39" spans="5:50" x14ac:dyDescent="0.2">
      <c r="E39" t="s">
        <v>19</v>
      </c>
      <c r="F39" t="s">
        <v>3</v>
      </c>
      <c r="G39" s="1">
        <f>H26/2</f>
        <v>7.1224555999999994</v>
      </c>
      <c r="H39" s="1" t="s">
        <v>3</v>
      </c>
      <c r="I39" s="1">
        <f>P26*100</f>
        <v>86</v>
      </c>
      <c r="J39" t="s">
        <v>101</v>
      </c>
      <c r="K39" s="1" t="s">
        <v>3</v>
      </c>
      <c r="L39" s="1">
        <f>O26</f>
        <v>-1.8928419333333333</v>
      </c>
      <c r="M39" s="1" t="s">
        <v>3</v>
      </c>
      <c r="N39" s="1">
        <f>J26</f>
        <v>3.8926915333333336</v>
      </c>
      <c r="O39" s="1" t="s">
        <v>3</v>
      </c>
      <c r="P39" s="1">
        <f>M26/2</f>
        <v>4.4067333333333334</v>
      </c>
      <c r="Q39" s="1" t="s">
        <v>3</v>
      </c>
      <c r="R39" s="1">
        <f>T26*100</f>
        <v>495.10666666666668</v>
      </c>
      <c r="S39" t="s">
        <v>101</v>
      </c>
      <c r="T39" s="1" t="s">
        <v>3</v>
      </c>
      <c r="U39" s="1">
        <f>Q26</f>
        <v>0.55546666666666666</v>
      </c>
      <c r="V39" s="2" t="s">
        <v>2</v>
      </c>
      <c r="AB39">
        <v>12</v>
      </c>
      <c r="AC39">
        <v>3</v>
      </c>
      <c r="AD39">
        <v>60</v>
      </c>
      <c r="AE39">
        <v>120</v>
      </c>
      <c r="AF39">
        <v>9586.0969999999998</v>
      </c>
      <c r="AG39">
        <v>-683.97900000000004</v>
      </c>
      <c r="AH39">
        <v>1989.6089999999999</v>
      </c>
      <c r="AI39">
        <v>-0.66900000000000004</v>
      </c>
      <c r="AJ39">
        <v>24.561</v>
      </c>
      <c r="AK39">
        <v>7.4370000000000003</v>
      </c>
      <c r="AL39">
        <v>4542.9160000000002</v>
      </c>
      <c r="AM39">
        <v>-598.92600000000004</v>
      </c>
      <c r="AN39">
        <v>0.94199999999999995</v>
      </c>
      <c r="AO39">
        <v>0.70199999999999996</v>
      </c>
      <c r="AP39">
        <v>0.86199999999999999</v>
      </c>
      <c r="AQ39">
        <v>0.67200000000000004</v>
      </c>
      <c r="AR39">
        <v>4.1180000000000003</v>
      </c>
      <c r="AS39">
        <v>16.442</v>
      </c>
      <c r="AT39">
        <v>35.305</v>
      </c>
      <c r="AU39">
        <v>17.164999999999999</v>
      </c>
      <c r="AV39">
        <v>28.927</v>
      </c>
      <c r="AW39">
        <v>20.895</v>
      </c>
      <c r="AX39">
        <v>2803.1709999999998</v>
      </c>
    </row>
    <row r="40" spans="5:50" x14ac:dyDescent="0.2">
      <c r="E40" t="s">
        <v>20</v>
      </c>
      <c r="F40" t="s">
        <v>3</v>
      </c>
      <c r="G40" s="1">
        <f>H27/2</f>
        <v>7.7073388666666665</v>
      </c>
      <c r="H40" s="1" t="s">
        <v>3</v>
      </c>
      <c r="I40" s="1">
        <f>P27*100</f>
        <v>90.193333333333342</v>
      </c>
      <c r="J40" t="s">
        <v>101</v>
      </c>
      <c r="K40" s="1" t="s">
        <v>3</v>
      </c>
      <c r="L40" s="1">
        <f>O27</f>
        <v>-1.3240661999999999</v>
      </c>
      <c r="M40" s="1" t="s">
        <v>3</v>
      </c>
      <c r="N40" s="1">
        <f>J27</f>
        <v>3.6356901333333327</v>
      </c>
      <c r="O40" s="1" t="s">
        <v>3</v>
      </c>
      <c r="P40" s="1">
        <f>M27/2</f>
        <v>4.8984666666666667</v>
      </c>
      <c r="Q40" s="1" t="s">
        <v>3</v>
      </c>
      <c r="R40" s="1">
        <f>T27*100</f>
        <v>523.56666666666672</v>
      </c>
      <c r="S40" t="s">
        <v>101</v>
      </c>
      <c r="T40" s="1" t="s">
        <v>3</v>
      </c>
      <c r="U40" s="1">
        <f>Q27</f>
        <v>0.60933333333333328</v>
      </c>
      <c r="V40" s="2" t="s">
        <v>2</v>
      </c>
      <c r="AB40">
        <v>1</v>
      </c>
      <c r="AC40">
        <v>4</v>
      </c>
      <c r="AD40">
        <v>49</v>
      </c>
      <c r="AE40">
        <v>12</v>
      </c>
      <c r="AF40">
        <v>12338.746999999999</v>
      </c>
      <c r="AG40">
        <v>-650.83299999999997</v>
      </c>
      <c r="AH40">
        <v>3800.337</v>
      </c>
      <c r="AI40">
        <v>-0.66</v>
      </c>
      <c r="AJ40">
        <v>22.977</v>
      </c>
      <c r="AK40">
        <v>8.4390000000000001</v>
      </c>
      <c r="AL40">
        <v>5441.0969999999998</v>
      </c>
      <c r="AM40">
        <v>-671.18700000000001</v>
      </c>
      <c r="AN40">
        <v>0.84299999999999997</v>
      </c>
      <c r="AO40">
        <v>0.54500000000000004</v>
      </c>
      <c r="AP40">
        <v>0.85299999999999998</v>
      </c>
      <c r="AQ40">
        <v>0.56899999999999995</v>
      </c>
      <c r="AR40">
        <v>5.476</v>
      </c>
      <c r="AS40">
        <v>18.678000000000001</v>
      </c>
      <c r="AT40">
        <v>33.465000000000003</v>
      </c>
      <c r="AU40">
        <v>13.909000000000001</v>
      </c>
      <c r="AV40">
        <v>27.718</v>
      </c>
      <c r="AW40">
        <v>18.651</v>
      </c>
      <c r="AX40">
        <v>5467.4290000000001</v>
      </c>
    </row>
    <row r="41" spans="5:50" x14ac:dyDescent="0.2">
      <c r="P41"/>
      <c r="Q41" s="9"/>
      <c r="AB41">
        <v>2</v>
      </c>
      <c r="AC41">
        <v>4</v>
      </c>
      <c r="AD41">
        <v>50</v>
      </c>
      <c r="AE41">
        <v>60</v>
      </c>
      <c r="AF41">
        <v>6273.4790000000003</v>
      </c>
      <c r="AG41">
        <v>466.50400000000002</v>
      </c>
      <c r="AH41">
        <v>1494.796</v>
      </c>
      <c r="AI41">
        <v>-0.36699999999999999</v>
      </c>
      <c r="AJ41">
        <v>25.99</v>
      </c>
      <c r="AK41">
        <v>6.3739999999999997</v>
      </c>
      <c r="AL41">
        <v>3073.6370000000002</v>
      </c>
      <c r="AM41">
        <v>465.714</v>
      </c>
      <c r="AN41">
        <v>0.86</v>
      </c>
      <c r="AO41">
        <v>0.73599999999999999</v>
      </c>
      <c r="AP41">
        <v>0.86199999999999999</v>
      </c>
      <c r="AQ41">
        <v>0.64700000000000002</v>
      </c>
      <c r="AR41">
        <v>3.4849999999999999</v>
      </c>
      <c r="AS41">
        <v>13.239000000000001</v>
      </c>
      <c r="AT41">
        <v>34.468000000000004</v>
      </c>
      <c r="AU41">
        <v>18.943000000000001</v>
      </c>
      <c r="AV41">
        <v>30.047999999999998</v>
      </c>
      <c r="AW41">
        <v>22.335999999999999</v>
      </c>
      <c r="AX41">
        <v>2181.462</v>
      </c>
    </row>
    <row r="42" spans="5:50" x14ac:dyDescent="0.2">
      <c r="AB42">
        <v>3</v>
      </c>
      <c r="AC42">
        <v>4</v>
      </c>
      <c r="AD42">
        <v>51</v>
      </c>
      <c r="AE42">
        <v>120</v>
      </c>
      <c r="AF42">
        <v>5227.7070000000003</v>
      </c>
      <c r="AG42">
        <v>234.30099999999999</v>
      </c>
      <c r="AH42">
        <v>1438.114</v>
      </c>
      <c r="AI42">
        <v>-0.36399999999999999</v>
      </c>
      <c r="AJ42">
        <v>32.124000000000002</v>
      </c>
      <c r="AK42">
        <v>5.9409999999999998</v>
      </c>
      <c r="AL42">
        <v>2568.5970000000002</v>
      </c>
      <c r="AM42">
        <v>236.90700000000001</v>
      </c>
      <c r="AN42">
        <v>0.82599999999999996</v>
      </c>
      <c r="AO42">
        <v>0.54500000000000004</v>
      </c>
      <c r="AP42">
        <v>0.82799999999999996</v>
      </c>
      <c r="AQ42">
        <v>0.56899999999999995</v>
      </c>
      <c r="AR42">
        <v>3.4239999999999999</v>
      </c>
      <c r="AS42">
        <v>12.198</v>
      </c>
      <c r="AT42">
        <v>39.438000000000002</v>
      </c>
      <c r="AU42">
        <v>24.911000000000001</v>
      </c>
      <c r="AV42">
        <v>35.597999999999999</v>
      </c>
      <c r="AW42">
        <v>28.692</v>
      </c>
      <c r="AX42">
        <v>1900.521</v>
      </c>
    </row>
    <row r="43" spans="5:50" x14ac:dyDescent="0.2">
      <c r="AB43">
        <v>4</v>
      </c>
      <c r="AC43">
        <v>4</v>
      </c>
      <c r="AD43">
        <v>52</v>
      </c>
      <c r="AE43">
        <v>12</v>
      </c>
      <c r="AF43">
        <v>20822.118999999999</v>
      </c>
      <c r="AG43">
        <v>-746.68</v>
      </c>
      <c r="AH43">
        <v>5049.3090000000002</v>
      </c>
      <c r="AI43">
        <v>-0.8</v>
      </c>
      <c r="AJ43">
        <v>20.135000000000002</v>
      </c>
      <c r="AK43">
        <v>9.6839999999999993</v>
      </c>
      <c r="AL43">
        <v>9718.2880000000005</v>
      </c>
      <c r="AM43">
        <v>-720.59699999999998</v>
      </c>
      <c r="AN43">
        <v>0.93400000000000005</v>
      </c>
      <c r="AO43">
        <v>0.55400000000000005</v>
      </c>
      <c r="AP43">
        <v>0.82799999999999996</v>
      </c>
      <c r="AQ43">
        <v>0.48299999999999998</v>
      </c>
      <c r="AR43">
        <v>7.0229999999999997</v>
      </c>
      <c r="AS43">
        <v>22.84</v>
      </c>
      <c r="AT43">
        <v>33.076000000000001</v>
      </c>
      <c r="AU43">
        <v>10.483000000000001</v>
      </c>
      <c r="AV43">
        <v>25.177</v>
      </c>
      <c r="AW43">
        <v>15.787000000000001</v>
      </c>
      <c r="AX43">
        <v>6264.9319999999998</v>
      </c>
    </row>
    <row r="44" spans="5:50" x14ac:dyDescent="0.2">
      <c r="AB44">
        <v>5</v>
      </c>
      <c r="AC44">
        <v>4</v>
      </c>
      <c r="AD44">
        <v>53</v>
      </c>
      <c r="AE44">
        <v>60</v>
      </c>
      <c r="AF44">
        <v>9588.1710000000003</v>
      </c>
      <c r="AG44">
        <v>1322.212</v>
      </c>
      <c r="AH44">
        <v>2118.6089999999999</v>
      </c>
      <c r="AI44">
        <v>-0.55800000000000005</v>
      </c>
      <c r="AJ44">
        <v>24.518000000000001</v>
      </c>
      <c r="AK44">
        <v>7.4489999999999998</v>
      </c>
      <c r="AL44">
        <v>4615.5529999999999</v>
      </c>
      <c r="AM44">
        <v>1307.1579999999999</v>
      </c>
      <c r="AN44">
        <v>0.88400000000000001</v>
      </c>
      <c r="AO44">
        <v>0.70199999999999996</v>
      </c>
      <c r="AP44">
        <v>0.879</v>
      </c>
      <c r="AQ44">
        <v>0.55200000000000005</v>
      </c>
      <c r="AR44">
        <v>4.5709999999999997</v>
      </c>
      <c r="AS44">
        <v>16.413</v>
      </c>
      <c r="AT44">
        <v>36.264000000000003</v>
      </c>
      <c r="AU44">
        <v>17.456</v>
      </c>
      <c r="AV44">
        <v>29.414000000000001</v>
      </c>
      <c r="AW44">
        <v>20.719000000000001</v>
      </c>
      <c r="AX44">
        <v>2922.4920000000002</v>
      </c>
    </row>
    <row r="45" spans="5:50" x14ac:dyDescent="0.2">
      <c r="AB45">
        <v>6</v>
      </c>
      <c r="AC45">
        <v>4</v>
      </c>
      <c r="AD45">
        <v>54</v>
      </c>
      <c r="AE45">
        <v>120</v>
      </c>
      <c r="AF45">
        <v>7485.8180000000002</v>
      </c>
      <c r="AG45">
        <v>1211.1890000000001</v>
      </c>
      <c r="AH45">
        <v>1816.4269999999999</v>
      </c>
      <c r="AI45">
        <v>-0.35399999999999998</v>
      </c>
      <c r="AJ45">
        <v>27.431000000000001</v>
      </c>
      <c r="AK45">
        <v>7.1580000000000004</v>
      </c>
      <c r="AL45">
        <v>3632.2069999999999</v>
      </c>
      <c r="AM45">
        <v>1203.7059999999999</v>
      </c>
      <c r="AN45">
        <v>0.86</v>
      </c>
      <c r="AO45">
        <v>0.64500000000000002</v>
      </c>
      <c r="AP45">
        <v>0.871</v>
      </c>
      <c r="AQ45">
        <v>0.58599999999999997</v>
      </c>
      <c r="AR45">
        <v>4.0780000000000003</v>
      </c>
      <c r="AS45">
        <v>15.464</v>
      </c>
      <c r="AT45">
        <v>38.097999999999999</v>
      </c>
      <c r="AU45">
        <v>19.943999999999999</v>
      </c>
      <c r="AV45">
        <v>32.072000000000003</v>
      </c>
      <c r="AW45">
        <v>23.530999999999999</v>
      </c>
      <c r="AX45">
        <v>2547.018</v>
      </c>
    </row>
    <row r="46" spans="5:50" x14ac:dyDescent="0.2">
      <c r="AB46">
        <v>7</v>
      </c>
      <c r="AC46">
        <v>4</v>
      </c>
      <c r="AD46">
        <v>55</v>
      </c>
      <c r="AE46">
        <v>12</v>
      </c>
      <c r="AF46">
        <v>26622.184000000001</v>
      </c>
      <c r="AG46">
        <v>-1821.43</v>
      </c>
      <c r="AH46">
        <v>4477.3320000000003</v>
      </c>
      <c r="AI46">
        <v>-1.2609999999999999</v>
      </c>
      <c r="AJ46">
        <v>17.696999999999999</v>
      </c>
      <c r="AK46">
        <v>10.901999999999999</v>
      </c>
      <c r="AL46">
        <v>12133.83</v>
      </c>
      <c r="AM46">
        <v>-1774.1780000000001</v>
      </c>
      <c r="AN46">
        <v>0.93400000000000005</v>
      </c>
      <c r="AO46">
        <v>0.71099999999999997</v>
      </c>
      <c r="AP46">
        <v>0.90500000000000003</v>
      </c>
      <c r="AQ46">
        <v>0.621</v>
      </c>
      <c r="AR46">
        <v>6.1719999999999997</v>
      </c>
      <c r="AS46">
        <v>28.954999999999998</v>
      </c>
      <c r="AT46">
        <v>39.084000000000003</v>
      </c>
      <c r="AU46">
        <v>6.6920000000000002</v>
      </c>
      <c r="AV46">
        <v>24.088999999999999</v>
      </c>
      <c r="AW46">
        <v>12.901999999999999</v>
      </c>
      <c r="AX46">
        <v>5911.3590000000004</v>
      </c>
    </row>
    <row r="47" spans="5:50" x14ac:dyDescent="0.2">
      <c r="AB47">
        <v>8</v>
      </c>
      <c r="AC47">
        <v>4</v>
      </c>
      <c r="AD47">
        <v>56</v>
      </c>
      <c r="AE47">
        <v>60</v>
      </c>
      <c r="AF47">
        <v>11130.473</v>
      </c>
      <c r="AG47">
        <v>-1054.654</v>
      </c>
      <c r="AH47">
        <v>2517.9470000000001</v>
      </c>
      <c r="AI47">
        <v>-0.74</v>
      </c>
      <c r="AJ47">
        <v>23.966999999999999</v>
      </c>
      <c r="AK47">
        <v>7.9109999999999996</v>
      </c>
      <c r="AL47">
        <v>5285.0190000000002</v>
      </c>
      <c r="AM47">
        <v>-1001.433</v>
      </c>
      <c r="AN47">
        <v>0.92600000000000005</v>
      </c>
      <c r="AO47">
        <v>0.65300000000000002</v>
      </c>
      <c r="AP47">
        <v>0.84499999999999997</v>
      </c>
      <c r="AQ47">
        <v>0.58599999999999997</v>
      </c>
      <c r="AR47">
        <v>4.9020000000000001</v>
      </c>
      <c r="AS47">
        <v>17.029</v>
      </c>
      <c r="AT47">
        <v>33.905000000000001</v>
      </c>
      <c r="AU47">
        <v>16.12</v>
      </c>
      <c r="AV47">
        <v>28.257000000000001</v>
      </c>
      <c r="AW47">
        <v>20.082000000000001</v>
      </c>
      <c r="AX47">
        <v>3796.5479999999998</v>
      </c>
    </row>
    <row r="48" spans="5:50" x14ac:dyDescent="0.2">
      <c r="AB48">
        <v>9</v>
      </c>
      <c r="AC48">
        <v>4</v>
      </c>
      <c r="AD48">
        <v>57</v>
      </c>
      <c r="AE48">
        <v>120</v>
      </c>
      <c r="AF48">
        <v>8392.1389999999992</v>
      </c>
      <c r="AG48">
        <v>814.005</v>
      </c>
      <c r="AH48">
        <v>1725.059</v>
      </c>
      <c r="AI48">
        <v>-0.25700000000000001</v>
      </c>
      <c r="AJ48">
        <v>26.263999999999999</v>
      </c>
      <c r="AK48">
        <v>7.4619999999999997</v>
      </c>
      <c r="AL48">
        <v>4001.9920000000002</v>
      </c>
      <c r="AM48">
        <v>867.33699999999999</v>
      </c>
      <c r="AN48">
        <v>0.91700000000000004</v>
      </c>
      <c r="AO48">
        <v>0.71099999999999997</v>
      </c>
      <c r="AP48">
        <v>0.879</v>
      </c>
      <c r="AQ48">
        <v>0.66400000000000003</v>
      </c>
      <c r="AR48">
        <v>4.0350000000000001</v>
      </c>
      <c r="AS48">
        <v>15.835000000000001</v>
      </c>
      <c r="AT48">
        <v>36.093000000000004</v>
      </c>
      <c r="AU48">
        <v>18.646000000000001</v>
      </c>
      <c r="AV48">
        <v>30.707999999999998</v>
      </c>
      <c r="AW48">
        <v>22.274999999999999</v>
      </c>
      <c r="AX48">
        <v>2285.0230000000001</v>
      </c>
    </row>
    <row r="49" spans="27:50" x14ac:dyDescent="0.2">
      <c r="AB49">
        <v>10</v>
      </c>
      <c r="AC49">
        <v>4</v>
      </c>
      <c r="AD49">
        <v>58</v>
      </c>
      <c r="AE49">
        <v>12</v>
      </c>
      <c r="AF49">
        <v>22551.703000000001</v>
      </c>
      <c r="AG49">
        <v>-2918.4059999999999</v>
      </c>
      <c r="AH49">
        <v>5635.2759999999998</v>
      </c>
      <c r="AI49">
        <v>-1.538</v>
      </c>
      <c r="AJ49">
        <v>19.529</v>
      </c>
      <c r="AK49">
        <v>10.228</v>
      </c>
      <c r="AL49">
        <v>10713.574000000001</v>
      </c>
      <c r="AM49">
        <v>-2944.614</v>
      </c>
      <c r="AN49">
        <v>0.90100000000000002</v>
      </c>
      <c r="AO49">
        <v>0.54500000000000004</v>
      </c>
      <c r="AP49">
        <v>0.81</v>
      </c>
      <c r="AQ49">
        <v>0.53400000000000003</v>
      </c>
      <c r="AR49">
        <v>6.5819999999999999</v>
      </c>
      <c r="AS49">
        <v>23.675999999999998</v>
      </c>
      <c r="AT49">
        <v>32.651000000000003</v>
      </c>
      <c r="AU49">
        <v>9.8780000000000001</v>
      </c>
      <c r="AV49">
        <v>24.722000000000001</v>
      </c>
      <c r="AW49">
        <v>15.052</v>
      </c>
      <c r="AX49">
        <v>7432.2089999999998</v>
      </c>
    </row>
    <row r="50" spans="27:50" x14ac:dyDescent="0.2">
      <c r="AB50">
        <v>11</v>
      </c>
      <c r="AC50">
        <v>4</v>
      </c>
      <c r="AD50">
        <v>59</v>
      </c>
      <c r="AE50">
        <v>60</v>
      </c>
      <c r="AF50">
        <v>17480.973999999998</v>
      </c>
      <c r="AG50">
        <v>-13.609</v>
      </c>
      <c r="AH50">
        <v>2285.5720000000001</v>
      </c>
      <c r="AI50">
        <v>-0.84499999999999997</v>
      </c>
      <c r="AJ50">
        <v>28.742999999999999</v>
      </c>
      <c r="AK50">
        <v>18.946999999999999</v>
      </c>
      <c r="AL50">
        <v>8349.0280000000002</v>
      </c>
      <c r="AM50">
        <v>-148.86699999999999</v>
      </c>
      <c r="AN50">
        <v>0.99199999999999999</v>
      </c>
      <c r="AO50">
        <v>0.86799999999999999</v>
      </c>
      <c r="AP50">
        <v>1</v>
      </c>
      <c r="AQ50">
        <v>0.85299999999999998</v>
      </c>
      <c r="AR50">
        <v>5.0049999999999999</v>
      </c>
      <c r="AS50">
        <v>42.664999999999999</v>
      </c>
      <c r="AT50">
        <v>63.682000000000002</v>
      </c>
      <c r="AU50">
        <v>14.473000000000001</v>
      </c>
      <c r="AV50">
        <v>46.204000000000001</v>
      </c>
      <c r="AW50">
        <v>20.440000000000001</v>
      </c>
      <c r="AX50">
        <v>2861.3220000000001</v>
      </c>
    </row>
    <row r="51" spans="27:50" x14ac:dyDescent="0.2">
      <c r="AB51">
        <v>12</v>
      </c>
      <c r="AC51">
        <v>4</v>
      </c>
      <c r="AD51">
        <v>60</v>
      </c>
      <c r="AE51">
        <v>120</v>
      </c>
      <c r="AF51">
        <v>9817.0130000000008</v>
      </c>
      <c r="AG51">
        <v>633.07799999999997</v>
      </c>
      <c r="AH51">
        <v>1789.075</v>
      </c>
      <c r="AI51">
        <v>-0.53300000000000003</v>
      </c>
      <c r="AJ51">
        <v>25.117000000000001</v>
      </c>
      <c r="AK51">
        <v>7.7709999999999999</v>
      </c>
      <c r="AL51">
        <v>4688.143</v>
      </c>
      <c r="AM51">
        <v>659.58500000000004</v>
      </c>
      <c r="AN51">
        <v>0.92600000000000005</v>
      </c>
      <c r="AO51">
        <v>0.71899999999999997</v>
      </c>
      <c r="AP51">
        <v>0.879</v>
      </c>
      <c r="AQ51">
        <v>0.66400000000000003</v>
      </c>
      <c r="AR51">
        <v>4.1639999999999997</v>
      </c>
      <c r="AS51">
        <v>17.213999999999999</v>
      </c>
      <c r="AT51">
        <v>38.97</v>
      </c>
      <c r="AU51">
        <v>17.012</v>
      </c>
      <c r="AV51">
        <v>30.856000000000002</v>
      </c>
      <c r="AW51">
        <v>20.658999999999999</v>
      </c>
      <c r="AX51">
        <v>2573.123</v>
      </c>
    </row>
    <row r="52" spans="27:50" x14ac:dyDescent="0.2">
      <c r="AB52">
        <v>1</v>
      </c>
      <c r="AC52">
        <v>5</v>
      </c>
      <c r="AD52">
        <v>49</v>
      </c>
      <c r="AE52">
        <v>12</v>
      </c>
      <c r="AF52">
        <v>14475.035</v>
      </c>
      <c r="AG52">
        <v>-2291.1930000000002</v>
      </c>
      <c r="AH52">
        <v>4300.6180000000004</v>
      </c>
      <c r="AI52">
        <v>-0.41499999999999998</v>
      </c>
      <c r="AJ52">
        <v>19.201000000000001</v>
      </c>
      <c r="AK52">
        <v>7.4859999999999998</v>
      </c>
      <c r="AL52">
        <v>6478.2</v>
      </c>
      <c r="AM52">
        <v>-2318.1970000000001</v>
      </c>
      <c r="AN52">
        <v>0.80200000000000005</v>
      </c>
      <c r="AO52">
        <v>0.57899999999999996</v>
      </c>
      <c r="AP52">
        <v>0.80200000000000005</v>
      </c>
      <c r="AQ52">
        <v>0.629</v>
      </c>
      <c r="AR52">
        <v>5.1740000000000004</v>
      </c>
      <c r="AS52">
        <v>17.266999999999999</v>
      </c>
      <c r="AT52">
        <v>29.777999999999999</v>
      </c>
      <c r="AU52">
        <v>11.795999999999999</v>
      </c>
      <c r="AV52">
        <v>23.446999999999999</v>
      </c>
      <c r="AW52">
        <v>15.782999999999999</v>
      </c>
      <c r="AX52">
        <v>6140.4059999999999</v>
      </c>
    </row>
    <row r="53" spans="27:50" x14ac:dyDescent="0.2">
      <c r="AB53">
        <v>2</v>
      </c>
      <c r="AC53">
        <v>5</v>
      </c>
      <c r="AD53">
        <v>50</v>
      </c>
      <c r="AE53">
        <v>60</v>
      </c>
      <c r="AF53">
        <v>6760.7389999999996</v>
      </c>
      <c r="AG53">
        <v>-54.301000000000002</v>
      </c>
      <c r="AH53">
        <v>2045.0509999999999</v>
      </c>
      <c r="AI53">
        <v>-0.47199999999999998</v>
      </c>
      <c r="AJ53">
        <v>22.966000000000001</v>
      </c>
      <c r="AK53">
        <v>5.96</v>
      </c>
      <c r="AL53">
        <v>3295.1889999999999</v>
      </c>
      <c r="AM53">
        <v>-55.984999999999999</v>
      </c>
      <c r="AN53">
        <v>0.81799999999999995</v>
      </c>
      <c r="AO53">
        <v>0.628</v>
      </c>
      <c r="AP53">
        <v>0.80200000000000005</v>
      </c>
      <c r="AQ53">
        <v>0.49099999999999999</v>
      </c>
      <c r="AR53">
        <v>4.3979999999999997</v>
      </c>
      <c r="AS53">
        <v>12.778</v>
      </c>
      <c r="AT53">
        <v>30.63</v>
      </c>
      <c r="AU53">
        <v>17.91</v>
      </c>
      <c r="AV53">
        <v>26.279</v>
      </c>
      <c r="AW53">
        <v>20.396000000000001</v>
      </c>
      <c r="AX53">
        <v>3231.701</v>
      </c>
    </row>
    <row r="54" spans="27:50" x14ac:dyDescent="0.2">
      <c r="AA54" s="11"/>
      <c r="AB54">
        <v>3</v>
      </c>
      <c r="AC54">
        <v>5</v>
      </c>
      <c r="AD54">
        <v>51</v>
      </c>
      <c r="AE54">
        <v>120</v>
      </c>
      <c r="AF54">
        <v>6769.0039999999999</v>
      </c>
      <c r="AG54">
        <v>472.55099999999999</v>
      </c>
      <c r="AH54">
        <v>1075.3869999999999</v>
      </c>
      <c r="AI54">
        <v>-0.30299999999999999</v>
      </c>
      <c r="AJ54">
        <v>47.843000000000004</v>
      </c>
      <c r="AK54">
        <v>9.0289999999999999</v>
      </c>
      <c r="AL54">
        <v>3349.596</v>
      </c>
      <c r="AM54">
        <v>460.37200000000001</v>
      </c>
      <c r="AN54">
        <v>0.95899999999999996</v>
      </c>
      <c r="AO54">
        <v>0.81</v>
      </c>
      <c r="AP54">
        <v>1</v>
      </c>
      <c r="AQ54">
        <v>0.84499999999999997</v>
      </c>
      <c r="AR54">
        <v>2.556</v>
      </c>
      <c r="AS54">
        <v>18.513000000000002</v>
      </c>
      <c r="AT54">
        <v>58.831000000000003</v>
      </c>
      <c r="AU54">
        <v>38.372</v>
      </c>
      <c r="AV54">
        <v>53.046999999999997</v>
      </c>
      <c r="AW54">
        <v>43.173000000000002</v>
      </c>
      <c r="AX54">
        <v>1403.191</v>
      </c>
    </row>
    <row r="55" spans="27:50" x14ac:dyDescent="0.2">
      <c r="AB55">
        <v>4</v>
      </c>
      <c r="AC55">
        <v>5</v>
      </c>
      <c r="AD55">
        <v>52</v>
      </c>
      <c r="AE55">
        <v>12</v>
      </c>
      <c r="AF55">
        <v>19899.754000000001</v>
      </c>
      <c r="AG55">
        <v>-874.12400000000002</v>
      </c>
      <c r="AH55">
        <v>3525.5830000000001</v>
      </c>
      <c r="AI55">
        <v>-0.628</v>
      </c>
      <c r="AJ55">
        <v>17.774999999999999</v>
      </c>
      <c r="AK55">
        <v>8.6630000000000003</v>
      </c>
      <c r="AL55">
        <v>9250.5110000000004</v>
      </c>
      <c r="AM55">
        <v>-865.053</v>
      </c>
      <c r="AN55">
        <v>0.95899999999999996</v>
      </c>
      <c r="AO55">
        <v>0.80200000000000005</v>
      </c>
      <c r="AP55">
        <v>0.82799999999999996</v>
      </c>
      <c r="AQ55">
        <v>0.59499999999999997</v>
      </c>
      <c r="AR55">
        <v>5.7130000000000001</v>
      </c>
      <c r="AS55">
        <v>20.05</v>
      </c>
      <c r="AT55">
        <v>29.33</v>
      </c>
      <c r="AU55">
        <v>8.7420000000000009</v>
      </c>
      <c r="AV55">
        <v>22.550999999999998</v>
      </c>
      <c r="AW55">
        <v>13.744999999999999</v>
      </c>
      <c r="AX55">
        <v>4665.6379999999999</v>
      </c>
    </row>
    <row r="56" spans="27:50" x14ac:dyDescent="0.2">
      <c r="AB56">
        <v>5</v>
      </c>
      <c r="AC56">
        <v>5</v>
      </c>
      <c r="AD56">
        <v>53</v>
      </c>
      <c r="AE56">
        <v>60</v>
      </c>
      <c r="AF56">
        <v>9970.2620000000006</v>
      </c>
      <c r="AG56">
        <v>-51.177999999999997</v>
      </c>
      <c r="AH56">
        <v>2046.069</v>
      </c>
      <c r="AI56">
        <v>-0.374</v>
      </c>
      <c r="AJ56">
        <v>23.21</v>
      </c>
      <c r="AK56">
        <v>8.3010000000000002</v>
      </c>
      <c r="AL56">
        <v>4815.0659999999998</v>
      </c>
      <c r="AM56">
        <v>-44.311999999999998</v>
      </c>
      <c r="AN56">
        <v>0.90900000000000003</v>
      </c>
      <c r="AO56">
        <v>0.71899999999999997</v>
      </c>
      <c r="AP56">
        <v>0.89700000000000002</v>
      </c>
      <c r="AQ56">
        <v>0.75</v>
      </c>
      <c r="AR56">
        <v>4.1159999999999997</v>
      </c>
      <c r="AS56">
        <v>18.591000000000001</v>
      </c>
      <c r="AT56">
        <v>36.424999999999997</v>
      </c>
      <c r="AU56">
        <v>15.121</v>
      </c>
      <c r="AV56">
        <v>28.873000000000001</v>
      </c>
      <c r="AW56">
        <v>18.882999999999999</v>
      </c>
      <c r="AX56">
        <v>3134.5250000000001</v>
      </c>
    </row>
    <row r="57" spans="27:50" x14ac:dyDescent="0.2">
      <c r="AA57" s="1"/>
      <c r="AB57">
        <v>6</v>
      </c>
      <c r="AC57">
        <v>5</v>
      </c>
      <c r="AD57">
        <v>54</v>
      </c>
      <c r="AE57">
        <v>120</v>
      </c>
      <c r="AF57">
        <v>7663.0190000000002</v>
      </c>
      <c r="AG57">
        <v>-146.78399999999999</v>
      </c>
      <c r="AH57">
        <v>2225.9140000000002</v>
      </c>
      <c r="AI57">
        <v>-0.53400000000000003</v>
      </c>
      <c r="AJ57">
        <v>23.939</v>
      </c>
      <c r="AK57">
        <v>6.21</v>
      </c>
      <c r="AL57">
        <v>3726.27</v>
      </c>
      <c r="AM57">
        <v>-141.21700000000001</v>
      </c>
      <c r="AN57">
        <v>0.88400000000000001</v>
      </c>
      <c r="AO57">
        <v>0.496</v>
      </c>
      <c r="AP57">
        <v>0.81899999999999995</v>
      </c>
      <c r="AQ57">
        <v>0.621</v>
      </c>
      <c r="AR57">
        <v>4.1609999999999996</v>
      </c>
      <c r="AS57">
        <v>13.151</v>
      </c>
      <c r="AT57">
        <v>32.082000000000001</v>
      </c>
      <c r="AU57">
        <v>17.588999999999999</v>
      </c>
      <c r="AV57">
        <v>27.585000000000001</v>
      </c>
      <c r="AW57">
        <v>20.713999999999999</v>
      </c>
      <c r="AX57">
        <v>2912.9679999999998</v>
      </c>
    </row>
    <row r="58" spans="27:50" x14ac:dyDescent="0.2">
      <c r="AA58" s="1"/>
      <c r="AB58">
        <v>7</v>
      </c>
      <c r="AC58">
        <v>5</v>
      </c>
      <c r="AD58">
        <v>55</v>
      </c>
      <c r="AE58">
        <v>12</v>
      </c>
      <c r="AF58">
        <v>19751.080000000002</v>
      </c>
      <c r="AG58">
        <v>-3351.5889999999999</v>
      </c>
      <c r="AH58">
        <v>6062.7690000000002</v>
      </c>
      <c r="AI58">
        <v>-1.482</v>
      </c>
      <c r="AJ58">
        <v>25.169</v>
      </c>
      <c r="AK58">
        <v>12.202</v>
      </c>
      <c r="AL58">
        <v>8960.1350000000002</v>
      </c>
      <c r="AM58">
        <v>-3333.6039999999998</v>
      </c>
      <c r="AN58">
        <v>0.81</v>
      </c>
      <c r="AO58">
        <v>0.36399999999999999</v>
      </c>
      <c r="AP58">
        <v>0.92200000000000004</v>
      </c>
      <c r="AQ58">
        <v>0.51700000000000002</v>
      </c>
      <c r="AR58">
        <v>7.141</v>
      </c>
      <c r="AS58">
        <v>27.209</v>
      </c>
      <c r="AT58">
        <v>40.167999999999999</v>
      </c>
      <c r="AU58">
        <v>12.837</v>
      </c>
      <c r="AV58">
        <v>31.695</v>
      </c>
      <c r="AW58">
        <v>19.187000000000001</v>
      </c>
      <c r="AX58">
        <v>7333.6189999999997</v>
      </c>
    </row>
    <row r="59" spans="27:50" x14ac:dyDescent="0.2">
      <c r="AA59" s="1"/>
      <c r="AB59">
        <v>8</v>
      </c>
      <c r="AC59">
        <v>5</v>
      </c>
      <c r="AD59">
        <v>56</v>
      </c>
      <c r="AE59">
        <v>60</v>
      </c>
      <c r="AF59">
        <v>10272.675999999999</v>
      </c>
      <c r="AG59">
        <v>-400.77600000000001</v>
      </c>
      <c r="AH59">
        <v>1889.317</v>
      </c>
      <c r="AI59">
        <v>-0.432</v>
      </c>
      <c r="AJ59">
        <v>27.393000000000001</v>
      </c>
      <c r="AK59">
        <v>7.8259999999999996</v>
      </c>
      <c r="AL59">
        <v>4565.9309999999996</v>
      </c>
      <c r="AM59">
        <v>-277.20100000000002</v>
      </c>
      <c r="AN59">
        <v>0.96699999999999997</v>
      </c>
      <c r="AO59">
        <v>0.62</v>
      </c>
      <c r="AP59">
        <v>0.97399999999999998</v>
      </c>
      <c r="AQ59">
        <v>0.69799999999999995</v>
      </c>
      <c r="AR59">
        <v>4.157</v>
      </c>
      <c r="AS59">
        <v>18.282</v>
      </c>
      <c r="AT59">
        <v>42.893000000000001</v>
      </c>
      <c r="AU59">
        <v>18.960999999999999</v>
      </c>
      <c r="AV59">
        <v>32.683</v>
      </c>
      <c r="AW59">
        <v>22.959</v>
      </c>
      <c r="AX59">
        <v>2503.8240000000001</v>
      </c>
    </row>
    <row r="60" spans="27:50" x14ac:dyDescent="0.2">
      <c r="AB60">
        <v>9</v>
      </c>
      <c r="AC60">
        <v>5</v>
      </c>
      <c r="AD60">
        <v>57</v>
      </c>
      <c r="AE60">
        <v>120</v>
      </c>
      <c r="AF60">
        <v>8464.125</v>
      </c>
      <c r="AG60">
        <v>612.27099999999996</v>
      </c>
      <c r="AH60">
        <v>1550.45</v>
      </c>
      <c r="AI60">
        <v>-0.44600000000000001</v>
      </c>
      <c r="AJ60">
        <v>29.456</v>
      </c>
      <c r="AK60">
        <v>7.1550000000000002</v>
      </c>
      <c r="AL60">
        <v>3983.98</v>
      </c>
      <c r="AM60">
        <v>683.85299999999995</v>
      </c>
      <c r="AN60">
        <v>0.94199999999999995</v>
      </c>
      <c r="AO60">
        <v>0.71899999999999997</v>
      </c>
      <c r="AP60">
        <v>0.84499999999999997</v>
      </c>
      <c r="AQ60">
        <v>0.65500000000000003</v>
      </c>
      <c r="AR60">
        <v>3.641</v>
      </c>
      <c r="AS60">
        <v>14.872999999999999</v>
      </c>
      <c r="AT60">
        <v>37.722999999999999</v>
      </c>
      <c r="AU60">
        <v>20.146999999999998</v>
      </c>
      <c r="AV60">
        <v>33.595999999999997</v>
      </c>
      <c r="AW60">
        <v>24.609000000000002</v>
      </c>
      <c r="AX60">
        <v>2157.4850000000001</v>
      </c>
    </row>
    <row r="61" spans="27:50" x14ac:dyDescent="0.2">
      <c r="AA61" s="1"/>
      <c r="AB61">
        <v>10</v>
      </c>
      <c r="AC61">
        <v>5</v>
      </c>
      <c r="AD61">
        <v>58</v>
      </c>
      <c r="AE61">
        <v>12</v>
      </c>
      <c r="AF61">
        <v>19701.513999999999</v>
      </c>
      <c r="AG61">
        <v>-4024.924</v>
      </c>
      <c r="AH61">
        <v>5860.7460000000001</v>
      </c>
      <c r="AI61">
        <v>-1.216</v>
      </c>
      <c r="AJ61">
        <v>19.622</v>
      </c>
      <c r="AK61">
        <v>9.2080000000000002</v>
      </c>
      <c r="AL61">
        <v>9145.3819999999996</v>
      </c>
      <c r="AM61">
        <v>-4101.848</v>
      </c>
      <c r="AN61">
        <v>0.83499999999999996</v>
      </c>
      <c r="AO61">
        <v>0.438</v>
      </c>
      <c r="AP61">
        <v>0.79300000000000004</v>
      </c>
      <c r="AQ61">
        <v>0.47399999999999998</v>
      </c>
      <c r="AR61">
        <v>6.5949999999999998</v>
      </c>
      <c r="AS61">
        <v>21.114999999999998</v>
      </c>
      <c r="AT61">
        <v>30.802</v>
      </c>
      <c r="AU61">
        <v>9.7479999999999993</v>
      </c>
      <c r="AV61">
        <v>24.327999999999999</v>
      </c>
      <c r="AW61">
        <v>15.11</v>
      </c>
      <c r="AX61">
        <v>7461.8469999999998</v>
      </c>
    </row>
    <row r="62" spans="27:50" x14ac:dyDescent="0.2">
      <c r="AA62" s="1"/>
      <c r="AB62">
        <v>11</v>
      </c>
      <c r="AC62">
        <v>5</v>
      </c>
      <c r="AD62">
        <v>59</v>
      </c>
      <c r="AE62">
        <v>60</v>
      </c>
      <c r="AF62">
        <v>11700.391</v>
      </c>
      <c r="AG62">
        <v>-1186.636</v>
      </c>
      <c r="AH62">
        <v>3533.002</v>
      </c>
      <c r="AI62">
        <v>-0.79600000000000004</v>
      </c>
      <c r="AJ62">
        <v>20.222999999999999</v>
      </c>
      <c r="AK62">
        <v>6.702</v>
      </c>
      <c r="AL62">
        <v>5314.3710000000001</v>
      </c>
      <c r="AM62">
        <v>-1114.047</v>
      </c>
      <c r="AN62">
        <v>0.79300000000000004</v>
      </c>
      <c r="AO62">
        <v>0.496</v>
      </c>
      <c r="AP62">
        <v>0.83599999999999997</v>
      </c>
      <c r="AQ62">
        <v>0.47399999999999998</v>
      </c>
      <c r="AR62">
        <v>5.1310000000000002</v>
      </c>
      <c r="AS62">
        <v>15.965999999999999</v>
      </c>
      <c r="AT62">
        <v>30.594999999999999</v>
      </c>
      <c r="AU62">
        <v>13.842000000000001</v>
      </c>
      <c r="AV62">
        <v>23.902999999999999</v>
      </c>
      <c r="AW62">
        <v>17.126000000000001</v>
      </c>
      <c r="AX62">
        <v>4762.8869999999997</v>
      </c>
    </row>
    <row r="63" spans="27:50" x14ac:dyDescent="0.2">
      <c r="AA63" s="1"/>
      <c r="AB63">
        <v>12</v>
      </c>
      <c r="AC63">
        <v>5</v>
      </c>
      <c r="AD63">
        <v>60</v>
      </c>
      <c r="AE63">
        <v>120</v>
      </c>
      <c r="AF63">
        <v>9820.7279999999992</v>
      </c>
      <c r="AG63">
        <v>281.35300000000001</v>
      </c>
      <c r="AH63">
        <v>2275.6289999999999</v>
      </c>
      <c r="AI63">
        <v>-0.45500000000000002</v>
      </c>
      <c r="AJ63">
        <v>24.068000000000001</v>
      </c>
      <c r="AK63">
        <v>7.3049999999999997</v>
      </c>
      <c r="AL63">
        <v>4727.2879999999996</v>
      </c>
      <c r="AM63">
        <v>311.15300000000002</v>
      </c>
      <c r="AN63">
        <v>0.90900000000000003</v>
      </c>
      <c r="AO63">
        <v>0.60299999999999998</v>
      </c>
      <c r="AP63">
        <v>0.85299999999999998</v>
      </c>
      <c r="AQ63">
        <v>0.58599999999999997</v>
      </c>
      <c r="AR63">
        <v>4.72</v>
      </c>
      <c r="AS63">
        <v>15.77</v>
      </c>
      <c r="AT63">
        <v>33.298999999999999</v>
      </c>
      <c r="AU63">
        <v>17.152000000000001</v>
      </c>
      <c r="AV63">
        <v>28.192</v>
      </c>
      <c r="AW63">
        <v>20.513999999999999</v>
      </c>
      <c r="AX63">
        <v>3071.8440000000001</v>
      </c>
    </row>
    <row r="64" spans="27:50" x14ac:dyDescent="0.2">
      <c r="AA64" s="1"/>
    </row>
    <row r="65" spans="27:27" x14ac:dyDescent="0.2">
      <c r="AA65" s="1"/>
    </row>
    <row r="66" spans="27:27" x14ac:dyDescent="0.2">
      <c r="AA66" s="1"/>
    </row>
    <row r="67" spans="27:27" x14ac:dyDescent="0.2">
      <c r="AA67" s="1"/>
    </row>
    <row r="68" spans="27:27" x14ac:dyDescent="0.2">
      <c r="AA68" s="1"/>
    </row>
    <row r="69" spans="27:27" x14ac:dyDescent="0.2">
      <c r="AA69" s="6"/>
    </row>
    <row r="70" spans="27:27" x14ac:dyDescent="0.2">
      <c r="AA70" s="1"/>
    </row>
    <row r="71" spans="27:27" x14ac:dyDescent="0.2">
      <c r="AA71" s="1"/>
    </row>
    <row r="72" spans="27:27" x14ac:dyDescent="0.2">
      <c r="AA72" s="1"/>
    </row>
    <row r="73" spans="27:27" x14ac:dyDescent="0.2">
      <c r="AA73" s="1"/>
    </row>
    <row r="74" spans="27:27" x14ac:dyDescent="0.2">
      <c r="AA74" s="1"/>
    </row>
    <row r="75" spans="27:27" x14ac:dyDescent="0.2">
      <c r="AA75" s="1"/>
    </row>
    <row r="76" spans="27:27" x14ac:dyDescent="0.2">
      <c r="AA76" s="1"/>
    </row>
    <row r="77" spans="27:27" x14ac:dyDescent="0.2">
      <c r="AA77" s="1"/>
    </row>
    <row r="78" spans="27:27" x14ac:dyDescent="0.2">
      <c r="AA78" s="1"/>
    </row>
    <row r="79" spans="27:27" x14ac:dyDescent="0.2">
      <c r="AA79" s="1"/>
    </row>
    <row r="80" spans="27:27" x14ac:dyDescent="0.2">
      <c r="AA80" s="1"/>
    </row>
    <row r="81" spans="27:27" x14ac:dyDescent="0.2">
      <c r="AA81" s="1"/>
    </row>
    <row r="82" spans="27:27" x14ac:dyDescent="0.2">
      <c r="AA82" s="1"/>
    </row>
    <row r="83" spans="27:27" x14ac:dyDescent="0.2">
      <c r="AA83" s="1"/>
    </row>
    <row r="84" spans="27:27" x14ac:dyDescent="0.2">
      <c r="AA84" s="1"/>
    </row>
    <row r="85" spans="27:27" x14ac:dyDescent="0.2">
      <c r="AA85" s="1"/>
    </row>
    <row r="87" spans="27:27" x14ac:dyDescent="0.2">
      <c r="AA87" s="1"/>
    </row>
    <row r="88" spans="27:27" x14ac:dyDescent="0.2">
      <c r="AA88" s="1"/>
    </row>
    <row r="190" spans="17:17" x14ac:dyDescent="0.2">
      <c r="Q190" s="12"/>
    </row>
    <row r="191" spans="17:17" x14ac:dyDescent="0.2">
      <c r="Q191" s="12"/>
    </row>
    <row r="192" spans="17:17" x14ac:dyDescent="0.2">
      <c r="Q192" s="12"/>
    </row>
    <row r="193" spans="17:17" x14ac:dyDescent="0.2">
      <c r="Q193" s="12"/>
    </row>
    <row r="194" spans="17:17" x14ac:dyDescent="0.2">
      <c r="Q194" s="12"/>
    </row>
    <row r="195" spans="17:17" x14ac:dyDescent="0.2">
      <c r="Q195" s="12"/>
    </row>
    <row r="196" spans="17:17" x14ac:dyDescent="0.2">
      <c r="Q196" s="12"/>
    </row>
    <row r="197" spans="17:17" x14ac:dyDescent="0.2">
      <c r="Q197" s="12"/>
    </row>
    <row r="198" spans="17:17" x14ac:dyDescent="0.2">
      <c r="Q198" s="12"/>
    </row>
    <row r="199" spans="17:17" x14ac:dyDescent="0.2">
      <c r="Q199" s="12"/>
    </row>
    <row r="200" spans="17:17" x14ac:dyDescent="0.2">
      <c r="Q200" s="1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58A85-BB6C-FC44-8E60-5D623F604581}">
  <dimension ref="A2:BA200"/>
  <sheetViews>
    <sheetView topLeftCell="P1" zoomScale="91" workbookViewId="0">
      <selection activeCell="AB3" sqref="AB3:BA63"/>
    </sheetView>
  </sheetViews>
  <sheetFormatPr baseColWidth="10" defaultRowHeight="16" x14ac:dyDescent="0.2"/>
  <cols>
    <col min="1" max="1" width="18.33203125" customWidth="1"/>
    <col min="2" max="2" width="19" bestFit="1" customWidth="1"/>
    <col min="3" max="4" width="8.5" customWidth="1"/>
    <col min="5" max="15" width="8" customWidth="1"/>
    <col min="16" max="16" width="8" style="9" customWidth="1"/>
    <col min="17" max="17" width="8" customWidth="1"/>
    <col min="18" max="18" width="9.6640625" customWidth="1"/>
    <col min="19" max="19" width="8" customWidth="1"/>
    <col min="20" max="20" width="10.6640625" customWidth="1"/>
    <col min="21" max="26" width="8" customWidth="1"/>
    <col min="27" max="27" width="2.5" customWidth="1"/>
    <col min="28" max="28" width="5.5" customWidth="1"/>
    <col min="29" max="29" width="2.5" customWidth="1"/>
    <col min="30" max="31" width="5" customWidth="1"/>
    <col min="32" max="50" width="7.6640625" customWidth="1"/>
  </cols>
  <sheetData>
    <row r="2" spans="1:53" ht="51" x14ac:dyDescent="0.2">
      <c r="H2" s="11" t="s">
        <v>61</v>
      </c>
      <c r="I2" s="11" t="s">
        <v>83</v>
      </c>
      <c r="J2" s="11" t="s">
        <v>82</v>
      </c>
      <c r="K2" s="15" t="s">
        <v>81</v>
      </c>
      <c r="L2" s="11" t="s">
        <v>47</v>
      </c>
      <c r="M2" s="15" t="s">
        <v>0</v>
      </c>
      <c r="N2" s="11" t="s">
        <v>80</v>
      </c>
      <c r="O2" s="11" t="s">
        <v>79</v>
      </c>
      <c r="P2" s="11" t="s">
        <v>78</v>
      </c>
      <c r="Q2" s="11" t="s">
        <v>77</v>
      </c>
      <c r="R2" s="11" t="s">
        <v>76</v>
      </c>
      <c r="S2" s="11" t="s">
        <v>75</v>
      </c>
      <c r="T2" s="15" t="s">
        <v>74</v>
      </c>
      <c r="U2" s="15" t="s">
        <v>73</v>
      </c>
      <c r="V2" s="11" t="s">
        <v>46</v>
      </c>
      <c r="W2" s="11" t="s">
        <v>72</v>
      </c>
      <c r="X2" s="11" t="s">
        <v>45</v>
      </c>
      <c r="Y2" s="11" t="s">
        <v>44</v>
      </c>
      <c r="Z2" s="11" t="s">
        <v>91</v>
      </c>
      <c r="AF2" t="s">
        <v>61</v>
      </c>
      <c r="AG2" t="s">
        <v>83</v>
      </c>
      <c r="AH2" t="s">
        <v>82</v>
      </c>
      <c r="AI2" t="s">
        <v>81</v>
      </c>
      <c r="AJ2" t="s">
        <v>47</v>
      </c>
      <c r="AK2" t="s">
        <v>0</v>
      </c>
      <c r="AL2" t="s">
        <v>80</v>
      </c>
      <c r="AM2" t="s">
        <v>79</v>
      </c>
      <c r="AN2" t="s">
        <v>78</v>
      </c>
      <c r="AO2" t="s">
        <v>77</v>
      </c>
      <c r="AP2" t="s">
        <v>76</v>
      </c>
      <c r="AQ2" t="s">
        <v>75</v>
      </c>
      <c r="AR2" t="s">
        <v>74</v>
      </c>
      <c r="AS2" t="s">
        <v>73</v>
      </c>
      <c r="AT2" t="s">
        <v>46</v>
      </c>
      <c r="AU2" t="s">
        <v>72</v>
      </c>
      <c r="AV2" t="s">
        <v>45</v>
      </c>
      <c r="AW2" t="s">
        <v>44</v>
      </c>
      <c r="AX2" t="s">
        <v>121</v>
      </c>
    </row>
    <row r="3" spans="1:53" s="11" customFormat="1" ht="51" x14ac:dyDescent="0.2">
      <c r="E3" s="11" t="s">
        <v>88</v>
      </c>
      <c r="F3" s="11" t="s">
        <v>87</v>
      </c>
      <c r="G3" s="11" t="s">
        <v>86</v>
      </c>
      <c r="H3" s="11" t="s">
        <v>61</v>
      </c>
      <c r="I3" s="11" t="s">
        <v>83</v>
      </c>
      <c r="J3" s="11" t="s">
        <v>82</v>
      </c>
      <c r="K3" s="11" t="s">
        <v>81</v>
      </c>
      <c r="L3" s="11" t="s">
        <v>47</v>
      </c>
      <c r="M3" s="11" t="s">
        <v>0</v>
      </c>
      <c r="N3" s="11" t="s">
        <v>80</v>
      </c>
      <c r="O3" s="11" t="s">
        <v>79</v>
      </c>
      <c r="P3" s="13" t="s">
        <v>78</v>
      </c>
      <c r="Q3" s="11" t="s">
        <v>77</v>
      </c>
      <c r="R3" s="11" t="s">
        <v>76</v>
      </c>
      <c r="S3" s="11" t="s">
        <v>75</v>
      </c>
      <c r="T3" s="11" t="s">
        <v>74</v>
      </c>
      <c r="U3" s="11" t="s">
        <v>73</v>
      </c>
      <c r="V3" s="11" t="s">
        <v>46</v>
      </c>
      <c r="W3" s="11" t="s">
        <v>72</v>
      </c>
      <c r="X3" s="11" t="s">
        <v>45</v>
      </c>
      <c r="Y3" s="11" t="s">
        <v>44</v>
      </c>
      <c r="Z3" s="11" t="s">
        <v>91</v>
      </c>
      <c r="AB3" t="s">
        <v>122</v>
      </c>
      <c r="AC3" t="s">
        <v>60</v>
      </c>
      <c r="AD3" t="s">
        <v>84</v>
      </c>
      <c r="AE3"/>
      <c r="AF3" s="11" t="s">
        <v>61</v>
      </c>
      <c r="AG3" s="11" t="s">
        <v>83</v>
      </c>
      <c r="AH3" s="11" t="s">
        <v>82</v>
      </c>
      <c r="AI3" s="15" t="s">
        <v>81</v>
      </c>
      <c r="AJ3" s="11" t="s">
        <v>47</v>
      </c>
      <c r="AK3" s="15" t="s">
        <v>0</v>
      </c>
      <c r="AL3" s="11" t="s">
        <v>80</v>
      </c>
      <c r="AM3" s="11" t="s">
        <v>79</v>
      </c>
      <c r="AN3" s="11" t="s">
        <v>78</v>
      </c>
      <c r="AO3" s="11" t="s">
        <v>77</v>
      </c>
      <c r="AP3" s="11" t="s">
        <v>76</v>
      </c>
      <c r="AQ3" s="11" t="s">
        <v>75</v>
      </c>
      <c r="AR3" s="15" t="s">
        <v>74</v>
      </c>
      <c r="AS3" s="15" t="s">
        <v>73</v>
      </c>
      <c r="AT3" s="11" t="s">
        <v>46</v>
      </c>
      <c r="AU3" s="11" t="s">
        <v>72</v>
      </c>
      <c r="AV3" s="11" t="s">
        <v>45</v>
      </c>
      <c r="AW3" s="11" t="s">
        <v>44</v>
      </c>
      <c r="AX3" s="11" t="s">
        <v>91</v>
      </c>
      <c r="AY3" s="11" t="s">
        <v>88</v>
      </c>
      <c r="AZ3" s="11" t="s">
        <v>87</v>
      </c>
      <c r="BA3" s="11" t="s">
        <v>86</v>
      </c>
    </row>
    <row r="4" spans="1:53" x14ac:dyDescent="0.2">
      <c r="E4">
        <v>75</v>
      </c>
      <c r="F4" t="s">
        <v>27</v>
      </c>
      <c r="G4">
        <v>12</v>
      </c>
      <c r="H4" s="8">
        <f t="shared" ref="H4:H15" si="0">AVERAGE(AF4,AF16,AF28,AF40,AF52)/1000</f>
        <v>10.866492000000003</v>
      </c>
      <c r="I4" s="8">
        <f t="shared" ref="I4:I15" si="1">AVERAGE(AG4,AG16,AG28,AG40,AG52)/1000</f>
        <v>-1.2188687999999999</v>
      </c>
      <c r="J4" s="8">
        <f t="shared" ref="J4:J15" si="2">AVERAGE(AH4,AH16,AH28,AH40,AH52)/1000</f>
        <v>1.9255822</v>
      </c>
      <c r="K4" s="8">
        <f t="shared" ref="K4:K15" si="3">AVERAGE(AI4,AI16,AI28,AI40,AI52)</f>
        <v>3.5400000000000001E-2</v>
      </c>
      <c r="L4" s="8">
        <f t="shared" ref="L4:L15" si="4">AVERAGE(AJ4,AJ16,AJ28,AJ40,AJ52)</f>
        <v>10.7576</v>
      </c>
      <c r="M4" s="8">
        <f t="shared" ref="M4:M15" si="5">AVERAGE(AK4,AK16,AK28,AK40,AK52)</f>
        <v>6.4976000000000003</v>
      </c>
      <c r="N4" s="8">
        <f t="shared" ref="N4:N15" si="6">AVERAGE(AL4,AL16,AL28,AL40,AL52)/1000</f>
        <v>4.8875841999999992</v>
      </c>
      <c r="O4" s="8">
        <f t="shared" ref="O4:O15" si="7">AVERAGE(AM4,AM16,AM28,AM40,AM52)/1000</f>
        <v>-1.2195301999999999</v>
      </c>
      <c r="P4" s="9">
        <f t="shared" ref="P4:Y4" si="8">AVERAGE(AN4,AN16,AN28,AN40,AN52)</f>
        <v>0.95860000000000001</v>
      </c>
      <c r="Q4" s="5">
        <f t="shared" si="8"/>
        <v>0.67620000000000002</v>
      </c>
      <c r="R4" s="5">
        <f t="shared" si="8"/>
        <v>1</v>
      </c>
      <c r="S4" s="5">
        <f t="shared" si="8"/>
        <v>0.86539999999999995</v>
      </c>
      <c r="T4" s="8">
        <f t="shared" si="8"/>
        <v>1.5508000000000002</v>
      </c>
      <c r="U4" s="8">
        <f t="shared" si="8"/>
        <v>15.081399999999999</v>
      </c>
      <c r="V4" s="8">
        <f t="shared" si="8"/>
        <v>18.841799999999999</v>
      </c>
      <c r="W4" s="10">
        <f t="shared" si="8"/>
        <v>4.6959999999999997</v>
      </c>
      <c r="X4" s="10">
        <f t="shared" si="8"/>
        <v>14.0198</v>
      </c>
      <c r="Y4" s="10">
        <f t="shared" si="8"/>
        <v>7.9518000000000004</v>
      </c>
      <c r="Z4" s="10">
        <f>AVERAGE(AX4,AX16,AX28,AX40,AX52)/1000</f>
        <v>2.3770262</v>
      </c>
      <c r="AB4">
        <v>1</v>
      </c>
      <c r="AC4">
        <v>1</v>
      </c>
      <c r="AD4">
        <v>49</v>
      </c>
      <c r="AE4">
        <v>12</v>
      </c>
      <c r="AF4">
        <v>11356.962</v>
      </c>
      <c r="AG4">
        <v>-1183.2</v>
      </c>
      <c r="AH4">
        <v>1637.674</v>
      </c>
      <c r="AI4">
        <v>0.21199999999999999</v>
      </c>
      <c r="AJ4">
        <v>10.154999999999999</v>
      </c>
      <c r="AK4">
        <v>6.2409999999999997</v>
      </c>
      <c r="AL4">
        <v>5054.0129999999999</v>
      </c>
      <c r="AM4">
        <v>-1177.902</v>
      </c>
      <c r="AN4">
        <v>1</v>
      </c>
      <c r="AO4">
        <v>0.78500000000000003</v>
      </c>
      <c r="AP4">
        <v>1</v>
      </c>
      <c r="AQ4">
        <v>0.99099999999999999</v>
      </c>
      <c r="AR4">
        <v>1.139</v>
      </c>
      <c r="AS4">
        <v>14.752000000000001</v>
      </c>
      <c r="AT4">
        <v>17.943999999999999</v>
      </c>
      <c r="AU4">
        <v>4.306</v>
      </c>
      <c r="AV4">
        <v>13.122</v>
      </c>
      <c r="AW4">
        <v>7.5359999999999996</v>
      </c>
      <c r="AX4">
        <v>1952.597</v>
      </c>
      <c r="AY4">
        <v>75</v>
      </c>
      <c r="AZ4" t="s">
        <v>27</v>
      </c>
      <c r="BA4">
        <v>12</v>
      </c>
    </row>
    <row r="5" spans="1:53" x14ac:dyDescent="0.2">
      <c r="E5">
        <v>75</v>
      </c>
      <c r="F5" t="s">
        <v>27</v>
      </c>
      <c r="G5">
        <v>60</v>
      </c>
      <c r="H5" s="8">
        <f t="shared" si="0"/>
        <v>4.8005709999999997</v>
      </c>
      <c r="I5" s="8">
        <f t="shared" si="1"/>
        <v>5.7558999999999992E-2</v>
      </c>
      <c r="J5" s="8">
        <f t="shared" si="2"/>
        <v>0.74225039999999998</v>
      </c>
      <c r="K5" s="8">
        <f t="shared" si="3"/>
        <v>-2.2999999999999996E-2</v>
      </c>
      <c r="L5" s="8">
        <f t="shared" si="4"/>
        <v>10.416399999999999</v>
      </c>
      <c r="M5" s="8">
        <f t="shared" si="5"/>
        <v>3.6162000000000001</v>
      </c>
      <c r="N5" s="8">
        <f t="shared" si="6"/>
        <v>2.3137425999999999</v>
      </c>
      <c r="O5" s="8">
        <f t="shared" si="7"/>
        <v>5.6243800000000004E-2</v>
      </c>
      <c r="P5" s="9">
        <f t="shared" ref="P5:P15" si="9">AVERAGE(AN5,AN17,AN29,AN41,AN53)</f>
        <v>1</v>
      </c>
      <c r="Q5" s="5">
        <f t="shared" ref="Q5:Q15" si="10">AVERAGE(AO5,AO17,AO29,AO41,AO53)</f>
        <v>0.77680000000000005</v>
      </c>
      <c r="R5" s="5">
        <f t="shared" ref="R5:R15" si="11">AVERAGE(AP5,AP17,AP29,AP41,AP53)</f>
        <v>1</v>
      </c>
      <c r="S5" s="5">
        <f t="shared" ref="S5:S15" si="12">AVERAGE(AQ5,AQ17,AQ29,AQ41,AQ53)</f>
        <v>0.95700000000000007</v>
      </c>
      <c r="T5" s="8">
        <f t="shared" ref="T5:T15" si="13">AVERAGE(AR5,AR17,AR29,AR41,AR53)</f>
        <v>0.81720000000000004</v>
      </c>
      <c r="U5" s="8">
        <f t="shared" ref="U5:U15" si="14">AVERAGE(AS5,AS17,AS29,AS41,AS53)</f>
        <v>7.7401999999999997</v>
      </c>
      <c r="V5" s="8">
        <f t="shared" ref="V5:V15" si="15">AVERAGE(AT5,AT17,AT29,AT41,AT53)</f>
        <v>14.332800000000001</v>
      </c>
      <c r="W5" s="10">
        <f t="shared" ref="W5:W15" si="16">AVERAGE(AU5,AU17,AU29,AU41,AU53)</f>
        <v>6.8018000000000001</v>
      </c>
      <c r="X5" s="10">
        <f t="shared" ref="X5:X15" si="17">AVERAGE(AV5,AV17,AV29,AV41,AV53)</f>
        <v>12.213199999999999</v>
      </c>
      <c r="Y5" s="10">
        <f t="shared" ref="Y5:Y15" si="18">AVERAGE(AW5,AW17,AW29,AW41,AW53)</f>
        <v>8.7174000000000014</v>
      </c>
      <c r="Z5" s="10">
        <f>AVERAGE(AX5,AX17,AX29,AX41,AX53)/1000</f>
        <v>0.91320599999999985</v>
      </c>
      <c r="AB5">
        <v>2</v>
      </c>
      <c r="AC5">
        <v>1</v>
      </c>
      <c r="AD5">
        <v>50</v>
      </c>
      <c r="AE5">
        <v>60</v>
      </c>
      <c r="AF5">
        <v>5169.6059999999998</v>
      </c>
      <c r="AG5">
        <v>87.23</v>
      </c>
      <c r="AH5">
        <v>705.91</v>
      </c>
      <c r="AI5">
        <v>-8.7999999999999995E-2</v>
      </c>
      <c r="AJ5">
        <v>10.044</v>
      </c>
      <c r="AK5">
        <v>3.9220000000000002</v>
      </c>
      <c r="AL5">
        <v>2470.913</v>
      </c>
      <c r="AM5">
        <v>82.257999999999996</v>
      </c>
      <c r="AN5">
        <v>1</v>
      </c>
      <c r="AO5">
        <v>0.85099999999999998</v>
      </c>
      <c r="AP5">
        <v>1</v>
      </c>
      <c r="AQ5">
        <v>1</v>
      </c>
      <c r="AR5">
        <v>0.66800000000000004</v>
      </c>
      <c r="AS5">
        <v>8.4120000000000008</v>
      </c>
      <c r="AT5">
        <v>13.97</v>
      </c>
      <c r="AU5">
        <v>6.53</v>
      </c>
      <c r="AV5">
        <v>11.782999999999999</v>
      </c>
      <c r="AW5">
        <v>8.3490000000000002</v>
      </c>
      <c r="AX5">
        <v>839.23599999999999</v>
      </c>
      <c r="AY5">
        <v>75</v>
      </c>
      <c r="AZ5" t="s">
        <v>27</v>
      </c>
      <c r="BA5">
        <v>60</v>
      </c>
    </row>
    <row r="6" spans="1:53" x14ac:dyDescent="0.2">
      <c r="E6">
        <v>75</v>
      </c>
      <c r="F6" t="s">
        <v>27</v>
      </c>
      <c r="G6">
        <v>120</v>
      </c>
      <c r="H6" s="8">
        <f t="shared" si="0"/>
        <v>4.0902583999999997</v>
      </c>
      <c r="I6" s="8">
        <f t="shared" si="1"/>
        <v>-0.15509600000000001</v>
      </c>
      <c r="J6" s="8">
        <f t="shared" si="2"/>
        <v>0.6554698000000001</v>
      </c>
      <c r="K6" s="8">
        <f t="shared" si="3"/>
        <v>-2.5399999999999999E-2</v>
      </c>
      <c r="L6" s="8">
        <f t="shared" si="4"/>
        <v>11.018199999999998</v>
      </c>
      <c r="M6" s="8">
        <f t="shared" si="5"/>
        <v>3.4938000000000002</v>
      </c>
      <c r="N6" s="8">
        <f t="shared" si="6"/>
        <v>1.9927654000000001</v>
      </c>
      <c r="O6" s="8">
        <f t="shared" si="7"/>
        <v>-0.15180020000000005</v>
      </c>
      <c r="P6" s="9">
        <f t="shared" si="9"/>
        <v>0.96200000000000008</v>
      </c>
      <c r="Q6" s="5">
        <f t="shared" si="10"/>
        <v>0.79320000000000002</v>
      </c>
      <c r="R6" s="5">
        <f t="shared" si="11"/>
        <v>0.9880000000000001</v>
      </c>
      <c r="S6" s="5">
        <f t="shared" si="12"/>
        <v>0.80720000000000014</v>
      </c>
      <c r="T6" s="8">
        <f t="shared" si="13"/>
        <v>1.0289999999999999</v>
      </c>
      <c r="U6" s="8">
        <f t="shared" si="14"/>
        <v>7.3432000000000004</v>
      </c>
      <c r="V6" s="8">
        <f t="shared" si="15"/>
        <v>14.932400000000001</v>
      </c>
      <c r="W6" s="10">
        <f t="shared" si="16"/>
        <v>7.7025999999999994</v>
      </c>
      <c r="X6" s="10">
        <f t="shared" si="17"/>
        <v>12.837199999999999</v>
      </c>
      <c r="Y6" s="10">
        <f t="shared" si="18"/>
        <v>9.3970000000000002</v>
      </c>
      <c r="Z6" s="10">
        <f t="shared" ref="Z6:Z15" si="19">AVERAGE(AX6,AX18,AX30,AX42,AX54)/1000</f>
        <v>0.82838319999999999</v>
      </c>
      <c r="AB6">
        <v>3</v>
      </c>
      <c r="AC6">
        <v>1</v>
      </c>
      <c r="AD6">
        <v>51</v>
      </c>
      <c r="AE6">
        <v>120</v>
      </c>
      <c r="AF6">
        <v>4053.2979999999998</v>
      </c>
      <c r="AG6">
        <v>-296.95100000000002</v>
      </c>
      <c r="AH6">
        <v>681.43700000000001</v>
      </c>
      <c r="AI6">
        <v>-0.193</v>
      </c>
      <c r="AJ6">
        <v>10.863</v>
      </c>
      <c r="AK6">
        <v>3.5009999999999999</v>
      </c>
      <c r="AL6">
        <v>1939.777</v>
      </c>
      <c r="AM6">
        <v>-308.53500000000003</v>
      </c>
      <c r="AN6">
        <v>0.93400000000000005</v>
      </c>
      <c r="AO6">
        <v>0.72699999999999998</v>
      </c>
      <c r="AP6">
        <v>1</v>
      </c>
      <c r="AQ6">
        <v>0.82799999999999996</v>
      </c>
      <c r="AR6">
        <v>0.98699999999999999</v>
      </c>
      <c r="AS6">
        <v>7.5529999999999999</v>
      </c>
      <c r="AT6">
        <v>14.842000000000001</v>
      </c>
      <c r="AU6">
        <v>7.54</v>
      </c>
      <c r="AV6">
        <v>12.614000000000001</v>
      </c>
      <c r="AW6">
        <v>9.3000000000000007</v>
      </c>
      <c r="AX6">
        <v>900.75599999999997</v>
      </c>
      <c r="AY6">
        <v>75</v>
      </c>
      <c r="AZ6" t="s">
        <v>27</v>
      </c>
      <c r="BA6">
        <v>120</v>
      </c>
    </row>
    <row r="7" spans="1:53" x14ac:dyDescent="0.2">
      <c r="E7">
        <v>250</v>
      </c>
      <c r="F7" t="s">
        <v>27</v>
      </c>
      <c r="G7">
        <v>12</v>
      </c>
      <c r="H7" s="8">
        <f t="shared" si="0"/>
        <v>16.528633200000005</v>
      </c>
      <c r="I7" s="8">
        <f t="shared" si="1"/>
        <v>-0.91314539999999977</v>
      </c>
      <c r="J7" s="8">
        <f t="shared" si="2"/>
        <v>1.7012842000000001</v>
      </c>
      <c r="K7" s="8">
        <f t="shared" si="3"/>
        <v>0.1734</v>
      </c>
      <c r="L7" s="8">
        <f t="shared" si="4"/>
        <v>10.548</v>
      </c>
      <c r="M7" s="8">
        <f t="shared" si="5"/>
        <v>8.2330000000000005</v>
      </c>
      <c r="N7" s="8">
        <f t="shared" si="6"/>
        <v>7.5193498000000005</v>
      </c>
      <c r="O7" s="8">
        <f t="shared" si="7"/>
        <v>-0.91966840000000016</v>
      </c>
      <c r="P7" s="9">
        <f t="shared" si="9"/>
        <v>1</v>
      </c>
      <c r="Q7" s="5">
        <f t="shared" si="10"/>
        <v>0.9224</v>
      </c>
      <c r="R7" s="5">
        <f t="shared" si="11"/>
        <v>1</v>
      </c>
      <c r="S7" s="5">
        <f t="shared" si="12"/>
        <v>0.99480000000000002</v>
      </c>
      <c r="T7" s="8">
        <f t="shared" si="13"/>
        <v>1.1443999999999999</v>
      </c>
      <c r="U7" s="8">
        <f t="shared" si="14"/>
        <v>20.921199999999999</v>
      </c>
      <c r="V7" s="8">
        <f t="shared" si="15"/>
        <v>23.249599999999997</v>
      </c>
      <c r="W7" s="10">
        <f t="shared" si="16"/>
        <v>2.3075999999999999</v>
      </c>
      <c r="X7" s="10">
        <f t="shared" si="17"/>
        <v>15.357400000000002</v>
      </c>
      <c r="Y7" s="10">
        <f t="shared" si="18"/>
        <v>6.7004000000000001</v>
      </c>
      <c r="Z7" s="10">
        <f t="shared" si="19"/>
        <v>2.0725227999999998</v>
      </c>
      <c r="AB7">
        <v>4</v>
      </c>
      <c r="AC7">
        <v>1</v>
      </c>
      <c r="AD7">
        <v>52</v>
      </c>
      <c r="AE7">
        <v>12</v>
      </c>
      <c r="AF7">
        <v>9911.52</v>
      </c>
      <c r="AG7">
        <v>-595.71400000000006</v>
      </c>
      <c r="AH7">
        <v>1085.838</v>
      </c>
      <c r="AI7">
        <v>0.16600000000000001</v>
      </c>
      <c r="AJ7">
        <v>10.308</v>
      </c>
      <c r="AK7">
        <v>5.242</v>
      </c>
      <c r="AL7">
        <v>4492.5730000000003</v>
      </c>
      <c r="AM7">
        <v>-615.91300000000001</v>
      </c>
      <c r="AN7">
        <v>1</v>
      </c>
      <c r="AO7">
        <v>0.90100000000000002</v>
      </c>
      <c r="AP7">
        <v>1</v>
      </c>
      <c r="AQ7">
        <v>1</v>
      </c>
      <c r="AR7">
        <v>0.77500000000000002</v>
      </c>
      <c r="AS7">
        <v>11.961</v>
      </c>
      <c r="AT7">
        <v>16.72</v>
      </c>
      <c r="AU7">
        <v>4.8239999999999998</v>
      </c>
      <c r="AV7">
        <v>12.856999999999999</v>
      </c>
      <c r="AW7">
        <v>7.8739999999999997</v>
      </c>
      <c r="AX7">
        <v>1346.385</v>
      </c>
      <c r="AY7">
        <v>250</v>
      </c>
      <c r="AZ7" t="s">
        <v>27</v>
      </c>
      <c r="BA7">
        <v>12</v>
      </c>
    </row>
    <row r="8" spans="1:53" x14ac:dyDescent="0.2">
      <c r="E8">
        <v>250</v>
      </c>
      <c r="F8" t="s">
        <v>27</v>
      </c>
      <c r="G8">
        <v>60</v>
      </c>
      <c r="H8" s="8">
        <f t="shared" si="0"/>
        <v>5.8075254000000003</v>
      </c>
      <c r="I8" s="8">
        <f t="shared" si="1"/>
        <v>-0.1821034</v>
      </c>
      <c r="J8" s="8">
        <f t="shared" si="2"/>
        <v>0.83049239999999991</v>
      </c>
      <c r="K8" s="8">
        <f t="shared" si="3"/>
        <v>3.1800000000000002E-2</v>
      </c>
      <c r="L8" s="8">
        <f t="shared" si="4"/>
        <v>9.5747999999999998</v>
      </c>
      <c r="M8" s="8">
        <f t="shared" si="5"/>
        <v>4.0969999999999995</v>
      </c>
      <c r="N8" s="8">
        <f t="shared" si="6"/>
        <v>2.8409553999999999</v>
      </c>
      <c r="O8" s="8">
        <f t="shared" si="7"/>
        <v>-0.1716732</v>
      </c>
      <c r="P8" s="9">
        <f t="shared" si="9"/>
        <v>0.97839999999999994</v>
      </c>
      <c r="Q8" s="5">
        <f t="shared" si="10"/>
        <v>0.80499999999999994</v>
      </c>
      <c r="R8" s="5">
        <f t="shared" si="11"/>
        <v>1</v>
      </c>
      <c r="S8" s="5">
        <f t="shared" si="12"/>
        <v>0.94299999999999995</v>
      </c>
      <c r="T8" s="8">
        <f t="shared" si="13"/>
        <v>0.74760000000000004</v>
      </c>
      <c r="U8" s="8">
        <f t="shared" si="14"/>
        <v>8.7895999999999983</v>
      </c>
      <c r="V8" s="8">
        <f t="shared" si="15"/>
        <v>14.2942</v>
      </c>
      <c r="W8" s="10">
        <f t="shared" si="16"/>
        <v>5.4388000000000005</v>
      </c>
      <c r="X8" s="10">
        <f t="shared" si="17"/>
        <v>11.683</v>
      </c>
      <c r="Y8" s="10">
        <f t="shared" si="18"/>
        <v>7.5578000000000003</v>
      </c>
      <c r="Z8" s="10">
        <f t="shared" si="19"/>
        <v>1.0838840000000001</v>
      </c>
      <c r="AB8">
        <v>5</v>
      </c>
      <c r="AC8">
        <v>1</v>
      </c>
      <c r="AD8">
        <v>53</v>
      </c>
      <c r="AE8">
        <v>60</v>
      </c>
      <c r="AF8">
        <v>5185.1170000000002</v>
      </c>
      <c r="AG8">
        <v>380.20800000000003</v>
      </c>
      <c r="AH8">
        <v>927.274</v>
      </c>
      <c r="AI8">
        <v>-0.18099999999999999</v>
      </c>
      <c r="AJ8">
        <v>9.1980000000000004</v>
      </c>
      <c r="AK8">
        <v>3.7850000000000001</v>
      </c>
      <c r="AL8">
        <v>2489.2660000000001</v>
      </c>
      <c r="AM8">
        <v>424.65600000000001</v>
      </c>
      <c r="AN8">
        <v>1</v>
      </c>
      <c r="AO8">
        <v>0.73599999999999999</v>
      </c>
      <c r="AP8">
        <v>1</v>
      </c>
      <c r="AQ8">
        <v>0.99099999999999999</v>
      </c>
      <c r="AR8">
        <v>0.79600000000000004</v>
      </c>
      <c r="AS8">
        <v>8.0259999999999998</v>
      </c>
      <c r="AT8">
        <v>12.946</v>
      </c>
      <c r="AU8">
        <v>5.5940000000000003</v>
      </c>
      <c r="AV8">
        <v>10.989000000000001</v>
      </c>
      <c r="AW8">
        <v>7.4320000000000004</v>
      </c>
      <c r="AX8">
        <v>1045.163</v>
      </c>
      <c r="AY8">
        <v>250</v>
      </c>
      <c r="AZ8" t="s">
        <v>27</v>
      </c>
      <c r="BA8">
        <v>60</v>
      </c>
    </row>
    <row r="9" spans="1:53" x14ac:dyDescent="0.2">
      <c r="A9" t="s">
        <v>71</v>
      </c>
      <c r="B9" s="8">
        <f>AVERAGE($H4:$H15)</f>
        <v>9.5440221333333337</v>
      </c>
      <c r="C9" s="8">
        <f>AVERAGE($H4:$H15)</f>
        <v>9.5440221333333337</v>
      </c>
      <c r="E9">
        <v>250</v>
      </c>
      <c r="F9" t="s">
        <v>27</v>
      </c>
      <c r="G9">
        <v>120</v>
      </c>
      <c r="H9" s="8">
        <f t="shared" si="0"/>
        <v>4.3631687999999995</v>
      </c>
      <c r="I9" s="8">
        <f t="shared" si="1"/>
        <v>-2.0434799999999975E-2</v>
      </c>
      <c r="J9" s="8">
        <f t="shared" si="2"/>
        <v>0.69535840000000004</v>
      </c>
      <c r="K9" s="8">
        <f t="shared" si="3"/>
        <v>7.039999999999999E-2</v>
      </c>
      <c r="L9" s="8">
        <f t="shared" si="4"/>
        <v>10.0928</v>
      </c>
      <c r="M9" s="8">
        <f t="shared" si="5"/>
        <v>3.2746000000000004</v>
      </c>
      <c r="N9" s="8">
        <f t="shared" si="6"/>
        <v>2.0990722000000002</v>
      </c>
      <c r="O9" s="8">
        <f t="shared" si="7"/>
        <v>-2.6997199999999999E-2</v>
      </c>
      <c r="P9" s="9">
        <f t="shared" si="9"/>
        <v>0.95199999999999996</v>
      </c>
      <c r="Q9" s="5">
        <f t="shared" si="10"/>
        <v>0.75040000000000007</v>
      </c>
      <c r="R9" s="5">
        <f t="shared" si="11"/>
        <v>1</v>
      </c>
      <c r="S9" s="5">
        <f t="shared" si="12"/>
        <v>0.89820000000000011</v>
      </c>
      <c r="T9" s="8">
        <f t="shared" si="13"/>
        <v>0.73299999999999998</v>
      </c>
      <c r="U9" s="8">
        <f t="shared" si="14"/>
        <v>6.9111999999999991</v>
      </c>
      <c r="V9" s="8">
        <f t="shared" si="15"/>
        <v>13.566800000000001</v>
      </c>
      <c r="W9" s="10">
        <f t="shared" si="16"/>
        <v>6.9022000000000006</v>
      </c>
      <c r="X9" s="10">
        <f t="shared" si="17"/>
        <v>11.692</v>
      </c>
      <c r="Y9" s="10">
        <f t="shared" si="18"/>
        <v>8.5691999999999986</v>
      </c>
      <c r="Z9" s="10">
        <f t="shared" si="19"/>
        <v>0.87923899999999988</v>
      </c>
      <c r="AB9">
        <v>6</v>
      </c>
      <c r="AC9">
        <v>1</v>
      </c>
      <c r="AD9">
        <v>54</v>
      </c>
      <c r="AE9">
        <v>120</v>
      </c>
      <c r="AF9">
        <v>4662.6080000000002</v>
      </c>
      <c r="AG9">
        <v>116.723</v>
      </c>
      <c r="AH9">
        <v>565.48699999999997</v>
      </c>
      <c r="AI9">
        <v>8.9999999999999993E-3</v>
      </c>
      <c r="AJ9">
        <v>11.731</v>
      </c>
      <c r="AK9">
        <v>3.5979999999999999</v>
      </c>
      <c r="AL9">
        <v>2249.7449999999999</v>
      </c>
      <c r="AM9">
        <v>123.956</v>
      </c>
      <c r="AN9">
        <v>1</v>
      </c>
      <c r="AO9">
        <v>0.90100000000000002</v>
      </c>
      <c r="AP9">
        <v>1</v>
      </c>
      <c r="AQ9">
        <v>0.89700000000000002</v>
      </c>
      <c r="AR9">
        <v>0.82</v>
      </c>
      <c r="AS9">
        <v>7.5579999999999998</v>
      </c>
      <c r="AT9">
        <v>15.503</v>
      </c>
      <c r="AU9">
        <v>8.4459999999999997</v>
      </c>
      <c r="AV9">
        <v>13.451000000000001</v>
      </c>
      <c r="AW9">
        <v>10.125999999999999</v>
      </c>
      <c r="AX9">
        <v>688.85699999999997</v>
      </c>
      <c r="AY9">
        <v>250</v>
      </c>
      <c r="AZ9" t="s">
        <v>27</v>
      </c>
      <c r="BA9">
        <v>120</v>
      </c>
    </row>
    <row r="10" spans="1:53" x14ac:dyDescent="0.2">
      <c r="A10" t="s">
        <v>70</v>
      </c>
      <c r="B10" s="8">
        <f>AVERAGE($I4:$I15)</f>
        <v>-1.6084986166666664</v>
      </c>
      <c r="C10" s="8">
        <f>AVERAGE($I4:$I15)</f>
        <v>-1.6084986166666664</v>
      </c>
      <c r="E10">
        <v>75</v>
      </c>
      <c r="F10" t="s">
        <v>26</v>
      </c>
      <c r="G10">
        <v>12</v>
      </c>
      <c r="H10" s="8">
        <f t="shared" si="0"/>
        <v>17.955180599999998</v>
      </c>
      <c r="I10" s="8">
        <f t="shared" si="1"/>
        <v>-7.6519376000000001</v>
      </c>
      <c r="J10" s="8">
        <f t="shared" si="2"/>
        <v>7.6353711999999998</v>
      </c>
      <c r="K10" s="8">
        <f t="shared" si="3"/>
        <v>0.1018</v>
      </c>
      <c r="L10" s="8">
        <f t="shared" si="4"/>
        <v>11.184000000000001</v>
      </c>
      <c r="M10" s="8">
        <f t="shared" si="5"/>
        <v>8.6492000000000004</v>
      </c>
      <c r="N10" s="8">
        <f t="shared" si="6"/>
        <v>8.0768439999999995</v>
      </c>
      <c r="O10" s="8">
        <f t="shared" si="7"/>
        <v>-7.6353711999999998</v>
      </c>
      <c r="P10" s="9">
        <f t="shared" si="9"/>
        <v>0.65300000000000002</v>
      </c>
      <c r="Q10" s="5">
        <f t="shared" si="10"/>
        <v>0.16200000000000003</v>
      </c>
      <c r="R10" s="5">
        <f t="shared" si="11"/>
        <v>0.98619999999999997</v>
      </c>
      <c r="S10" s="5">
        <f t="shared" si="12"/>
        <v>0.85359999999999991</v>
      </c>
      <c r="T10" s="8">
        <f t="shared" si="13"/>
        <v>2.0957999999999997</v>
      </c>
      <c r="U10" s="8">
        <f t="shared" si="14"/>
        <v>23.040399999999998</v>
      </c>
      <c r="V10" s="8">
        <f t="shared" si="15"/>
        <v>25.898800000000001</v>
      </c>
      <c r="W10" s="10">
        <f t="shared" si="16"/>
        <v>2.5202</v>
      </c>
      <c r="X10" s="10">
        <f t="shared" si="17"/>
        <v>16.040600000000001</v>
      </c>
      <c r="Y10" s="10">
        <f t="shared" si="18"/>
        <v>7.1854000000000013</v>
      </c>
      <c r="Z10" s="10">
        <f t="shared" si="19"/>
        <v>8.3640688000000001</v>
      </c>
      <c r="AB10">
        <v>7</v>
      </c>
      <c r="AC10">
        <v>1</v>
      </c>
      <c r="AD10">
        <v>55</v>
      </c>
      <c r="AE10">
        <v>12</v>
      </c>
      <c r="AF10">
        <v>16454.794000000002</v>
      </c>
      <c r="AG10">
        <v>-5654.6779999999999</v>
      </c>
      <c r="AH10">
        <v>5675.1859999999997</v>
      </c>
      <c r="AI10">
        <v>-3.2000000000000001E-2</v>
      </c>
      <c r="AJ10">
        <v>10.023</v>
      </c>
      <c r="AK10">
        <v>7.8470000000000004</v>
      </c>
      <c r="AL10">
        <v>7305.4790000000003</v>
      </c>
      <c r="AM10">
        <v>-5675.1859999999997</v>
      </c>
      <c r="AN10">
        <v>0.81799999999999995</v>
      </c>
      <c r="AO10">
        <v>0.19800000000000001</v>
      </c>
      <c r="AP10">
        <v>1</v>
      </c>
      <c r="AQ10">
        <v>1</v>
      </c>
      <c r="AR10">
        <v>1.173</v>
      </c>
      <c r="AS10">
        <v>19.145</v>
      </c>
      <c r="AT10">
        <v>19.170000000000002</v>
      </c>
      <c r="AU10">
        <v>2.2200000000000002</v>
      </c>
      <c r="AV10">
        <v>13.510999999999999</v>
      </c>
      <c r="AW10">
        <v>6.6180000000000003</v>
      </c>
      <c r="AX10">
        <v>5958.9340000000002</v>
      </c>
      <c r="AY10">
        <v>75</v>
      </c>
      <c r="AZ10" t="s">
        <v>26</v>
      </c>
      <c r="BA10">
        <v>12</v>
      </c>
    </row>
    <row r="11" spans="1:53" x14ac:dyDescent="0.2">
      <c r="A11" t="s">
        <v>69</v>
      </c>
      <c r="B11" s="8">
        <f>AVERAGE($L4:$L15)</f>
        <v>10.34305</v>
      </c>
      <c r="C11" s="8">
        <f>AVERAGE($L4:$L15)</f>
        <v>10.34305</v>
      </c>
      <c r="E11">
        <v>75</v>
      </c>
      <c r="F11" t="s">
        <v>26</v>
      </c>
      <c r="G11">
        <v>60</v>
      </c>
      <c r="H11" s="8">
        <f t="shared" si="0"/>
        <v>9.2095757999999979</v>
      </c>
      <c r="I11" s="8">
        <f t="shared" si="1"/>
        <v>-1.1426028000000001</v>
      </c>
      <c r="J11" s="8">
        <f t="shared" si="2"/>
        <v>1.4047854000000002</v>
      </c>
      <c r="K11" s="8">
        <f t="shared" si="3"/>
        <v>-1.0599999999999998E-2</v>
      </c>
      <c r="L11" s="8">
        <f t="shared" si="4"/>
        <v>10.520999999999999</v>
      </c>
      <c r="M11" s="8">
        <f t="shared" si="5"/>
        <v>5.0762</v>
      </c>
      <c r="N11" s="8">
        <f t="shared" si="6"/>
        <v>4.0995762000000004</v>
      </c>
      <c r="O11" s="8">
        <f t="shared" si="7"/>
        <v>-0.96874899999999997</v>
      </c>
      <c r="P11" s="9">
        <f t="shared" si="9"/>
        <v>0.95220000000000005</v>
      </c>
      <c r="Q11" s="5">
        <f t="shared" si="10"/>
        <v>0.66600000000000004</v>
      </c>
      <c r="R11" s="5">
        <f t="shared" si="11"/>
        <v>1</v>
      </c>
      <c r="S11" s="5">
        <f t="shared" si="12"/>
        <v>0.91020000000000001</v>
      </c>
      <c r="T11" s="8">
        <f t="shared" si="13"/>
        <v>1.0882000000000001</v>
      </c>
      <c r="U11" s="8">
        <f t="shared" si="14"/>
        <v>11.1922</v>
      </c>
      <c r="V11" s="8">
        <f t="shared" si="15"/>
        <v>16.499000000000002</v>
      </c>
      <c r="W11" s="10">
        <f t="shared" si="16"/>
        <v>5.5669999999999993</v>
      </c>
      <c r="X11" s="10">
        <f t="shared" si="17"/>
        <v>13.095599999999999</v>
      </c>
      <c r="Y11" s="10">
        <f t="shared" si="18"/>
        <v>8.1553999999999984</v>
      </c>
      <c r="Z11" s="10">
        <f t="shared" si="19"/>
        <v>1.7611811999999998</v>
      </c>
      <c r="AB11">
        <v>8</v>
      </c>
      <c r="AC11">
        <v>1</v>
      </c>
      <c r="AD11">
        <v>56</v>
      </c>
      <c r="AE11">
        <v>60</v>
      </c>
      <c r="AF11">
        <v>8658.3410000000003</v>
      </c>
      <c r="AG11">
        <v>-199.65799999999999</v>
      </c>
      <c r="AH11">
        <v>747.75199999999995</v>
      </c>
      <c r="AI11">
        <v>-0.13100000000000001</v>
      </c>
      <c r="AJ11">
        <v>11.773</v>
      </c>
      <c r="AK11">
        <v>5.0860000000000003</v>
      </c>
      <c r="AL11">
        <v>4019.9</v>
      </c>
      <c r="AM11">
        <v>-43.622999999999998</v>
      </c>
      <c r="AN11">
        <v>1</v>
      </c>
      <c r="AO11">
        <v>0.91700000000000004</v>
      </c>
      <c r="AP11">
        <v>1</v>
      </c>
      <c r="AQ11">
        <v>1</v>
      </c>
      <c r="AR11">
        <v>0.91800000000000004</v>
      </c>
      <c r="AS11">
        <v>10.839</v>
      </c>
      <c r="AT11">
        <v>17.443999999999999</v>
      </c>
      <c r="AU11">
        <v>6.7859999999999996</v>
      </c>
      <c r="AV11">
        <v>14.364000000000001</v>
      </c>
      <c r="AW11">
        <v>9.3309999999999995</v>
      </c>
      <c r="AX11">
        <v>905.60799999999995</v>
      </c>
      <c r="AY11">
        <v>75</v>
      </c>
      <c r="AZ11" t="s">
        <v>26</v>
      </c>
      <c r="BA11">
        <v>60</v>
      </c>
    </row>
    <row r="12" spans="1:53" x14ac:dyDescent="0.2">
      <c r="A12" t="s">
        <v>68</v>
      </c>
      <c r="B12" s="8">
        <f>AVERAGE($K4:K15)</f>
        <v>8.0083333333333326E-2</v>
      </c>
      <c r="C12" s="8">
        <f>AVERAGE($K4:L15)</f>
        <v>5.2115666666666671</v>
      </c>
      <c r="E12">
        <v>75</v>
      </c>
      <c r="F12" t="s">
        <v>26</v>
      </c>
      <c r="G12">
        <v>120</v>
      </c>
      <c r="H12" s="8">
        <f t="shared" si="0"/>
        <v>6.5182258000000015</v>
      </c>
      <c r="I12" s="8">
        <f t="shared" si="1"/>
        <v>-0.46975000000000011</v>
      </c>
      <c r="J12" s="8">
        <f t="shared" si="2"/>
        <v>1.1401080000000001</v>
      </c>
      <c r="K12" s="8">
        <f t="shared" si="3"/>
        <v>8.2800000000000012E-2</v>
      </c>
      <c r="L12" s="8">
        <f t="shared" si="4"/>
        <v>10.136199999999999</v>
      </c>
      <c r="M12" s="8">
        <f t="shared" si="5"/>
        <v>4.3770000000000007</v>
      </c>
      <c r="N12" s="8">
        <f t="shared" si="6"/>
        <v>3.0323069999999999</v>
      </c>
      <c r="O12" s="8">
        <f t="shared" si="7"/>
        <v>-0.40141199999999994</v>
      </c>
      <c r="P12" s="9">
        <f t="shared" si="9"/>
        <v>0.99659999999999993</v>
      </c>
      <c r="Q12" s="5">
        <f t="shared" si="10"/>
        <v>0.67420000000000002</v>
      </c>
      <c r="R12" s="5">
        <f t="shared" si="11"/>
        <v>1</v>
      </c>
      <c r="S12" s="5">
        <f t="shared" si="12"/>
        <v>0.8657999999999999</v>
      </c>
      <c r="T12" s="8">
        <f t="shared" si="13"/>
        <v>1.1118000000000001</v>
      </c>
      <c r="U12" s="8">
        <f t="shared" si="14"/>
        <v>9.4749999999999979</v>
      </c>
      <c r="V12" s="8">
        <f t="shared" si="15"/>
        <v>14.876799999999999</v>
      </c>
      <c r="W12" s="10">
        <f t="shared" si="16"/>
        <v>6.0686000000000009</v>
      </c>
      <c r="X12" s="10">
        <f t="shared" si="17"/>
        <v>12.252799999999999</v>
      </c>
      <c r="Y12" s="10">
        <f t="shared" si="18"/>
        <v>8.1791999999999998</v>
      </c>
      <c r="Z12" s="10">
        <f t="shared" si="19"/>
        <v>1.3233348</v>
      </c>
      <c r="AB12">
        <v>9</v>
      </c>
      <c r="AC12">
        <v>1</v>
      </c>
      <c r="AD12">
        <v>57</v>
      </c>
      <c r="AE12">
        <v>120</v>
      </c>
      <c r="AF12">
        <v>6677.335</v>
      </c>
      <c r="AG12">
        <v>-754.96400000000006</v>
      </c>
      <c r="AH12">
        <v>977.774</v>
      </c>
      <c r="AI12">
        <v>-7.6999999999999999E-2</v>
      </c>
      <c r="AJ12">
        <v>10.071999999999999</v>
      </c>
      <c r="AK12">
        <v>4.3380000000000001</v>
      </c>
      <c r="AL12">
        <v>3174.982</v>
      </c>
      <c r="AM12">
        <v>-691.495</v>
      </c>
      <c r="AN12">
        <v>1</v>
      </c>
      <c r="AO12">
        <v>0.74399999999999999</v>
      </c>
      <c r="AP12">
        <v>1</v>
      </c>
      <c r="AQ12">
        <v>0.871</v>
      </c>
      <c r="AR12">
        <v>1.1619999999999999</v>
      </c>
      <c r="AS12">
        <v>9.3239999999999998</v>
      </c>
      <c r="AT12">
        <v>15.021000000000001</v>
      </c>
      <c r="AU12">
        <v>6.0140000000000002</v>
      </c>
      <c r="AV12">
        <v>12.278</v>
      </c>
      <c r="AW12">
        <v>8.0809999999999995</v>
      </c>
      <c r="AX12">
        <v>1191.8399999999999</v>
      </c>
      <c r="AY12">
        <v>75</v>
      </c>
      <c r="AZ12" t="s">
        <v>26</v>
      </c>
      <c r="BA12">
        <v>120</v>
      </c>
    </row>
    <row r="13" spans="1:53" x14ac:dyDescent="0.2">
      <c r="A13" t="s">
        <v>67</v>
      </c>
      <c r="B13" s="8">
        <f>AVERAGE($J4:$J15)</f>
        <v>2.1044357833333334</v>
      </c>
      <c r="C13" s="8" t="e">
        <f>AVERAGE(#REF!)</f>
        <v>#REF!</v>
      </c>
      <c r="E13">
        <v>250</v>
      </c>
      <c r="F13" t="s">
        <v>26</v>
      </c>
      <c r="G13">
        <v>12</v>
      </c>
      <c r="H13" s="8">
        <f t="shared" si="0"/>
        <v>18.262777</v>
      </c>
      <c r="I13" s="8">
        <f t="shared" si="1"/>
        <v>-6.0464082000000001</v>
      </c>
      <c r="J13" s="8">
        <f t="shared" si="2"/>
        <v>6.1641605999999989</v>
      </c>
      <c r="K13" s="8">
        <f t="shared" si="3"/>
        <v>0.32540000000000002</v>
      </c>
      <c r="L13" s="8">
        <f t="shared" si="4"/>
        <v>10.222799999999999</v>
      </c>
      <c r="M13" s="8">
        <f t="shared" si="5"/>
        <v>8.5744000000000007</v>
      </c>
      <c r="N13" s="8">
        <f t="shared" si="6"/>
        <v>8.3886372000000016</v>
      </c>
      <c r="O13" s="8">
        <f t="shared" si="7"/>
        <v>-6.0701599999999996</v>
      </c>
      <c r="P13" s="9">
        <f t="shared" si="9"/>
        <v>0.81980000000000008</v>
      </c>
      <c r="Q13" s="5">
        <f t="shared" si="10"/>
        <v>0.29260000000000003</v>
      </c>
      <c r="R13" s="5">
        <f t="shared" si="11"/>
        <v>1</v>
      </c>
      <c r="S13" s="5">
        <f t="shared" si="12"/>
        <v>0.93459999999999999</v>
      </c>
      <c r="T13" s="8">
        <f t="shared" si="13"/>
        <v>1.9356000000000002</v>
      </c>
      <c r="U13" s="8">
        <f t="shared" si="14"/>
        <v>20.851399999999998</v>
      </c>
      <c r="V13" s="8">
        <f t="shared" si="15"/>
        <v>22.644599999999997</v>
      </c>
      <c r="W13" s="10">
        <f t="shared" si="16"/>
        <v>1.0858000000000001</v>
      </c>
      <c r="X13" s="10">
        <f t="shared" si="17"/>
        <v>15.0852</v>
      </c>
      <c r="Y13" s="10">
        <f t="shared" si="18"/>
        <v>6.1167999999999996</v>
      </c>
      <c r="Z13" s="10">
        <f t="shared" si="19"/>
        <v>6.8699427999999996</v>
      </c>
      <c r="AB13">
        <v>10</v>
      </c>
      <c r="AC13">
        <v>1</v>
      </c>
      <c r="AD13">
        <v>58</v>
      </c>
      <c r="AE13">
        <v>12</v>
      </c>
      <c r="AF13">
        <v>19047.556</v>
      </c>
      <c r="AG13">
        <v>-5885.0529999999999</v>
      </c>
      <c r="AH13">
        <v>6372.4139999999998</v>
      </c>
      <c r="AI13">
        <v>0.31900000000000001</v>
      </c>
      <c r="AJ13">
        <v>9.1609999999999996</v>
      </c>
      <c r="AK13">
        <v>9.0549999999999997</v>
      </c>
      <c r="AL13">
        <v>8660.8340000000007</v>
      </c>
      <c r="AM13">
        <v>-5902.4110000000001</v>
      </c>
      <c r="AN13">
        <v>0.65300000000000002</v>
      </c>
      <c r="AO13">
        <v>0.33900000000000002</v>
      </c>
      <c r="AP13">
        <v>1</v>
      </c>
      <c r="AQ13">
        <v>0.82799999999999996</v>
      </c>
      <c r="AR13">
        <v>2.8210000000000002</v>
      </c>
      <c r="AS13">
        <v>22.398</v>
      </c>
      <c r="AT13">
        <v>26.238</v>
      </c>
      <c r="AU13">
        <v>-1.877</v>
      </c>
      <c r="AV13">
        <v>16.082000000000001</v>
      </c>
      <c r="AW13">
        <v>3.9180000000000001</v>
      </c>
      <c r="AX13">
        <v>7580.2939999999999</v>
      </c>
      <c r="AY13">
        <v>250</v>
      </c>
      <c r="AZ13" t="s">
        <v>26</v>
      </c>
      <c r="BA13">
        <v>12</v>
      </c>
    </row>
    <row r="14" spans="1:53" x14ac:dyDescent="0.2">
      <c r="C14" s="8">
        <f>AVERAGE($J5:$J15)</f>
        <v>2.1206951999999997</v>
      </c>
      <c r="E14">
        <v>250</v>
      </c>
      <c r="F14" t="s">
        <v>26</v>
      </c>
      <c r="G14">
        <v>60</v>
      </c>
      <c r="H14" s="8">
        <f t="shared" si="0"/>
        <v>9.3309337999999986</v>
      </c>
      <c r="I14" s="8">
        <f t="shared" si="1"/>
        <v>-1.1015926</v>
      </c>
      <c r="J14" s="8">
        <f t="shared" si="2"/>
        <v>1.3564324000000001</v>
      </c>
      <c r="K14" s="8">
        <f t="shared" si="3"/>
        <v>0.21179999999999999</v>
      </c>
      <c r="L14" s="8">
        <f t="shared" si="4"/>
        <v>9.6538000000000004</v>
      </c>
      <c r="M14" s="8">
        <f t="shared" si="5"/>
        <v>4.9564000000000004</v>
      </c>
      <c r="N14" s="8">
        <f t="shared" si="6"/>
        <v>4.3447183999999996</v>
      </c>
      <c r="O14" s="8">
        <f t="shared" si="7"/>
        <v>-0.97758420000000001</v>
      </c>
      <c r="P14" s="9">
        <f t="shared" si="9"/>
        <v>0.98680000000000001</v>
      </c>
      <c r="Q14" s="5">
        <f t="shared" si="10"/>
        <v>0.81320000000000014</v>
      </c>
      <c r="R14" s="5">
        <f t="shared" si="11"/>
        <v>1</v>
      </c>
      <c r="S14" s="5">
        <f t="shared" si="12"/>
        <v>0.97420000000000007</v>
      </c>
      <c r="T14" s="8">
        <f t="shared" si="13"/>
        <v>0.99699999999999989</v>
      </c>
      <c r="U14" s="8">
        <f t="shared" si="14"/>
        <v>10.824400000000001</v>
      </c>
      <c r="V14" s="8">
        <f t="shared" si="15"/>
        <v>15.0654</v>
      </c>
      <c r="W14" s="10">
        <f t="shared" si="16"/>
        <v>4.9187999999999992</v>
      </c>
      <c r="X14" s="10">
        <f t="shared" si="17"/>
        <v>12.0318</v>
      </c>
      <c r="Y14" s="10">
        <f t="shared" si="18"/>
        <v>7.4271999999999991</v>
      </c>
      <c r="Z14" s="10">
        <f t="shared" si="19"/>
        <v>1.630126</v>
      </c>
      <c r="AB14">
        <v>11</v>
      </c>
      <c r="AC14">
        <v>1</v>
      </c>
      <c r="AD14">
        <v>59</v>
      </c>
      <c r="AE14">
        <v>60</v>
      </c>
      <c r="AF14">
        <v>10028.782999999999</v>
      </c>
      <c r="AG14">
        <v>-1001.323</v>
      </c>
      <c r="AH14">
        <v>1316.8009999999999</v>
      </c>
      <c r="AI14">
        <v>0.23400000000000001</v>
      </c>
      <c r="AJ14">
        <v>9.452</v>
      </c>
      <c r="AK14">
        <v>5.4710000000000001</v>
      </c>
      <c r="AL14">
        <v>4724.1390000000001</v>
      </c>
      <c r="AM14">
        <v>-920.02</v>
      </c>
      <c r="AN14">
        <v>1</v>
      </c>
      <c r="AO14">
        <v>0.89300000000000002</v>
      </c>
      <c r="AP14">
        <v>1</v>
      </c>
      <c r="AQ14">
        <v>0.96599999999999997</v>
      </c>
      <c r="AR14">
        <v>1.2110000000000001</v>
      </c>
      <c r="AS14">
        <v>11.981</v>
      </c>
      <c r="AT14">
        <v>15.702999999999999</v>
      </c>
      <c r="AU14">
        <v>4.3250000000000002</v>
      </c>
      <c r="AV14">
        <v>12.118</v>
      </c>
      <c r="AW14">
        <v>7.0259999999999998</v>
      </c>
      <c r="AX14">
        <v>1537.191</v>
      </c>
      <c r="AY14">
        <v>250</v>
      </c>
      <c r="AZ14" t="s">
        <v>26</v>
      </c>
      <c r="BA14">
        <v>60</v>
      </c>
    </row>
    <row r="15" spans="1:53" x14ac:dyDescent="0.2">
      <c r="E15">
        <v>250</v>
      </c>
      <c r="F15" t="s">
        <v>26</v>
      </c>
      <c r="G15">
        <v>120</v>
      </c>
      <c r="H15" s="8">
        <f t="shared" si="0"/>
        <v>6.7949237999999994</v>
      </c>
      <c r="I15" s="8">
        <f t="shared" si="1"/>
        <v>-0.45760279999999998</v>
      </c>
      <c r="J15" s="8">
        <f t="shared" si="2"/>
        <v>1.0019344000000001</v>
      </c>
      <c r="K15" s="8">
        <f t="shared" si="3"/>
        <v>-1.2800000000000001E-2</v>
      </c>
      <c r="L15" s="8">
        <f t="shared" si="4"/>
        <v>9.9909999999999997</v>
      </c>
      <c r="M15" s="8">
        <f t="shared" si="5"/>
        <v>4.498800000000001</v>
      </c>
      <c r="N15" s="8">
        <f t="shared" si="6"/>
        <v>3.1900646000000004</v>
      </c>
      <c r="O15" s="8">
        <f t="shared" si="7"/>
        <v>-0.42644219999999994</v>
      </c>
      <c r="P15" s="9">
        <f t="shared" si="9"/>
        <v>0.97680000000000011</v>
      </c>
      <c r="Q15" s="5">
        <f t="shared" si="10"/>
        <v>0.77039999999999997</v>
      </c>
      <c r="R15" s="5">
        <f t="shared" si="11"/>
        <v>1</v>
      </c>
      <c r="S15" s="5">
        <f t="shared" si="12"/>
        <v>0.92599999999999993</v>
      </c>
      <c r="T15" s="8">
        <f t="shared" si="13"/>
        <v>1.073</v>
      </c>
      <c r="U15" s="8">
        <f t="shared" si="14"/>
        <v>9.7462</v>
      </c>
      <c r="V15" s="8">
        <f t="shared" si="15"/>
        <v>15.256</v>
      </c>
      <c r="W15" s="10">
        <f t="shared" si="16"/>
        <v>5.6809999999999992</v>
      </c>
      <c r="X15" s="10">
        <f t="shared" si="17"/>
        <v>12.3322</v>
      </c>
      <c r="Y15" s="10">
        <f t="shared" si="18"/>
        <v>7.8878000000000004</v>
      </c>
      <c r="Z15" s="10">
        <f t="shared" si="19"/>
        <v>1.3030521999999998</v>
      </c>
      <c r="AB15">
        <v>12</v>
      </c>
      <c r="AC15">
        <v>1</v>
      </c>
      <c r="AD15">
        <v>60</v>
      </c>
      <c r="AE15">
        <v>120</v>
      </c>
      <c r="AF15">
        <v>6863.9780000000001</v>
      </c>
      <c r="AG15">
        <v>-170.864</v>
      </c>
      <c r="AH15">
        <v>1046.5329999999999</v>
      </c>
      <c r="AI15">
        <v>-0.371</v>
      </c>
      <c r="AJ15">
        <v>10.968</v>
      </c>
      <c r="AK15">
        <v>4.7750000000000004</v>
      </c>
      <c r="AL15">
        <v>3266.5680000000002</v>
      </c>
      <c r="AM15">
        <v>-130.86500000000001</v>
      </c>
      <c r="AN15">
        <v>1</v>
      </c>
      <c r="AO15">
        <v>0.83499999999999996</v>
      </c>
      <c r="AP15">
        <v>1</v>
      </c>
      <c r="AQ15">
        <v>0.89700000000000002</v>
      </c>
      <c r="AR15">
        <v>1.397</v>
      </c>
      <c r="AS15">
        <v>10.263</v>
      </c>
      <c r="AT15">
        <v>16.047000000000001</v>
      </c>
      <c r="AU15">
        <v>6.0759999999999996</v>
      </c>
      <c r="AV15">
        <v>13.343999999999999</v>
      </c>
      <c r="AW15">
        <v>8.673</v>
      </c>
      <c r="AX15">
        <v>1397.08</v>
      </c>
      <c r="AY15">
        <v>250</v>
      </c>
      <c r="AZ15" t="s">
        <v>26</v>
      </c>
      <c r="BA15">
        <v>120</v>
      </c>
    </row>
    <row r="16" spans="1:53" x14ac:dyDescent="0.2">
      <c r="A16" s="8">
        <f>MAX(O4:O15)</f>
        <v>5.6243800000000004E-2</v>
      </c>
      <c r="H16" s="8">
        <f t="shared" ref="H16:P16" si="20">AVERAGE(H4:H15)</f>
        <v>9.5440221333333337</v>
      </c>
      <c r="I16" s="8">
        <f t="shared" si="20"/>
        <v>-1.6084986166666664</v>
      </c>
      <c r="J16" s="8">
        <f t="shared" si="20"/>
        <v>2.1044357833333334</v>
      </c>
      <c r="K16" s="8">
        <f t="shared" si="20"/>
        <v>8.0083333333333326E-2</v>
      </c>
      <c r="L16" s="8">
        <f t="shared" si="20"/>
        <v>10.34305</v>
      </c>
      <c r="M16" s="8">
        <f t="shared" si="20"/>
        <v>5.4453500000000012</v>
      </c>
      <c r="N16" s="8">
        <f t="shared" si="20"/>
        <v>4.3988014166666671</v>
      </c>
      <c r="O16" s="8">
        <f t="shared" si="20"/>
        <v>-1.5760953333333332</v>
      </c>
      <c r="P16" s="9">
        <f t="shared" si="20"/>
        <v>0.93635000000000013</v>
      </c>
      <c r="Q16" s="5">
        <f>AVERAGE(AO16,AO28,AO40,AO52,AO64)</f>
        <v>0.64900000000000002</v>
      </c>
      <c r="R16" s="5">
        <f>AVERAGE(AP16,AP28,AP40,AP52,AP64)</f>
        <v>1</v>
      </c>
      <c r="S16" s="5">
        <f>AVERAGE(AQ16,AQ28,AQ40,AQ52,AQ64)</f>
        <v>0.83400000000000007</v>
      </c>
      <c r="T16" s="8">
        <f t="shared" ref="T16:Z16" si="21">AVERAGE(T4:T15)</f>
        <v>1.1936166666666668</v>
      </c>
      <c r="U16" s="8">
        <f t="shared" si="21"/>
        <v>12.659699999999999</v>
      </c>
      <c r="V16" s="8">
        <f t="shared" si="21"/>
        <v>17.45485</v>
      </c>
      <c r="W16" s="8">
        <f t="shared" si="21"/>
        <v>4.9742000000000006</v>
      </c>
      <c r="X16" s="8">
        <f t="shared" si="21"/>
        <v>13.220066666666668</v>
      </c>
      <c r="Y16" s="8">
        <f t="shared" si="21"/>
        <v>7.8204500000000001</v>
      </c>
      <c r="Z16" s="8">
        <f t="shared" si="21"/>
        <v>2.4504972500000002</v>
      </c>
      <c r="AB16">
        <v>1</v>
      </c>
      <c r="AC16">
        <v>2</v>
      </c>
      <c r="AD16">
        <v>49</v>
      </c>
      <c r="AE16">
        <v>12</v>
      </c>
      <c r="AF16">
        <v>9522.6540000000005</v>
      </c>
      <c r="AG16">
        <v>-773.221</v>
      </c>
      <c r="AH16">
        <v>1847.8330000000001</v>
      </c>
      <c r="AI16">
        <v>-0.46300000000000002</v>
      </c>
      <c r="AJ16">
        <v>8.2420000000000009</v>
      </c>
      <c r="AK16">
        <v>6.1849999999999996</v>
      </c>
      <c r="AL16">
        <v>4466.2690000000002</v>
      </c>
      <c r="AM16">
        <v>-800.06299999999999</v>
      </c>
      <c r="AN16">
        <v>0.98299999999999998</v>
      </c>
      <c r="AO16">
        <v>0.61199999999999999</v>
      </c>
      <c r="AP16">
        <v>1</v>
      </c>
      <c r="AQ16">
        <v>0.88800000000000001</v>
      </c>
      <c r="AR16">
        <v>1.546</v>
      </c>
      <c r="AS16">
        <v>14.023999999999999</v>
      </c>
      <c r="AT16">
        <v>15.797000000000001</v>
      </c>
      <c r="AU16">
        <v>2.9940000000000002</v>
      </c>
      <c r="AV16">
        <v>11.47</v>
      </c>
      <c r="AW16">
        <v>5.8449999999999998</v>
      </c>
      <c r="AX16">
        <v>2232.2089999999998</v>
      </c>
      <c r="AY16">
        <v>75</v>
      </c>
      <c r="AZ16" t="s">
        <v>27</v>
      </c>
      <c r="BA16">
        <v>12</v>
      </c>
    </row>
    <row r="17" spans="1:53" x14ac:dyDescent="0.2">
      <c r="A17" s="8">
        <f>MIN(O4:O15)</f>
        <v>-7.6353711999999998</v>
      </c>
      <c r="AB17">
        <v>2</v>
      </c>
      <c r="AC17">
        <v>2</v>
      </c>
      <c r="AD17">
        <v>50</v>
      </c>
      <c r="AE17">
        <v>60</v>
      </c>
      <c r="AF17">
        <v>4604.5079999999998</v>
      </c>
      <c r="AG17">
        <v>-203.292</v>
      </c>
      <c r="AH17">
        <v>756.10299999999995</v>
      </c>
      <c r="AI17">
        <v>0.13700000000000001</v>
      </c>
      <c r="AJ17">
        <v>9.0850000000000009</v>
      </c>
      <c r="AK17">
        <v>3.343</v>
      </c>
      <c r="AL17">
        <v>2151.9279999999999</v>
      </c>
      <c r="AM17">
        <v>-226.63300000000001</v>
      </c>
      <c r="AN17">
        <v>1</v>
      </c>
      <c r="AO17">
        <v>0.88400000000000001</v>
      </c>
      <c r="AP17">
        <v>1</v>
      </c>
      <c r="AQ17">
        <v>0.96599999999999997</v>
      </c>
      <c r="AR17">
        <v>0.71199999999999997</v>
      </c>
      <c r="AS17">
        <v>7.2149999999999999</v>
      </c>
      <c r="AT17">
        <v>12.923</v>
      </c>
      <c r="AU17">
        <v>5.5419999999999998</v>
      </c>
      <c r="AV17">
        <v>10.885999999999999</v>
      </c>
      <c r="AW17">
        <v>7.4589999999999996</v>
      </c>
      <c r="AX17">
        <v>864.90499999999997</v>
      </c>
      <c r="AY17">
        <v>75</v>
      </c>
      <c r="AZ17" t="s">
        <v>27</v>
      </c>
      <c r="BA17">
        <v>60</v>
      </c>
    </row>
    <row r="18" spans="1:53" x14ac:dyDescent="0.2">
      <c r="R18" s="11"/>
      <c r="S18" s="11"/>
      <c r="T18" s="11"/>
      <c r="U18" s="11"/>
      <c r="V18" s="11"/>
      <c r="W18" s="11"/>
      <c r="X18" s="11"/>
      <c r="Y18" s="11"/>
      <c r="Z18" s="11"/>
      <c r="AB18">
        <v>3</v>
      </c>
      <c r="AC18">
        <v>2</v>
      </c>
      <c r="AD18">
        <v>51</v>
      </c>
      <c r="AE18">
        <v>120</v>
      </c>
      <c r="AF18">
        <v>5189.1180000000004</v>
      </c>
      <c r="AG18">
        <v>-374.452</v>
      </c>
      <c r="AH18">
        <v>748.68799999999999</v>
      </c>
      <c r="AI18">
        <v>0.10299999999999999</v>
      </c>
      <c r="AJ18">
        <v>9.5760000000000005</v>
      </c>
      <c r="AK18">
        <v>3.8980000000000001</v>
      </c>
      <c r="AL18">
        <v>2504.1869999999999</v>
      </c>
      <c r="AM18">
        <v>-393.5</v>
      </c>
      <c r="AN18">
        <v>1</v>
      </c>
      <c r="AO18">
        <v>0.82599999999999996</v>
      </c>
      <c r="AP18">
        <v>1</v>
      </c>
      <c r="AQ18">
        <v>0.89700000000000002</v>
      </c>
      <c r="AR18">
        <v>1.0289999999999999</v>
      </c>
      <c r="AS18">
        <v>8.3659999999999997</v>
      </c>
      <c r="AT18">
        <v>13.97</v>
      </c>
      <c r="AU18">
        <v>5.532</v>
      </c>
      <c r="AV18">
        <v>11.548999999999999</v>
      </c>
      <c r="AW18">
        <v>7.6609999999999996</v>
      </c>
      <c r="AX18">
        <v>906.29300000000001</v>
      </c>
      <c r="AY18">
        <v>75</v>
      </c>
      <c r="AZ18" t="s">
        <v>27</v>
      </c>
      <c r="BA18">
        <v>120</v>
      </c>
    </row>
    <row r="19" spans="1:53" ht="51" x14ac:dyDescent="0.2">
      <c r="H19" s="11" t="s">
        <v>61</v>
      </c>
      <c r="I19" s="11" t="s">
        <v>83</v>
      </c>
      <c r="J19" s="11" t="s">
        <v>82</v>
      </c>
      <c r="K19" s="11" t="s">
        <v>81</v>
      </c>
      <c r="L19" s="11" t="s">
        <v>47</v>
      </c>
      <c r="M19" s="11" t="s">
        <v>0</v>
      </c>
      <c r="N19" s="11" t="s">
        <v>80</v>
      </c>
      <c r="O19" s="11" t="s">
        <v>79</v>
      </c>
      <c r="P19" s="13" t="s">
        <v>78</v>
      </c>
      <c r="Q19" s="11" t="s">
        <v>91</v>
      </c>
      <c r="R19" s="11" t="s">
        <v>77</v>
      </c>
      <c r="S19" s="11" t="s">
        <v>76</v>
      </c>
      <c r="T19" s="13" t="s">
        <v>75</v>
      </c>
      <c r="U19" s="11" t="s">
        <v>74</v>
      </c>
      <c r="V19" s="11" t="s">
        <v>73</v>
      </c>
      <c r="W19" s="11" t="s">
        <v>46</v>
      </c>
      <c r="X19" s="11" t="s">
        <v>72</v>
      </c>
      <c r="Y19" s="11" t="s">
        <v>45</v>
      </c>
      <c r="Z19" s="11" t="s">
        <v>44</v>
      </c>
      <c r="AB19">
        <v>4</v>
      </c>
      <c r="AC19">
        <v>2</v>
      </c>
      <c r="AD19">
        <v>52</v>
      </c>
      <c r="AE19">
        <v>12</v>
      </c>
      <c r="AF19">
        <v>18296.597000000002</v>
      </c>
      <c r="AG19">
        <v>-2866.0659999999998</v>
      </c>
      <c r="AH19">
        <v>2860.701</v>
      </c>
      <c r="AI19">
        <v>0.17399999999999999</v>
      </c>
      <c r="AJ19">
        <v>12.81</v>
      </c>
      <c r="AK19">
        <v>9.468</v>
      </c>
      <c r="AL19">
        <v>8433.0619999999999</v>
      </c>
      <c r="AM19">
        <v>-2860.701</v>
      </c>
      <c r="AN19">
        <v>1</v>
      </c>
      <c r="AO19">
        <v>0.81</v>
      </c>
      <c r="AP19">
        <v>1</v>
      </c>
      <c r="AQ19">
        <v>1</v>
      </c>
      <c r="AR19">
        <v>1.4039999999999999</v>
      </c>
      <c r="AS19">
        <v>23.332999999999998</v>
      </c>
      <c r="AT19">
        <v>30.081</v>
      </c>
      <c r="AU19">
        <v>4.2460000000000004</v>
      </c>
      <c r="AV19">
        <v>19.141999999999999</v>
      </c>
      <c r="AW19">
        <v>8.4960000000000004</v>
      </c>
      <c r="AX19">
        <v>3461.2559999999999</v>
      </c>
      <c r="AY19">
        <v>250</v>
      </c>
      <c r="AZ19" t="s">
        <v>27</v>
      </c>
      <c r="BA19">
        <v>12</v>
      </c>
    </row>
    <row r="20" spans="1:53" x14ac:dyDescent="0.2">
      <c r="T20" s="9"/>
      <c r="AB20">
        <v>5</v>
      </c>
      <c r="AC20">
        <v>2</v>
      </c>
      <c r="AD20">
        <v>53</v>
      </c>
      <c r="AE20">
        <v>60</v>
      </c>
      <c r="AF20">
        <v>5395.1210000000001</v>
      </c>
      <c r="AG20">
        <v>-433.553</v>
      </c>
      <c r="AH20">
        <v>660.07100000000003</v>
      </c>
      <c r="AI20">
        <v>-3.0000000000000001E-3</v>
      </c>
      <c r="AJ20">
        <v>9.4190000000000005</v>
      </c>
      <c r="AK20">
        <v>3.734</v>
      </c>
      <c r="AL20">
        <v>2643.0770000000002</v>
      </c>
      <c r="AM20">
        <v>-422.59300000000002</v>
      </c>
      <c r="AN20">
        <v>0.95</v>
      </c>
      <c r="AO20">
        <v>0.85099999999999998</v>
      </c>
      <c r="AP20">
        <v>1</v>
      </c>
      <c r="AQ20">
        <v>0.95699999999999996</v>
      </c>
      <c r="AR20">
        <v>0.63800000000000001</v>
      </c>
      <c r="AS20">
        <v>8.02</v>
      </c>
      <c r="AT20">
        <v>13.742000000000001</v>
      </c>
      <c r="AU20">
        <v>5.6619999999999999</v>
      </c>
      <c r="AV20">
        <v>11.363</v>
      </c>
      <c r="AW20">
        <v>7.5609999999999999</v>
      </c>
      <c r="AX20">
        <v>900.94</v>
      </c>
      <c r="AY20">
        <v>250</v>
      </c>
      <c r="AZ20" t="s">
        <v>27</v>
      </c>
      <c r="BA20">
        <v>60</v>
      </c>
    </row>
    <row r="21" spans="1:53" x14ac:dyDescent="0.2">
      <c r="E21" t="s">
        <v>56</v>
      </c>
      <c r="H21" s="1">
        <f t="shared" ref="H21:U21" si="22">AVERAGE(H4:H9)</f>
        <v>7.7427748000000021</v>
      </c>
      <c r="I21" s="1">
        <f t="shared" si="22"/>
        <v>-0.40534823333333331</v>
      </c>
      <c r="J21" s="1">
        <f t="shared" si="22"/>
        <v>1.0917395666666667</v>
      </c>
      <c r="K21" s="1">
        <f t="shared" si="22"/>
        <v>4.3766666666666669E-2</v>
      </c>
      <c r="L21" s="1">
        <f t="shared" si="22"/>
        <v>10.401299999999999</v>
      </c>
      <c r="M21" s="8">
        <f t="shared" si="22"/>
        <v>4.8687000000000005</v>
      </c>
      <c r="N21" s="1">
        <f t="shared" si="22"/>
        <v>3.6089116000000003</v>
      </c>
      <c r="O21" s="1">
        <f t="shared" si="22"/>
        <v>-0.4055708999999999</v>
      </c>
      <c r="P21" s="9">
        <f t="shared" si="22"/>
        <v>0.97516666666666663</v>
      </c>
      <c r="Q21" s="1">
        <f t="shared" si="22"/>
        <v>0.78733333333333333</v>
      </c>
      <c r="R21" s="9">
        <f t="shared" si="22"/>
        <v>0.99799999999999989</v>
      </c>
      <c r="S21" s="9">
        <f t="shared" si="22"/>
        <v>0.91093333333333337</v>
      </c>
      <c r="T21" s="9">
        <f t="shared" si="22"/>
        <v>1.0036666666666667</v>
      </c>
      <c r="U21" s="1">
        <f t="shared" si="22"/>
        <v>11.131133333333333</v>
      </c>
      <c r="V21" s="1">
        <f>AVERAGE(W4:W9)</f>
        <v>5.6415000000000006</v>
      </c>
      <c r="W21" s="1">
        <f>AVERAGE(X4:X9)</f>
        <v>12.967100000000002</v>
      </c>
      <c r="X21" s="1">
        <f>AVERAGE(Y4:Y9)</f>
        <v>8.1489333333333338</v>
      </c>
      <c r="Y21" s="1">
        <f>AVERAGE(Z4:Z9)</f>
        <v>1.3590435333333331</v>
      </c>
      <c r="Z21" s="1">
        <f>AVERAGE(V4:V9)</f>
        <v>16.536266666666666</v>
      </c>
      <c r="AB21">
        <v>6</v>
      </c>
      <c r="AC21">
        <v>2</v>
      </c>
      <c r="AD21">
        <v>54</v>
      </c>
      <c r="AE21">
        <v>120</v>
      </c>
      <c r="AF21">
        <v>4116.7139999999999</v>
      </c>
      <c r="AG21">
        <v>275.14</v>
      </c>
      <c r="AH21">
        <v>715.75300000000004</v>
      </c>
      <c r="AI21">
        <v>3.2000000000000001E-2</v>
      </c>
      <c r="AJ21">
        <v>9.1669999999999998</v>
      </c>
      <c r="AK21">
        <v>2.9729999999999999</v>
      </c>
      <c r="AL21">
        <v>1913.809</v>
      </c>
      <c r="AM21">
        <v>287.149</v>
      </c>
      <c r="AN21">
        <v>1</v>
      </c>
      <c r="AO21">
        <v>0.64500000000000002</v>
      </c>
      <c r="AP21">
        <v>1</v>
      </c>
      <c r="AQ21">
        <v>0.94</v>
      </c>
      <c r="AR21">
        <v>0.6</v>
      </c>
      <c r="AS21">
        <v>6.3449999999999998</v>
      </c>
      <c r="AT21">
        <v>12.335000000000001</v>
      </c>
      <c r="AU21">
        <v>6.0679999999999996</v>
      </c>
      <c r="AV21">
        <v>10.680999999999999</v>
      </c>
      <c r="AW21">
        <v>7.7220000000000004</v>
      </c>
      <c r="AX21">
        <v>822.88099999999997</v>
      </c>
      <c r="AY21">
        <v>250</v>
      </c>
      <c r="AZ21" t="s">
        <v>27</v>
      </c>
      <c r="BA21">
        <v>120</v>
      </c>
    </row>
    <row r="22" spans="1:53" x14ac:dyDescent="0.2">
      <c r="E22" t="s">
        <v>54</v>
      </c>
      <c r="H22" s="1">
        <f t="shared" ref="H22:U22" si="23">AVERAGE(H10:H15)</f>
        <v>11.345269466666664</v>
      </c>
      <c r="I22" s="1">
        <f t="shared" si="23"/>
        <v>-2.8116489999999996</v>
      </c>
      <c r="J22" s="1">
        <f t="shared" si="23"/>
        <v>3.1171319999999993</v>
      </c>
      <c r="K22" s="1">
        <f t="shared" si="23"/>
        <v>0.1164</v>
      </c>
      <c r="L22" s="1">
        <f t="shared" si="23"/>
        <v>10.284799999999999</v>
      </c>
      <c r="M22" s="8">
        <f t="shared" si="23"/>
        <v>6.0220000000000011</v>
      </c>
      <c r="N22" s="1">
        <f t="shared" si="23"/>
        <v>5.1886912333333335</v>
      </c>
      <c r="O22" s="1">
        <f t="shared" si="23"/>
        <v>-2.746619766666667</v>
      </c>
      <c r="P22" s="9">
        <f t="shared" si="23"/>
        <v>0.89753333333333318</v>
      </c>
      <c r="Q22" s="1">
        <f t="shared" si="23"/>
        <v>0.56306666666666672</v>
      </c>
      <c r="R22" s="9">
        <f t="shared" si="23"/>
        <v>0.99770000000000003</v>
      </c>
      <c r="S22" s="9">
        <f t="shared" si="23"/>
        <v>0.91073333333333339</v>
      </c>
      <c r="T22" s="9">
        <f t="shared" si="23"/>
        <v>1.3835666666666666</v>
      </c>
      <c r="U22" s="1">
        <f t="shared" si="23"/>
        <v>14.188266666666665</v>
      </c>
      <c r="V22" s="1">
        <f>AVERAGE(W10:W15)</f>
        <v>4.3068999999999997</v>
      </c>
      <c r="W22" s="1">
        <f>AVERAGE(X10:X15)</f>
        <v>13.473033333333333</v>
      </c>
      <c r="X22" s="1">
        <f>AVERAGE(Y10:Y15)</f>
        <v>7.4919666666666664</v>
      </c>
      <c r="Y22" s="1">
        <f>AVERAGE(Z10:Z15)</f>
        <v>3.5419509666666666</v>
      </c>
      <c r="Z22" s="1">
        <f>AVERAGE(V10:V15)</f>
        <v>18.373433333333335</v>
      </c>
      <c r="AB22">
        <v>7</v>
      </c>
      <c r="AC22">
        <v>2</v>
      </c>
      <c r="AD22">
        <v>55</v>
      </c>
      <c r="AE22">
        <v>12</v>
      </c>
      <c r="AF22">
        <v>15341.652</v>
      </c>
      <c r="AG22">
        <v>-6646.9279999999999</v>
      </c>
      <c r="AH22">
        <v>6632.3469999999998</v>
      </c>
      <c r="AI22">
        <v>0.26</v>
      </c>
      <c r="AJ22">
        <v>11.436</v>
      </c>
      <c r="AK22">
        <v>7.93</v>
      </c>
      <c r="AL22">
        <v>6997.2629999999999</v>
      </c>
      <c r="AM22">
        <v>-6632.3469999999998</v>
      </c>
      <c r="AN22">
        <v>0.73599999999999999</v>
      </c>
      <c r="AO22">
        <v>0.215</v>
      </c>
      <c r="AP22">
        <v>1</v>
      </c>
      <c r="AQ22">
        <v>0.79300000000000004</v>
      </c>
      <c r="AR22">
        <v>2.5209999999999999</v>
      </c>
      <c r="AS22">
        <v>18.942</v>
      </c>
      <c r="AT22">
        <v>23.638000000000002</v>
      </c>
      <c r="AU22">
        <v>2.1269999999999998</v>
      </c>
      <c r="AV22">
        <v>16.776</v>
      </c>
      <c r="AW22">
        <v>6.86</v>
      </c>
      <c r="AX22">
        <v>7619.9989999999998</v>
      </c>
      <c r="AY22">
        <v>75</v>
      </c>
      <c r="AZ22" t="s">
        <v>26</v>
      </c>
      <c r="BA22">
        <v>12</v>
      </c>
    </row>
    <row r="23" spans="1:53" x14ac:dyDescent="0.2">
      <c r="H23" s="6"/>
      <c r="I23" s="6"/>
      <c r="J23" s="6"/>
      <c r="K23" s="6"/>
      <c r="L23" s="6"/>
      <c r="M23" s="8"/>
      <c r="N23" s="6"/>
      <c r="O23" s="6"/>
      <c r="Q23" s="6"/>
      <c r="R23" s="9"/>
      <c r="S23" s="9"/>
      <c r="T23" s="9"/>
      <c r="U23" s="6"/>
      <c r="V23" s="6"/>
      <c r="W23" s="6"/>
      <c r="X23" s="6"/>
      <c r="Y23" s="6"/>
      <c r="Z23" s="6"/>
      <c r="AB23">
        <v>8</v>
      </c>
      <c r="AC23">
        <v>2</v>
      </c>
      <c r="AD23">
        <v>56</v>
      </c>
      <c r="AE23">
        <v>60</v>
      </c>
      <c r="AF23">
        <v>9590.3310000000001</v>
      </c>
      <c r="AG23">
        <v>-1943.596</v>
      </c>
      <c r="AH23">
        <v>1931.7270000000001</v>
      </c>
      <c r="AI23">
        <v>-0.23</v>
      </c>
      <c r="AJ23">
        <v>11.733000000000001</v>
      </c>
      <c r="AK23">
        <v>5.3330000000000002</v>
      </c>
      <c r="AL23">
        <v>4245.7659999999996</v>
      </c>
      <c r="AM23">
        <v>-1862.848</v>
      </c>
      <c r="AN23">
        <v>0.93400000000000005</v>
      </c>
      <c r="AO23">
        <v>0.55400000000000005</v>
      </c>
      <c r="AP23">
        <v>1</v>
      </c>
      <c r="AQ23">
        <v>0.95699999999999996</v>
      </c>
      <c r="AR23">
        <v>0.95499999999999996</v>
      </c>
      <c r="AS23">
        <v>11.763999999999999</v>
      </c>
      <c r="AT23">
        <v>18.521999999999998</v>
      </c>
      <c r="AU23">
        <v>6.0419999999999998</v>
      </c>
      <c r="AV23">
        <v>14.638999999999999</v>
      </c>
      <c r="AW23">
        <v>9.0269999999999992</v>
      </c>
      <c r="AX23">
        <v>2181.5940000000001</v>
      </c>
      <c r="AY23">
        <v>75</v>
      </c>
      <c r="AZ23" t="s">
        <v>26</v>
      </c>
      <c r="BA23">
        <v>60</v>
      </c>
    </row>
    <row r="24" spans="1:53" x14ac:dyDescent="0.2">
      <c r="E24" t="s">
        <v>41</v>
      </c>
      <c r="H24" s="1">
        <f t="shared" ref="H24:U24" si="24">AVERAGE(H4:H6)</f>
        <v>6.585773800000001</v>
      </c>
      <c r="I24" s="1">
        <f t="shared" si="24"/>
        <v>-0.43880193333333334</v>
      </c>
      <c r="J24" s="1">
        <f t="shared" si="24"/>
        <v>1.1077674666666668</v>
      </c>
      <c r="K24" s="1">
        <f t="shared" si="24"/>
        <v>-4.3333333333333314E-3</v>
      </c>
      <c r="L24" s="1">
        <f t="shared" si="24"/>
        <v>10.730733333333333</v>
      </c>
      <c r="M24" s="8">
        <f t="shared" si="24"/>
        <v>4.5358666666666672</v>
      </c>
      <c r="N24" s="1">
        <f t="shared" si="24"/>
        <v>3.0646973999999996</v>
      </c>
      <c r="O24" s="1">
        <f t="shared" si="24"/>
        <v>-0.43836219999999998</v>
      </c>
      <c r="P24" s="9">
        <f t="shared" si="24"/>
        <v>0.97353333333333347</v>
      </c>
      <c r="Q24" s="1">
        <f t="shared" si="24"/>
        <v>0.74873333333333336</v>
      </c>
      <c r="R24" s="9">
        <f t="shared" si="24"/>
        <v>0.996</v>
      </c>
      <c r="S24" s="9">
        <f t="shared" si="24"/>
        <v>0.87653333333333328</v>
      </c>
      <c r="T24" s="9">
        <f t="shared" si="24"/>
        <v>1.1323333333333334</v>
      </c>
      <c r="U24" s="1">
        <f t="shared" si="24"/>
        <v>10.054933333333333</v>
      </c>
      <c r="V24" s="1">
        <f>AVERAGE(W4:W6)</f>
        <v>6.4001333333333328</v>
      </c>
      <c r="W24" s="1">
        <f>AVERAGE(X4:X6)</f>
        <v>13.023400000000001</v>
      </c>
      <c r="X24" s="1">
        <f>AVERAGE(Y4:Y6)</f>
        <v>8.6887333333333334</v>
      </c>
      <c r="Y24" s="1">
        <f>AVERAGE(Z4:Z6)</f>
        <v>1.3728717999999998</v>
      </c>
      <c r="Z24" s="1">
        <f>AVERAGE(V4:V6)</f>
        <v>16.035666666666668</v>
      </c>
      <c r="AB24">
        <v>9</v>
      </c>
      <c r="AC24">
        <v>2</v>
      </c>
      <c r="AD24">
        <v>57</v>
      </c>
      <c r="AE24">
        <v>120</v>
      </c>
      <c r="AF24">
        <v>6642.4319999999998</v>
      </c>
      <c r="AG24">
        <v>-1098.567</v>
      </c>
      <c r="AH24">
        <v>1298.28</v>
      </c>
      <c r="AI24">
        <v>0.19</v>
      </c>
      <c r="AJ24">
        <v>10.3</v>
      </c>
      <c r="AK24">
        <v>4.4720000000000004</v>
      </c>
      <c r="AL24">
        <v>3128.1080000000002</v>
      </c>
      <c r="AM24">
        <v>-1083.165</v>
      </c>
      <c r="AN24">
        <v>1</v>
      </c>
      <c r="AO24">
        <v>0.63600000000000001</v>
      </c>
      <c r="AP24">
        <v>1</v>
      </c>
      <c r="AQ24">
        <v>0.89700000000000002</v>
      </c>
      <c r="AR24">
        <v>0.95399999999999996</v>
      </c>
      <c r="AS24">
        <v>9.7449999999999992</v>
      </c>
      <c r="AT24">
        <v>15.039</v>
      </c>
      <c r="AU24">
        <v>6.0510000000000002</v>
      </c>
      <c r="AV24">
        <v>12.41</v>
      </c>
      <c r="AW24">
        <v>8.2880000000000003</v>
      </c>
      <c r="AX24">
        <v>1450.4179999999999</v>
      </c>
      <c r="AY24">
        <v>75</v>
      </c>
      <c r="AZ24" t="s">
        <v>26</v>
      </c>
      <c r="BA24">
        <v>120</v>
      </c>
    </row>
    <row r="25" spans="1:53" x14ac:dyDescent="0.2">
      <c r="E25" t="s">
        <v>40</v>
      </c>
      <c r="H25" s="1">
        <f t="shared" ref="H25:U25" si="25">AVERAGE(H7:H9)</f>
        <v>8.8997758000000022</v>
      </c>
      <c r="I25" s="1">
        <f t="shared" si="25"/>
        <v>-0.37189453333333322</v>
      </c>
      <c r="J25" s="1">
        <f t="shared" si="25"/>
        <v>1.0757116666666666</v>
      </c>
      <c r="K25" s="1">
        <f t="shared" si="25"/>
        <v>9.1866666666666652E-2</v>
      </c>
      <c r="L25" s="1">
        <f t="shared" si="25"/>
        <v>10.071866666666667</v>
      </c>
      <c r="M25" s="8">
        <f t="shared" si="25"/>
        <v>5.2015333333333338</v>
      </c>
      <c r="N25" s="1">
        <f t="shared" si="25"/>
        <v>4.1531258000000006</v>
      </c>
      <c r="O25" s="1">
        <f t="shared" si="25"/>
        <v>-0.3727796000000001</v>
      </c>
      <c r="P25" s="9">
        <f t="shared" si="25"/>
        <v>0.97679999999999989</v>
      </c>
      <c r="Q25" s="1">
        <f t="shared" si="25"/>
        <v>0.8259333333333333</v>
      </c>
      <c r="R25" s="9">
        <f t="shared" si="25"/>
        <v>1</v>
      </c>
      <c r="S25" s="9">
        <f t="shared" si="25"/>
        <v>0.94533333333333347</v>
      </c>
      <c r="T25" s="9">
        <f t="shared" si="25"/>
        <v>0.875</v>
      </c>
      <c r="U25" s="1">
        <f t="shared" si="25"/>
        <v>12.207333333333333</v>
      </c>
      <c r="V25" s="1">
        <f>AVERAGE(W7:W9)</f>
        <v>4.8828666666666676</v>
      </c>
      <c r="W25" s="1">
        <f>AVERAGE(X7:X9)</f>
        <v>12.9108</v>
      </c>
      <c r="X25" s="1">
        <f>AVERAGE(Y7:Y9)</f>
        <v>7.6091333333333324</v>
      </c>
      <c r="Y25" s="1">
        <f>AVERAGE(Z7:Z9)</f>
        <v>1.3452152666666668</v>
      </c>
      <c r="Z25" s="1">
        <f>AVERAGE(V7:V9)</f>
        <v>17.036866666666665</v>
      </c>
      <c r="AB25">
        <v>10</v>
      </c>
      <c r="AC25">
        <v>2</v>
      </c>
      <c r="AD25">
        <v>58</v>
      </c>
      <c r="AE25">
        <v>12</v>
      </c>
      <c r="AF25">
        <v>18251.649000000001</v>
      </c>
      <c r="AG25">
        <v>-7190.8649999999998</v>
      </c>
      <c r="AH25">
        <v>7212.3829999999998</v>
      </c>
      <c r="AI25">
        <v>0.11899999999999999</v>
      </c>
      <c r="AJ25">
        <v>12.32</v>
      </c>
      <c r="AK25">
        <v>9.9969999999999999</v>
      </c>
      <c r="AL25">
        <v>8282.5849999999991</v>
      </c>
      <c r="AM25">
        <v>-7212.3829999999998</v>
      </c>
      <c r="AN25">
        <v>0.71099999999999997</v>
      </c>
      <c r="AO25">
        <v>0.157</v>
      </c>
      <c r="AP25">
        <v>1</v>
      </c>
      <c r="AQ25">
        <v>0.93100000000000005</v>
      </c>
      <c r="AR25">
        <v>2.69</v>
      </c>
      <c r="AS25">
        <v>24.036000000000001</v>
      </c>
      <c r="AT25">
        <v>25.821000000000002</v>
      </c>
      <c r="AU25">
        <v>2.1389999999999998</v>
      </c>
      <c r="AV25">
        <v>17.536999999999999</v>
      </c>
      <c r="AW25">
        <v>7.9240000000000004</v>
      </c>
      <c r="AX25">
        <v>7866.79</v>
      </c>
      <c r="AY25">
        <v>250</v>
      </c>
      <c r="AZ25" t="s">
        <v>26</v>
      </c>
      <c r="BA25">
        <v>12</v>
      </c>
    </row>
    <row r="26" spans="1:53" x14ac:dyDescent="0.2">
      <c r="E26" t="s">
        <v>39</v>
      </c>
      <c r="H26" s="1">
        <f t="shared" ref="H26:U26" si="26">AVERAGE(H10:H12)</f>
        <v>11.227660733333332</v>
      </c>
      <c r="I26" s="1">
        <f t="shared" si="26"/>
        <v>-3.0880968000000002</v>
      </c>
      <c r="J26" s="1">
        <f t="shared" si="26"/>
        <v>3.3934215333333331</v>
      </c>
      <c r="K26" s="1">
        <f t="shared" si="26"/>
        <v>5.8000000000000003E-2</v>
      </c>
      <c r="L26" s="1">
        <f t="shared" si="26"/>
        <v>10.613733333333332</v>
      </c>
      <c r="M26" s="8">
        <f t="shared" si="26"/>
        <v>6.034133333333334</v>
      </c>
      <c r="N26" s="1">
        <f t="shared" si="26"/>
        <v>5.0695757333333331</v>
      </c>
      <c r="O26" s="1">
        <f t="shared" si="26"/>
        <v>-3.001844066666667</v>
      </c>
      <c r="P26" s="9">
        <f t="shared" si="26"/>
        <v>0.86726666666666663</v>
      </c>
      <c r="Q26" s="1">
        <f t="shared" si="26"/>
        <v>0.50073333333333336</v>
      </c>
      <c r="R26" s="9">
        <f t="shared" si="26"/>
        <v>0.99540000000000006</v>
      </c>
      <c r="S26" s="9">
        <f t="shared" si="26"/>
        <v>0.87653333333333328</v>
      </c>
      <c r="T26" s="9">
        <f t="shared" si="26"/>
        <v>1.4319333333333333</v>
      </c>
      <c r="U26" s="1">
        <f t="shared" si="26"/>
        <v>14.5692</v>
      </c>
      <c r="V26" s="1">
        <f>AVERAGE(W10:W12)</f>
        <v>4.7185999999999995</v>
      </c>
      <c r="W26" s="1">
        <f>AVERAGE(X10:X12)</f>
        <v>13.796333333333335</v>
      </c>
      <c r="X26" s="1">
        <f>AVERAGE(Y10:Y12)</f>
        <v>7.84</v>
      </c>
      <c r="Y26" s="1">
        <f>AVERAGE(Z10:Z12)</f>
        <v>3.8161949333333332</v>
      </c>
      <c r="Z26" s="1">
        <f>AVERAGE(V10:V12)</f>
        <v>19.091533333333334</v>
      </c>
      <c r="AB26">
        <v>11</v>
      </c>
      <c r="AC26">
        <v>2</v>
      </c>
      <c r="AD26">
        <v>59</v>
      </c>
      <c r="AE26">
        <v>60</v>
      </c>
      <c r="AF26">
        <v>10235.846</v>
      </c>
      <c r="AG26">
        <v>-1334.68</v>
      </c>
      <c r="AH26">
        <v>1300.085</v>
      </c>
      <c r="AI26">
        <v>0.22600000000000001</v>
      </c>
      <c r="AJ26">
        <v>9.1890000000000001</v>
      </c>
      <c r="AK26">
        <v>5.165</v>
      </c>
      <c r="AL26">
        <v>4966.7299999999996</v>
      </c>
      <c r="AM26">
        <v>-1193.703</v>
      </c>
      <c r="AN26">
        <v>1</v>
      </c>
      <c r="AO26">
        <v>0.95</v>
      </c>
      <c r="AP26">
        <v>1</v>
      </c>
      <c r="AQ26">
        <v>1</v>
      </c>
      <c r="AR26">
        <v>0.74399999999999999</v>
      </c>
      <c r="AS26">
        <v>11.186</v>
      </c>
      <c r="AT26">
        <v>14.337999999999999</v>
      </c>
      <c r="AU26">
        <v>4.5339999999999998</v>
      </c>
      <c r="AV26">
        <v>11.465999999999999</v>
      </c>
      <c r="AW26">
        <v>7.016</v>
      </c>
      <c r="AX26">
        <v>1514.2860000000001</v>
      </c>
      <c r="AY26">
        <v>250</v>
      </c>
      <c r="AZ26" t="s">
        <v>26</v>
      </c>
      <c r="BA26">
        <v>60</v>
      </c>
    </row>
    <row r="27" spans="1:53" x14ac:dyDescent="0.2">
      <c r="E27" t="s">
        <v>38</v>
      </c>
      <c r="H27" s="1">
        <f t="shared" ref="H27:U27" si="27">AVERAGE(H13:H15)</f>
        <v>11.462878199999999</v>
      </c>
      <c r="I27" s="1">
        <f t="shared" si="27"/>
        <v>-2.5352011999999999</v>
      </c>
      <c r="J27" s="1">
        <f t="shared" si="27"/>
        <v>2.8408424666666665</v>
      </c>
      <c r="K27" s="1">
        <f t="shared" si="27"/>
        <v>0.17479999999999998</v>
      </c>
      <c r="L27" s="1">
        <f t="shared" si="27"/>
        <v>9.9558666666666671</v>
      </c>
      <c r="M27" s="8">
        <f t="shared" si="27"/>
        <v>6.0098666666666674</v>
      </c>
      <c r="N27" s="1">
        <f t="shared" si="27"/>
        <v>5.3078067333333339</v>
      </c>
      <c r="O27" s="1">
        <f t="shared" si="27"/>
        <v>-2.4913954666666664</v>
      </c>
      <c r="P27" s="9">
        <f t="shared" si="27"/>
        <v>0.92780000000000007</v>
      </c>
      <c r="Q27" s="1">
        <f t="shared" si="27"/>
        <v>0.62540000000000007</v>
      </c>
      <c r="R27" s="9">
        <f t="shared" si="27"/>
        <v>1</v>
      </c>
      <c r="S27" s="9">
        <f t="shared" si="27"/>
        <v>0.94493333333333329</v>
      </c>
      <c r="T27" s="9">
        <f t="shared" si="27"/>
        <v>1.3351999999999997</v>
      </c>
      <c r="U27" s="1">
        <f t="shared" si="27"/>
        <v>13.807333333333332</v>
      </c>
      <c r="V27" s="1">
        <f>AVERAGE(W13:W15)</f>
        <v>3.8951999999999991</v>
      </c>
      <c r="W27" s="1">
        <f>AVERAGE(X13:X15)</f>
        <v>13.149733333333335</v>
      </c>
      <c r="X27" s="1">
        <f>AVERAGE(Y13:Y15)</f>
        <v>7.143933333333333</v>
      </c>
      <c r="Y27" s="1">
        <f>AVERAGE(Z13:Z15)</f>
        <v>3.2677069999999997</v>
      </c>
      <c r="Z27" s="1">
        <f>AVERAGE(V13:V15)</f>
        <v>17.655333333333331</v>
      </c>
      <c r="AB27">
        <v>12</v>
      </c>
      <c r="AC27">
        <v>2</v>
      </c>
      <c r="AD27">
        <v>60</v>
      </c>
      <c r="AE27">
        <v>120</v>
      </c>
      <c r="AF27">
        <v>6045.8729999999996</v>
      </c>
      <c r="AG27">
        <v>-850.56600000000003</v>
      </c>
      <c r="AH27">
        <v>1256.7429999999999</v>
      </c>
      <c r="AI27">
        <v>0.121</v>
      </c>
      <c r="AJ27">
        <v>8.2390000000000008</v>
      </c>
      <c r="AK27">
        <v>3.9119999999999999</v>
      </c>
      <c r="AL27">
        <v>2643.3380000000002</v>
      </c>
      <c r="AM27">
        <v>-805.03899999999999</v>
      </c>
      <c r="AN27">
        <v>0.88400000000000001</v>
      </c>
      <c r="AO27">
        <v>0.53700000000000003</v>
      </c>
      <c r="AP27">
        <v>1</v>
      </c>
      <c r="AQ27">
        <v>0.871</v>
      </c>
      <c r="AR27">
        <v>1.1419999999999999</v>
      </c>
      <c r="AS27">
        <v>8.5120000000000005</v>
      </c>
      <c r="AT27">
        <v>12.566000000000001</v>
      </c>
      <c r="AU27">
        <v>4.5460000000000003</v>
      </c>
      <c r="AV27">
        <v>10.185</v>
      </c>
      <c r="AW27">
        <v>6.4210000000000003</v>
      </c>
      <c r="AX27">
        <v>1586.011</v>
      </c>
      <c r="AY27">
        <v>250</v>
      </c>
      <c r="AZ27" t="s">
        <v>26</v>
      </c>
      <c r="BA27">
        <v>120</v>
      </c>
    </row>
    <row r="28" spans="1:53" x14ac:dyDescent="0.2">
      <c r="E28" t="s">
        <v>48</v>
      </c>
      <c r="H28" s="1"/>
      <c r="I28" s="1"/>
      <c r="J28" s="1"/>
      <c r="K28" s="1"/>
      <c r="L28" s="1"/>
      <c r="M28" s="8"/>
      <c r="N28" s="1"/>
      <c r="O28" s="1"/>
      <c r="Q28" s="1"/>
      <c r="R28" s="9"/>
      <c r="S28" s="9"/>
      <c r="T28" s="9"/>
      <c r="U28" s="1"/>
      <c r="V28" s="1"/>
      <c r="W28" s="1"/>
      <c r="X28" s="1"/>
      <c r="Y28" s="1"/>
      <c r="Z28" s="1"/>
      <c r="AB28">
        <v>1</v>
      </c>
      <c r="AC28">
        <v>3</v>
      </c>
      <c r="AD28">
        <v>49</v>
      </c>
      <c r="AE28">
        <v>12</v>
      </c>
      <c r="AF28">
        <v>9696.9230000000007</v>
      </c>
      <c r="AG28">
        <v>-2250.3429999999998</v>
      </c>
      <c r="AH28">
        <v>2721.962</v>
      </c>
      <c r="AI28">
        <v>-2.7E-2</v>
      </c>
      <c r="AJ28">
        <v>9.0820000000000007</v>
      </c>
      <c r="AK28">
        <v>5.7770000000000001</v>
      </c>
      <c r="AL28">
        <v>4135.107</v>
      </c>
      <c r="AM28">
        <v>-2257.8710000000001</v>
      </c>
      <c r="AN28">
        <v>0.83499999999999996</v>
      </c>
      <c r="AO28">
        <v>0.48799999999999999</v>
      </c>
      <c r="AP28">
        <v>1</v>
      </c>
      <c r="AQ28">
        <v>0.67200000000000004</v>
      </c>
      <c r="AR28">
        <v>2.0249999999999999</v>
      </c>
      <c r="AS28">
        <v>13.013</v>
      </c>
      <c r="AT28">
        <v>14.324999999999999</v>
      </c>
      <c r="AU28">
        <v>3.5139999999999998</v>
      </c>
      <c r="AV28">
        <v>11.343999999999999</v>
      </c>
      <c r="AW28">
        <v>6.7190000000000003</v>
      </c>
      <c r="AX28">
        <v>3531.2750000000001</v>
      </c>
      <c r="AY28">
        <v>75</v>
      </c>
      <c r="AZ28" t="s">
        <v>27</v>
      </c>
      <c r="BA28">
        <v>12</v>
      </c>
    </row>
    <row r="29" spans="1:53" x14ac:dyDescent="0.2">
      <c r="M29" s="8"/>
      <c r="R29" s="9"/>
      <c r="S29" s="9"/>
      <c r="T29" s="9"/>
      <c r="AB29">
        <v>2</v>
      </c>
      <c r="AC29">
        <v>3</v>
      </c>
      <c r="AD29">
        <v>50</v>
      </c>
      <c r="AE29">
        <v>60</v>
      </c>
      <c r="AF29">
        <v>4880.6970000000001</v>
      </c>
      <c r="AG29">
        <v>-262.48599999999999</v>
      </c>
      <c r="AH29">
        <v>683.60400000000004</v>
      </c>
      <c r="AI29">
        <v>1.6E-2</v>
      </c>
      <c r="AJ29">
        <v>11.327</v>
      </c>
      <c r="AK29">
        <v>3.45</v>
      </c>
      <c r="AL29">
        <v>2357.9589999999998</v>
      </c>
      <c r="AM29">
        <v>-231.18899999999999</v>
      </c>
      <c r="AN29">
        <v>1</v>
      </c>
      <c r="AO29">
        <v>0.79300000000000004</v>
      </c>
      <c r="AP29">
        <v>1</v>
      </c>
      <c r="AQ29">
        <v>0.95699999999999996</v>
      </c>
      <c r="AR29">
        <v>0.78700000000000003</v>
      </c>
      <c r="AS29">
        <v>7.4050000000000002</v>
      </c>
      <c r="AT29">
        <v>14.904</v>
      </c>
      <c r="AU29">
        <v>7.7480000000000002</v>
      </c>
      <c r="AV29">
        <v>12.964</v>
      </c>
      <c r="AW29">
        <v>9.7309999999999999</v>
      </c>
      <c r="AX29">
        <v>859.87300000000005</v>
      </c>
      <c r="AY29">
        <v>75</v>
      </c>
      <c r="AZ29" t="s">
        <v>27</v>
      </c>
      <c r="BA29">
        <v>60</v>
      </c>
    </row>
    <row r="30" spans="1:53" x14ac:dyDescent="0.2">
      <c r="T30" s="9"/>
      <c r="AB30">
        <v>3</v>
      </c>
      <c r="AC30">
        <v>3</v>
      </c>
      <c r="AD30">
        <v>51</v>
      </c>
      <c r="AE30">
        <v>120</v>
      </c>
      <c r="AF30">
        <v>4350.598</v>
      </c>
      <c r="AG30">
        <v>-187.06</v>
      </c>
      <c r="AH30">
        <v>751.65200000000004</v>
      </c>
      <c r="AI30">
        <v>6.7000000000000004E-2</v>
      </c>
      <c r="AJ30">
        <v>11.29</v>
      </c>
      <c r="AK30">
        <v>3.7770000000000001</v>
      </c>
      <c r="AL30">
        <v>2209.2809999999999</v>
      </c>
      <c r="AM30">
        <v>-191.52600000000001</v>
      </c>
      <c r="AN30">
        <v>0.92600000000000005</v>
      </c>
      <c r="AO30">
        <v>0.81799999999999995</v>
      </c>
      <c r="AP30">
        <v>0.96599999999999997</v>
      </c>
      <c r="AQ30">
        <v>0.69</v>
      </c>
      <c r="AR30">
        <v>1.244</v>
      </c>
      <c r="AS30">
        <v>7.8659999999999997</v>
      </c>
      <c r="AT30">
        <v>14.935</v>
      </c>
      <c r="AU30">
        <v>7.9530000000000003</v>
      </c>
      <c r="AV30">
        <v>13.018000000000001</v>
      </c>
      <c r="AW30">
        <v>9.6460000000000008</v>
      </c>
      <c r="AX30">
        <v>914.16300000000001</v>
      </c>
      <c r="AY30">
        <v>75</v>
      </c>
      <c r="AZ30" t="s">
        <v>27</v>
      </c>
      <c r="BA30">
        <v>120</v>
      </c>
    </row>
    <row r="31" spans="1:53" x14ac:dyDescent="0.2">
      <c r="T31" s="9"/>
      <c r="AB31">
        <v>4</v>
      </c>
      <c r="AC31">
        <v>3</v>
      </c>
      <c r="AD31">
        <v>52</v>
      </c>
      <c r="AE31">
        <v>12</v>
      </c>
      <c r="AF31">
        <v>15814.437</v>
      </c>
      <c r="AG31">
        <v>-265.05200000000002</v>
      </c>
      <c r="AH31">
        <v>925.28499999999997</v>
      </c>
      <c r="AI31">
        <v>0.25800000000000001</v>
      </c>
      <c r="AJ31">
        <v>11.744</v>
      </c>
      <c r="AK31">
        <v>9.0129999999999999</v>
      </c>
      <c r="AL31">
        <v>7197.2089999999998</v>
      </c>
      <c r="AM31">
        <v>-276.55</v>
      </c>
      <c r="AN31">
        <v>1</v>
      </c>
      <c r="AO31">
        <v>1</v>
      </c>
      <c r="AP31">
        <v>1</v>
      </c>
      <c r="AQ31">
        <v>1</v>
      </c>
      <c r="AR31">
        <v>1.1499999999999999</v>
      </c>
      <c r="AS31">
        <v>21.34</v>
      </c>
      <c r="AT31">
        <v>23.805</v>
      </c>
      <c r="AU31">
        <v>2.7240000000000002</v>
      </c>
      <c r="AV31">
        <v>16.702000000000002</v>
      </c>
      <c r="AW31">
        <v>7.57</v>
      </c>
      <c r="AX31">
        <v>1128.9290000000001</v>
      </c>
      <c r="AY31">
        <v>250</v>
      </c>
      <c r="AZ31" t="s">
        <v>27</v>
      </c>
      <c r="BA31">
        <v>12</v>
      </c>
    </row>
    <row r="32" spans="1:53" x14ac:dyDescent="0.2">
      <c r="E32" t="s">
        <v>93</v>
      </c>
      <c r="G32" t="s">
        <v>94</v>
      </c>
      <c r="I32" t="s">
        <v>95</v>
      </c>
      <c r="L32" t="s">
        <v>96</v>
      </c>
      <c r="N32" t="s">
        <v>97</v>
      </c>
      <c r="P32" t="s">
        <v>98</v>
      </c>
      <c r="R32" t="s">
        <v>99</v>
      </c>
      <c r="T32" t="s">
        <v>100</v>
      </c>
      <c r="AB32">
        <v>5</v>
      </c>
      <c r="AC32">
        <v>3</v>
      </c>
      <c r="AD32">
        <v>53</v>
      </c>
      <c r="AE32">
        <v>60</v>
      </c>
      <c r="AF32">
        <v>7140.13</v>
      </c>
      <c r="AG32">
        <v>-536.154</v>
      </c>
      <c r="AH32">
        <v>952.69100000000003</v>
      </c>
      <c r="AI32">
        <v>0.122</v>
      </c>
      <c r="AJ32">
        <v>9.9920000000000009</v>
      </c>
      <c r="AK32">
        <v>4.8440000000000003</v>
      </c>
      <c r="AL32">
        <v>3454.0070000000001</v>
      </c>
      <c r="AM32">
        <v>-530.17700000000002</v>
      </c>
      <c r="AN32">
        <v>0.94199999999999995</v>
      </c>
      <c r="AO32">
        <v>0.84299999999999997</v>
      </c>
      <c r="AP32">
        <v>1</v>
      </c>
      <c r="AQ32">
        <v>0.88800000000000001</v>
      </c>
      <c r="AR32">
        <v>0.90100000000000002</v>
      </c>
      <c r="AS32">
        <v>10.561</v>
      </c>
      <c r="AT32">
        <v>15.384</v>
      </c>
      <c r="AU32">
        <v>5.2370000000000001</v>
      </c>
      <c r="AV32">
        <v>12.337999999999999</v>
      </c>
      <c r="AW32">
        <v>7.7489999999999997</v>
      </c>
      <c r="AX32">
        <v>1380.222</v>
      </c>
      <c r="AY32">
        <v>250</v>
      </c>
      <c r="AZ32" t="s">
        <v>27</v>
      </c>
      <c r="BA32">
        <v>60</v>
      </c>
    </row>
    <row r="33" spans="5:53" x14ac:dyDescent="0.2">
      <c r="P33"/>
      <c r="AB33">
        <v>6</v>
      </c>
      <c r="AC33">
        <v>3</v>
      </c>
      <c r="AD33">
        <v>54</v>
      </c>
      <c r="AE33">
        <v>120</v>
      </c>
      <c r="AF33">
        <v>4161.4759999999997</v>
      </c>
      <c r="AG33">
        <v>-113.08499999999999</v>
      </c>
      <c r="AH33">
        <v>486.38600000000002</v>
      </c>
      <c r="AI33">
        <v>-7.2999999999999995E-2</v>
      </c>
      <c r="AJ33">
        <v>10.196999999999999</v>
      </c>
      <c r="AK33">
        <v>3.1640000000000001</v>
      </c>
      <c r="AL33">
        <v>1990.299</v>
      </c>
      <c r="AM33">
        <v>-130.614</v>
      </c>
      <c r="AN33">
        <v>0.96699999999999997</v>
      </c>
      <c r="AO33">
        <v>0.85099999999999998</v>
      </c>
      <c r="AP33">
        <v>1</v>
      </c>
      <c r="AQ33">
        <v>0.94799999999999995</v>
      </c>
      <c r="AR33">
        <v>0.53900000000000003</v>
      </c>
      <c r="AS33">
        <v>6.7080000000000002</v>
      </c>
      <c r="AT33">
        <v>13.378</v>
      </c>
      <c r="AU33">
        <v>7.33</v>
      </c>
      <c r="AV33">
        <v>11.653</v>
      </c>
      <c r="AW33">
        <v>8.8130000000000006</v>
      </c>
      <c r="AX33">
        <v>638.91499999999996</v>
      </c>
      <c r="AY33">
        <v>250</v>
      </c>
      <c r="AZ33" t="s">
        <v>27</v>
      </c>
      <c r="BA33">
        <v>120</v>
      </c>
    </row>
    <row r="34" spans="5:53" x14ac:dyDescent="0.2">
      <c r="E34" t="s">
        <v>13</v>
      </c>
      <c r="F34" t="s">
        <v>3</v>
      </c>
      <c r="G34" s="1">
        <f>H21/2</f>
        <v>3.871387400000001</v>
      </c>
      <c r="H34" s="1" t="s">
        <v>3</v>
      </c>
      <c r="I34" s="1">
        <f>P21*100</f>
        <v>97.516666666666666</v>
      </c>
      <c r="J34" t="s">
        <v>101</v>
      </c>
      <c r="K34" s="1" t="s">
        <v>3</v>
      </c>
      <c r="L34" s="1">
        <f>O21</f>
        <v>-0.4055708999999999</v>
      </c>
      <c r="M34" s="1" t="s">
        <v>3</v>
      </c>
      <c r="N34" s="1">
        <f>J21</f>
        <v>1.0917395666666667</v>
      </c>
      <c r="O34" s="1" t="s">
        <v>3</v>
      </c>
      <c r="P34" s="1">
        <f>M21/2</f>
        <v>2.4343500000000002</v>
      </c>
      <c r="Q34" s="1" t="s">
        <v>3</v>
      </c>
      <c r="R34" s="1">
        <f>T21*100</f>
        <v>100.36666666666667</v>
      </c>
      <c r="S34" t="s">
        <v>101</v>
      </c>
      <c r="T34" s="1" t="s">
        <v>3</v>
      </c>
      <c r="U34" s="1">
        <f>Q21</f>
        <v>0.78733333333333333</v>
      </c>
      <c r="V34" s="2" t="s">
        <v>2</v>
      </c>
      <c r="AB34">
        <v>7</v>
      </c>
      <c r="AC34">
        <v>3</v>
      </c>
      <c r="AD34">
        <v>55</v>
      </c>
      <c r="AE34">
        <v>12</v>
      </c>
      <c r="AF34">
        <v>30931.280999999999</v>
      </c>
      <c r="AG34">
        <v>-11608.032999999999</v>
      </c>
      <c r="AH34">
        <v>11567.991</v>
      </c>
      <c r="AI34">
        <v>1.7999999999999999E-2</v>
      </c>
      <c r="AJ34">
        <v>14.407</v>
      </c>
      <c r="AK34">
        <v>13.849</v>
      </c>
      <c r="AL34">
        <v>13920.574000000001</v>
      </c>
      <c r="AM34">
        <v>-11567.991</v>
      </c>
      <c r="AN34">
        <v>0.73599999999999999</v>
      </c>
      <c r="AO34">
        <v>0.32200000000000001</v>
      </c>
      <c r="AP34">
        <v>1</v>
      </c>
      <c r="AQ34">
        <v>0.75900000000000001</v>
      </c>
      <c r="AR34">
        <v>3.496</v>
      </c>
      <c r="AS34">
        <v>44.036999999999999</v>
      </c>
      <c r="AT34">
        <v>47.17</v>
      </c>
      <c r="AU34">
        <v>1.3360000000000001</v>
      </c>
      <c r="AV34">
        <v>23.353000000000002</v>
      </c>
      <c r="AW34">
        <v>8.298</v>
      </c>
      <c r="AX34">
        <v>13326.573</v>
      </c>
      <c r="AY34">
        <v>75</v>
      </c>
      <c r="AZ34" t="s">
        <v>26</v>
      </c>
      <c r="BA34">
        <v>12</v>
      </c>
    </row>
    <row r="35" spans="5:53" x14ac:dyDescent="0.2">
      <c r="E35" t="s">
        <v>14</v>
      </c>
      <c r="F35" t="s">
        <v>3</v>
      </c>
      <c r="G35" s="1">
        <f>H22/2</f>
        <v>5.6726347333333322</v>
      </c>
      <c r="H35" s="1" t="s">
        <v>3</v>
      </c>
      <c r="I35" s="1">
        <f>P22*100</f>
        <v>89.753333333333316</v>
      </c>
      <c r="J35" t="s">
        <v>101</v>
      </c>
      <c r="K35" s="1" t="s">
        <v>3</v>
      </c>
      <c r="L35" s="1">
        <f>O22</f>
        <v>-2.746619766666667</v>
      </c>
      <c r="M35" s="1" t="s">
        <v>3</v>
      </c>
      <c r="N35" s="1">
        <f>J22</f>
        <v>3.1171319999999993</v>
      </c>
      <c r="O35" s="1" t="s">
        <v>3</v>
      </c>
      <c r="P35" s="1">
        <f>M22/2</f>
        <v>3.0110000000000006</v>
      </c>
      <c r="Q35" s="1" t="s">
        <v>3</v>
      </c>
      <c r="R35" s="1">
        <f>T22*100</f>
        <v>138.35666666666665</v>
      </c>
      <c r="S35" t="s">
        <v>101</v>
      </c>
      <c r="T35" s="1" t="s">
        <v>3</v>
      </c>
      <c r="U35" s="1">
        <f>Q22</f>
        <v>0.56306666666666672</v>
      </c>
      <c r="V35" s="2" t="s">
        <v>2</v>
      </c>
      <c r="AB35">
        <v>8</v>
      </c>
      <c r="AC35">
        <v>3</v>
      </c>
      <c r="AD35">
        <v>56</v>
      </c>
      <c r="AE35">
        <v>60</v>
      </c>
      <c r="AF35">
        <v>9382.1299999999992</v>
      </c>
      <c r="AG35">
        <v>-1124.903</v>
      </c>
      <c r="AH35">
        <v>2020.606</v>
      </c>
      <c r="AI35">
        <v>7.8E-2</v>
      </c>
      <c r="AJ35">
        <v>8.0009999999999994</v>
      </c>
      <c r="AK35">
        <v>4.8460000000000001</v>
      </c>
      <c r="AL35">
        <v>4224.4440000000004</v>
      </c>
      <c r="AM35">
        <v>-870.904</v>
      </c>
      <c r="AN35">
        <v>0.86</v>
      </c>
      <c r="AO35">
        <v>0.504</v>
      </c>
      <c r="AP35">
        <v>1</v>
      </c>
      <c r="AQ35">
        <v>0.78400000000000003</v>
      </c>
      <c r="AR35">
        <v>1.512</v>
      </c>
      <c r="AS35">
        <v>10.744999999999999</v>
      </c>
      <c r="AT35">
        <v>13.45</v>
      </c>
      <c r="AU35">
        <v>3.2370000000000001</v>
      </c>
      <c r="AV35">
        <v>10.35</v>
      </c>
      <c r="AW35">
        <v>5.766</v>
      </c>
      <c r="AX35">
        <v>2537.2849999999999</v>
      </c>
      <c r="AY35">
        <v>75</v>
      </c>
      <c r="AZ35" t="s">
        <v>26</v>
      </c>
      <c r="BA35">
        <v>60</v>
      </c>
    </row>
    <row r="36" spans="5:53" x14ac:dyDescent="0.2">
      <c r="E36" t="s">
        <v>2</v>
      </c>
      <c r="G36" s="1"/>
      <c r="I36" s="1"/>
      <c r="K36" s="1"/>
      <c r="L36" s="1"/>
      <c r="M36" s="1"/>
      <c r="N36" s="1"/>
      <c r="O36" s="1"/>
      <c r="P36" s="1"/>
      <c r="Q36" s="1"/>
      <c r="R36" s="1"/>
      <c r="T36" s="1"/>
      <c r="U36" s="1"/>
      <c r="V36" s="2"/>
      <c r="AB36">
        <v>9</v>
      </c>
      <c r="AC36">
        <v>3</v>
      </c>
      <c r="AD36">
        <v>57</v>
      </c>
      <c r="AE36">
        <v>120</v>
      </c>
      <c r="AF36">
        <v>6333.241</v>
      </c>
      <c r="AG36">
        <v>-479.93400000000003</v>
      </c>
      <c r="AH36">
        <v>1172.9390000000001</v>
      </c>
      <c r="AI36">
        <v>0.06</v>
      </c>
      <c r="AJ36">
        <v>10.737</v>
      </c>
      <c r="AK36">
        <v>4.7</v>
      </c>
      <c r="AL36">
        <v>2861.1370000000002</v>
      </c>
      <c r="AM36">
        <v>-403.25799999999998</v>
      </c>
      <c r="AN36">
        <v>1</v>
      </c>
      <c r="AO36">
        <v>0.62</v>
      </c>
      <c r="AP36">
        <v>1</v>
      </c>
      <c r="AQ36">
        <v>0.75</v>
      </c>
      <c r="AR36">
        <v>1.639</v>
      </c>
      <c r="AS36">
        <v>10.113</v>
      </c>
      <c r="AT36">
        <v>15.555999999999999</v>
      </c>
      <c r="AU36">
        <v>6.4429999999999996</v>
      </c>
      <c r="AV36">
        <v>12.888</v>
      </c>
      <c r="AW36">
        <v>8.7100000000000009</v>
      </c>
      <c r="AX36">
        <v>1378.481</v>
      </c>
      <c r="AY36">
        <v>75</v>
      </c>
      <c r="AZ36" t="s">
        <v>26</v>
      </c>
      <c r="BA36">
        <v>120</v>
      </c>
    </row>
    <row r="37" spans="5:53" x14ac:dyDescent="0.2">
      <c r="E37" t="s">
        <v>17</v>
      </c>
      <c r="F37" t="s">
        <v>3</v>
      </c>
      <c r="G37" s="1">
        <f>H24/2</f>
        <v>3.2928869000000005</v>
      </c>
      <c r="H37" s="1" t="s">
        <v>3</v>
      </c>
      <c r="I37" s="1">
        <f>P24*100</f>
        <v>97.353333333333353</v>
      </c>
      <c r="J37" t="s">
        <v>101</v>
      </c>
      <c r="K37" s="1" t="s">
        <v>3</v>
      </c>
      <c r="L37" s="1">
        <f>O24</f>
        <v>-0.43836219999999998</v>
      </c>
      <c r="M37" s="1" t="s">
        <v>3</v>
      </c>
      <c r="N37" s="1">
        <f>J24</f>
        <v>1.1077674666666668</v>
      </c>
      <c r="O37" s="1" t="s">
        <v>3</v>
      </c>
      <c r="P37" s="1">
        <f>M24/2</f>
        <v>2.2679333333333336</v>
      </c>
      <c r="Q37" s="1" t="s">
        <v>3</v>
      </c>
      <c r="R37" s="1">
        <f>T24*100</f>
        <v>113.23333333333335</v>
      </c>
      <c r="S37" t="s">
        <v>101</v>
      </c>
      <c r="T37" s="1" t="s">
        <v>3</v>
      </c>
      <c r="U37" s="1">
        <f>Q24</f>
        <v>0.74873333333333336</v>
      </c>
      <c r="V37" s="2" t="s">
        <v>2</v>
      </c>
      <c r="AB37">
        <v>10</v>
      </c>
      <c r="AC37">
        <v>3</v>
      </c>
      <c r="AD37">
        <v>58</v>
      </c>
      <c r="AE37">
        <v>12</v>
      </c>
      <c r="AF37">
        <v>19869.316999999999</v>
      </c>
      <c r="AG37">
        <v>-7666.1840000000002</v>
      </c>
      <c r="AH37">
        <v>7719.9939999999997</v>
      </c>
      <c r="AI37">
        <v>1.2</v>
      </c>
      <c r="AJ37">
        <v>11.025</v>
      </c>
      <c r="AK37">
        <v>8.3729999999999993</v>
      </c>
      <c r="AL37">
        <v>9195.0139999999992</v>
      </c>
      <c r="AM37">
        <v>-7719.9939999999997</v>
      </c>
      <c r="AN37">
        <v>0.82599999999999996</v>
      </c>
      <c r="AO37">
        <v>0.124</v>
      </c>
      <c r="AP37">
        <v>1</v>
      </c>
      <c r="AQ37">
        <v>0.94</v>
      </c>
      <c r="AR37">
        <v>1.966</v>
      </c>
      <c r="AS37">
        <v>20.027000000000001</v>
      </c>
      <c r="AT37">
        <v>22.663</v>
      </c>
      <c r="AU37">
        <v>2.4060000000000001</v>
      </c>
      <c r="AV37">
        <v>15.586</v>
      </c>
      <c r="AW37">
        <v>7.0629999999999997</v>
      </c>
      <c r="AX37">
        <v>8574.3349999999991</v>
      </c>
      <c r="AY37">
        <v>250</v>
      </c>
      <c r="AZ37" t="s">
        <v>26</v>
      </c>
      <c r="BA37">
        <v>12</v>
      </c>
    </row>
    <row r="38" spans="5:53" x14ac:dyDescent="0.2">
      <c r="E38" t="s">
        <v>18</v>
      </c>
      <c r="F38" t="s">
        <v>3</v>
      </c>
      <c r="G38" s="1">
        <f>H25/2</f>
        <v>4.4498879000000011</v>
      </c>
      <c r="H38" s="1" t="s">
        <v>3</v>
      </c>
      <c r="I38" s="1">
        <f>P25*100</f>
        <v>97.679999999999993</v>
      </c>
      <c r="J38" t="s">
        <v>101</v>
      </c>
      <c r="K38" s="1" t="s">
        <v>3</v>
      </c>
      <c r="L38" s="1">
        <f>O25</f>
        <v>-0.3727796000000001</v>
      </c>
      <c r="M38" s="1" t="s">
        <v>3</v>
      </c>
      <c r="N38" s="1">
        <f>J25</f>
        <v>1.0757116666666666</v>
      </c>
      <c r="O38" s="1" t="s">
        <v>3</v>
      </c>
      <c r="P38" s="1">
        <f>M25/2</f>
        <v>2.6007666666666669</v>
      </c>
      <c r="Q38" s="1" t="s">
        <v>3</v>
      </c>
      <c r="R38" s="1">
        <f>T25*100</f>
        <v>87.5</v>
      </c>
      <c r="S38" t="s">
        <v>101</v>
      </c>
      <c r="T38" s="1" t="s">
        <v>3</v>
      </c>
      <c r="U38" s="1">
        <f>Q25</f>
        <v>0.8259333333333333</v>
      </c>
      <c r="V38" s="2" t="s">
        <v>2</v>
      </c>
      <c r="AB38">
        <v>11</v>
      </c>
      <c r="AC38">
        <v>3</v>
      </c>
      <c r="AD38">
        <v>59</v>
      </c>
      <c r="AE38">
        <v>60</v>
      </c>
      <c r="AF38">
        <v>8762.5830000000005</v>
      </c>
      <c r="AG38">
        <v>-302.154</v>
      </c>
      <c r="AH38">
        <v>918.93799999999999</v>
      </c>
      <c r="AI38">
        <v>0.38300000000000001</v>
      </c>
      <c r="AJ38">
        <v>9.3640000000000008</v>
      </c>
      <c r="AK38">
        <v>4.9809999999999999</v>
      </c>
      <c r="AL38">
        <v>4137.1270000000004</v>
      </c>
      <c r="AM38">
        <v>-232.34200000000001</v>
      </c>
      <c r="AN38">
        <v>1</v>
      </c>
      <c r="AO38">
        <v>0.92600000000000005</v>
      </c>
      <c r="AP38">
        <v>1</v>
      </c>
      <c r="AQ38">
        <v>0.97399999999999998</v>
      </c>
      <c r="AR38">
        <v>0.97799999999999998</v>
      </c>
      <c r="AS38">
        <v>10.882</v>
      </c>
      <c r="AT38">
        <v>14.817</v>
      </c>
      <c r="AU38">
        <v>4.5179999999999998</v>
      </c>
      <c r="AV38">
        <v>11.768000000000001</v>
      </c>
      <c r="AW38">
        <v>7.0789999999999997</v>
      </c>
      <c r="AX38">
        <v>1338.3579999999999</v>
      </c>
      <c r="AY38">
        <v>250</v>
      </c>
      <c r="AZ38" t="s">
        <v>26</v>
      </c>
      <c r="BA38">
        <v>60</v>
      </c>
    </row>
    <row r="39" spans="5:53" x14ac:dyDescent="0.2">
      <c r="E39" t="s">
        <v>19</v>
      </c>
      <c r="F39" t="s">
        <v>3</v>
      </c>
      <c r="G39" s="1">
        <f>H26/2</f>
        <v>5.613830366666666</v>
      </c>
      <c r="H39" s="1" t="s">
        <v>3</v>
      </c>
      <c r="I39" s="1">
        <f>P26*100</f>
        <v>86.726666666666659</v>
      </c>
      <c r="J39" t="s">
        <v>101</v>
      </c>
      <c r="K39" s="1" t="s">
        <v>3</v>
      </c>
      <c r="L39" s="1">
        <f>O26</f>
        <v>-3.001844066666667</v>
      </c>
      <c r="M39" s="1" t="s">
        <v>3</v>
      </c>
      <c r="N39" s="1">
        <f>J26</f>
        <v>3.3934215333333331</v>
      </c>
      <c r="O39" s="1" t="s">
        <v>3</v>
      </c>
      <c r="P39" s="1">
        <f>M26/2</f>
        <v>3.017066666666667</v>
      </c>
      <c r="Q39" s="1" t="s">
        <v>3</v>
      </c>
      <c r="R39" s="1">
        <f>T26*100</f>
        <v>143.19333333333333</v>
      </c>
      <c r="S39" t="s">
        <v>101</v>
      </c>
      <c r="T39" s="1" t="s">
        <v>3</v>
      </c>
      <c r="U39" s="1">
        <f>Q26</f>
        <v>0.50073333333333336</v>
      </c>
      <c r="V39" s="2" t="s">
        <v>2</v>
      </c>
      <c r="AB39">
        <v>12</v>
      </c>
      <c r="AC39">
        <v>3</v>
      </c>
      <c r="AD39">
        <v>60</v>
      </c>
      <c r="AE39">
        <v>120</v>
      </c>
      <c r="AF39">
        <v>6610.5680000000002</v>
      </c>
      <c r="AG39">
        <v>-621.14300000000003</v>
      </c>
      <c r="AH39">
        <v>901.24800000000005</v>
      </c>
      <c r="AI39">
        <v>-0.126</v>
      </c>
      <c r="AJ39">
        <v>9.6850000000000005</v>
      </c>
      <c r="AK39">
        <v>4.702</v>
      </c>
      <c r="AL39">
        <v>3198.1120000000001</v>
      </c>
      <c r="AM39">
        <v>-603.46600000000001</v>
      </c>
      <c r="AN39">
        <v>1</v>
      </c>
      <c r="AO39">
        <v>0.86799999999999999</v>
      </c>
      <c r="AP39">
        <v>1</v>
      </c>
      <c r="AQ39">
        <v>1</v>
      </c>
      <c r="AR39">
        <v>0.80300000000000005</v>
      </c>
      <c r="AS39">
        <v>10.196</v>
      </c>
      <c r="AT39">
        <v>15.397</v>
      </c>
      <c r="AU39">
        <v>5.3559999999999999</v>
      </c>
      <c r="AV39">
        <v>12.226000000000001</v>
      </c>
      <c r="AW39">
        <v>7.5369999999999999</v>
      </c>
      <c r="AX39">
        <v>1080.4590000000001</v>
      </c>
      <c r="AY39">
        <v>250</v>
      </c>
      <c r="AZ39" t="s">
        <v>26</v>
      </c>
      <c r="BA39">
        <v>120</v>
      </c>
    </row>
    <row r="40" spans="5:53" x14ac:dyDescent="0.2">
      <c r="E40" t="s">
        <v>20</v>
      </c>
      <c r="F40" t="s">
        <v>3</v>
      </c>
      <c r="G40" s="1">
        <f>H27/2</f>
        <v>5.7314390999999993</v>
      </c>
      <c r="H40" s="1" t="s">
        <v>3</v>
      </c>
      <c r="I40" s="1">
        <f>P27*100</f>
        <v>92.78</v>
      </c>
      <c r="J40" t="s">
        <v>101</v>
      </c>
      <c r="K40" s="1" t="s">
        <v>3</v>
      </c>
      <c r="L40" s="1">
        <f>O27</f>
        <v>-2.4913954666666664</v>
      </c>
      <c r="M40" s="1" t="s">
        <v>3</v>
      </c>
      <c r="N40" s="1">
        <f>J27</f>
        <v>2.8408424666666665</v>
      </c>
      <c r="O40" s="1" t="s">
        <v>3</v>
      </c>
      <c r="P40" s="1">
        <f>M27/2</f>
        <v>3.0049333333333337</v>
      </c>
      <c r="Q40" s="1" t="s">
        <v>3</v>
      </c>
      <c r="R40" s="1">
        <f>T27*100</f>
        <v>133.51999999999998</v>
      </c>
      <c r="S40" t="s">
        <v>101</v>
      </c>
      <c r="T40" s="1" t="s">
        <v>3</v>
      </c>
      <c r="U40" s="1">
        <f>Q27</f>
        <v>0.62540000000000007</v>
      </c>
      <c r="V40" s="2" t="s">
        <v>2</v>
      </c>
      <c r="AB40">
        <v>1</v>
      </c>
      <c r="AC40">
        <v>4</v>
      </c>
      <c r="AD40">
        <v>49</v>
      </c>
      <c r="AE40">
        <v>12</v>
      </c>
      <c r="AF40">
        <v>7033.6949999999997</v>
      </c>
      <c r="AG40">
        <v>195.00200000000001</v>
      </c>
      <c r="AH40">
        <v>1107.2260000000001</v>
      </c>
      <c r="AI40">
        <v>-0.01</v>
      </c>
      <c r="AJ40">
        <v>11.818</v>
      </c>
      <c r="AK40">
        <v>4.9109999999999996</v>
      </c>
      <c r="AL40">
        <v>3301.491</v>
      </c>
      <c r="AM40">
        <v>214.64099999999999</v>
      </c>
      <c r="AN40">
        <v>0.97499999999999998</v>
      </c>
      <c r="AO40">
        <v>0.71099999999999997</v>
      </c>
      <c r="AP40">
        <v>1</v>
      </c>
      <c r="AQ40">
        <v>0.81</v>
      </c>
      <c r="AR40">
        <v>1.397</v>
      </c>
      <c r="AS40">
        <v>10.897</v>
      </c>
      <c r="AT40">
        <v>17.498999999999999</v>
      </c>
      <c r="AU40">
        <v>7.2190000000000003</v>
      </c>
      <c r="AV40">
        <v>14.281000000000001</v>
      </c>
      <c r="AW40">
        <v>9.5969999999999995</v>
      </c>
      <c r="AX40">
        <v>1309.3720000000001</v>
      </c>
      <c r="AY40">
        <v>75</v>
      </c>
      <c r="AZ40" t="s">
        <v>27</v>
      </c>
      <c r="BA40">
        <v>12</v>
      </c>
    </row>
    <row r="41" spans="5:53" x14ac:dyDescent="0.2">
      <c r="P41"/>
      <c r="Q41" s="9"/>
      <c r="AB41">
        <v>2</v>
      </c>
      <c r="AC41">
        <v>4</v>
      </c>
      <c r="AD41">
        <v>50</v>
      </c>
      <c r="AE41">
        <v>60</v>
      </c>
      <c r="AF41">
        <v>4085.0940000000001</v>
      </c>
      <c r="AG41">
        <v>579.64</v>
      </c>
      <c r="AH41">
        <v>808.80700000000002</v>
      </c>
      <c r="AI41">
        <v>-7.1999999999999995E-2</v>
      </c>
      <c r="AJ41">
        <v>10.772</v>
      </c>
      <c r="AK41">
        <v>3.14</v>
      </c>
      <c r="AL41">
        <v>1910.7529999999999</v>
      </c>
      <c r="AM41">
        <v>588.14599999999996</v>
      </c>
      <c r="AN41">
        <v>1</v>
      </c>
      <c r="AO41">
        <v>0.62</v>
      </c>
      <c r="AP41">
        <v>1</v>
      </c>
      <c r="AQ41">
        <v>1</v>
      </c>
      <c r="AR41">
        <v>0.81899999999999995</v>
      </c>
      <c r="AS41">
        <v>6.7389999999999999</v>
      </c>
      <c r="AT41">
        <v>14.747</v>
      </c>
      <c r="AU41">
        <v>7.548</v>
      </c>
      <c r="AV41">
        <v>12.523999999999999</v>
      </c>
      <c r="AW41">
        <v>9.234</v>
      </c>
      <c r="AX41">
        <v>1006.213</v>
      </c>
      <c r="AY41">
        <v>75</v>
      </c>
      <c r="AZ41" t="s">
        <v>27</v>
      </c>
      <c r="BA41">
        <v>60</v>
      </c>
    </row>
    <row r="42" spans="5:53" x14ac:dyDescent="0.2">
      <c r="AB42">
        <v>3</v>
      </c>
      <c r="AC42">
        <v>4</v>
      </c>
      <c r="AD42">
        <v>51</v>
      </c>
      <c r="AE42">
        <v>120</v>
      </c>
      <c r="AF42">
        <v>3623.1460000000002</v>
      </c>
      <c r="AG42">
        <v>-15.138999999999999</v>
      </c>
      <c r="AH42">
        <v>543.024</v>
      </c>
      <c r="AI42">
        <v>-5.8999999999999997E-2</v>
      </c>
      <c r="AJ42">
        <v>13.038</v>
      </c>
      <c r="AK42">
        <v>3.2050000000000001</v>
      </c>
      <c r="AL42">
        <v>1747.4369999999999</v>
      </c>
      <c r="AM42">
        <v>7.5359999999999996</v>
      </c>
      <c r="AN42">
        <v>1</v>
      </c>
      <c r="AO42">
        <v>0.78500000000000003</v>
      </c>
      <c r="AP42">
        <v>0.97399999999999998</v>
      </c>
      <c r="AQ42">
        <v>0.79300000000000004</v>
      </c>
      <c r="AR42">
        <v>0.89300000000000002</v>
      </c>
      <c r="AS42">
        <v>6.7670000000000003</v>
      </c>
      <c r="AT42">
        <v>16.422999999999998</v>
      </c>
      <c r="AU42">
        <v>10.135999999999999</v>
      </c>
      <c r="AV42">
        <v>14.628</v>
      </c>
      <c r="AW42">
        <v>11.606999999999999</v>
      </c>
      <c r="AX42">
        <v>688.63099999999997</v>
      </c>
      <c r="AY42">
        <v>75</v>
      </c>
      <c r="AZ42" t="s">
        <v>27</v>
      </c>
      <c r="BA42">
        <v>120</v>
      </c>
    </row>
    <row r="43" spans="5:53" x14ac:dyDescent="0.2">
      <c r="AB43">
        <v>4</v>
      </c>
      <c r="AC43">
        <v>4</v>
      </c>
      <c r="AD43">
        <v>52</v>
      </c>
      <c r="AE43">
        <v>12</v>
      </c>
      <c r="AF43">
        <v>23218.617999999999</v>
      </c>
      <c r="AG43">
        <v>-1055.799</v>
      </c>
      <c r="AH43">
        <v>2310.5140000000001</v>
      </c>
      <c r="AI43">
        <v>0.255</v>
      </c>
      <c r="AJ43">
        <v>9.2370000000000001</v>
      </c>
      <c r="AK43">
        <v>10.278</v>
      </c>
      <c r="AL43">
        <v>10527.56</v>
      </c>
      <c r="AM43">
        <v>-1069.3240000000001</v>
      </c>
      <c r="AN43">
        <v>1</v>
      </c>
      <c r="AO43">
        <v>0.90100000000000002</v>
      </c>
      <c r="AP43">
        <v>1</v>
      </c>
      <c r="AQ43">
        <v>0.97399999999999998</v>
      </c>
      <c r="AR43">
        <v>1.3720000000000001</v>
      </c>
      <c r="AS43">
        <v>31.056000000000001</v>
      </c>
      <c r="AT43">
        <v>27.207999999999998</v>
      </c>
      <c r="AU43">
        <v>-0.77100000000000002</v>
      </c>
      <c r="AV43">
        <v>15.433999999999999</v>
      </c>
      <c r="AW43">
        <v>4.51</v>
      </c>
      <c r="AX43">
        <v>2866.223</v>
      </c>
      <c r="AY43">
        <v>250</v>
      </c>
      <c r="AZ43" t="s">
        <v>27</v>
      </c>
      <c r="BA43">
        <v>12</v>
      </c>
    </row>
    <row r="44" spans="5:53" x14ac:dyDescent="0.2">
      <c r="AB44">
        <v>5</v>
      </c>
      <c r="AC44">
        <v>4</v>
      </c>
      <c r="AD44">
        <v>53</v>
      </c>
      <c r="AE44">
        <v>60</v>
      </c>
      <c r="AF44">
        <v>5717.73</v>
      </c>
      <c r="AG44">
        <v>-178.56</v>
      </c>
      <c r="AH44">
        <v>1037.298</v>
      </c>
      <c r="AI44">
        <v>0.191</v>
      </c>
      <c r="AJ44">
        <v>9.4860000000000007</v>
      </c>
      <c r="AK44">
        <v>3.9580000000000002</v>
      </c>
      <c r="AL44">
        <v>2880.3490000000002</v>
      </c>
      <c r="AM44">
        <v>-172.27099999999999</v>
      </c>
      <c r="AN44">
        <v>1</v>
      </c>
      <c r="AO44">
        <v>0.70199999999999996</v>
      </c>
      <c r="AP44">
        <v>1</v>
      </c>
      <c r="AQ44">
        <v>1</v>
      </c>
      <c r="AR44">
        <v>0.70799999999999996</v>
      </c>
      <c r="AS44">
        <v>8.3979999999999997</v>
      </c>
      <c r="AT44">
        <v>14.981</v>
      </c>
      <c r="AU44">
        <v>5.1669999999999998</v>
      </c>
      <c r="AV44">
        <v>11.84</v>
      </c>
      <c r="AW44">
        <v>7.3079999999999998</v>
      </c>
      <c r="AX44">
        <v>1219.5250000000001</v>
      </c>
      <c r="AY44">
        <v>250</v>
      </c>
      <c r="AZ44" t="s">
        <v>27</v>
      </c>
      <c r="BA44">
        <v>60</v>
      </c>
    </row>
    <row r="45" spans="5:53" x14ac:dyDescent="0.2">
      <c r="AB45">
        <v>6</v>
      </c>
      <c r="AC45">
        <v>4</v>
      </c>
      <c r="AD45">
        <v>54</v>
      </c>
      <c r="AE45">
        <v>120</v>
      </c>
      <c r="AF45">
        <v>4071.085</v>
      </c>
      <c r="AG45">
        <v>304.19900000000001</v>
      </c>
      <c r="AH45">
        <v>725.86800000000005</v>
      </c>
      <c r="AI45">
        <v>0.13</v>
      </c>
      <c r="AJ45">
        <v>10.103999999999999</v>
      </c>
      <c r="AK45">
        <v>3.21</v>
      </c>
      <c r="AL45">
        <v>1997.088</v>
      </c>
      <c r="AM45">
        <v>270.02300000000002</v>
      </c>
      <c r="AN45">
        <v>0.94199999999999995</v>
      </c>
      <c r="AO45">
        <v>0.69399999999999995</v>
      </c>
      <c r="AP45">
        <v>1</v>
      </c>
      <c r="AQ45">
        <v>0.92200000000000004</v>
      </c>
      <c r="AR45">
        <v>0.79500000000000004</v>
      </c>
      <c r="AS45">
        <v>6.6920000000000002</v>
      </c>
      <c r="AT45">
        <v>13.28</v>
      </c>
      <c r="AU45">
        <v>6.9009999999999998</v>
      </c>
      <c r="AV45">
        <v>11.577999999999999</v>
      </c>
      <c r="AW45">
        <v>8.6259999999999994</v>
      </c>
      <c r="AX45">
        <v>870.17700000000002</v>
      </c>
      <c r="AY45">
        <v>250</v>
      </c>
      <c r="AZ45" t="s">
        <v>27</v>
      </c>
      <c r="BA45">
        <v>120</v>
      </c>
    </row>
    <row r="46" spans="5:53" x14ac:dyDescent="0.2">
      <c r="AB46">
        <v>7</v>
      </c>
      <c r="AC46">
        <v>4</v>
      </c>
      <c r="AD46">
        <v>55</v>
      </c>
      <c r="AE46">
        <v>12</v>
      </c>
      <c r="AF46">
        <v>18114.7</v>
      </c>
      <c r="AG46">
        <v>-6661.0959999999995</v>
      </c>
      <c r="AH46">
        <v>6656.6390000000001</v>
      </c>
      <c r="AI46">
        <v>0.03</v>
      </c>
      <c r="AJ46">
        <v>9.1310000000000002</v>
      </c>
      <c r="AK46">
        <v>8.2840000000000007</v>
      </c>
      <c r="AL46">
        <v>8024.63</v>
      </c>
      <c r="AM46">
        <v>-6656.6390000000001</v>
      </c>
      <c r="AN46">
        <v>0.876</v>
      </c>
      <c r="AO46">
        <v>0.05</v>
      </c>
      <c r="AP46">
        <v>1</v>
      </c>
      <c r="AQ46">
        <v>0.98299999999999998</v>
      </c>
      <c r="AR46">
        <v>1.3129999999999999</v>
      </c>
      <c r="AS46">
        <v>21.062999999999999</v>
      </c>
      <c r="AT46">
        <v>22.701000000000001</v>
      </c>
      <c r="AU46">
        <v>1.365</v>
      </c>
      <c r="AV46">
        <v>13.137</v>
      </c>
      <c r="AW46">
        <v>5.6980000000000004</v>
      </c>
      <c r="AX46">
        <v>6792.6769999999997</v>
      </c>
      <c r="AY46">
        <v>75</v>
      </c>
      <c r="AZ46" t="s">
        <v>26</v>
      </c>
      <c r="BA46">
        <v>12</v>
      </c>
    </row>
    <row r="47" spans="5:53" x14ac:dyDescent="0.2">
      <c r="AB47">
        <v>8</v>
      </c>
      <c r="AC47">
        <v>4</v>
      </c>
      <c r="AD47">
        <v>56</v>
      </c>
      <c r="AE47">
        <v>60</v>
      </c>
      <c r="AF47">
        <v>9627.9269999999997</v>
      </c>
      <c r="AG47">
        <v>-860.95899999999995</v>
      </c>
      <c r="AH47">
        <v>927.16700000000003</v>
      </c>
      <c r="AI47">
        <v>-7.2999999999999995E-2</v>
      </c>
      <c r="AJ47">
        <v>9.5060000000000002</v>
      </c>
      <c r="AK47">
        <v>5.2370000000000001</v>
      </c>
      <c r="AL47">
        <v>4278.6310000000003</v>
      </c>
      <c r="AM47">
        <v>-724.55700000000002</v>
      </c>
      <c r="AN47">
        <v>1</v>
      </c>
      <c r="AO47">
        <v>0.84299999999999997</v>
      </c>
      <c r="AP47">
        <v>1</v>
      </c>
      <c r="AQ47">
        <v>0.879</v>
      </c>
      <c r="AR47">
        <v>0.99399999999999999</v>
      </c>
      <c r="AS47">
        <v>11.561999999999999</v>
      </c>
      <c r="AT47">
        <v>15.506</v>
      </c>
      <c r="AU47">
        <v>4.7409999999999997</v>
      </c>
      <c r="AV47">
        <v>12.016</v>
      </c>
      <c r="AW47">
        <v>7.218</v>
      </c>
      <c r="AX47">
        <v>1380.3340000000001</v>
      </c>
      <c r="AY47">
        <v>75</v>
      </c>
      <c r="AZ47" t="s">
        <v>26</v>
      </c>
      <c r="BA47">
        <v>60</v>
      </c>
    </row>
    <row r="48" spans="5:53" x14ac:dyDescent="0.2">
      <c r="AB48">
        <v>9</v>
      </c>
      <c r="AC48">
        <v>4</v>
      </c>
      <c r="AD48">
        <v>57</v>
      </c>
      <c r="AE48">
        <v>120</v>
      </c>
      <c r="AF48">
        <v>6926.741</v>
      </c>
      <c r="AG48">
        <v>-59.466999999999999</v>
      </c>
      <c r="AH48">
        <v>958.43100000000004</v>
      </c>
      <c r="AI48">
        <v>0.22900000000000001</v>
      </c>
      <c r="AJ48">
        <v>9.4949999999999992</v>
      </c>
      <c r="AK48">
        <v>4.6660000000000004</v>
      </c>
      <c r="AL48">
        <v>3298.2489999999998</v>
      </c>
      <c r="AM48">
        <v>-0.88600000000000001</v>
      </c>
      <c r="AN48">
        <v>1</v>
      </c>
      <c r="AO48">
        <v>0.82599999999999996</v>
      </c>
      <c r="AP48">
        <v>1</v>
      </c>
      <c r="AQ48">
        <v>0.96599999999999997</v>
      </c>
      <c r="AR48">
        <v>0.91600000000000004</v>
      </c>
      <c r="AS48">
        <v>10.048999999999999</v>
      </c>
      <c r="AT48">
        <v>14.52</v>
      </c>
      <c r="AU48">
        <v>5.1459999999999999</v>
      </c>
      <c r="AV48">
        <v>11.741</v>
      </c>
      <c r="AW48">
        <v>7.4109999999999996</v>
      </c>
      <c r="AX48">
        <v>1219.8420000000001</v>
      </c>
      <c r="AY48">
        <v>75</v>
      </c>
      <c r="AZ48" t="s">
        <v>26</v>
      </c>
      <c r="BA48">
        <v>120</v>
      </c>
    </row>
    <row r="49" spans="27:53" x14ac:dyDescent="0.2">
      <c r="AB49">
        <v>10</v>
      </c>
      <c r="AC49">
        <v>4</v>
      </c>
      <c r="AD49">
        <v>58</v>
      </c>
      <c r="AE49">
        <v>12</v>
      </c>
      <c r="AF49">
        <v>20204.662</v>
      </c>
      <c r="AG49">
        <v>-5215.8779999999997</v>
      </c>
      <c r="AH49">
        <v>5190.7780000000002</v>
      </c>
      <c r="AI49">
        <v>-0.14599999999999999</v>
      </c>
      <c r="AJ49">
        <v>9.0709999999999997</v>
      </c>
      <c r="AK49">
        <v>8.9619999999999997</v>
      </c>
      <c r="AL49">
        <v>9431.1209999999992</v>
      </c>
      <c r="AM49">
        <v>-5190.7780000000002</v>
      </c>
      <c r="AN49">
        <v>0.97499999999999998</v>
      </c>
      <c r="AO49">
        <v>0.47099999999999997</v>
      </c>
      <c r="AP49">
        <v>1</v>
      </c>
      <c r="AQ49">
        <v>0.97399999999999998</v>
      </c>
      <c r="AR49">
        <v>1.079</v>
      </c>
      <c r="AS49">
        <v>22.484000000000002</v>
      </c>
      <c r="AT49">
        <v>21.024999999999999</v>
      </c>
      <c r="AU49">
        <v>-0.09</v>
      </c>
      <c r="AV49">
        <v>13.488</v>
      </c>
      <c r="AW49">
        <v>5.1449999999999996</v>
      </c>
      <c r="AX49">
        <v>5680.7250000000004</v>
      </c>
      <c r="AY49">
        <v>250</v>
      </c>
      <c r="AZ49" t="s">
        <v>26</v>
      </c>
      <c r="BA49">
        <v>12</v>
      </c>
    </row>
    <row r="50" spans="27:53" x14ac:dyDescent="0.2">
      <c r="AB50">
        <v>11</v>
      </c>
      <c r="AC50">
        <v>4</v>
      </c>
      <c r="AD50">
        <v>59</v>
      </c>
      <c r="AE50">
        <v>60</v>
      </c>
      <c r="AF50">
        <v>9094.3179999999993</v>
      </c>
      <c r="AG50">
        <v>-1464.922</v>
      </c>
      <c r="AH50">
        <v>1683.4449999999999</v>
      </c>
      <c r="AI50">
        <v>0.184</v>
      </c>
      <c r="AJ50">
        <v>9.6660000000000004</v>
      </c>
      <c r="AK50">
        <v>4.548</v>
      </c>
      <c r="AL50">
        <v>3962.94</v>
      </c>
      <c r="AM50">
        <v>-1318.925</v>
      </c>
      <c r="AN50">
        <v>1</v>
      </c>
      <c r="AO50">
        <v>0.628</v>
      </c>
      <c r="AP50">
        <v>1</v>
      </c>
      <c r="AQ50">
        <v>0.93100000000000005</v>
      </c>
      <c r="AR50">
        <v>1.1830000000000001</v>
      </c>
      <c r="AS50">
        <v>10.076000000000001</v>
      </c>
      <c r="AT50">
        <v>15.143000000000001</v>
      </c>
      <c r="AU50">
        <v>5.1100000000000003</v>
      </c>
      <c r="AV50">
        <v>12.065</v>
      </c>
      <c r="AW50">
        <v>7.5069999999999997</v>
      </c>
      <c r="AX50">
        <v>2012.5260000000001</v>
      </c>
      <c r="AY50">
        <v>250</v>
      </c>
      <c r="AZ50" t="s">
        <v>26</v>
      </c>
      <c r="BA50">
        <v>60</v>
      </c>
    </row>
    <row r="51" spans="27:53" x14ac:dyDescent="0.2">
      <c r="AB51">
        <v>12</v>
      </c>
      <c r="AC51">
        <v>4</v>
      </c>
      <c r="AD51">
        <v>60</v>
      </c>
      <c r="AE51">
        <v>120</v>
      </c>
      <c r="AF51">
        <v>6808.1419999999998</v>
      </c>
      <c r="AG51">
        <v>-158.71299999999999</v>
      </c>
      <c r="AH51">
        <v>1109.874</v>
      </c>
      <c r="AI51">
        <v>0.223</v>
      </c>
      <c r="AJ51">
        <v>10.084</v>
      </c>
      <c r="AK51">
        <v>4.2990000000000004</v>
      </c>
      <c r="AL51">
        <v>3195.48</v>
      </c>
      <c r="AM51">
        <v>-124.07</v>
      </c>
      <c r="AN51">
        <v>1</v>
      </c>
      <c r="AO51">
        <v>0.74399999999999999</v>
      </c>
      <c r="AP51">
        <v>1</v>
      </c>
      <c r="AQ51">
        <v>0.95699999999999996</v>
      </c>
      <c r="AR51">
        <v>1.079</v>
      </c>
      <c r="AS51">
        <v>9.2579999999999991</v>
      </c>
      <c r="AT51">
        <v>15.016999999999999</v>
      </c>
      <c r="AU51">
        <v>5.899</v>
      </c>
      <c r="AV51">
        <v>12.286</v>
      </c>
      <c r="AW51">
        <v>8.0139999999999993</v>
      </c>
      <c r="AX51">
        <v>1376.8420000000001</v>
      </c>
      <c r="AY51">
        <v>250</v>
      </c>
      <c r="AZ51" t="s">
        <v>26</v>
      </c>
      <c r="BA51">
        <v>120</v>
      </c>
    </row>
    <row r="52" spans="27:53" x14ac:dyDescent="0.2">
      <c r="AB52">
        <v>1</v>
      </c>
      <c r="AC52">
        <v>5</v>
      </c>
      <c r="AD52">
        <v>49</v>
      </c>
      <c r="AE52">
        <v>12</v>
      </c>
      <c r="AF52">
        <v>16722.225999999999</v>
      </c>
      <c r="AG52">
        <v>-2082.5819999999999</v>
      </c>
      <c r="AH52">
        <v>2313.2159999999999</v>
      </c>
      <c r="AI52">
        <v>0.46500000000000002</v>
      </c>
      <c r="AJ52">
        <v>14.491</v>
      </c>
      <c r="AK52">
        <v>9.3740000000000006</v>
      </c>
      <c r="AL52">
        <v>7481.0410000000002</v>
      </c>
      <c r="AM52">
        <v>-2076.4560000000001</v>
      </c>
      <c r="AN52">
        <v>1</v>
      </c>
      <c r="AO52">
        <v>0.78500000000000003</v>
      </c>
      <c r="AP52">
        <v>1</v>
      </c>
      <c r="AQ52">
        <v>0.96599999999999997</v>
      </c>
      <c r="AR52">
        <v>1.647</v>
      </c>
      <c r="AS52">
        <v>22.721</v>
      </c>
      <c r="AT52">
        <v>28.643999999999998</v>
      </c>
      <c r="AU52">
        <v>5.4470000000000001</v>
      </c>
      <c r="AV52">
        <v>19.882000000000001</v>
      </c>
      <c r="AW52">
        <v>10.061999999999999</v>
      </c>
      <c r="AX52">
        <v>2859.6779999999999</v>
      </c>
      <c r="AY52">
        <v>75</v>
      </c>
      <c r="AZ52" t="s">
        <v>27</v>
      </c>
      <c r="BA52">
        <v>12</v>
      </c>
    </row>
    <row r="53" spans="27:53" x14ac:dyDescent="0.2">
      <c r="AB53">
        <v>2</v>
      </c>
      <c r="AC53">
        <v>5</v>
      </c>
      <c r="AD53">
        <v>50</v>
      </c>
      <c r="AE53">
        <v>60</v>
      </c>
      <c r="AF53">
        <v>5262.95</v>
      </c>
      <c r="AG53">
        <v>86.703000000000003</v>
      </c>
      <c r="AH53">
        <v>756.82799999999997</v>
      </c>
      <c r="AI53">
        <v>-0.108</v>
      </c>
      <c r="AJ53">
        <v>10.853999999999999</v>
      </c>
      <c r="AK53">
        <v>4.226</v>
      </c>
      <c r="AL53">
        <v>2677.16</v>
      </c>
      <c r="AM53">
        <v>68.637</v>
      </c>
      <c r="AN53">
        <v>1</v>
      </c>
      <c r="AO53">
        <v>0.73599999999999999</v>
      </c>
      <c r="AP53">
        <v>1</v>
      </c>
      <c r="AQ53">
        <v>0.86199999999999999</v>
      </c>
      <c r="AR53">
        <v>1.1000000000000001</v>
      </c>
      <c r="AS53">
        <v>8.93</v>
      </c>
      <c r="AT53">
        <v>15.12</v>
      </c>
      <c r="AU53">
        <v>6.641</v>
      </c>
      <c r="AV53">
        <v>12.909000000000001</v>
      </c>
      <c r="AW53">
        <v>8.8140000000000001</v>
      </c>
      <c r="AX53">
        <v>995.803</v>
      </c>
      <c r="AY53">
        <v>75</v>
      </c>
      <c r="AZ53" t="s">
        <v>27</v>
      </c>
      <c r="BA53">
        <v>60</v>
      </c>
    </row>
    <row r="54" spans="27:53" x14ac:dyDescent="0.2">
      <c r="AA54" s="11"/>
      <c r="AB54">
        <v>3</v>
      </c>
      <c r="AC54">
        <v>5</v>
      </c>
      <c r="AD54">
        <v>51</v>
      </c>
      <c r="AE54">
        <v>120</v>
      </c>
      <c r="AF54">
        <v>3235.1320000000001</v>
      </c>
      <c r="AG54">
        <v>98.122</v>
      </c>
      <c r="AH54">
        <v>552.548</v>
      </c>
      <c r="AI54">
        <v>-4.4999999999999998E-2</v>
      </c>
      <c r="AJ54">
        <v>10.324</v>
      </c>
      <c r="AK54">
        <v>3.0880000000000001</v>
      </c>
      <c r="AL54">
        <v>1563.145</v>
      </c>
      <c r="AM54">
        <v>127.024</v>
      </c>
      <c r="AN54">
        <v>0.95</v>
      </c>
      <c r="AO54">
        <v>0.81</v>
      </c>
      <c r="AP54">
        <v>1</v>
      </c>
      <c r="AQ54">
        <v>0.82799999999999996</v>
      </c>
      <c r="AR54">
        <v>0.99199999999999999</v>
      </c>
      <c r="AS54">
        <v>6.1639999999999997</v>
      </c>
      <c r="AT54">
        <v>14.492000000000001</v>
      </c>
      <c r="AU54">
        <v>7.3520000000000003</v>
      </c>
      <c r="AV54">
        <v>12.377000000000001</v>
      </c>
      <c r="AW54">
        <v>8.7710000000000008</v>
      </c>
      <c r="AX54">
        <v>732.07299999999998</v>
      </c>
      <c r="AY54">
        <v>75</v>
      </c>
      <c r="AZ54" t="s">
        <v>27</v>
      </c>
      <c r="BA54">
        <v>120</v>
      </c>
    </row>
    <row r="55" spans="27:53" x14ac:dyDescent="0.2">
      <c r="AB55">
        <v>4</v>
      </c>
      <c r="AC55">
        <v>5</v>
      </c>
      <c r="AD55">
        <v>52</v>
      </c>
      <c r="AE55">
        <v>12</v>
      </c>
      <c r="AF55">
        <v>15401.994000000001</v>
      </c>
      <c r="AG55">
        <v>216.904</v>
      </c>
      <c r="AH55">
        <v>1324.0830000000001</v>
      </c>
      <c r="AI55">
        <v>1.4E-2</v>
      </c>
      <c r="AJ55">
        <v>8.641</v>
      </c>
      <c r="AK55">
        <v>7.1639999999999997</v>
      </c>
      <c r="AL55">
        <v>6946.3450000000003</v>
      </c>
      <c r="AM55">
        <v>224.14599999999999</v>
      </c>
      <c r="AN55">
        <v>1</v>
      </c>
      <c r="AO55">
        <v>1</v>
      </c>
      <c r="AP55">
        <v>1</v>
      </c>
      <c r="AQ55">
        <v>1</v>
      </c>
      <c r="AR55">
        <v>1.0209999999999999</v>
      </c>
      <c r="AS55">
        <v>16.916</v>
      </c>
      <c r="AT55">
        <v>18.434000000000001</v>
      </c>
      <c r="AU55">
        <v>0.51500000000000001</v>
      </c>
      <c r="AV55">
        <v>12.651999999999999</v>
      </c>
      <c r="AW55">
        <v>5.0519999999999996</v>
      </c>
      <c r="AX55">
        <v>1559.8209999999999</v>
      </c>
      <c r="AY55">
        <v>250</v>
      </c>
      <c r="AZ55" t="s">
        <v>27</v>
      </c>
      <c r="BA55">
        <v>12</v>
      </c>
    </row>
    <row r="56" spans="27:53" x14ac:dyDescent="0.2">
      <c r="AB56">
        <v>5</v>
      </c>
      <c r="AC56">
        <v>5</v>
      </c>
      <c r="AD56">
        <v>53</v>
      </c>
      <c r="AE56">
        <v>60</v>
      </c>
      <c r="AF56">
        <v>5599.5290000000005</v>
      </c>
      <c r="AG56">
        <v>-142.458</v>
      </c>
      <c r="AH56">
        <v>575.12800000000004</v>
      </c>
      <c r="AI56">
        <v>0.03</v>
      </c>
      <c r="AJ56">
        <v>9.7789999999999999</v>
      </c>
      <c r="AK56">
        <v>4.1639999999999997</v>
      </c>
      <c r="AL56">
        <v>2738.078</v>
      </c>
      <c r="AM56">
        <v>-157.98099999999999</v>
      </c>
      <c r="AN56">
        <v>1</v>
      </c>
      <c r="AO56">
        <v>0.89300000000000002</v>
      </c>
      <c r="AP56">
        <v>1</v>
      </c>
      <c r="AQ56">
        <v>0.879</v>
      </c>
      <c r="AR56">
        <v>0.69499999999999995</v>
      </c>
      <c r="AS56">
        <v>8.9429999999999996</v>
      </c>
      <c r="AT56">
        <v>14.417999999999999</v>
      </c>
      <c r="AU56">
        <v>5.5339999999999998</v>
      </c>
      <c r="AV56">
        <v>11.885</v>
      </c>
      <c r="AW56">
        <v>7.7389999999999999</v>
      </c>
      <c r="AX56">
        <v>873.57</v>
      </c>
      <c r="AY56">
        <v>250</v>
      </c>
      <c r="AZ56" t="s">
        <v>27</v>
      </c>
      <c r="BA56">
        <v>60</v>
      </c>
    </row>
    <row r="57" spans="27:53" x14ac:dyDescent="0.2">
      <c r="AA57" s="1"/>
      <c r="AB57">
        <v>6</v>
      </c>
      <c r="AC57">
        <v>5</v>
      </c>
      <c r="AD57">
        <v>54</v>
      </c>
      <c r="AE57">
        <v>120</v>
      </c>
      <c r="AF57">
        <v>4803.9610000000002</v>
      </c>
      <c r="AG57">
        <v>-685.15099999999995</v>
      </c>
      <c r="AH57">
        <v>983.298</v>
      </c>
      <c r="AI57">
        <v>0.254</v>
      </c>
      <c r="AJ57">
        <v>9.2650000000000006</v>
      </c>
      <c r="AK57">
        <v>3.4279999999999999</v>
      </c>
      <c r="AL57">
        <v>2344.42</v>
      </c>
      <c r="AM57">
        <v>-685.5</v>
      </c>
      <c r="AN57">
        <v>0.85099999999999998</v>
      </c>
      <c r="AO57">
        <v>0.66100000000000003</v>
      </c>
      <c r="AP57">
        <v>1</v>
      </c>
      <c r="AQ57">
        <v>0.78400000000000003</v>
      </c>
      <c r="AR57">
        <v>0.91100000000000003</v>
      </c>
      <c r="AS57">
        <v>7.2530000000000001</v>
      </c>
      <c r="AT57">
        <v>13.337999999999999</v>
      </c>
      <c r="AU57">
        <v>5.766</v>
      </c>
      <c r="AV57">
        <v>11.097</v>
      </c>
      <c r="AW57">
        <v>7.5590000000000002</v>
      </c>
      <c r="AX57">
        <v>1375.365</v>
      </c>
      <c r="AY57">
        <v>250</v>
      </c>
      <c r="AZ57" t="s">
        <v>27</v>
      </c>
      <c r="BA57">
        <v>120</v>
      </c>
    </row>
    <row r="58" spans="27:53" x14ac:dyDescent="0.2">
      <c r="AA58" s="1"/>
      <c r="AB58">
        <v>7</v>
      </c>
      <c r="AC58">
        <v>5</v>
      </c>
      <c r="AD58">
        <v>55</v>
      </c>
      <c r="AE58">
        <v>12</v>
      </c>
      <c r="AF58">
        <v>8933.4760000000006</v>
      </c>
      <c r="AG58">
        <v>-7688.9530000000004</v>
      </c>
      <c r="AH58">
        <v>7644.6930000000002</v>
      </c>
      <c r="AI58">
        <v>0.23300000000000001</v>
      </c>
      <c r="AJ58">
        <v>10.923</v>
      </c>
      <c r="AK58">
        <v>5.3360000000000003</v>
      </c>
      <c r="AL58">
        <v>4136.2740000000003</v>
      </c>
      <c r="AM58">
        <v>-7644.6930000000002</v>
      </c>
      <c r="AN58">
        <v>9.9000000000000005E-2</v>
      </c>
      <c r="AO58">
        <v>2.5000000000000001E-2</v>
      </c>
      <c r="AP58">
        <v>0.93100000000000005</v>
      </c>
      <c r="AQ58">
        <v>0.73299999999999998</v>
      </c>
      <c r="AR58">
        <v>1.976</v>
      </c>
      <c r="AS58">
        <v>12.015000000000001</v>
      </c>
      <c r="AT58">
        <v>16.815000000000001</v>
      </c>
      <c r="AU58">
        <v>5.5529999999999999</v>
      </c>
      <c r="AV58">
        <v>13.426</v>
      </c>
      <c r="AW58">
        <v>8.4529999999999994</v>
      </c>
      <c r="AX58">
        <v>8122.1610000000001</v>
      </c>
      <c r="AY58">
        <v>75</v>
      </c>
      <c r="AZ58" t="s">
        <v>26</v>
      </c>
      <c r="BA58">
        <v>12</v>
      </c>
    </row>
    <row r="59" spans="27:53" x14ac:dyDescent="0.2">
      <c r="AA59" s="1"/>
      <c r="AB59">
        <v>8</v>
      </c>
      <c r="AC59">
        <v>5</v>
      </c>
      <c r="AD59">
        <v>56</v>
      </c>
      <c r="AE59">
        <v>60</v>
      </c>
      <c r="AF59">
        <v>8789.15</v>
      </c>
      <c r="AG59">
        <v>-1583.8979999999999</v>
      </c>
      <c r="AH59">
        <v>1396.675</v>
      </c>
      <c r="AI59">
        <v>0.30299999999999999</v>
      </c>
      <c r="AJ59">
        <v>11.592000000000001</v>
      </c>
      <c r="AK59">
        <v>4.8789999999999996</v>
      </c>
      <c r="AL59">
        <v>3729.14</v>
      </c>
      <c r="AM59">
        <v>-1341.8130000000001</v>
      </c>
      <c r="AN59">
        <v>0.96699999999999997</v>
      </c>
      <c r="AO59">
        <v>0.51200000000000001</v>
      </c>
      <c r="AP59">
        <v>1</v>
      </c>
      <c r="AQ59">
        <v>0.93100000000000005</v>
      </c>
      <c r="AR59">
        <v>1.0620000000000001</v>
      </c>
      <c r="AS59">
        <v>11.051</v>
      </c>
      <c r="AT59">
        <v>17.573</v>
      </c>
      <c r="AU59">
        <v>7.0289999999999999</v>
      </c>
      <c r="AV59">
        <v>14.109</v>
      </c>
      <c r="AW59">
        <v>9.4350000000000005</v>
      </c>
      <c r="AX59">
        <v>1801.085</v>
      </c>
      <c r="AY59">
        <v>75</v>
      </c>
      <c r="AZ59" t="s">
        <v>26</v>
      </c>
      <c r="BA59">
        <v>60</v>
      </c>
    </row>
    <row r="60" spans="27:53" x14ac:dyDescent="0.2">
      <c r="AB60">
        <v>9</v>
      </c>
      <c r="AC60">
        <v>5</v>
      </c>
      <c r="AD60">
        <v>57</v>
      </c>
      <c r="AE60">
        <v>120</v>
      </c>
      <c r="AF60">
        <v>6011.38</v>
      </c>
      <c r="AG60">
        <v>44.182000000000002</v>
      </c>
      <c r="AH60">
        <v>1293.116</v>
      </c>
      <c r="AI60">
        <v>1.2E-2</v>
      </c>
      <c r="AJ60">
        <v>10.077</v>
      </c>
      <c r="AK60">
        <v>3.7090000000000001</v>
      </c>
      <c r="AL60">
        <v>2699.0590000000002</v>
      </c>
      <c r="AM60">
        <v>171.744</v>
      </c>
      <c r="AN60">
        <v>0.98299999999999998</v>
      </c>
      <c r="AO60">
        <v>0.54500000000000004</v>
      </c>
      <c r="AP60">
        <v>1</v>
      </c>
      <c r="AQ60">
        <v>0.84499999999999997</v>
      </c>
      <c r="AR60">
        <v>0.88800000000000001</v>
      </c>
      <c r="AS60">
        <v>8.1440000000000001</v>
      </c>
      <c r="AT60">
        <v>14.247999999999999</v>
      </c>
      <c r="AU60">
        <v>6.6890000000000001</v>
      </c>
      <c r="AV60">
        <v>11.946999999999999</v>
      </c>
      <c r="AW60">
        <v>8.4060000000000006</v>
      </c>
      <c r="AX60">
        <v>1376.0930000000001</v>
      </c>
      <c r="AY60">
        <v>75</v>
      </c>
      <c r="AZ60" t="s">
        <v>26</v>
      </c>
      <c r="BA60">
        <v>120</v>
      </c>
    </row>
    <row r="61" spans="27:53" x14ac:dyDescent="0.2">
      <c r="AA61" s="1"/>
      <c r="AB61">
        <v>10</v>
      </c>
      <c r="AC61">
        <v>5</v>
      </c>
      <c r="AD61">
        <v>58</v>
      </c>
      <c r="AE61">
        <v>12</v>
      </c>
      <c r="AF61">
        <v>13940.700999999999</v>
      </c>
      <c r="AG61">
        <v>-4274.0609999999997</v>
      </c>
      <c r="AH61">
        <v>4325.2340000000004</v>
      </c>
      <c r="AI61">
        <v>0.13500000000000001</v>
      </c>
      <c r="AJ61">
        <v>9.5370000000000008</v>
      </c>
      <c r="AK61">
        <v>6.4850000000000003</v>
      </c>
      <c r="AL61">
        <v>6373.6319999999996</v>
      </c>
      <c r="AM61">
        <v>-4325.2340000000004</v>
      </c>
      <c r="AN61">
        <v>0.93400000000000005</v>
      </c>
      <c r="AO61">
        <v>0.372</v>
      </c>
      <c r="AP61">
        <v>1</v>
      </c>
      <c r="AQ61">
        <v>1</v>
      </c>
      <c r="AR61">
        <v>1.1220000000000001</v>
      </c>
      <c r="AS61">
        <v>15.311999999999999</v>
      </c>
      <c r="AT61">
        <v>17.475999999999999</v>
      </c>
      <c r="AU61">
        <v>2.851</v>
      </c>
      <c r="AV61">
        <v>12.733000000000001</v>
      </c>
      <c r="AW61">
        <v>6.5339999999999998</v>
      </c>
      <c r="AX61">
        <v>4647.57</v>
      </c>
      <c r="AY61">
        <v>250</v>
      </c>
      <c r="AZ61" t="s">
        <v>26</v>
      </c>
      <c r="BA61">
        <v>12</v>
      </c>
    </row>
    <row r="62" spans="27:53" x14ac:dyDescent="0.2">
      <c r="AA62" s="1"/>
      <c r="AB62">
        <v>11</v>
      </c>
      <c r="AC62">
        <v>5</v>
      </c>
      <c r="AD62">
        <v>59</v>
      </c>
      <c r="AE62">
        <v>60</v>
      </c>
      <c r="AF62">
        <v>8533.1389999999992</v>
      </c>
      <c r="AG62">
        <v>-1404.884</v>
      </c>
      <c r="AH62">
        <v>1562.893</v>
      </c>
      <c r="AI62">
        <v>3.2000000000000001E-2</v>
      </c>
      <c r="AJ62">
        <v>10.598000000000001</v>
      </c>
      <c r="AK62">
        <v>4.617</v>
      </c>
      <c r="AL62">
        <v>3932.6559999999999</v>
      </c>
      <c r="AM62">
        <v>-1222.931</v>
      </c>
      <c r="AN62">
        <v>0.93400000000000005</v>
      </c>
      <c r="AO62">
        <v>0.66900000000000004</v>
      </c>
      <c r="AP62">
        <v>1</v>
      </c>
      <c r="AQ62">
        <v>1</v>
      </c>
      <c r="AR62">
        <v>0.86899999999999999</v>
      </c>
      <c r="AS62">
        <v>9.9969999999999999</v>
      </c>
      <c r="AT62">
        <v>15.326000000000001</v>
      </c>
      <c r="AU62">
        <v>6.1070000000000002</v>
      </c>
      <c r="AV62">
        <v>12.742000000000001</v>
      </c>
      <c r="AW62">
        <v>8.5079999999999991</v>
      </c>
      <c r="AX62">
        <v>1748.269</v>
      </c>
      <c r="AY62">
        <v>250</v>
      </c>
      <c r="AZ62" t="s">
        <v>26</v>
      </c>
      <c r="BA62">
        <v>60</v>
      </c>
    </row>
    <row r="63" spans="27:53" x14ac:dyDescent="0.2">
      <c r="AA63" s="1"/>
      <c r="AB63">
        <v>12</v>
      </c>
      <c r="AC63">
        <v>5</v>
      </c>
      <c r="AD63">
        <v>60</v>
      </c>
      <c r="AE63">
        <v>120</v>
      </c>
      <c r="AF63">
        <v>7646.058</v>
      </c>
      <c r="AG63">
        <v>-486.72800000000001</v>
      </c>
      <c r="AH63">
        <v>695.274</v>
      </c>
      <c r="AI63">
        <v>8.8999999999999996E-2</v>
      </c>
      <c r="AJ63">
        <v>10.978999999999999</v>
      </c>
      <c r="AK63">
        <v>4.806</v>
      </c>
      <c r="AL63">
        <v>3646.8249999999998</v>
      </c>
      <c r="AM63">
        <v>-468.77100000000002</v>
      </c>
      <c r="AN63">
        <v>1</v>
      </c>
      <c r="AO63">
        <v>0.86799999999999999</v>
      </c>
      <c r="AP63">
        <v>1</v>
      </c>
      <c r="AQ63">
        <v>0.90500000000000003</v>
      </c>
      <c r="AR63">
        <v>0.94399999999999995</v>
      </c>
      <c r="AS63">
        <v>10.502000000000001</v>
      </c>
      <c r="AT63">
        <v>17.253</v>
      </c>
      <c r="AU63">
        <v>6.5279999999999996</v>
      </c>
      <c r="AV63">
        <v>13.62</v>
      </c>
      <c r="AW63">
        <v>8.7940000000000005</v>
      </c>
      <c r="AX63">
        <v>1074.8689999999999</v>
      </c>
      <c r="AY63">
        <v>250</v>
      </c>
      <c r="AZ63" t="s">
        <v>26</v>
      </c>
      <c r="BA63">
        <v>120</v>
      </c>
    </row>
    <row r="64" spans="27:53" x14ac:dyDescent="0.2">
      <c r="AA64" s="1"/>
    </row>
    <row r="65" spans="27:27" x14ac:dyDescent="0.2">
      <c r="AA65" s="1"/>
    </row>
    <row r="66" spans="27:27" x14ac:dyDescent="0.2">
      <c r="AA66" s="1"/>
    </row>
    <row r="67" spans="27:27" x14ac:dyDescent="0.2">
      <c r="AA67" s="1"/>
    </row>
    <row r="68" spans="27:27" x14ac:dyDescent="0.2">
      <c r="AA68" s="1"/>
    </row>
    <row r="69" spans="27:27" x14ac:dyDescent="0.2">
      <c r="AA69" s="6"/>
    </row>
    <row r="70" spans="27:27" x14ac:dyDescent="0.2">
      <c r="AA70" s="1"/>
    </row>
    <row r="71" spans="27:27" x14ac:dyDescent="0.2">
      <c r="AA71" s="1"/>
    </row>
    <row r="72" spans="27:27" x14ac:dyDescent="0.2">
      <c r="AA72" s="1"/>
    </row>
    <row r="73" spans="27:27" x14ac:dyDescent="0.2">
      <c r="AA73" s="1"/>
    </row>
    <row r="74" spans="27:27" x14ac:dyDescent="0.2">
      <c r="AA74" s="1"/>
    </row>
    <row r="75" spans="27:27" x14ac:dyDescent="0.2">
      <c r="AA75" s="1"/>
    </row>
    <row r="76" spans="27:27" x14ac:dyDescent="0.2">
      <c r="AA76" s="1"/>
    </row>
    <row r="77" spans="27:27" x14ac:dyDescent="0.2">
      <c r="AA77" s="1"/>
    </row>
    <row r="78" spans="27:27" x14ac:dyDescent="0.2">
      <c r="AA78" s="1"/>
    </row>
    <row r="79" spans="27:27" x14ac:dyDescent="0.2">
      <c r="AA79" s="1"/>
    </row>
    <row r="80" spans="27:27" x14ac:dyDescent="0.2">
      <c r="AA80" s="1"/>
    </row>
    <row r="81" spans="27:27" x14ac:dyDescent="0.2">
      <c r="AA81" s="1"/>
    </row>
    <row r="82" spans="27:27" x14ac:dyDescent="0.2">
      <c r="AA82" s="1"/>
    </row>
    <row r="83" spans="27:27" x14ac:dyDescent="0.2">
      <c r="AA83" s="1"/>
    </row>
    <row r="84" spans="27:27" x14ac:dyDescent="0.2">
      <c r="AA84" s="1"/>
    </row>
    <row r="85" spans="27:27" x14ac:dyDescent="0.2">
      <c r="AA85" s="1"/>
    </row>
    <row r="87" spans="27:27" x14ac:dyDescent="0.2">
      <c r="AA87" s="1"/>
    </row>
    <row r="88" spans="27:27" x14ac:dyDescent="0.2">
      <c r="AA88" s="1"/>
    </row>
    <row r="190" spans="17:17" x14ac:dyDescent="0.2">
      <c r="Q190" s="12"/>
    </row>
    <row r="191" spans="17:17" x14ac:dyDescent="0.2">
      <c r="Q191" s="12"/>
    </row>
    <row r="192" spans="17:17" x14ac:dyDescent="0.2">
      <c r="Q192" s="12"/>
    </row>
    <row r="193" spans="17:17" x14ac:dyDescent="0.2">
      <c r="Q193" s="12"/>
    </row>
    <row r="194" spans="17:17" x14ac:dyDescent="0.2">
      <c r="Q194" s="12"/>
    </row>
    <row r="195" spans="17:17" x14ac:dyDescent="0.2">
      <c r="Q195" s="12"/>
    </row>
    <row r="196" spans="17:17" x14ac:dyDescent="0.2">
      <c r="Q196" s="12"/>
    </row>
    <row r="197" spans="17:17" x14ac:dyDescent="0.2">
      <c r="Q197" s="12"/>
    </row>
    <row r="198" spans="17:17" x14ac:dyDescent="0.2">
      <c r="Q198" s="12"/>
    </row>
    <row r="199" spans="17:17" x14ac:dyDescent="0.2">
      <c r="Q199" s="12"/>
    </row>
    <row r="200" spans="17:17" x14ac:dyDescent="0.2">
      <c r="Q200" s="1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459A3-562D-6041-BB28-A6E0375D7540}">
  <dimension ref="A3:BA278"/>
  <sheetViews>
    <sheetView topLeftCell="AB1" zoomScale="75" workbookViewId="0">
      <selection activeCell="AI7" sqref="AI7"/>
    </sheetView>
  </sheetViews>
  <sheetFormatPr baseColWidth="10" defaultRowHeight="16" x14ac:dyDescent="0.2"/>
  <cols>
    <col min="1" max="15" width="7.83203125" customWidth="1"/>
    <col min="16" max="16" width="7.83203125" style="9" customWidth="1"/>
    <col min="17" max="26" width="7.83203125" customWidth="1"/>
    <col min="27" max="27" width="8.5" customWidth="1"/>
  </cols>
  <sheetData>
    <row r="3" spans="1:53" s="11" customFormat="1" ht="51" x14ac:dyDescent="0.2">
      <c r="E3" s="11" t="s">
        <v>88</v>
      </c>
      <c r="F3" s="11" t="s">
        <v>87</v>
      </c>
      <c r="G3" s="11" t="s">
        <v>86</v>
      </c>
      <c r="H3" s="11" t="s">
        <v>61</v>
      </c>
      <c r="I3" s="11" t="s">
        <v>83</v>
      </c>
      <c r="J3" s="11" t="s">
        <v>82</v>
      </c>
      <c r="K3" s="11" t="s">
        <v>81</v>
      </c>
      <c r="L3" s="11" t="s">
        <v>47</v>
      </c>
      <c r="M3" s="11" t="s">
        <v>0</v>
      </c>
      <c r="N3" s="11" t="s">
        <v>80</v>
      </c>
      <c r="O3" s="11" t="s">
        <v>79</v>
      </c>
      <c r="P3" s="13" t="s">
        <v>78</v>
      </c>
      <c r="Q3" s="11" t="s">
        <v>77</v>
      </c>
      <c r="R3" s="11" t="s">
        <v>76</v>
      </c>
      <c r="S3" s="11" t="s">
        <v>75</v>
      </c>
      <c r="T3" s="11" t="s">
        <v>74</v>
      </c>
      <c r="U3" s="11" t="s">
        <v>73</v>
      </c>
      <c r="V3" s="11" t="s">
        <v>46</v>
      </c>
      <c r="W3" s="11" t="s">
        <v>72</v>
      </c>
      <c r="X3" s="11" t="s">
        <v>45</v>
      </c>
      <c r="Y3" s="11" t="s">
        <v>44</v>
      </c>
      <c r="Z3" s="11" t="s">
        <v>91</v>
      </c>
      <c r="AB3" t="s">
        <v>89</v>
      </c>
      <c r="AC3" t="s">
        <v>60</v>
      </c>
      <c r="AD3" t="s">
        <v>84</v>
      </c>
      <c r="AE3" t="s">
        <v>86</v>
      </c>
      <c r="AF3" s="11" t="s">
        <v>61</v>
      </c>
      <c r="AG3" s="11" t="s">
        <v>83</v>
      </c>
      <c r="AH3" s="11" t="s">
        <v>82</v>
      </c>
      <c r="AI3" s="11" t="s">
        <v>81</v>
      </c>
      <c r="AJ3" s="11" t="s">
        <v>47</v>
      </c>
      <c r="AK3" s="11" t="s">
        <v>0</v>
      </c>
      <c r="AL3" s="11" t="s">
        <v>80</v>
      </c>
      <c r="AM3" s="11" t="s">
        <v>79</v>
      </c>
      <c r="AN3" s="11" t="s">
        <v>78</v>
      </c>
      <c r="AO3" s="11" t="s">
        <v>77</v>
      </c>
      <c r="AP3" s="11" t="s">
        <v>76</v>
      </c>
      <c r="AQ3" s="11" t="s">
        <v>75</v>
      </c>
      <c r="AR3" s="11" t="s">
        <v>74</v>
      </c>
      <c r="AS3" s="11" t="s">
        <v>73</v>
      </c>
      <c r="AT3" s="11" t="s">
        <v>46</v>
      </c>
      <c r="AU3" s="11" t="s">
        <v>72</v>
      </c>
      <c r="AV3" s="11" t="s">
        <v>45</v>
      </c>
      <c r="AW3" s="11" t="s">
        <v>44</v>
      </c>
      <c r="AX3" s="11" t="s">
        <v>91</v>
      </c>
    </row>
    <row r="4" spans="1:53" x14ac:dyDescent="0.2">
      <c r="D4">
        <v>1</v>
      </c>
      <c r="E4">
        <v>75</v>
      </c>
      <c r="F4" t="s">
        <v>27</v>
      </c>
      <c r="G4">
        <v>12</v>
      </c>
      <c r="H4" s="8">
        <f t="shared" ref="H4:H51" si="0">AVERAGE(AF4,AF52,AF100,AF148,AF196)/1000</f>
        <v>9.3319267999999997</v>
      </c>
      <c r="I4" s="8">
        <f t="shared" ref="I4:I51" si="1">AVERAGE(AG4,AG52,AG100,AG148,AG196)/1000</f>
        <v>-1.2987713999999999</v>
      </c>
      <c r="J4" s="8">
        <f t="shared" ref="J4:J51" si="2">AVERAGE(AH4,AH52,AH100,AH148,AH196)/1000</f>
        <v>1.7177112000000001</v>
      </c>
      <c r="K4" s="8">
        <f t="shared" ref="K4:K51" si="3">AVERAGE(AI4,AI52,AI100,AI148,AI196)</f>
        <v>-1.6399999999999994E-2</v>
      </c>
      <c r="L4" s="8">
        <f t="shared" ref="L4:L51" si="4">AVERAGE(AJ4,AJ52,AJ100,AJ148,AJ196)</f>
        <v>10.5166</v>
      </c>
      <c r="M4" s="8">
        <f t="shared" ref="M4:M51" si="5">AVERAGE(AK4,AK52,AK100,AK148,AK196)</f>
        <v>5.6959999999999997</v>
      </c>
      <c r="N4" s="8">
        <f t="shared" ref="N4:N51" si="6">AVERAGE(AL4,AL52,AL100,AL148,AL196)/1000</f>
        <v>4.1576414000000002</v>
      </c>
      <c r="O4" s="8">
        <f t="shared" ref="O4:O51" si="7">AVERAGE(AM4,AM52,AM100,AM148,AM196)/1000</f>
        <v>-1.2925511999999999</v>
      </c>
      <c r="P4" s="9">
        <f t="shared" ref="P4:P51" si="8">AVERAGE(AN4,AN52,AN100,AN148,AN196)</f>
        <v>0.94879999999999998</v>
      </c>
      <c r="Q4" s="9">
        <f t="shared" ref="Q4:Q51" si="9">AVERAGE(AO4,AO52,AO100,AO148,AO196)</f>
        <v>0.65439999999999998</v>
      </c>
      <c r="R4" s="9">
        <f t="shared" ref="R4:R51" si="10">AVERAGE(AP4,AP52,AP100,AP148,AP196)</f>
        <v>1</v>
      </c>
      <c r="S4" s="9">
        <f t="shared" ref="S4:S51" si="11">AVERAGE(AQ4,AQ52,AQ100,AQ148,AQ196)</f>
        <v>0.88100000000000001</v>
      </c>
      <c r="T4" s="8">
        <f t="shared" ref="T4:T51" si="12">AVERAGE(AR4,AR52,AR100,AR148,AR196)</f>
        <v>1.0946</v>
      </c>
      <c r="U4" s="10">
        <f t="shared" ref="U4:U51" si="13">AVERAGE(AS4,AS52,AS100,AS148,AS196)</f>
        <v>13.263399999999999</v>
      </c>
      <c r="V4" s="10">
        <f t="shared" ref="V4:V51" si="14">AVERAGE(AT4,AT52,AT100,AT148,AT196)</f>
        <v>18.809200000000001</v>
      </c>
      <c r="W4" s="10">
        <f t="shared" ref="W4:W51" si="15">AVERAGE(AU4,AU52,AU100,AU148,AU196)</f>
        <v>4.8320000000000007</v>
      </c>
      <c r="X4" s="10">
        <f t="shared" ref="X4:X51" si="16">AVERAGE(AV4,AV52,AV100,AV148,AV196)</f>
        <v>13.819599999999999</v>
      </c>
      <c r="Y4" s="10">
        <f t="shared" ref="Y4:Y51" si="17">AVERAGE(AW4,AW52,AW100,AW148,AW196)</f>
        <v>7.8116000000000003</v>
      </c>
      <c r="Z4" s="8">
        <f t="shared" ref="Z4:Z51" si="18">AVERAGE(AX4,AX52,AX100,AX148,AX196)/1000</f>
        <v>2.1379286000000004</v>
      </c>
      <c r="AB4">
        <v>1</v>
      </c>
      <c r="AC4">
        <v>1</v>
      </c>
      <c r="AD4">
        <v>1</v>
      </c>
      <c r="AE4">
        <v>12</v>
      </c>
      <c r="AF4">
        <v>7039.82</v>
      </c>
      <c r="AG4">
        <v>-1043.462</v>
      </c>
      <c r="AH4">
        <v>1108.972</v>
      </c>
      <c r="AI4">
        <v>-1.7999999999999999E-2</v>
      </c>
      <c r="AJ4">
        <v>10.077999999999999</v>
      </c>
      <c r="AK4">
        <v>5.0199999999999996</v>
      </c>
      <c r="AL4">
        <v>3127.712</v>
      </c>
      <c r="AM4">
        <v>-1053.2750000000001</v>
      </c>
      <c r="AN4">
        <v>1</v>
      </c>
      <c r="AO4">
        <v>0.71899999999999997</v>
      </c>
      <c r="AP4">
        <v>1</v>
      </c>
      <c r="AQ4">
        <v>0.93100000000000005</v>
      </c>
      <c r="AR4">
        <v>0.72</v>
      </c>
      <c r="AS4">
        <v>11.414999999999999</v>
      </c>
      <c r="AT4">
        <v>16.779</v>
      </c>
      <c r="AU4">
        <v>4.8049999999999997</v>
      </c>
      <c r="AV4">
        <v>12.917999999999999</v>
      </c>
      <c r="AW4">
        <v>7.5220000000000002</v>
      </c>
      <c r="AX4">
        <v>1311.653</v>
      </c>
      <c r="AY4">
        <v>75</v>
      </c>
      <c r="AZ4" t="s">
        <v>27</v>
      </c>
      <c r="BA4">
        <v>12</v>
      </c>
    </row>
    <row r="5" spans="1:53" x14ac:dyDescent="0.2">
      <c r="D5">
        <v>2</v>
      </c>
      <c r="E5">
        <v>75</v>
      </c>
      <c r="F5" t="s">
        <v>27</v>
      </c>
      <c r="G5">
        <v>60</v>
      </c>
      <c r="H5" s="8">
        <f t="shared" si="0"/>
        <v>2.7508284000000001</v>
      </c>
      <c r="I5" s="8">
        <f t="shared" si="1"/>
        <v>-8.0016800000000013E-2</v>
      </c>
      <c r="J5" s="8">
        <f t="shared" si="2"/>
        <v>0.42295379999999994</v>
      </c>
      <c r="K5" s="8">
        <f t="shared" si="3"/>
        <v>-2.5399999999999999E-2</v>
      </c>
      <c r="L5" s="8">
        <f t="shared" si="4"/>
        <v>9.9321999999999999</v>
      </c>
      <c r="M5" s="8">
        <f t="shared" si="5"/>
        <v>2.5406</v>
      </c>
      <c r="N5" s="8">
        <f t="shared" si="6"/>
        <v>1.3116211999999998</v>
      </c>
      <c r="O5" s="8">
        <f t="shared" si="7"/>
        <v>-8.6688000000000001E-2</v>
      </c>
      <c r="P5" s="9">
        <f t="shared" si="8"/>
        <v>0.99839999999999995</v>
      </c>
      <c r="Q5" s="9">
        <f t="shared" si="9"/>
        <v>0.77839999999999998</v>
      </c>
      <c r="R5" s="9">
        <f t="shared" si="10"/>
        <v>1</v>
      </c>
      <c r="S5" s="9">
        <f t="shared" si="11"/>
        <v>0.86560000000000004</v>
      </c>
      <c r="T5" s="8">
        <f t="shared" si="12"/>
        <v>0.61619999999999997</v>
      </c>
      <c r="U5" s="10">
        <f t="shared" si="13"/>
        <v>5.3694000000000006</v>
      </c>
      <c r="V5" s="10">
        <f t="shared" si="14"/>
        <v>12.5892</v>
      </c>
      <c r="W5" s="10">
        <f t="shared" si="15"/>
        <v>7.4712000000000005</v>
      </c>
      <c r="X5" s="10">
        <f t="shared" si="16"/>
        <v>11.1586</v>
      </c>
      <c r="Y5" s="10">
        <f t="shared" si="17"/>
        <v>8.7433999999999994</v>
      </c>
      <c r="Z5" s="8">
        <f t="shared" si="18"/>
        <v>0.51595959999999996</v>
      </c>
      <c r="AB5">
        <v>1</v>
      </c>
      <c r="AC5">
        <v>1</v>
      </c>
      <c r="AD5">
        <v>2</v>
      </c>
      <c r="AE5">
        <v>60</v>
      </c>
      <c r="AF5">
        <v>3009.9780000000001</v>
      </c>
      <c r="AG5">
        <v>-129.37100000000001</v>
      </c>
      <c r="AH5">
        <v>510.61399999999998</v>
      </c>
      <c r="AI5">
        <v>-7.6999999999999999E-2</v>
      </c>
      <c r="AJ5">
        <v>10.055</v>
      </c>
      <c r="AK5">
        <v>2.65</v>
      </c>
      <c r="AL5">
        <v>1399.4780000000001</v>
      </c>
      <c r="AM5">
        <v>-139.92400000000001</v>
      </c>
      <c r="AN5">
        <v>1</v>
      </c>
      <c r="AO5">
        <v>0.71899999999999997</v>
      </c>
      <c r="AP5">
        <v>1</v>
      </c>
      <c r="AQ5">
        <v>0.871</v>
      </c>
      <c r="AR5">
        <v>0.53600000000000003</v>
      </c>
      <c r="AS5">
        <v>5.6760000000000002</v>
      </c>
      <c r="AT5">
        <v>12.917999999999999</v>
      </c>
      <c r="AU5">
        <v>7.56</v>
      </c>
      <c r="AV5">
        <v>11.329000000000001</v>
      </c>
      <c r="AW5">
        <v>8.8330000000000002</v>
      </c>
      <c r="AX5">
        <v>580.30499999999995</v>
      </c>
      <c r="AY5">
        <v>75</v>
      </c>
      <c r="AZ5" t="s">
        <v>27</v>
      </c>
      <c r="BA5">
        <v>60</v>
      </c>
    </row>
    <row r="6" spans="1:53" x14ac:dyDescent="0.2">
      <c r="D6">
        <v>3</v>
      </c>
      <c r="E6">
        <v>75</v>
      </c>
      <c r="F6" t="s">
        <v>27</v>
      </c>
      <c r="G6">
        <v>120</v>
      </c>
      <c r="H6" s="8">
        <f t="shared" si="0"/>
        <v>2.6346165999999998</v>
      </c>
      <c r="I6" s="8">
        <f t="shared" si="1"/>
        <v>-8.4334800000000001E-2</v>
      </c>
      <c r="J6" s="8">
        <f t="shared" si="2"/>
        <v>0.38104180000000004</v>
      </c>
      <c r="K6" s="8">
        <f t="shared" si="3"/>
        <v>1.4400000000000001E-2</v>
      </c>
      <c r="L6" s="8">
        <f t="shared" si="4"/>
        <v>10.322199999999999</v>
      </c>
      <c r="M6" s="8">
        <f t="shared" si="5"/>
        <v>2.3738000000000001</v>
      </c>
      <c r="N6" s="8">
        <f t="shared" si="6"/>
        <v>1.2117541999999999</v>
      </c>
      <c r="O6" s="8">
        <f t="shared" si="7"/>
        <v>-8.14632E-2</v>
      </c>
      <c r="P6" s="9">
        <f t="shared" si="8"/>
        <v>0.9917999999999999</v>
      </c>
      <c r="Q6" s="9">
        <f t="shared" si="9"/>
        <v>0.79180000000000006</v>
      </c>
      <c r="R6" s="9">
        <f t="shared" si="10"/>
        <v>1</v>
      </c>
      <c r="S6" s="9">
        <f t="shared" si="11"/>
        <v>0.87240000000000006</v>
      </c>
      <c r="T6" s="8">
        <f t="shared" si="12"/>
        <v>0.61760000000000004</v>
      </c>
      <c r="U6" s="10">
        <f t="shared" si="13"/>
        <v>5.1029999999999998</v>
      </c>
      <c r="V6" s="10">
        <f t="shared" si="14"/>
        <v>13.114600000000001</v>
      </c>
      <c r="W6" s="10">
        <f t="shared" si="15"/>
        <v>7.9632000000000005</v>
      </c>
      <c r="X6" s="10">
        <f t="shared" si="16"/>
        <v>11.568000000000001</v>
      </c>
      <c r="Y6" s="10">
        <f t="shared" si="17"/>
        <v>9.1867999999999999</v>
      </c>
      <c r="Z6" s="8">
        <f t="shared" si="18"/>
        <v>0.47592559999999989</v>
      </c>
      <c r="AB6">
        <v>1</v>
      </c>
      <c r="AC6">
        <v>1</v>
      </c>
      <c r="AD6">
        <v>3</v>
      </c>
      <c r="AE6">
        <v>120</v>
      </c>
      <c r="AF6">
        <v>3641.3409999999999</v>
      </c>
      <c r="AG6">
        <v>-525.75400000000002</v>
      </c>
      <c r="AH6">
        <v>641.55399999999997</v>
      </c>
      <c r="AI6">
        <v>-0.115</v>
      </c>
      <c r="AJ6">
        <v>11.04</v>
      </c>
      <c r="AK6">
        <v>3.1480000000000001</v>
      </c>
      <c r="AL6">
        <v>1764.173</v>
      </c>
      <c r="AM6">
        <v>-528.32000000000005</v>
      </c>
      <c r="AN6">
        <v>1</v>
      </c>
      <c r="AO6">
        <v>0.71899999999999997</v>
      </c>
      <c r="AP6">
        <v>1</v>
      </c>
      <c r="AQ6">
        <v>0.82799999999999996</v>
      </c>
      <c r="AR6">
        <v>0.84</v>
      </c>
      <c r="AS6">
        <v>6.65</v>
      </c>
      <c r="AT6">
        <v>14.340999999999999</v>
      </c>
      <c r="AU6">
        <v>8.1669999999999998</v>
      </c>
      <c r="AV6">
        <v>12.558999999999999</v>
      </c>
      <c r="AW6">
        <v>9.64</v>
      </c>
      <c r="AX6">
        <v>810.154</v>
      </c>
      <c r="AY6">
        <v>75</v>
      </c>
      <c r="AZ6" t="s">
        <v>27</v>
      </c>
      <c r="BA6">
        <v>120</v>
      </c>
    </row>
    <row r="7" spans="1:53" x14ac:dyDescent="0.2">
      <c r="D7">
        <v>4</v>
      </c>
      <c r="E7">
        <v>250</v>
      </c>
      <c r="F7" t="s">
        <v>27</v>
      </c>
      <c r="G7">
        <v>12</v>
      </c>
      <c r="H7" s="8">
        <f t="shared" si="0"/>
        <v>15.611132599999998</v>
      </c>
      <c r="I7" s="8">
        <f t="shared" si="1"/>
        <v>-1.0059890000000002</v>
      </c>
      <c r="J7" s="8">
        <f t="shared" si="2"/>
        <v>1.5140728000000001</v>
      </c>
      <c r="K7" s="8">
        <f t="shared" si="3"/>
        <v>6.1399999999999996E-2</v>
      </c>
      <c r="L7" s="8">
        <f t="shared" si="4"/>
        <v>10.45</v>
      </c>
      <c r="M7" s="8">
        <f t="shared" si="5"/>
        <v>7.7136000000000013</v>
      </c>
      <c r="N7" s="8">
        <f t="shared" si="6"/>
        <v>7.0513809999999992</v>
      </c>
      <c r="O7" s="8">
        <f t="shared" si="7"/>
        <v>-1.0077232</v>
      </c>
      <c r="P7" s="9">
        <f t="shared" si="8"/>
        <v>0.98680000000000001</v>
      </c>
      <c r="Q7" s="9">
        <f t="shared" si="9"/>
        <v>0.93219999999999992</v>
      </c>
      <c r="R7" s="9">
        <f t="shared" si="10"/>
        <v>1</v>
      </c>
      <c r="S7" s="9">
        <f t="shared" si="11"/>
        <v>0.98619999999999997</v>
      </c>
      <c r="T7" s="8">
        <f t="shared" si="12"/>
        <v>1.0542</v>
      </c>
      <c r="U7" s="10">
        <f t="shared" si="13"/>
        <v>18.955599999999997</v>
      </c>
      <c r="V7" s="10">
        <f t="shared" si="14"/>
        <v>22.118599999999997</v>
      </c>
      <c r="W7" s="10">
        <f t="shared" si="15"/>
        <v>2.7322000000000002</v>
      </c>
      <c r="X7" s="10">
        <f t="shared" si="16"/>
        <v>14.894600000000001</v>
      </c>
      <c r="Y7" s="10">
        <f t="shared" si="17"/>
        <v>6.7885999999999997</v>
      </c>
      <c r="Z7" s="8">
        <f t="shared" si="18"/>
        <v>1.8688812000000004</v>
      </c>
      <c r="AB7">
        <v>1</v>
      </c>
      <c r="AC7">
        <v>1</v>
      </c>
      <c r="AD7">
        <v>4</v>
      </c>
      <c r="AE7">
        <v>12</v>
      </c>
      <c r="AF7">
        <v>11628.248</v>
      </c>
      <c r="AG7">
        <v>103.26600000000001</v>
      </c>
      <c r="AH7">
        <v>937.65700000000004</v>
      </c>
      <c r="AI7">
        <v>6.3E-2</v>
      </c>
      <c r="AJ7">
        <v>9.5020000000000007</v>
      </c>
      <c r="AK7">
        <v>5.9080000000000004</v>
      </c>
      <c r="AL7">
        <v>5243.6750000000002</v>
      </c>
      <c r="AM7">
        <v>86.843000000000004</v>
      </c>
      <c r="AN7">
        <v>1</v>
      </c>
      <c r="AO7">
        <v>0.97499999999999998</v>
      </c>
      <c r="AP7">
        <v>1</v>
      </c>
      <c r="AQ7">
        <v>1</v>
      </c>
      <c r="AR7">
        <v>0.63900000000000001</v>
      </c>
      <c r="AS7">
        <v>13.541</v>
      </c>
      <c r="AT7">
        <v>16.911999999999999</v>
      </c>
      <c r="AU7">
        <v>3.5950000000000002</v>
      </c>
      <c r="AV7">
        <v>12.336</v>
      </c>
      <c r="AW7">
        <v>6.76</v>
      </c>
      <c r="AX7">
        <v>1087.6759999999999</v>
      </c>
      <c r="AY7">
        <v>250</v>
      </c>
      <c r="AZ7" t="s">
        <v>27</v>
      </c>
      <c r="BA7">
        <v>12</v>
      </c>
    </row>
    <row r="8" spans="1:53" x14ac:dyDescent="0.2">
      <c r="D8">
        <v>5</v>
      </c>
      <c r="E8">
        <v>250</v>
      </c>
      <c r="F8" t="s">
        <v>27</v>
      </c>
      <c r="G8">
        <v>60</v>
      </c>
      <c r="H8" s="8">
        <f t="shared" si="0"/>
        <v>4.5865749999999998</v>
      </c>
      <c r="I8" s="8">
        <f t="shared" si="1"/>
        <v>-3.0653399999999997E-2</v>
      </c>
      <c r="J8" s="8">
        <f t="shared" si="2"/>
        <v>0.62172079999999996</v>
      </c>
      <c r="K8" s="8">
        <f t="shared" si="3"/>
        <v>4.1200000000000001E-2</v>
      </c>
      <c r="L8" s="8">
        <f t="shared" si="4"/>
        <v>9.5744000000000007</v>
      </c>
      <c r="M8" s="8">
        <f t="shared" si="5"/>
        <v>3.4546000000000001</v>
      </c>
      <c r="N8" s="8">
        <f t="shared" si="6"/>
        <v>2.2227168000000002</v>
      </c>
      <c r="O8" s="8">
        <f t="shared" si="7"/>
        <v>-4.0385399999999995E-2</v>
      </c>
      <c r="P8" s="9">
        <f t="shared" si="8"/>
        <v>0.98339999999999994</v>
      </c>
      <c r="Q8" s="9">
        <f t="shared" si="9"/>
        <v>0.8266</v>
      </c>
      <c r="R8" s="9">
        <f t="shared" si="10"/>
        <v>1</v>
      </c>
      <c r="S8" s="9">
        <f t="shared" si="11"/>
        <v>0.96899999999999997</v>
      </c>
      <c r="T8" s="8">
        <f t="shared" si="12"/>
        <v>0.66220000000000001</v>
      </c>
      <c r="U8" s="10">
        <f t="shared" si="13"/>
        <v>7.3522000000000007</v>
      </c>
      <c r="V8" s="10">
        <f t="shared" si="14"/>
        <v>13.512800000000002</v>
      </c>
      <c r="W8" s="10">
        <f t="shared" si="15"/>
        <v>6.0511999999999997</v>
      </c>
      <c r="X8" s="10">
        <f t="shared" si="16"/>
        <v>11.3432</v>
      </c>
      <c r="Y8" s="10">
        <f t="shared" si="17"/>
        <v>7.883799999999999</v>
      </c>
      <c r="Z8" s="8">
        <f t="shared" si="18"/>
        <v>0.75008819999999987</v>
      </c>
      <c r="AB8">
        <v>1</v>
      </c>
      <c r="AC8">
        <v>1</v>
      </c>
      <c r="AD8">
        <v>5</v>
      </c>
      <c r="AE8">
        <v>60</v>
      </c>
      <c r="AF8">
        <v>4663.1270000000004</v>
      </c>
      <c r="AG8">
        <v>122.749</v>
      </c>
      <c r="AH8">
        <v>584.54200000000003</v>
      </c>
      <c r="AI8">
        <v>-8.5999999999999993E-2</v>
      </c>
      <c r="AJ8">
        <v>8.82</v>
      </c>
      <c r="AK8">
        <v>3.569</v>
      </c>
      <c r="AL8">
        <v>2255.723</v>
      </c>
      <c r="AM8">
        <v>108.848</v>
      </c>
      <c r="AN8">
        <v>1</v>
      </c>
      <c r="AO8">
        <v>0.77700000000000002</v>
      </c>
      <c r="AP8">
        <v>1</v>
      </c>
      <c r="AQ8">
        <v>1</v>
      </c>
      <c r="AR8">
        <v>0.72699999999999998</v>
      </c>
      <c r="AS8">
        <v>7.5869999999999997</v>
      </c>
      <c r="AT8">
        <v>12.765000000000001</v>
      </c>
      <c r="AU8">
        <v>5.5060000000000002</v>
      </c>
      <c r="AV8">
        <v>10.564</v>
      </c>
      <c r="AW8">
        <v>7.2359999999999998</v>
      </c>
      <c r="AX8">
        <v>748.57899999999995</v>
      </c>
      <c r="AY8">
        <v>250</v>
      </c>
      <c r="AZ8" t="s">
        <v>27</v>
      </c>
      <c r="BA8">
        <v>60</v>
      </c>
    </row>
    <row r="9" spans="1:53" x14ac:dyDescent="0.2">
      <c r="A9" t="s">
        <v>71</v>
      </c>
      <c r="B9" s="8">
        <f>AVERAGE($H4:$H51)</f>
        <v>13.383701350000004</v>
      </c>
      <c r="C9" s="8">
        <f>AVERAGE($H4:$H31)</f>
        <v>7.5769318857142869</v>
      </c>
      <c r="D9">
        <v>6</v>
      </c>
      <c r="E9">
        <v>250</v>
      </c>
      <c r="F9" t="s">
        <v>27</v>
      </c>
      <c r="G9">
        <v>120</v>
      </c>
      <c r="H9" s="8">
        <f t="shared" si="0"/>
        <v>3.6139548000000006</v>
      </c>
      <c r="I9" s="8">
        <f t="shared" si="1"/>
        <v>-8.2008999999999985E-2</v>
      </c>
      <c r="J9" s="8">
        <f t="shared" si="2"/>
        <v>0.55023919999999993</v>
      </c>
      <c r="K9" s="8">
        <f t="shared" si="3"/>
        <v>7.1200000000000013E-2</v>
      </c>
      <c r="L9" s="8">
        <f t="shared" si="4"/>
        <v>10.004799999999999</v>
      </c>
      <c r="M9" s="8">
        <f t="shared" si="5"/>
        <v>2.9736000000000002</v>
      </c>
      <c r="N9" s="8">
        <f t="shared" si="6"/>
        <v>1.760041</v>
      </c>
      <c r="O9" s="8">
        <f t="shared" si="7"/>
        <v>-8.7680400000000006E-2</v>
      </c>
      <c r="P9" s="9">
        <f t="shared" si="8"/>
        <v>0.98019999999999996</v>
      </c>
      <c r="Q9" s="9">
        <f t="shared" si="9"/>
        <v>0.8196</v>
      </c>
      <c r="R9" s="9">
        <f t="shared" si="10"/>
        <v>1</v>
      </c>
      <c r="S9" s="9">
        <f t="shared" si="11"/>
        <v>0.92599999999999993</v>
      </c>
      <c r="T9" s="8">
        <f t="shared" si="12"/>
        <v>0.64359999999999995</v>
      </c>
      <c r="U9" s="10">
        <f t="shared" si="13"/>
        <v>6.2631999999999994</v>
      </c>
      <c r="V9" s="10">
        <f t="shared" si="14"/>
        <v>13.395199999999999</v>
      </c>
      <c r="W9" s="10">
        <f t="shared" si="15"/>
        <v>7.0006000000000004</v>
      </c>
      <c r="X9" s="10">
        <f t="shared" si="16"/>
        <v>11.5618</v>
      </c>
      <c r="Y9" s="10">
        <f t="shared" si="17"/>
        <v>8.5481999999999996</v>
      </c>
      <c r="Z9" s="8">
        <f t="shared" si="18"/>
        <v>0.70284620000000009</v>
      </c>
      <c r="AB9">
        <v>1</v>
      </c>
      <c r="AC9">
        <v>1</v>
      </c>
      <c r="AD9">
        <v>6</v>
      </c>
      <c r="AE9">
        <v>120</v>
      </c>
      <c r="AF9">
        <v>3497.52</v>
      </c>
      <c r="AG9">
        <v>36.738999999999997</v>
      </c>
      <c r="AH9">
        <v>487.49900000000002</v>
      </c>
      <c r="AI9">
        <v>4.9000000000000002E-2</v>
      </c>
      <c r="AJ9">
        <v>11.532999999999999</v>
      </c>
      <c r="AK9">
        <v>2.98</v>
      </c>
      <c r="AL9">
        <v>1701.008</v>
      </c>
      <c r="AM9">
        <v>32.482999999999997</v>
      </c>
      <c r="AN9">
        <v>1</v>
      </c>
      <c r="AO9">
        <v>0.81799999999999995</v>
      </c>
      <c r="AP9">
        <v>1</v>
      </c>
      <c r="AQ9">
        <v>0.80200000000000005</v>
      </c>
      <c r="AR9">
        <v>0.80300000000000005</v>
      </c>
      <c r="AS9">
        <v>6.26</v>
      </c>
      <c r="AT9">
        <v>14.871</v>
      </c>
      <c r="AU9">
        <v>8.6470000000000002</v>
      </c>
      <c r="AV9">
        <v>13.051</v>
      </c>
      <c r="AW9">
        <v>10.113</v>
      </c>
      <c r="AX9">
        <v>611.19000000000005</v>
      </c>
      <c r="AY9">
        <v>250</v>
      </c>
      <c r="AZ9" t="s">
        <v>27</v>
      </c>
      <c r="BA9">
        <v>120</v>
      </c>
    </row>
    <row r="10" spans="1:53" x14ac:dyDescent="0.2">
      <c r="A10" t="s">
        <v>70</v>
      </c>
      <c r="B10" s="8">
        <f>AVERAGE($I4:$I51)</f>
        <v>0.2095680291666665</v>
      </c>
      <c r="C10" s="8">
        <f>AVERAGE($I4:$I31)</f>
        <v>-1.0226192357142858</v>
      </c>
      <c r="D10">
        <v>7</v>
      </c>
      <c r="E10">
        <v>75</v>
      </c>
      <c r="F10" t="s">
        <v>26</v>
      </c>
      <c r="G10">
        <v>12</v>
      </c>
      <c r="H10" s="8">
        <f t="shared" si="0"/>
        <v>18.1825382</v>
      </c>
      <c r="I10" s="8">
        <f t="shared" si="1"/>
        <v>-7.5071255999999993</v>
      </c>
      <c r="J10" s="8">
        <f t="shared" si="2"/>
        <v>7.5071881999999999</v>
      </c>
      <c r="K10" s="8">
        <f t="shared" si="3"/>
        <v>0.22759999999999997</v>
      </c>
      <c r="L10" s="8">
        <f t="shared" si="4"/>
        <v>10.77</v>
      </c>
      <c r="M10" s="8">
        <f t="shared" si="5"/>
        <v>8.6722000000000001</v>
      </c>
      <c r="N10" s="8">
        <f t="shared" si="6"/>
        <v>8.2694664000000007</v>
      </c>
      <c r="O10" s="8">
        <f t="shared" si="7"/>
        <v>-7.5071881999999999</v>
      </c>
      <c r="P10" s="9">
        <f t="shared" si="8"/>
        <v>0.65619999999999989</v>
      </c>
      <c r="Q10" s="9">
        <f t="shared" si="9"/>
        <v>0.14040000000000002</v>
      </c>
      <c r="R10" s="9">
        <f t="shared" si="10"/>
        <v>1</v>
      </c>
      <c r="S10" s="9">
        <f t="shared" si="11"/>
        <v>0.86919999999999997</v>
      </c>
      <c r="T10" s="8">
        <f t="shared" si="12"/>
        <v>2.0059999999999998</v>
      </c>
      <c r="U10" s="10">
        <f t="shared" si="13"/>
        <v>21.525600000000001</v>
      </c>
      <c r="V10" s="10">
        <f t="shared" si="14"/>
        <v>25.032599999999999</v>
      </c>
      <c r="W10" s="10">
        <f t="shared" si="15"/>
        <v>1.8366</v>
      </c>
      <c r="X10" s="10">
        <f t="shared" si="16"/>
        <v>16.553000000000001</v>
      </c>
      <c r="Y10" s="10">
        <f t="shared" si="17"/>
        <v>6.6221999999999994</v>
      </c>
      <c r="Z10" s="8">
        <f t="shared" si="18"/>
        <v>8.0878853999999993</v>
      </c>
      <c r="AB10">
        <v>1</v>
      </c>
      <c r="AC10">
        <v>1</v>
      </c>
      <c r="AD10">
        <v>7</v>
      </c>
      <c r="AE10">
        <v>12</v>
      </c>
      <c r="AF10">
        <v>20040.858</v>
      </c>
      <c r="AG10">
        <v>-6762.7250000000004</v>
      </c>
      <c r="AH10">
        <v>6775.5690000000004</v>
      </c>
      <c r="AI10">
        <v>0.187</v>
      </c>
      <c r="AJ10">
        <v>8.8049999999999997</v>
      </c>
      <c r="AK10">
        <v>8.3770000000000007</v>
      </c>
      <c r="AL10">
        <v>9242.7129999999997</v>
      </c>
      <c r="AM10">
        <v>-6775.5690000000004</v>
      </c>
      <c r="AN10">
        <v>0.81799999999999995</v>
      </c>
      <c r="AO10">
        <v>0.248</v>
      </c>
      <c r="AP10">
        <v>1</v>
      </c>
      <c r="AQ10">
        <v>0.97399999999999998</v>
      </c>
      <c r="AR10">
        <v>1.5409999999999999</v>
      </c>
      <c r="AS10">
        <v>20.651</v>
      </c>
      <c r="AT10">
        <v>19.521000000000001</v>
      </c>
      <c r="AU10">
        <v>0.248</v>
      </c>
      <c r="AV10">
        <v>13.067</v>
      </c>
      <c r="AW10">
        <v>5.0389999999999997</v>
      </c>
      <c r="AX10">
        <v>7073.0959999999995</v>
      </c>
      <c r="AY10">
        <v>75</v>
      </c>
      <c r="AZ10" t="s">
        <v>26</v>
      </c>
      <c r="BA10">
        <v>12</v>
      </c>
    </row>
    <row r="11" spans="1:53" x14ac:dyDescent="0.2">
      <c r="A11" t="s">
        <v>69</v>
      </c>
      <c r="B11" s="8">
        <f>AVERAGE($L4:$L51)</f>
        <v>13.356262500000001</v>
      </c>
      <c r="C11" s="8">
        <f>AVERAGE($L4:$L31)</f>
        <v>10.099842857142859</v>
      </c>
      <c r="D11">
        <v>8</v>
      </c>
      <c r="E11">
        <v>75</v>
      </c>
      <c r="F11" t="s">
        <v>26</v>
      </c>
      <c r="G11">
        <v>60</v>
      </c>
      <c r="H11" s="8">
        <f t="shared" si="0"/>
        <v>7.9518744000000003</v>
      </c>
      <c r="I11" s="8">
        <f t="shared" si="1"/>
        <v>-0.63376120000000002</v>
      </c>
      <c r="J11" s="8">
        <f t="shared" si="2"/>
        <v>1.1479006</v>
      </c>
      <c r="K11" s="8">
        <f t="shared" si="3"/>
        <v>6.0199999999999997E-2</v>
      </c>
      <c r="L11" s="8">
        <f t="shared" si="4"/>
        <v>10.253</v>
      </c>
      <c r="M11" s="8">
        <f t="shared" si="5"/>
        <v>4.9757999999999996</v>
      </c>
      <c r="N11" s="8">
        <f t="shared" si="6"/>
        <v>3.8442614000000002</v>
      </c>
      <c r="O11" s="8">
        <f t="shared" si="7"/>
        <v>-0.60638000000000003</v>
      </c>
      <c r="P11" s="9">
        <f t="shared" si="8"/>
        <v>0.97680000000000011</v>
      </c>
      <c r="Q11" s="9">
        <f t="shared" si="9"/>
        <v>0.80979999999999985</v>
      </c>
      <c r="R11" s="9">
        <f t="shared" si="10"/>
        <v>1</v>
      </c>
      <c r="S11" s="9">
        <f t="shared" si="11"/>
        <v>0.93959999999999988</v>
      </c>
      <c r="T11" s="8">
        <f t="shared" si="12"/>
        <v>1.0129999999999999</v>
      </c>
      <c r="U11" s="10">
        <f t="shared" si="13"/>
        <v>10.848800000000001</v>
      </c>
      <c r="V11" s="10">
        <f t="shared" si="14"/>
        <v>16.239599999999999</v>
      </c>
      <c r="W11" s="10">
        <f t="shared" si="15"/>
        <v>5.331999999999999</v>
      </c>
      <c r="X11" s="10">
        <f t="shared" si="16"/>
        <v>12.872399999999999</v>
      </c>
      <c r="Y11" s="10">
        <f t="shared" si="17"/>
        <v>7.8953999999999995</v>
      </c>
      <c r="Z11" s="8">
        <f t="shared" si="18"/>
        <v>1.4714114000000003</v>
      </c>
      <c r="AB11">
        <v>1</v>
      </c>
      <c r="AC11">
        <v>1</v>
      </c>
      <c r="AD11">
        <v>8</v>
      </c>
      <c r="AE11">
        <v>60</v>
      </c>
      <c r="AF11">
        <v>6471.9560000000001</v>
      </c>
      <c r="AG11">
        <v>302.07</v>
      </c>
      <c r="AH11">
        <v>549.56399999999996</v>
      </c>
      <c r="AI11">
        <v>0.109</v>
      </c>
      <c r="AJ11">
        <v>11.226000000000001</v>
      </c>
      <c r="AK11">
        <v>4.3650000000000002</v>
      </c>
      <c r="AL11">
        <v>2996.058</v>
      </c>
      <c r="AM11">
        <v>328.70699999999999</v>
      </c>
      <c r="AN11">
        <v>1</v>
      </c>
      <c r="AO11">
        <v>1</v>
      </c>
      <c r="AP11">
        <v>1</v>
      </c>
      <c r="AQ11">
        <v>1</v>
      </c>
      <c r="AR11">
        <v>0.44</v>
      </c>
      <c r="AS11">
        <v>9.4689999999999994</v>
      </c>
      <c r="AT11">
        <v>16.734999999999999</v>
      </c>
      <c r="AU11">
        <v>6.3369999999999997</v>
      </c>
      <c r="AV11">
        <v>13.734999999999999</v>
      </c>
      <c r="AW11">
        <v>8.8390000000000004</v>
      </c>
      <c r="AX11">
        <v>757.33</v>
      </c>
      <c r="AY11">
        <v>75</v>
      </c>
      <c r="AZ11" t="s">
        <v>26</v>
      </c>
      <c r="BA11">
        <v>60</v>
      </c>
    </row>
    <row r="12" spans="1:53" x14ac:dyDescent="0.2">
      <c r="A12" t="s">
        <v>68</v>
      </c>
      <c r="B12" s="8">
        <f>AVERAGE($K4:K51)</f>
        <v>0.1018666666666667</v>
      </c>
      <c r="C12" s="8">
        <f>AVERAGE($K4:L31)</f>
        <v>5.094760714285715</v>
      </c>
      <c r="D12">
        <v>9</v>
      </c>
      <c r="E12">
        <v>75</v>
      </c>
      <c r="F12" t="s">
        <v>26</v>
      </c>
      <c r="G12">
        <v>120</v>
      </c>
      <c r="H12" s="8">
        <f t="shared" si="0"/>
        <v>6.5711278000000002</v>
      </c>
      <c r="I12" s="8">
        <f t="shared" si="1"/>
        <v>-0.56049579999999988</v>
      </c>
      <c r="J12" s="8">
        <f t="shared" si="2"/>
        <v>1.1397957999999999</v>
      </c>
      <c r="K12" s="8">
        <f t="shared" si="3"/>
        <v>8.8399999999999992E-2</v>
      </c>
      <c r="L12" s="8">
        <f t="shared" si="4"/>
        <v>9.8902000000000001</v>
      </c>
      <c r="M12" s="8">
        <f t="shared" si="5"/>
        <v>4.3696000000000002</v>
      </c>
      <c r="N12" s="8">
        <f t="shared" si="6"/>
        <v>3.0914934000000001</v>
      </c>
      <c r="O12" s="8">
        <f t="shared" si="7"/>
        <v>-0.49113320000000005</v>
      </c>
      <c r="P12" s="9">
        <f t="shared" si="8"/>
        <v>0.98680000000000001</v>
      </c>
      <c r="Q12" s="9">
        <f t="shared" si="9"/>
        <v>0.71739999999999993</v>
      </c>
      <c r="R12" s="9">
        <f t="shared" si="10"/>
        <v>1</v>
      </c>
      <c r="S12" s="9">
        <f t="shared" si="11"/>
        <v>0.90159999999999996</v>
      </c>
      <c r="T12" s="8">
        <f t="shared" si="12"/>
        <v>1.0788</v>
      </c>
      <c r="U12" s="10">
        <f t="shared" si="13"/>
        <v>9.4177999999999997</v>
      </c>
      <c r="V12" s="10">
        <f t="shared" si="14"/>
        <v>14.617999999999999</v>
      </c>
      <c r="W12" s="10">
        <f t="shared" si="15"/>
        <v>5.726799999999999</v>
      </c>
      <c r="X12" s="10">
        <f t="shared" si="16"/>
        <v>11.9438</v>
      </c>
      <c r="Y12" s="10">
        <f t="shared" si="17"/>
        <v>7.9336000000000002</v>
      </c>
      <c r="Z12" s="8">
        <f t="shared" si="18"/>
        <v>1.43333</v>
      </c>
      <c r="AB12">
        <v>1</v>
      </c>
      <c r="AC12">
        <v>1</v>
      </c>
      <c r="AD12">
        <v>9</v>
      </c>
      <c r="AE12">
        <v>120</v>
      </c>
      <c r="AF12">
        <v>6671.7190000000001</v>
      </c>
      <c r="AG12">
        <v>-665.74</v>
      </c>
      <c r="AH12">
        <v>878.14800000000002</v>
      </c>
      <c r="AI12">
        <v>-0.13700000000000001</v>
      </c>
      <c r="AJ12">
        <v>9.0079999999999991</v>
      </c>
      <c r="AK12">
        <v>4.1219999999999999</v>
      </c>
      <c r="AL12">
        <v>3137.1729999999998</v>
      </c>
      <c r="AM12">
        <v>-593.15499999999997</v>
      </c>
      <c r="AN12">
        <v>1</v>
      </c>
      <c r="AO12">
        <v>0.81799999999999995</v>
      </c>
      <c r="AP12">
        <v>1</v>
      </c>
      <c r="AQ12">
        <v>0.91400000000000003</v>
      </c>
      <c r="AR12">
        <v>0.98899999999999999</v>
      </c>
      <c r="AS12">
        <v>8.8420000000000005</v>
      </c>
      <c r="AT12">
        <v>13.507999999999999</v>
      </c>
      <c r="AU12">
        <v>5.01</v>
      </c>
      <c r="AV12">
        <v>11.061</v>
      </c>
      <c r="AW12">
        <v>7.1180000000000003</v>
      </c>
      <c r="AX12">
        <v>1220.231</v>
      </c>
      <c r="AY12">
        <v>75</v>
      </c>
      <c r="AZ12" t="s">
        <v>26</v>
      </c>
      <c r="BA12">
        <v>120</v>
      </c>
    </row>
    <row r="13" spans="1:53" x14ac:dyDescent="0.2">
      <c r="A13" t="s">
        <v>67</v>
      </c>
      <c r="B13" s="8">
        <f>AVERAGE($J4:$J51)</f>
        <v>3.313121220833334</v>
      </c>
      <c r="C13" s="8">
        <f>AVERAGE($J32:$J49)</f>
        <v>6.3438230444444441</v>
      </c>
      <c r="D13">
        <v>10</v>
      </c>
      <c r="E13">
        <v>250</v>
      </c>
      <c r="F13" t="s">
        <v>26</v>
      </c>
      <c r="G13">
        <v>12</v>
      </c>
      <c r="H13" s="8">
        <f t="shared" si="0"/>
        <v>19.460497</v>
      </c>
      <c r="I13" s="8">
        <f t="shared" si="1"/>
        <v>-6.6086536000000002</v>
      </c>
      <c r="J13" s="8">
        <f t="shared" si="2"/>
        <v>6.6247039999999995</v>
      </c>
      <c r="K13" s="8">
        <f t="shared" si="3"/>
        <v>0.37819999999999998</v>
      </c>
      <c r="L13" s="8">
        <f t="shared" si="4"/>
        <v>9.6449999999999996</v>
      </c>
      <c r="M13" s="8">
        <f t="shared" si="5"/>
        <v>8.9697999999999993</v>
      </c>
      <c r="N13" s="8">
        <f t="shared" si="6"/>
        <v>8.9661378000000003</v>
      </c>
      <c r="O13" s="8">
        <f t="shared" si="7"/>
        <v>-6.6231709999999993</v>
      </c>
      <c r="P13" s="9">
        <f t="shared" si="8"/>
        <v>0.83660000000000001</v>
      </c>
      <c r="Q13" s="9">
        <f t="shared" si="9"/>
        <v>0.26439999999999997</v>
      </c>
      <c r="R13" s="9">
        <f t="shared" si="10"/>
        <v>1</v>
      </c>
      <c r="S13" s="9">
        <f t="shared" si="11"/>
        <v>0.94819999999999993</v>
      </c>
      <c r="T13" s="8">
        <f t="shared" si="12"/>
        <v>1.9436</v>
      </c>
      <c r="U13" s="10">
        <f t="shared" si="13"/>
        <v>22.8048</v>
      </c>
      <c r="V13" s="10">
        <f t="shared" si="14"/>
        <v>24.279599999999999</v>
      </c>
      <c r="W13" s="10">
        <f t="shared" si="15"/>
        <v>0.19820000000000002</v>
      </c>
      <c r="X13" s="10">
        <f t="shared" si="16"/>
        <v>14.702199999999999</v>
      </c>
      <c r="Y13" s="10">
        <f t="shared" si="17"/>
        <v>5.452</v>
      </c>
      <c r="Z13" s="8">
        <f t="shared" si="18"/>
        <v>7.2952116000000009</v>
      </c>
      <c r="AB13">
        <v>1</v>
      </c>
      <c r="AC13">
        <v>1</v>
      </c>
      <c r="AD13">
        <v>10</v>
      </c>
      <c r="AE13">
        <v>12</v>
      </c>
      <c r="AF13">
        <v>19938.948</v>
      </c>
      <c r="AG13">
        <v>-6975.1149999999998</v>
      </c>
      <c r="AH13">
        <v>6994.1750000000002</v>
      </c>
      <c r="AI13">
        <v>0.154</v>
      </c>
      <c r="AJ13">
        <v>8.7159999999999993</v>
      </c>
      <c r="AK13">
        <v>8.5839999999999996</v>
      </c>
      <c r="AL13">
        <v>9115.3639999999996</v>
      </c>
      <c r="AM13">
        <v>-6986.51</v>
      </c>
      <c r="AN13">
        <v>0.67800000000000005</v>
      </c>
      <c r="AO13">
        <v>0.33100000000000002</v>
      </c>
      <c r="AP13">
        <v>1</v>
      </c>
      <c r="AQ13">
        <v>0.79300000000000004</v>
      </c>
      <c r="AR13">
        <v>2.6869999999999998</v>
      </c>
      <c r="AS13">
        <v>22.437999999999999</v>
      </c>
      <c r="AT13">
        <v>25.582000000000001</v>
      </c>
      <c r="AU13">
        <v>-1.8260000000000001</v>
      </c>
      <c r="AV13">
        <v>14.798999999999999</v>
      </c>
      <c r="AW13">
        <v>3.8759999999999999</v>
      </c>
      <c r="AX13">
        <v>8490.7180000000008</v>
      </c>
      <c r="AY13">
        <v>250</v>
      </c>
      <c r="AZ13" t="s">
        <v>26</v>
      </c>
      <c r="BA13">
        <v>12</v>
      </c>
    </row>
    <row r="14" spans="1:53" x14ac:dyDescent="0.2">
      <c r="C14" s="8">
        <f>AVERAGE($J5:$J32)</f>
        <v>1.5008102071428571</v>
      </c>
      <c r="D14">
        <v>11</v>
      </c>
      <c r="E14">
        <v>250</v>
      </c>
      <c r="F14" t="s">
        <v>26</v>
      </c>
      <c r="G14">
        <v>60</v>
      </c>
      <c r="H14" s="8">
        <f t="shared" si="0"/>
        <v>7.8583433999999999</v>
      </c>
      <c r="I14" s="8">
        <f t="shared" si="1"/>
        <v>-0.23687440000000001</v>
      </c>
      <c r="J14" s="8">
        <f t="shared" si="2"/>
        <v>1.2716691999999998</v>
      </c>
      <c r="K14" s="8">
        <f t="shared" si="3"/>
        <v>0.23159999999999997</v>
      </c>
      <c r="L14" s="8">
        <f t="shared" si="4"/>
        <v>9.6313999999999993</v>
      </c>
      <c r="M14" s="8">
        <f t="shared" si="5"/>
        <v>4.8437999999999999</v>
      </c>
      <c r="N14" s="8">
        <f t="shared" si="6"/>
        <v>3.7992554000000003</v>
      </c>
      <c r="O14" s="8">
        <f t="shared" si="7"/>
        <v>-0.23460119999999998</v>
      </c>
      <c r="P14" s="9">
        <f t="shared" si="8"/>
        <v>0.99160000000000004</v>
      </c>
      <c r="Q14" s="9">
        <f t="shared" si="9"/>
        <v>0.75540000000000007</v>
      </c>
      <c r="R14" s="9">
        <f t="shared" si="10"/>
        <v>1</v>
      </c>
      <c r="S14" s="9">
        <f t="shared" si="11"/>
        <v>0.94480000000000008</v>
      </c>
      <c r="T14" s="8">
        <f t="shared" si="12"/>
        <v>1.024</v>
      </c>
      <c r="U14" s="10">
        <f t="shared" si="13"/>
        <v>10.567200000000001</v>
      </c>
      <c r="V14" s="10">
        <f t="shared" si="14"/>
        <v>15.166599999999999</v>
      </c>
      <c r="W14" s="10">
        <f t="shared" si="15"/>
        <v>5.0378000000000007</v>
      </c>
      <c r="X14" s="10">
        <f t="shared" si="16"/>
        <v>12.0616</v>
      </c>
      <c r="Y14" s="10">
        <f t="shared" si="17"/>
        <v>7.4176000000000002</v>
      </c>
      <c r="Z14" s="8">
        <f t="shared" si="18"/>
        <v>1.5231049999999999</v>
      </c>
      <c r="AB14">
        <v>1</v>
      </c>
      <c r="AC14">
        <v>1</v>
      </c>
      <c r="AD14">
        <v>11</v>
      </c>
      <c r="AE14">
        <v>60</v>
      </c>
      <c r="AF14">
        <v>8934.0939999999991</v>
      </c>
      <c r="AG14">
        <v>-19.292999999999999</v>
      </c>
      <c r="AH14">
        <v>884.97199999999998</v>
      </c>
      <c r="AI14">
        <v>0.28399999999999997</v>
      </c>
      <c r="AJ14">
        <v>9.7490000000000006</v>
      </c>
      <c r="AK14">
        <v>5.5129999999999999</v>
      </c>
      <c r="AL14">
        <v>4244.92</v>
      </c>
      <c r="AM14">
        <v>-25.738</v>
      </c>
      <c r="AN14">
        <v>1</v>
      </c>
      <c r="AO14">
        <v>1</v>
      </c>
      <c r="AP14">
        <v>1</v>
      </c>
      <c r="AQ14">
        <v>1</v>
      </c>
      <c r="AR14">
        <v>1.157</v>
      </c>
      <c r="AS14">
        <v>12.131</v>
      </c>
      <c r="AT14">
        <v>16.212</v>
      </c>
      <c r="AU14">
        <v>4.5350000000000001</v>
      </c>
      <c r="AV14">
        <v>12.593</v>
      </c>
      <c r="AW14">
        <v>7.22</v>
      </c>
      <c r="AX14">
        <v>1060.4480000000001</v>
      </c>
      <c r="AY14">
        <v>250</v>
      </c>
      <c r="AZ14" t="s">
        <v>26</v>
      </c>
      <c r="BA14">
        <v>60</v>
      </c>
    </row>
    <row r="15" spans="1:53" x14ac:dyDescent="0.2">
      <c r="D15">
        <v>12</v>
      </c>
      <c r="E15">
        <v>250</v>
      </c>
      <c r="F15" t="s">
        <v>26</v>
      </c>
      <c r="G15">
        <v>120</v>
      </c>
      <c r="H15" s="8">
        <f t="shared" si="0"/>
        <v>6.787259800000002</v>
      </c>
      <c r="I15" s="8">
        <f t="shared" si="1"/>
        <v>-0.47117920000000002</v>
      </c>
      <c r="J15" s="8">
        <f t="shared" si="2"/>
        <v>0.96883680000000005</v>
      </c>
      <c r="K15" s="8">
        <f t="shared" si="3"/>
        <v>-9.0799999999999978E-2</v>
      </c>
      <c r="L15" s="8">
        <f t="shared" si="4"/>
        <v>9.6234000000000002</v>
      </c>
      <c r="M15" s="8">
        <f t="shared" si="5"/>
        <v>4.3456000000000001</v>
      </c>
      <c r="N15" s="8">
        <f t="shared" si="6"/>
        <v>3.1731255999999997</v>
      </c>
      <c r="O15" s="8">
        <f t="shared" si="7"/>
        <v>-0.39838819999999997</v>
      </c>
      <c r="P15" s="9">
        <f t="shared" si="8"/>
        <v>0.96200000000000008</v>
      </c>
      <c r="Q15" s="9">
        <f t="shared" si="9"/>
        <v>0.78039999999999998</v>
      </c>
      <c r="R15" s="9">
        <f t="shared" si="10"/>
        <v>1</v>
      </c>
      <c r="S15" s="9">
        <f t="shared" si="11"/>
        <v>0.95</v>
      </c>
      <c r="T15" s="8">
        <f t="shared" si="12"/>
        <v>0.94679999999999997</v>
      </c>
      <c r="U15" s="10">
        <f t="shared" si="13"/>
        <v>9.4788000000000014</v>
      </c>
      <c r="V15" s="10">
        <f t="shared" si="14"/>
        <v>15.007999999999999</v>
      </c>
      <c r="W15" s="10">
        <f t="shared" si="15"/>
        <v>5.4279999999999999</v>
      </c>
      <c r="X15" s="10">
        <f t="shared" si="16"/>
        <v>11.892000000000001</v>
      </c>
      <c r="Y15" s="10">
        <f t="shared" si="17"/>
        <v>7.5920000000000005</v>
      </c>
      <c r="Z15" s="8">
        <f t="shared" si="18"/>
        <v>1.2219224</v>
      </c>
      <c r="AB15">
        <v>1</v>
      </c>
      <c r="AC15">
        <v>1</v>
      </c>
      <c r="AD15">
        <v>12</v>
      </c>
      <c r="AE15">
        <v>120</v>
      </c>
      <c r="AF15">
        <v>7036.0810000000001</v>
      </c>
      <c r="AG15">
        <v>-759.64599999999996</v>
      </c>
      <c r="AH15">
        <v>1052.52</v>
      </c>
      <c r="AI15">
        <v>-0.25</v>
      </c>
      <c r="AJ15">
        <v>10.321999999999999</v>
      </c>
      <c r="AK15">
        <v>4.6639999999999997</v>
      </c>
      <c r="AL15">
        <v>3305.8409999999999</v>
      </c>
      <c r="AM15">
        <v>-711.72699999999998</v>
      </c>
      <c r="AN15">
        <v>1</v>
      </c>
      <c r="AO15">
        <v>0.68600000000000005</v>
      </c>
      <c r="AP15">
        <v>1</v>
      </c>
      <c r="AQ15">
        <v>0.94799999999999995</v>
      </c>
      <c r="AR15">
        <v>1.1910000000000001</v>
      </c>
      <c r="AS15">
        <v>10.114000000000001</v>
      </c>
      <c r="AT15">
        <v>15.225</v>
      </c>
      <c r="AU15">
        <v>5.8079999999999998</v>
      </c>
      <c r="AV15">
        <v>12.420999999999999</v>
      </c>
      <c r="AW15">
        <v>8.234</v>
      </c>
      <c r="AX15">
        <v>1280.828</v>
      </c>
      <c r="AY15">
        <v>250</v>
      </c>
      <c r="AZ15" t="s">
        <v>26</v>
      </c>
      <c r="BA15">
        <v>120</v>
      </c>
    </row>
    <row r="16" spans="1:53" x14ac:dyDescent="0.2">
      <c r="A16" s="8">
        <f>MAX(O4:O51)</f>
        <v>9.4347254000000014</v>
      </c>
      <c r="D16">
        <v>13</v>
      </c>
      <c r="E16">
        <v>75</v>
      </c>
      <c r="F16" t="s">
        <v>25</v>
      </c>
      <c r="G16">
        <v>12</v>
      </c>
      <c r="H16" s="8">
        <f t="shared" si="0"/>
        <v>7.9088569999999994</v>
      </c>
      <c r="I16" s="8">
        <f t="shared" si="1"/>
        <v>-0.23193440000000001</v>
      </c>
      <c r="J16" s="8">
        <f t="shared" si="2"/>
        <v>0.92798820000000004</v>
      </c>
      <c r="K16" s="8">
        <f t="shared" si="3"/>
        <v>6.0600000000000008E-2</v>
      </c>
      <c r="L16" s="8">
        <f t="shared" si="4"/>
        <v>10.166599999999999</v>
      </c>
      <c r="M16" s="8">
        <f t="shared" si="5"/>
        <v>4.9383999999999997</v>
      </c>
      <c r="N16" s="8">
        <f t="shared" si="6"/>
        <v>3.4666649999999999</v>
      </c>
      <c r="O16" s="8">
        <f t="shared" si="7"/>
        <v>-0.23693919999999996</v>
      </c>
      <c r="P16" s="9">
        <f t="shared" si="8"/>
        <v>0.9917999999999999</v>
      </c>
      <c r="Q16" s="9">
        <f t="shared" si="9"/>
        <v>0.84299999999999997</v>
      </c>
      <c r="R16" s="9">
        <f t="shared" si="10"/>
        <v>1</v>
      </c>
      <c r="S16" s="9">
        <f t="shared" si="11"/>
        <v>0.9655999999999999</v>
      </c>
      <c r="T16" s="8">
        <f t="shared" si="12"/>
        <v>0.93940000000000001</v>
      </c>
      <c r="U16" s="10">
        <f t="shared" si="13"/>
        <v>11.273599999999998</v>
      </c>
      <c r="V16" s="10">
        <f t="shared" si="14"/>
        <v>16.3596</v>
      </c>
      <c r="W16" s="10">
        <f t="shared" si="15"/>
        <v>4.9471999999999996</v>
      </c>
      <c r="X16" s="10">
        <f t="shared" si="16"/>
        <v>12.7544</v>
      </c>
      <c r="Y16" s="10">
        <f t="shared" si="17"/>
        <v>7.8195999999999994</v>
      </c>
      <c r="Z16" s="8">
        <f t="shared" si="18"/>
        <v>1.1246794000000002</v>
      </c>
      <c r="AB16">
        <v>1</v>
      </c>
      <c r="AC16">
        <v>1</v>
      </c>
      <c r="AD16">
        <v>13</v>
      </c>
      <c r="AE16">
        <v>12</v>
      </c>
      <c r="AF16">
        <v>7368.875</v>
      </c>
      <c r="AG16">
        <v>-564.21</v>
      </c>
      <c r="AH16">
        <v>848.05</v>
      </c>
      <c r="AI16">
        <v>0.14499999999999999</v>
      </c>
      <c r="AJ16">
        <v>11.257</v>
      </c>
      <c r="AK16">
        <v>4.6779999999999999</v>
      </c>
      <c r="AL16">
        <v>3191.4780000000001</v>
      </c>
      <c r="AM16">
        <v>-574.15599999999995</v>
      </c>
      <c r="AN16">
        <v>1</v>
      </c>
      <c r="AO16">
        <v>0.86</v>
      </c>
      <c r="AP16">
        <v>1</v>
      </c>
      <c r="AQ16">
        <v>1</v>
      </c>
      <c r="AR16">
        <v>0.72</v>
      </c>
      <c r="AS16">
        <v>10.555999999999999</v>
      </c>
      <c r="AT16">
        <v>16.956</v>
      </c>
      <c r="AU16">
        <v>6.3220000000000001</v>
      </c>
      <c r="AV16">
        <v>13.518000000000001</v>
      </c>
      <c r="AW16">
        <v>9.077</v>
      </c>
      <c r="AX16">
        <v>1012.451</v>
      </c>
    </row>
    <row r="17" spans="1:50" x14ac:dyDescent="0.2">
      <c r="A17" s="8">
        <f>MIN(O4:O51)</f>
        <v>-7.5071881999999999</v>
      </c>
      <c r="D17">
        <v>14</v>
      </c>
      <c r="E17">
        <v>75</v>
      </c>
      <c r="F17" t="s">
        <v>25</v>
      </c>
      <c r="G17">
        <v>60</v>
      </c>
      <c r="H17" s="8">
        <f t="shared" si="0"/>
        <v>3.3711576000000001</v>
      </c>
      <c r="I17" s="8">
        <f t="shared" si="1"/>
        <v>-0.10103699999999999</v>
      </c>
      <c r="J17" s="8">
        <f t="shared" si="2"/>
        <v>0.52571639999999997</v>
      </c>
      <c r="K17" s="8">
        <f t="shared" si="3"/>
        <v>1.5400000000000002E-2</v>
      </c>
      <c r="L17" s="8">
        <f t="shared" si="4"/>
        <v>10.619000000000002</v>
      </c>
      <c r="M17" s="8">
        <f t="shared" si="5"/>
        <v>2.9826000000000001</v>
      </c>
      <c r="N17" s="8">
        <f t="shared" si="6"/>
        <v>1.6375518</v>
      </c>
      <c r="O17" s="8">
        <f t="shared" si="7"/>
        <v>-0.1024404</v>
      </c>
      <c r="P17" s="9">
        <f t="shared" si="8"/>
        <v>0.9917999999999999</v>
      </c>
      <c r="Q17" s="9">
        <f t="shared" si="9"/>
        <v>0.75880000000000003</v>
      </c>
      <c r="R17" s="9">
        <f t="shared" si="10"/>
        <v>1</v>
      </c>
      <c r="S17" s="9">
        <f t="shared" si="11"/>
        <v>0.90179999999999993</v>
      </c>
      <c r="T17" s="8">
        <f t="shared" si="12"/>
        <v>0.70200000000000007</v>
      </c>
      <c r="U17" s="10">
        <f t="shared" si="13"/>
        <v>6.2994000000000003</v>
      </c>
      <c r="V17" s="10">
        <f t="shared" si="14"/>
        <v>14.005000000000001</v>
      </c>
      <c r="W17" s="10">
        <f t="shared" si="15"/>
        <v>7.6768000000000001</v>
      </c>
      <c r="X17" s="10">
        <f t="shared" si="16"/>
        <v>12.157400000000001</v>
      </c>
      <c r="Y17" s="10">
        <f t="shared" si="17"/>
        <v>9.1708000000000016</v>
      </c>
      <c r="Z17" s="8">
        <f t="shared" si="18"/>
        <v>0.65128180000000002</v>
      </c>
      <c r="AB17">
        <v>1</v>
      </c>
      <c r="AC17">
        <v>1</v>
      </c>
      <c r="AD17">
        <v>14</v>
      </c>
      <c r="AE17">
        <v>60</v>
      </c>
      <c r="AF17">
        <v>3705.886</v>
      </c>
      <c r="AG17">
        <v>-120.152</v>
      </c>
      <c r="AH17">
        <v>363.32400000000001</v>
      </c>
      <c r="AI17">
        <v>-7.5999999999999998E-2</v>
      </c>
      <c r="AJ17">
        <v>10.532</v>
      </c>
      <c r="AK17">
        <v>3.1480000000000001</v>
      </c>
      <c r="AL17">
        <v>1802.248</v>
      </c>
      <c r="AM17">
        <v>-120.378</v>
      </c>
      <c r="AN17">
        <v>1</v>
      </c>
      <c r="AO17">
        <v>0.876</v>
      </c>
      <c r="AP17">
        <v>1</v>
      </c>
      <c r="AQ17">
        <v>1</v>
      </c>
      <c r="AR17">
        <v>0.49399999999999999</v>
      </c>
      <c r="AS17">
        <v>6.657</v>
      </c>
      <c r="AT17">
        <v>14.069000000000001</v>
      </c>
      <c r="AU17">
        <v>7.54</v>
      </c>
      <c r="AV17">
        <v>12.118</v>
      </c>
      <c r="AW17">
        <v>9.0579999999999998</v>
      </c>
      <c r="AX17">
        <v>470.93599999999998</v>
      </c>
    </row>
    <row r="18" spans="1:50" x14ac:dyDescent="0.2">
      <c r="D18">
        <v>15</v>
      </c>
      <c r="E18">
        <v>75</v>
      </c>
      <c r="F18" t="s">
        <v>25</v>
      </c>
      <c r="G18">
        <v>120</v>
      </c>
      <c r="H18" s="8">
        <f t="shared" si="0"/>
        <v>2.4083622</v>
      </c>
      <c r="I18" s="8">
        <f t="shared" si="1"/>
        <v>3.6607399999999998E-2</v>
      </c>
      <c r="J18" s="8">
        <f t="shared" si="2"/>
        <v>0.48757679999999998</v>
      </c>
      <c r="K18" s="8">
        <f t="shared" si="3"/>
        <v>-3.6600000000000008E-2</v>
      </c>
      <c r="L18" s="8">
        <f t="shared" si="4"/>
        <v>10.404400000000001</v>
      </c>
      <c r="M18" s="8">
        <f t="shared" si="5"/>
        <v>2.262</v>
      </c>
      <c r="N18" s="8">
        <f t="shared" si="6"/>
        <v>1.1721823999999998</v>
      </c>
      <c r="O18" s="8">
        <f t="shared" si="7"/>
        <v>3.49316E-2</v>
      </c>
      <c r="P18" s="9">
        <f t="shared" si="8"/>
        <v>0.94220000000000004</v>
      </c>
      <c r="Q18" s="9">
        <f t="shared" si="9"/>
        <v>0.65279999999999994</v>
      </c>
      <c r="R18" s="9">
        <f t="shared" si="10"/>
        <v>1</v>
      </c>
      <c r="S18" s="9">
        <f t="shared" si="11"/>
        <v>0.82580000000000009</v>
      </c>
      <c r="T18" s="8">
        <f t="shared" si="12"/>
        <v>0.67060000000000008</v>
      </c>
      <c r="U18" s="10">
        <f t="shared" si="13"/>
        <v>4.7254000000000005</v>
      </c>
      <c r="V18" s="10">
        <f t="shared" si="14"/>
        <v>12.765600000000001</v>
      </c>
      <c r="W18" s="10">
        <f t="shared" si="15"/>
        <v>8.1978000000000009</v>
      </c>
      <c r="X18" s="10">
        <f t="shared" si="16"/>
        <v>11.521000000000001</v>
      </c>
      <c r="Y18" s="10">
        <f t="shared" si="17"/>
        <v>9.3373999999999988</v>
      </c>
      <c r="Z18" s="8">
        <f t="shared" si="18"/>
        <v>0.60866019999999987</v>
      </c>
      <c r="AB18">
        <v>1</v>
      </c>
      <c r="AC18">
        <v>1</v>
      </c>
      <c r="AD18">
        <v>15</v>
      </c>
      <c r="AE18">
        <v>120</v>
      </c>
      <c r="AF18">
        <v>2356.3270000000002</v>
      </c>
      <c r="AG18">
        <v>38.042000000000002</v>
      </c>
      <c r="AH18">
        <v>471.334</v>
      </c>
      <c r="AI18">
        <v>-6.6000000000000003E-2</v>
      </c>
      <c r="AJ18">
        <v>9.9489999999999998</v>
      </c>
      <c r="AK18">
        <v>2.234</v>
      </c>
      <c r="AL18">
        <v>1146.135</v>
      </c>
      <c r="AM18">
        <v>35.704000000000001</v>
      </c>
      <c r="AN18">
        <v>0.96699999999999997</v>
      </c>
      <c r="AO18">
        <v>0.63600000000000001</v>
      </c>
      <c r="AP18">
        <v>1</v>
      </c>
      <c r="AQ18">
        <v>0.73299999999999998</v>
      </c>
      <c r="AR18">
        <v>0.747</v>
      </c>
      <c r="AS18">
        <v>4.6630000000000003</v>
      </c>
      <c r="AT18">
        <v>12.266</v>
      </c>
      <c r="AU18">
        <v>7.6210000000000004</v>
      </c>
      <c r="AV18">
        <v>11.074</v>
      </c>
      <c r="AW18">
        <v>8.8510000000000009</v>
      </c>
      <c r="AX18">
        <v>626.00599999999997</v>
      </c>
    </row>
    <row r="19" spans="1:50" x14ac:dyDescent="0.2">
      <c r="D19">
        <v>16</v>
      </c>
      <c r="E19">
        <v>250</v>
      </c>
      <c r="F19" t="s">
        <v>25</v>
      </c>
      <c r="G19">
        <v>12</v>
      </c>
      <c r="H19" s="8">
        <f t="shared" si="0"/>
        <v>12.682362799999998</v>
      </c>
      <c r="I19" s="8">
        <f t="shared" si="1"/>
        <v>0.33281900000000009</v>
      </c>
      <c r="J19" s="8">
        <f t="shared" si="2"/>
        <v>1.461622</v>
      </c>
      <c r="K19" s="8">
        <f t="shared" si="3"/>
        <v>-3.1000000000000007E-2</v>
      </c>
      <c r="L19" s="8">
        <f t="shared" si="4"/>
        <v>9.4563999999999986</v>
      </c>
      <c r="M19" s="8">
        <f t="shared" si="5"/>
        <v>6.8722000000000012</v>
      </c>
      <c r="N19" s="8">
        <f t="shared" si="6"/>
        <v>5.7514619999999992</v>
      </c>
      <c r="O19" s="8">
        <f t="shared" si="7"/>
        <v>0.32024779999999997</v>
      </c>
      <c r="P19" s="9">
        <f t="shared" si="8"/>
        <v>1</v>
      </c>
      <c r="Q19" s="9">
        <f t="shared" si="9"/>
        <v>0.80820000000000003</v>
      </c>
      <c r="R19" s="9">
        <f t="shared" si="10"/>
        <v>1</v>
      </c>
      <c r="S19" s="9">
        <f t="shared" si="11"/>
        <v>0.97579999999999989</v>
      </c>
      <c r="T19" s="8">
        <f t="shared" si="12"/>
        <v>1.1392</v>
      </c>
      <c r="U19" s="10">
        <f t="shared" si="13"/>
        <v>16.007800000000003</v>
      </c>
      <c r="V19" s="10">
        <f t="shared" si="14"/>
        <v>18.603999999999999</v>
      </c>
      <c r="W19" s="10">
        <f t="shared" si="15"/>
        <v>2.1747999999999998</v>
      </c>
      <c r="X19" s="10">
        <f t="shared" si="16"/>
        <v>13.253</v>
      </c>
      <c r="Y19" s="10">
        <f t="shared" si="17"/>
        <v>6.0453999999999999</v>
      </c>
      <c r="Z19" s="8">
        <f t="shared" si="18"/>
        <v>1.7886964000000001</v>
      </c>
      <c r="AB19">
        <v>1</v>
      </c>
      <c r="AC19">
        <v>1</v>
      </c>
      <c r="AD19">
        <v>16</v>
      </c>
      <c r="AE19">
        <v>12</v>
      </c>
      <c r="AF19">
        <v>9649.4159999999993</v>
      </c>
      <c r="AG19">
        <v>-933.00900000000001</v>
      </c>
      <c r="AH19">
        <v>1287.8910000000001</v>
      </c>
      <c r="AI19">
        <v>5.0999999999999997E-2</v>
      </c>
      <c r="AJ19">
        <v>9.8369999999999997</v>
      </c>
      <c r="AK19">
        <v>5.944</v>
      </c>
      <c r="AL19">
        <v>4440.9049999999997</v>
      </c>
      <c r="AM19">
        <v>-960.79100000000005</v>
      </c>
      <c r="AN19">
        <v>1</v>
      </c>
      <c r="AO19">
        <v>0.77700000000000002</v>
      </c>
      <c r="AP19">
        <v>1</v>
      </c>
      <c r="AQ19">
        <v>1</v>
      </c>
      <c r="AR19">
        <v>0.93</v>
      </c>
      <c r="AS19">
        <v>13.269</v>
      </c>
      <c r="AT19">
        <v>18.440000000000001</v>
      </c>
      <c r="AU19">
        <v>3.1869999999999998</v>
      </c>
      <c r="AV19">
        <v>13.551</v>
      </c>
      <c r="AW19">
        <v>6.4539999999999997</v>
      </c>
      <c r="AX19">
        <v>1633.0419999999999</v>
      </c>
    </row>
    <row r="20" spans="1:50" x14ac:dyDescent="0.2">
      <c r="D20">
        <v>17</v>
      </c>
      <c r="E20">
        <v>250</v>
      </c>
      <c r="F20" t="s">
        <v>25</v>
      </c>
      <c r="G20">
        <v>60</v>
      </c>
      <c r="H20" s="8">
        <f t="shared" si="0"/>
        <v>4.7740536000000002</v>
      </c>
      <c r="I20" s="8">
        <f t="shared" si="1"/>
        <v>-8.9874399999999993E-2</v>
      </c>
      <c r="J20" s="8">
        <f t="shared" si="2"/>
        <v>0.61636360000000001</v>
      </c>
      <c r="K20" s="8">
        <f t="shared" si="3"/>
        <v>9.459999999999999E-2</v>
      </c>
      <c r="L20" s="8">
        <f t="shared" si="4"/>
        <v>9.6827999999999985</v>
      </c>
      <c r="M20" s="8">
        <f t="shared" si="5"/>
        <v>3.7386000000000004</v>
      </c>
      <c r="N20" s="8">
        <f t="shared" si="6"/>
        <v>2.3231454000000005</v>
      </c>
      <c r="O20" s="8">
        <f t="shared" si="7"/>
        <v>-9.2626799999999981E-2</v>
      </c>
      <c r="P20" s="9">
        <f t="shared" si="8"/>
        <v>0.99660000000000015</v>
      </c>
      <c r="Q20" s="9">
        <f t="shared" si="9"/>
        <v>0.85939999999999994</v>
      </c>
      <c r="R20" s="9">
        <f t="shared" si="10"/>
        <v>1</v>
      </c>
      <c r="S20" s="9">
        <f t="shared" si="11"/>
        <v>0.96039999999999992</v>
      </c>
      <c r="T20" s="8">
        <f t="shared" si="12"/>
        <v>0.78639999999999999</v>
      </c>
      <c r="U20" s="10">
        <f t="shared" si="13"/>
        <v>7.9670000000000005</v>
      </c>
      <c r="V20" s="10">
        <f t="shared" si="14"/>
        <v>13.88</v>
      </c>
      <c r="W20" s="10">
        <f t="shared" si="15"/>
        <v>5.9584000000000001</v>
      </c>
      <c r="X20" s="10">
        <f t="shared" si="16"/>
        <v>11.579600000000001</v>
      </c>
      <c r="Y20" s="10">
        <f t="shared" si="17"/>
        <v>7.8781999999999996</v>
      </c>
      <c r="Z20" s="8">
        <f t="shared" si="18"/>
        <v>0.7798522</v>
      </c>
      <c r="AB20">
        <v>1</v>
      </c>
      <c r="AC20">
        <v>1</v>
      </c>
      <c r="AD20">
        <v>17</v>
      </c>
      <c r="AE20">
        <v>60</v>
      </c>
      <c r="AF20">
        <v>4607.4319999999998</v>
      </c>
      <c r="AG20">
        <v>56.887</v>
      </c>
      <c r="AH20">
        <v>630.88900000000001</v>
      </c>
      <c r="AI20">
        <v>4.5999999999999999E-2</v>
      </c>
      <c r="AJ20">
        <v>9.9390000000000001</v>
      </c>
      <c r="AK20">
        <v>3.516</v>
      </c>
      <c r="AL20">
        <v>2241.6990000000001</v>
      </c>
      <c r="AM20">
        <v>53.786000000000001</v>
      </c>
      <c r="AN20">
        <v>1</v>
      </c>
      <c r="AO20">
        <v>0.85099999999999998</v>
      </c>
      <c r="AP20">
        <v>1</v>
      </c>
      <c r="AQ20">
        <v>1</v>
      </c>
      <c r="AR20">
        <v>0.73699999999999999</v>
      </c>
      <c r="AS20">
        <v>7.4530000000000003</v>
      </c>
      <c r="AT20">
        <v>14.023999999999999</v>
      </c>
      <c r="AU20">
        <v>6.4320000000000004</v>
      </c>
      <c r="AV20">
        <v>11.757999999999999</v>
      </c>
      <c r="AW20">
        <v>8.2240000000000002</v>
      </c>
      <c r="AX20">
        <v>747.19399999999996</v>
      </c>
    </row>
    <row r="21" spans="1:50" x14ac:dyDescent="0.2">
      <c r="D21">
        <v>18</v>
      </c>
      <c r="E21">
        <v>250</v>
      </c>
      <c r="F21" t="s">
        <v>25</v>
      </c>
      <c r="G21">
        <v>120</v>
      </c>
      <c r="H21" s="8">
        <f t="shared" si="0"/>
        <v>3.5994055999999994</v>
      </c>
      <c r="I21" s="8">
        <f t="shared" si="1"/>
        <v>-8.3727400000000021E-2</v>
      </c>
      <c r="J21" s="8">
        <f t="shared" si="2"/>
        <v>0.56077460000000001</v>
      </c>
      <c r="K21" s="8">
        <f t="shared" si="3"/>
        <v>6.5799999999999997E-2</v>
      </c>
      <c r="L21" s="8">
        <f t="shared" si="4"/>
        <v>10.034800000000001</v>
      </c>
      <c r="M21" s="8">
        <f t="shared" si="5"/>
        <v>2.9395999999999995</v>
      </c>
      <c r="N21" s="8">
        <f t="shared" si="6"/>
        <v>1.7573694</v>
      </c>
      <c r="O21" s="8">
        <f t="shared" si="7"/>
        <v>-8.414279999999999E-2</v>
      </c>
      <c r="P21" s="9">
        <f t="shared" si="8"/>
        <v>0.9917999999999999</v>
      </c>
      <c r="Q21" s="9">
        <f t="shared" si="9"/>
        <v>0.78859999999999997</v>
      </c>
      <c r="R21" s="9">
        <f t="shared" si="10"/>
        <v>1</v>
      </c>
      <c r="S21" s="9">
        <f t="shared" si="11"/>
        <v>0.93779999999999997</v>
      </c>
      <c r="T21" s="8">
        <f t="shared" si="12"/>
        <v>0.65900000000000003</v>
      </c>
      <c r="U21" s="10">
        <f t="shared" si="13"/>
        <v>6.1768000000000001</v>
      </c>
      <c r="V21" s="10">
        <f t="shared" si="14"/>
        <v>13.294999999999998</v>
      </c>
      <c r="W21" s="10">
        <f t="shared" si="15"/>
        <v>7.0653999999999995</v>
      </c>
      <c r="X21" s="10">
        <f t="shared" si="16"/>
        <v>11.545599999999999</v>
      </c>
      <c r="Y21" s="10">
        <f t="shared" si="17"/>
        <v>8.5824000000000016</v>
      </c>
      <c r="Z21" s="8">
        <f t="shared" si="18"/>
        <v>0.68918659999999998</v>
      </c>
      <c r="AB21">
        <v>1</v>
      </c>
      <c r="AC21">
        <v>1</v>
      </c>
      <c r="AD21">
        <v>18</v>
      </c>
      <c r="AE21">
        <v>120</v>
      </c>
      <c r="AF21">
        <v>3510.2710000000002</v>
      </c>
      <c r="AG21">
        <v>-131.81</v>
      </c>
      <c r="AH21">
        <v>546.14200000000005</v>
      </c>
      <c r="AI21">
        <v>5.6000000000000001E-2</v>
      </c>
      <c r="AJ21">
        <v>10.586</v>
      </c>
      <c r="AK21">
        <v>2.863</v>
      </c>
      <c r="AL21">
        <v>1716.192</v>
      </c>
      <c r="AM21">
        <v>-132.286</v>
      </c>
      <c r="AN21">
        <v>1</v>
      </c>
      <c r="AO21">
        <v>0.752</v>
      </c>
      <c r="AP21">
        <v>1</v>
      </c>
      <c r="AQ21">
        <v>0.95699999999999996</v>
      </c>
      <c r="AR21">
        <v>0.57199999999999995</v>
      </c>
      <c r="AS21">
        <v>6.0069999999999997</v>
      </c>
      <c r="AT21">
        <v>13.747999999999999</v>
      </c>
      <c r="AU21">
        <v>7.7009999999999996</v>
      </c>
      <c r="AV21">
        <v>12.077999999999999</v>
      </c>
      <c r="AW21">
        <v>9.1639999999999997</v>
      </c>
      <c r="AX21">
        <v>630.63</v>
      </c>
    </row>
    <row r="22" spans="1:50" x14ac:dyDescent="0.2">
      <c r="D22">
        <v>19</v>
      </c>
      <c r="E22">
        <v>75</v>
      </c>
      <c r="F22" t="s">
        <v>66</v>
      </c>
      <c r="G22">
        <v>12</v>
      </c>
      <c r="H22" s="8">
        <f t="shared" si="0"/>
        <v>7.7691667999999989</v>
      </c>
      <c r="I22" s="8">
        <f t="shared" si="1"/>
        <v>-0.56590740000000006</v>
      </c>
      <c r="J22" s="8">
        <f t="shared" si="2"/>
        <v>1.1650023999999999</v>
      </c>
      <c r="K22" s="8">
        <f t="shared" si="3"/>
        <v>-1.24E-2</v>
      </c>
      <c r="L22" s="8">
        <f t="shared" si="4"/>
        <v>11.163</v>
      </c>
      <c r="M22" s="8">
        <f t="shared" si="5"/>
        <v>5.1335999999999995</v>
      </c>
      <c r="N22" s="8">
        <f t="shared" si="6"/>
        <v>3.4168590000000005</v>
      </c>
      <c r="O22" s="8">
        <f t="shared" si="7"/>
        <v>-0.57288240000000012</v>
      </c>
      <c r="P22" s="9">
        <f t="shared" si="8"/>
        <v>0.96679999999999988</v>
      </c>
      <c r="Q22" s="9">
        <f t="shared" si="9"/>
        <v>0.8</v>
      </c>
      <c r="R22" s="9">
        <f t="shared" si="10"/>
        <v>1</v>
      </c>
      <c r="S22" s="9">
        <f t="shared" si="11"/>
        <v>0.93279999999999996</v>
      </c>
      <c r="T22" s="8">
        <f t="shared" si="12"/>
        <v>1.1039999999999999</v>
      </c>
      <c r="U22" s="10">
        <f t="shared" si="13"/>
        <v>11.4962</v>
      </c>
      <c r="V22" s="10">
        <f t="shared" si="14"/>
        <v>17.472799999999999</v>
      </c>
      <c r="W22" s="10">
        <f t="shared" si="15"/>
        <v>5.8559999999999999</v>
      </c>
      <c r="X22" s="10">
        <f t="shared" si="16"/>
        <v>13.920599999999999</v>
      </c>
      <c r="Y22" s="10">
        <f t="shared" si="17"/>
        <v>8.6053999999999995</v>
      </c>
      <c r="Z22" s="8">
        <f t="shared" si="18"/>
        <v>1.5661669999999999</v>
      </c>
      <c r="AB22">
        <v>1</v>
      </c>
      <c r="AC22">
        <v>1</v>
      </c>
      <c r="AD22">
        <v>19</v>
      </c>
      <c r="AE22">
        <v>12</v>
      </c>
      <c r="AF22">
        <v>5629.9210000000003</v>
      </c>
      <c r="AG22">
        <v>-11.651999999999999</v>
      </c>
      <c r="AH22">
        <v>714.84799999999996</v>
      </c>
      <c r="AI22">
        <v>0.11600000000000001</v>
      </c>
      <c r="AJ22">
        <v>12.132999999999999</v>
      </c>
      <c r="AK22">
        <v>4.2210000000000001</v>
      </c>
      <c r="AL22">
        <v>2476.5680000000002</v>
      </c>
      <c r="AM22">
        <v>-12.34</v>
      </c>
      <c r="AN22">
        <v>1</v>
      </c>
      <c r="AO22">
        <v>0.77700000000000002</v>
      </c>
      <c r="AP22">
        <v>1</v>
      </c>
      <c r="AQ22">
        <v>1</v>
      </c>
      <c r="AR22">
        <v>0.80300000000000005</v>
      </c>
      <c r="AS22">
        <v>9.3919999999999995</v>
      </c>
      <c r="AT22">
        <v>17.896999999999998</v>
      </c>
      <c r="AU22">
        <v>7.141</v>
      </c>
      <c r="AV22">
        <v>14.648</v>
      </c>
      <c r="AW22">
        <v>9.8130000000000006</v>
      </c>
      <c r="AX22">
        <v>901.76400000000001</v>
      </c>
    </row>
    <row r="23" spans="1:50" x14ac:dyDescent="0.2">
      <c r="D23">
        <v>20</v>
      </c>
      <c r="E23">
        <v>75</v>
      </c>
      <c r="F23" t="s">
        <v>66</v>
      </c>
      <c r="G23">
        <v>60</v>
      </c>
      <c r="H23" s="8">
        <f t="shared" si="0"/>
        <v>2.1073905999999996</v>
      </c>
      <c r="I23" s="8">
        <f t="shared" si="1"/>
        <v>-3.0611000000000006E-2</v>
      </c>
      <c r="J23" s="8">
        <f t="shared" si="2"/>
        <v>0.28527279999999999</v>
      </c>
      <c r="K23" s="8">
        <f t="shared" si="3"/>
        <v>-2.8000000000000004E-3</v>
      </c>
      <c r="L23" s="8">
        <f t="shared" si="4"/>
        <v>9.9400000000000013</v>
      </c>
      <c r="M23" s="8">
        <f t="shared" si="5"/>
        <v>2.0880000000000001</v>
      </c>
      <c r="N23" s="8">
        <f t="shared" si="6"/>
        <v>0.9989574</v>
      </c>
      <c r="O23" s="8">
        <f t="shared" si="7"/>
        <v>-2.7447000000000003E-2</v>
      </c>
      <c r="P23" s="9">
        <f t="shared" si="8"/>
        <v>0.98659999999999992</v>
      </c>
      <c r="Q23" s="9">
        <f t="shared" si="9"/>
        <v>0.83819999999999995</v>
      </c>
      <c r="R23" s="9">
        <f t="shared" si="10"/>
        <v>1</v>
      </c>
      <c r="S23" s="9">
        <f t="shared" si="11"/>
        <v>0.89499999999999991</v>
      </c>
      <c r="T23" s="8">
        <f t="shared" si="12"/>
        <v>0.50239999999999996</v>
      </c>
      <c r="U23" s="10">
        <f t="shared" si="13"/>
        <v>4.4088000000000003</v>
      </c>
      <c r="V23" s="10">
        <f t="shared" si="14"/>
        <v>12.176</v>
      </c>
      <c r="W23" s="10">
        <f t="shared" si="15"/>
        <v>7.8841999999999999</v>
      </c>
      <c r="X23" s="10">
        <f t="shared" si="16"/>
        <v>10.984799999999998</v>
      </c>
      <c r="Y23" s="10">
        <f t="shared" si="17"/>
        <v>8.9371999999999989</v>
      </c>
      <c r="Z23" s="8">
        <f t="shared" si="18"/>
        <v>0.37034000000000006</v>
      </c>
      <c r="AB23">
        <v>1</v>
      </c>
      <c r="AC23">
        <v>1</v>
      </c>
      <c r="AD23">
        <v>20</v>
      </c>
      <c r="AE23">
        <v>60</v>
      </c>
      <c r="AF23">
        <v>1810.789</v>
      </c>
      <c r="AG23">
        <v>-50.201999999999998</v>
      </c>
      <c r="AH23">
        <v>340.65300000000002</v>
      </c>
      <c r="AI23">
        <v>-2.4E-2</v>
      </c>
      <c r="AJ23">
        <v>9.3819999999999997</v>
      </c>
      <c r="AK23">
        <v>1.907</v>
      </c>
      <c r="AL23">
        <v>875.32500000000005</v>
      </c>
      <c r="AM23">
        <v>-51.286999999999999</v>
      </c>
      <c r="AN23">
        <v>0.98299999999999998</v>
      </c>
      <c r="AO23">
        <v>0.68600000000000005</v>
      </c>
      <c r="AP23">
        <v>1</v>
      </c>
      <c r="AQ23">
        <v>0.73299999999999998</v>
      </c>
      <c r="AR23">
        <v>0.56999999999999995</v>
      </c>
      <c r="AS23">
        <v>3.9729999999999999</v>
      </c>
      <c r="AT23">
        <v>11.446</v>
      </c>
      <c r="AU23">
        <v>7.5730000000000004</v>
      </c>
      <c r="AV23">
        <v>10.337</v>
      </c>
      <c r="AW23">
        <v>8.4749999999999996</v>
      </c>
      <c r="AX23">
        <v>419.678</v>
      </c>
    </row>
    <row r="24" spans="1:50" x14ac:dyDescent="0.2">
      <c r="D24">
        <v>21</v>
      </c>
      <c r="E24">
        <v>75</v>
      </c>
      <c r="F24" t="s">
        <v>66</v>
      </c>
      <c r="G24">
        <v>120</v>
      </c>
      <c r="H24" s="8">
        <f t="shared" si="0"/>
        <v>2.7059571999999998</v>
      </c>
      <c r="I24" s="8">
        <f t="shared" si="1"/>
        <v>-2.4595800000000001E-2</v>
      </c>
      <c r="J24" s="8">
        <f t="shared" si="2"/>
        <v>0.28445619999999999</v>
      </c>
      <c r="K24" s="8">
        <f t="shared" si="3"/>
        <v>-1.6800000000000002E-2</v>
      </c>
      <c r="L24" s="8">
        <f t="shared" si="4"/>
        <v>10.006200000000002</v>
      </c>
      <c r="M24" s="8">
        <f t="shared" si="5"/>
        <v>2.1583999999999999</v>
      </c>
      <c r="N24" s="8">
        <f t="shared" si="6"/>
        <v>1.1407838000000001</v>
      </c>
      <c r="O24" s="8">
        <f t="shared" si="7"/>
        <v>3.7599999999999927E-4</v>
      </c>
      <c r="P24" s="9">
        <f t="shared" si="8"/>
        <v>1</v>
      </c>
      <c r="Q24" s="9">
        <f t="shared" si="9"/>
        <v>0.88759999999999994</v>
      </c>
      <c r="R24" s="9">
        <f t="shared" si="10"/>
        <v>1</v>
      </c>
      <c r="S24" s="9">
        <f t="shared" si="11"/>
        <v>0.91199999999999992</v>
      </c>
      <c r="T24" s="8">
        <f t="shared" si="12"/>
        <v>0.48340000000000005</v>
      </c>
      <c r="U24" s="10">
        <f t="shared" si="13"/>
        <v>4.8318000000000003</v>
      </c>
      <c r="V24" s="10">
        <f t="shared" si="14"/>
        <v>12.3428</v>
      </c>
      <c r="W24" s="10">
        <f t="shared" si="15"/>
        <v>7.7546000000000008</v>
      </c>
      <c r="X24" s="10">
        <f t="shared" si="16"/>
        <v>11.051</v>
      </c>
      <c r="Y24" s="10">
        <f t="shared" si="17"/>
        <v>9.0010000000000012</v>
      </c>
      <c r="Z24" s="8">
        <f t="shared" si="18"/>
        <v>0.37840839999999998</v>
      </c>
      <c r="AB24">
        <v>1</v>
      </c>
      <c r="AC24">
        <v>1</v>
      </c>
      <c r="AD24">
        <v>21</v>
      </c>
      <c r="AE24">
        <v>120</v>
      </c>
      <c r="AF24">
        <v>4230.4859999999999</v>
      </c>
      <c r="AG24">
        <v>-120.59399999999999</v>
      </c>
      <c r="AH24">
        <v>358.82299999999998</v>
      </c>
      <c r="AI24">
        <v>-5.7000000000000002E-2</v>
      </c>
      <c r="AJ24">
        <v>10.188000000000001</v>
      </c>
      <c r="AK24">
        <v>2.8370000000000002</v>
      </c>
      <c r="AL24">
        <v>1704.316</v>
      </c>
      <c r="AM24">
        <v>-68.430000000000007</v>
      </c>
      <c r="AN24">
        <v>1</v>
      </c>
      <c r="AO24">
        <v>0.95899999999999996</v>
      </c>
      <c r="AP24">
        <v>1</v>
      </c>
      <c r="AQ24">
        <v>0.97399999999999998</v>
      </c>
      <c r="AR24">
        <v>0.54800000000000004</v>
      </c>
      <c r="AS24">
        <v>6.6109999999999998</v>
      </c>
      <c r="AT24">
        <v>13.162000000000001</v>
      </c>
      <c r="AU24">
        <v>7.2140000000000004</v>
      </c>
      <c r="AV24">
        <v>11.457000000000001</v>
      </c>
      <c r="AW24">
        <v>8.9510000000000005</v>
      </c>
      <c r="AX24">
        <v>500.99299999999999</v>
      </c>
    </row>
    <row r="25" spans="1:50" x14ac:dyDescent="0.2">
      <c r="D25">
        <v>22</v>
      </c>
      <c r="E25">
        <v>250</v>
      </c>
      <c r="F25" t="s">
        <v>66</v>
      </c>
      <c r="G25">
        <v>12</v>
      </c>
      <c r="H25" s="8">
        <f t="shared" si="0"/>
        <v>12.197433800000001</v>
      </c>
      <c r="I25" s="8">
        <f t="shared" si="1"/>
        <v>-0.21165420000000001</v>
      </c>
      <c r="J25" s="8">
        <f t="shared" si="2"/>
        <v>1.3755419999999998</v>
      </c>
      <c r="K25" s="8">
        <f t="shared" si="3"/>
        <v>9.240000000000001E-2</v>
      </c>
      <c r="L25" s="8">
        <f t="shared" si="4"/>
        <v>9.5872000000000011</v>
      </c>
      <c r="M25" s="8">
        <f t="shared" si="5"/>
        <v>6.4561999999999999</v>
      </c>
      <c r="N25" s="8">
        <f t="shared" si="6"/>
        <v>5.5303396000000005</v>
      </c>
      <c r="O25" s="8">
        <f t="shared" si="7"/>
        <v>-0.22671000000000013</v>
      </c>
      <c r="P25" s="9">
        <f t="shared" si="8"/>
        <v>1</v>
      </c>
      <c r="Q25" s="9">
        <f t="shared" si="9"/>
        <v>0.86959999999999993</v>
      </c>
      <c r="R25" s="9">
        <f t="shared" si="10"/>
        <v>1</v>
      </c>
      <c r="S25" s="9">
        <f t="shared" si="11"/>
        <v>0.96200000000000008</v>
      </c>
      <c r="T25" s="8">
        <f t="shared" si="12"/>
        <v>1.036</v>
      </c>
      <c r="U25" s="10">
        <f t="shared" si="13"/>
        <v>14.891</v>
      </c>
      <c r="V25" s="10">
        <f t="shared" si="14"/>
        <v>17.288</v>
      </c>
      <c r="W25" s="10">
        <f t="shared" si="15"/>
        <v>3.2759999999999998</v>
      </c>
      <c r="X25" s="10">
        <f t="shared" si="16"/>
        <v>12.6752</v>
      </c>
      <c r="Y25" s="10">
        <f t="shared" si="17"/>
        <v>6.7173999999999996</v>
      </c>
      <c r="Z25" s="8">
        <f t="shared" si="18"/>
        <v>1.7133020000000001</v>
      </c>
      <c r="AB25">
        <v>1</v>
      </c>
      <c r="AC25">
        <v>1</v>
      </c>
      <c r="AD25">
        <v>22</v>
      </c>
      <c r="AE25">
        <v>12</v>
      </c>
      <c r="AF25">
        <v>10657.839</v>
      </c>
      <c r="AG25">
        <v>-728.149</v>
      </c>
      <c r="AH25">
        <v>789.34100000000001</v>
      </c>
      <c r="AI25">
        <v>1.2999999999999999E-2</v>
      </c>
      <c r="AJ25">
        <v>11.079000000000001</v>
      </c>
      <c r="AK25">
        <v>5.8230000000000004</v>
      </c>
      <c r="AL25">
        <v>4808.4350000000004</v>
      </c>
      <c r="AM25">
        <v>-757.33799999999997</v>
      </c>
      <c r="AN25">
        <v>1</v>
      </c>
      <c r="AO25">
        <v>1</v>
      </c>
      <c r="AP25">
        <v>1</v>
      </c>
      <c r="AQ25">
        <v>1</v>
      </c>
      <c r="AR25">
        <v>0.60099999999999998</v>
      </c>
      <c r="AS25">
        <v>13.342000000000001</v>
      </c>
      <c r="AT25">
        <v>17.524000000000001</v>
      </c>
      <c r="AU25">
        <v>5.3109999999999999</v>
      </c>
      <c r="AV25">
        <v>13.821999999999999</v>
      </c>
      <c r="AW25">
        <v>8.423</v>
      </c>
      <c r="AX25">
        <v>942.82299999999998</v>
      </c>
    </row>
    <row r="26" spans="1:50" x14ac:dyDescent="0.2">
      <c r="D26">
        <v>23</v>
      </c>
      <c r="E26">
        <v>250</v>
      </c>
      <c r="F26" t="s">
        <v>66</v>
      </c>
      <c r="G26">
        <v>60</v>
      </c>
      <c r="H26" s="8">
        <f t="shared" si="0"/>
        <v>4.2547240000000004</v>
      </c>
      <c r="I26" s="8">
        <f t="shared" si="1"/>
        <v>-1.7816599999999985E-2</v>
      </c>
      <c r="J26" s="8">
        <f t="shared" si="2"/>
        <v>0.57141560000000002</v>
      </c>
      <c r="K26" s="8">
        <f t="shared" si="3"/>
        <v>0.1056</v>
      </c>
      <c r="L26" s="8">
        <f t="shared" si="4"/>
        <v>9.9366000000000021</v>
      </c>
      <c r="M26" s="8">
        <f t="shared" si="5"/>
        <v>3.3064</v>
      </c>
      <c r="N26" s="8">
        <f t="shared" si="6"/>
        <v>2.0704373999999999</v>
      </c>
      <c r="O26" s="8">
        <f t="shared" si="7"/>
        <v>-2.2691400000000004E-2</v>
      </c>
      <c r="P26" s="9">
        <f t="shared" si="8"/>
        <v>1</v>
      </c>
      <c r="Q26" s="9">
        <f t="shared" si="9"/>
        <v>0.85459999999999992</v>
      </c>
      <c r="R26" s="9">
        <f t="shared" si="10"/>
        <v>1</v>
      </c>
      <c r="S26" s="9">
        <f t="shared" si="11"/>
        <v>0.96219999999999994</v>
      </c>
      <c r="T26" s="8">
        <f t="shared" si="12"/>
        <v>0.65159999999999996</v>
      </c>
      <c r="U26" s="10">
        <f t="shared" si="13"/>
        <v>6.9858000000000002</v>
      </c>
      <c r="V26" s="10">
        <f t="shared" si="14"/>
        <v>13.5892</v>
      </c>
      <c r="W26" s="10">
        <f t="shared" si="15"/>
        <v>6.5915999999999997</v>
      </c>
      <c r="X26" s="10">
        <f t="shared" si="16"/>
        <v>11.586200000000002</v>
      </c>
      <c r="Y26" s="10">
        <f t="shared" si="17"/>
        <v>8.3439999999999994</v>
      </c>
      <c r="Z26" s="8">
        <f t="shared" si="18"/>
        <v>0.7224604</v>
      </c>
      <c r="AB26">
        <v>1</v>
      </c>
      <c r="AC26">
        <v>1</v>
      </c>
      <c r="AD26">
        <v>23</v>
      </c>
      <c r="AE26">
        <v>60</v>
      </c>
      <c r="AF26">
        <v>4370.5910000000003</v>
      </c>
      <c r="AG26">
        <v>383.91</v>
      </c>
      <c r="AH26">
        <v>602.41300000000001</v>
      </c>
      <c r="AI26">
        <v>4.8000000000000001E-2</v>
      </c>
      <c r="AJ26">
        <v>9.2149999999999999</v>
      </c>
      <c r="AK26">
        <v>3.5680000000000001</v>
      </c>
      <c r="AL26">
        <v>2122.654</v>
      </c>
      <c r="AM26">
        <v>375.83</v>
      </c>
      <c r="AN26">
        <v>1</v>
      </c>
      <c r="AO26">
        <v>0.86799999999999999</v>
      </c>
      <c r="AP26">
        <v>1</v>
      </c>
      <c r="AQ26">
        <v>0.98299999999999998</v>
      </c>
      <c r="AR26">
        <v>0.70199999999999996</v>
      </c>
      <c r="AS26">
        <v>7.6029999999999998</v>
      </c>
      <c r="AT26">
        <v>13.260999999999999</v>
      </c>
      <c r="AU26">
        <v>5.7409999999999997</v>
      </c>
      <c r="AV26">
        <v>11.000999999999999</v>
      </c>
      <c r="AW26">
        <v>7.5350000000000001</v>
      </c>
      <c r="AX26">
        <v>808.16</v>
      </c>
    </row>
    <row r="27" spans="1:50" x14ac:dyDescent="0.2">
      <c r="D27">
        <v>24</v>
      </c>
      <c r="E27">
        <v>250</v>
      </c>
      <c r="F27" t="s">
        <v>66</v>
      </c>
      <c r="G27">
        <v>120</v>
      </c>
      <c r="H27" s="8">
        <f t="shared" si="0"/>
        <v>3.323115</v>
      </c>
      <c r="I27" s="8">
        <f t="shared" si="1"/>
        <v>-4.7799399999999999E-2</v>
      </c>
      <c r="J27" s="8">
        <f t="shared" si="2"/>
        <v>0.49825740000000007</v>
      </c>
      <c r="K27" s="8">
        <f t="shared" si="3"/>
        <v>2.7400000000000001E-2</v>
      </c>
      <c r="L27" s="8">
        <f t="shared" si="4"/>
        <v>10.208400000000001</v>
      </c>
      <c r="M27" s="8">
        <f t="shared" si="5"/>
        <v>2.8369999999999997</v>
      </c>
      <c r="N27" s="8">
        <f t="shared" si="6"/>
        <v>1.6201525999999999</v>
      </c>
      <c r="O27" s="8">
        <f t="shared" si="7"/>
        <v>-4.8960400000000008E-2</v>
      </c>
      <c r="P27" s="9">
        <f t="shared" si="8"/>
        <v>1</v>
      </c>
      <c r="Q27" s="9">
        <f t="shared" si="9"/>
        <v>0.82139999999999991</v>
      </c>
      <c r="R27" s="9">
        <f t="shared" si="10"/>
        <v>1</v>
      </c>
      <c r="S27" s="9">
        <f t="shared" si="11"/>
        <v>0.93620000000000003</v>
      </c>
      <c r="T27" s="8">
        <f t="shared" si="12"/>
        <v>0.59799999999999998</v>
      </c>
      <c r="U27" s="10">
        <f t="shared" si="13"/>
        <v>5.9556000000000004</v>
      </c>
      <c r="V27" s="10">
        <f t="shared" si="14"/>
        <v>13.448999999999998</v>
      </c>
      <c r="W27" s="10">
        <f t="shared" si="15"/>
        <v>7.4177999999999997</v>
      </c>
      <c r="X27" s="10">
        <f t="shared" si="16"/>
        <v>11.7012</v>
      </c>
      <c r="Y27" s="10">
        <f t="shared" si="17"/>
        <v>8.8287999999999993</v>
      </c>
      <c r="Z27" s="8">
        <f t="shared" si="18"/>
        <v>0.58852060000000006</v>
      </c>
      <c r="AB27">
        <v>1</v>
      </c>
      <c r="AC27">
        <v>1</v>
      </c>
      <c r="AD27">
        <v>24</v>
      </c>
      <c r="AE27">
        <v>120</v>
      </c>
      <c r="AF27">
        <v>3623.7350000000001</v>
      </c>
      <c r="AG27">
        <v>-94.957999999999998</v>
      </c>
      <c r="AH27">
        <v>452.303</v>
      </c>
      <c r="AI27">
        <v>-9.1999999999999998E-2</v>
      </c>
      <c r="AJ27">
        <v>10.75</v>
      </c>
      <c r="AK27">
        <v>3.0579999999999998</v>
      </c>
      <c r="AL27">
        <v>1762.087</v>
      </c>
      <c r="AM27">
        <v>-98.468999999999994</v>
      </c>
      <c r="AN27">
        <v>1</v>
      </c>
      <c r="AO27">
        <v>0.88400000000000001</v>
      </c>
      <c r="AP27">
        <v>1</v>
      </c>
      <c r="AQ27">
        <v>0.93100000000000005</v>
      </c>
      <c r="AR27">
        <v>0.55800000000000005</v>
      </c>
      <c r="AS27">
        <v>6.4409999999999998</v>
      </c>
      <c r="AT27">
        <v>14.208</v>
      </c>
      <c r="AU27">
        <v>7.8109999999999999</v>
      </c>
      <c r="AV27">
        <v>12.348000000000001</v>
      </c>
      <c r="AW27">
        <v>9.2859999999999996</v>
      </c>
      <c r="AX27">
        <v>538.61099999999999</v>
      </c>
    </row>
    <row r="28" spans="1:50" x14ac:dyDescent="0.2">
      <c r="D28">
        <v>25</v>
      </c>
      <c r="E28">
        <v>75</v>
      </c>
      <c r="F28" t="s">
        <v>65</v>
      </c>
      <c r="G28">
        <v>12</v>
      </c>
      <c r="H28" s="8">
        <f t="shared" si="0"/>
        <v>16.888076800000004</v>
      </c>
      <c r="I28" s="8">
        <f t="shared" si="1"/>
        <v>-4.2924302000000001</v>
      </c>
      <c r="J28" s="8">
        <f t="shared" si="2"/>
        <v>4.7164413999999999</v>
      </c>
      <c r="K28" s="8">
        <f t="shared" si="3"/>
        <v>0.30420000000000003</v>
      </c>
      <c r="L28" s="8">
        <f t="shared" si="4"/>
        <v>9.7110000000000003</v>
      </c>
      <c r="M28" s="8">
        <f t="shared" si="5"/>
        <v>7.3948000000000009</v>
      </c>
      <c r="N28" s="8">
        <f t="shared" si="6"/>
        <v>7.6554066000000001</v>
      </c>
      <c r="O28" s="8">
        <f t="shared" si="7"/>
        <v>-4.307358999999999</v>
      </c>
      <c r="P28" s="9">
        <f t="shared" si="8"/>
        <v>0.82160000000000011</v>
      </c>
      <c r="Q28" s="9">
        <f t="shared" si="9"/>
        <v>0.50580000000000003</v>
      </c>
      <c r="R28" s="9">
        <f t="shared" si="10"/>
        <v>1</v>
      </c>
      <c r="S28" s="9">
        <f t="shared" si="11"/>
        <v>0.79659999999999997</v>
      </c>
      <c r="T28" s="8">
        <f t="shared" si="12"/>
        <v>2.1936</v>
      </c>
      <c r="U28" s="10">
        <f t="shared" si="13"/>
        <v>18.674600000000005</v>
      </c>
      <c r="V28" s="10">
        <f t="shared" si="14"/>
        <v>21.770599999999995</v>
      </c>
      <c r="W28" s="10">
        <f t="shared" si="15"/>
        <v>2.0697999999999999</v>
      </c>
      <c r="X28" s="10">
        <f t="shared" si="16"/>
        <v>14.096399999999999</v>
      </c>
      <c r="Y28" s="10">
        <f t="shared" si="17"/>
        <v>6.1238000000000001</v>
      </c>
      <c r="Z28" s="8">
        <f t="shared" si="18"/>
        <v>5.6325428000000004</v>
      </c>
      <c r="AB28">
        <v>1</v>
      </c>
      <c r="AC28">
        <v>1</v>
      </c>
      <c r="AD28">
        <v>25</v>
      </c>
      <c r="AE28">
        <v>12</v>
      </c>
      <c r="AF28">
        <v>21196.628000000001</v>
      </c>
      <c r="AG28">
        <v>-8044.7929999999997</v>
      </c>
      <c r="AH28">
        <v>8498.64</v>
      </c>
      <c r="AI28">
        <v>0.39900000000000002</v>
      </c>
      <c r="AJ28">
        <v>6.6760000000000002</v>
      </c>
      <c r="AK28">
        <v>7.4119999999999999</v>
      </c>
      <c r="AL28">
        <v>9932.6890000000003</v>
      </c>
      <c r="AM28">
        <v>-8020.9690000000001</v>
      </c>
      <c r="AN28">
        <v>0.52900000000000003</v>
      </c>
      <c r="AO28">
        <v>0.36399999999999999</v>
      </c>
      <c r="AP28">
        <v>1</v>
      </c>
      <c r="AQ28">
        <v>0.55200000000000005</v>
      </c>
      <c r="AR28">
        <v>3.57</v>
      </c>
      <c r="AS28">
        <v>21.004000000000001</v>
      </c>
      <c r="AT28">
        <v>23.635000000000002</v>
      </c>
      <c r="AU28">
        <v>-1.3879999999999999</v>
      </c>
      <c r="AV28">
        <v>12.324</v>
      </c>
      <c r="AW28">
        <v>2.827</v>
      </c>
      <c r="AX28">
        <v>10491.038</v>
      </c>
    </row>
    <row r="29" spans="1:50" x14ac:dyDescent="0.2">
      <c r="D29">
        <v>26</v>
      </c>
      <c r="E29">
        <v>75</v>
      </c>
      <c r="F29" t="s">
        <v>65</v>
      </c>
      <c r="G29">
        <v>60</v>
      </c>
      <c r="H29" s="8">
        <f t="shared" si="0"/>
        <v>2.7798856000000001</v>
      </c>
      <c r="I29" s="8">
        <f t="shared" si="1"/>
        <v>4.9927800000000008E-2</v>
      </c>
      <c r="J29" s="8">
        <f t="shared" si="2"/>
        <v>0.3718148</v>
      </c>
      <c r="K29" s="8">
        <f t="shared" si="3"/>
        <v>-4.3400000000000008E-2</v>
      </c>
      <c r="L29" s="8">
        <f t="shared" si="4"/>
        <v>9.9130000000000003</v>
      </c>
      <c r="M29" s="8">
        <f t="shared" si="5"/>
        <v>2.3807999999999998</v>
      </c>
      <c r="N29" s="8">
        <f t="shared" si="6"/>
        <v>1.2179260000000001</v>
      </c>
      <c r="O29" s="8">
        <f t="shared" si="7"/>
        <v>6.1015000000000007E-2</v>
      </c>
      <c r="P29" s="9">
        <f t="shared" si="8"/>
        <v>0.99339999999999995</v>
      </c>
      <c r="Q29" s="9">
        <f t="shared" si="9"/>
        <v>0.82639999999999991</v>
      </c>
      <c r="R29" s="9">
        <f t="shared" si="10"/>
        <v>1</v>
      </c>
      <c r="S29" s="9">
        <f t="shared" si="11"/>
        <v>0.9343999999999999</v>
      </c>
      <c r="T29" s="8">
        <f t="shared" si="12"/>
        <v>0.50679999999999992</v>
      </c>
      <c r="U29" s="10">
        <f t="shared" si="13"/>
        <v>5.2786</v>
      </c>
      <c r="V29" s="10">
        <f t="shared" si="14"/>
        <v>12.871200000000002</v>
      </c>
      <c r="W29" s="10">
        <f t="shared" si="15"/>
        <v>7.5773999999999999</v>
      </c>
      <c r="X29" s="10">
        <f t="shared" si="16"/>
        <v>11.0418</v>
      </c>
      <c r="Y29" s="10">
        <f t="shared" si="17"/>
        <v>8.8284000000000002</v>
      </c>
      <c r="Z29" s="8">
        <f t="shared" si="18"/>
        <v>0.485371</v>
      </c>
      <c r="AB29">
        <v>1</v>
      </c>
      <c r="AC29">
        <v>1</v>
      </c>
      <c r="AD29">
        <v>26</v>
      </c>
      <c r="AE29">
        <v>60</v>
      </c>
      <c r="AF29">
        <v>2688.1060000000002</v>
      </c>
      <c r="AG29">
        <v>278.08699999999999</v>
      </c>
      <c r="AH29">
        <v>357.95400000000001</v>
      </c>
      <c r="AI29">
        <v>-0.06</v>
      </c>
      <c r="AJ29">
        <v>9.7769999999999992</v>
      </c>
      <c r="AK29">
        <v>2.351</v>
      </c>
      <c r="AL29">
        <v>1257.9369999999999</v>
      </c>
      <c r="AM29">
        <v>284.96600000000001</v>
      </c>
      <c r="AN29">
        <v>1</v>
      </c>
      <c r="AO29">
        <v>0.84299999999999997</v>
      </c>
      <c r="AP29">
        <v>1</v>
      </c>
      <c r="AQ29">
        <v>1</v>
      </c>
      <c r="AR29">
        <v>0.45300000000000001</v>
      </c>
      <c r="AS29">
        <v>4.9909999999999997</v>
      </c>
      <c r="AT29">
        <v>12.106999999999999</v>
      </c>
      <c r="AU29">
        <v>7.6109999999999998</v>
      </c>
      <c r="AV29">
        <v>10.843</v>
      </c>
      <c r="AW29">
        <v>8.7539999999999996</v>
      </c>
      <c r="AX29">
        <v>457.375</v>
      </c>
    </row>
    <row r="30" spans="1:50" x14ac:dyDescent="0.2">
      <c r="D30">
        <v>27</v>
      </c>
      <c r="E30">
        <v>75</v>
      </c>
      <c r="F30" t="s">
        <v>65</v>
      </c>
      <c r="G30">
        <v>120</v>
      </c>
      <c r="H30" s="8">
        <f t="shared" si="0"/>
        <v>2.5827552000000003</v>
      </c>
      <c r="I30" s="8">
        <f t="shared" si="1"/>
        <v>-6.8291599999999994E-2</v>
      </c>
      <c r="J30" s="8">
        <f t="shared" si="2"/>
        <v>0.25231300000000001</v>
      </c>
      <c r="K30" s="8">
        <f t="shared" si="3"/>
        <v>-2.2600000000000002E-2</v>
      </c>
      <c r="L30" s="8">
        <f t="shared" si="4"/>
        <v>9.942400000000001</v>
      </c>
      <c r="M30" s="8">
        <f t="shared" si="5"/>
        <v>2.0583999999999998</v>
      </c>
      <c r="N30" s="8">
        <f t="shared" si="6"/>
        <v>1.0765585999999998</v>
      </c>
      <c r="O30" s="8">
        <f t="shared" si="7"/>
        <v>-3.4783599999999991E-2</v>
      </c>
      <c r="P30" s="9">
        <f t="shared" si="8"/>
        <v>1</v>
      </c>
      <c r="Q30" s="9">
        <f t="shared" si="9"/>
        <v>0.86259999999999992</v>
      </c>
      <c r="R30" s="9">
        <f t="shared" si="10"/>
        <v>1</v>
      </c>
      <c r="S30" s="9">
        <f t="shared" si="11"/>
        <v>0.9224</v>
      </c>
      <c r="T30" s="8">
        <f t="shared" si="12"/>
        <v>0.45140000000000002</v>
      </c>
      <c r="U30" s="10">
        <f t="shared" si="13"/>
        <v>4.6503999999999994</v>
      </c>
      <c r="V30" s="10">
        <f t="shared" si="14"/>
        <v>12.2898</v>
      </c>
      <c r="W30" s="10">
        <f t="shared" si="15"/>
        <v>7.7394000000000007</v>
      </c>
      <c r="X30" s="10">
        <f t="shared" si="16"/>
        <v>10.967599999999999</v>
      </c>
      <c r="Y30" s="10">
        <f t="shared" si="17"/>
        <v>8.942400000000001</v>
      </c>
      <c r="Z30" s="8">
        <f t="shared" si="18"/>
        <v>0.33937820000000002</v>
      </c>
      <c r="AB30">
        <v>1</v>
      </c>
      <c r="AC30">
        <v>1</v>
      </c>
      <c r="AD30">
        <v>27</v>
      </c>
      <c r="AE30">
        <v>120</v>
      </c>
      <c r="AF30">
        <v>2088.136</v>
      </c>
      <c r="AG30">
        <v>80.409000000000006</v>
      </c>
      <c r="AH30">
        <v>226.90600000000001</v>
      </c>
      <c r="AI30">
        <v>-2.1000000000000001E-2</v>
      </c>
      <c r="AJ30">
        <v>9.8040000000000003</v>
      </c>
      <c r="AK30">
        <v>1.9</v>
      </c>
      <c r="AL30">
        <v>924.11</v>
      </c>
      <c r="AM30">
        <v>85.584999999999994</v>
      </c>
      <c r="AN30">
        <v>1</v>
      </c>
      <c r="AO30">
        <v>0.90900000000000003</v>
      </c>
      <c r="AP30">
        <v>1</v>
      </c>
      <c r="AQ30">
        <v>0.97399999999999998</v>
      </c>
      <c r="AR30">
        <v>0.42499999999999999</v>
      </c>
      <c r="AS30">
        <v>4.0519999999999996</v>
      </c>
      <c r="AT30">
        <v>11.962</v>
      </c>
      <c r="AU30">
        <v>7.8239999999999998</v>
      </c>
      <c r="AV30">
        <v>10.756</v>
      </c>
      <c r="AW30">
        <v>8.8620000000000001</v>
      </c>
      <c r="AX30">
        <v>280.762</v>
      </c>
    </row>
    <row r="31" spans="1:50" x14ac:dyDescent="0.2">
      <c r="D31">
        <v>28</v>
      </c>
      <c r="E31">
        <v>250</v>
      </c>
      <c r="F31" t="s">
        <v>65</v>
      </c>
      <c r="G31">
        <v>12</v>
      </c>
      <c r="H31" s="8">
        <f t="shared" si="0"/>
        <v>17.460714200000002</v>
      </c>
      <c r="I31" s="8">
        <f t="shared" si="1"/>
        <v>-4.6871491999999995</v>
      </c>
      <c r="J31" s="8">
        <f t="shared" si="2"/>
        <v>5.1114411999999989</v>
      </c>
      <c r="K31" s="8">
        <f t="shared" si="3"/>
        <v>0.86900000000000011</v>
      </c>
      <c r="L31" s="8">
        <f t="shared" si="4"/>
        <v>11.410599999999999</v>
      </c>
      <c r="M31" s="8">
        <f t="shared" si="5"/>
        <v>8.9113999999999987</v>
      </c>
      <c r="N31" s="8">
        <f t="shared" si="6"/>
        <v>8.0283005999999997</v>
      </c>
      <c r="O31" s="8">
        <f t="shared" si="7"/>
        <v>-4.6912263999999997</v>
      </c>
      <c r="P31" s="9">
        <f t="shared" si="8"/>
        <v>0.82639999999999991</v>
      </c>
      <c r="Q31" s="9">
        <f t="shared" si="9"/>
        <v>0.46279999999999999</v>
      </c>
      <c r="R31" s="9">
        <f t="shared" si="10"/>
        <v>1</v>
      </c>
      <c r="S31" s="9">
        <f t="shared" si="11"/>
        <v>0.75339999999999996</v>
      </c>
      <c r="T31" s="8">
        <f t="shared" si="12"/>
        <v>2.7356000000000003</v>
      </c>
      <c r="U31" s="10">
        <f t="shared" si="13"/>
        <v>21.175800000000002</v>
      </c>
      <c r="V31" s="10">
        <f t="shared" si="14"/>
        <v>24.029400000000003</v>
      </c>
      <c r="W31" s="10">
        <f t="shared" si="15"/>
        <v>2.8018000000000001</v>
      </c>
      <c r="X31" s="10">
        <f t="shared" si="16"/>
        <v>16.5426</v>
      </c>
      <c r="Y31" s="10">
        <f t="shared" si="17"/>
        <v>7.2225999999999999</v>
      </c>
      <c r="Z31" s="8">
        <f t="shared" si="18"/>
        <v>6.4003328000000002</v>
      </c>
      <c r="AB31">
        <v>1</v>
      </c>
      <c r="AC31">
        <v>1</v>
      </c>
      <c r="AD31">
        <v>28</v>
      </c>
      <c r="AE31">
        <v>12</v>
      </c>
      <c r="AF31">
        <v>18061.240000000002</v>
      </c>
      <c r="AG31">
        <v>-4584.1679999999997</v>
      </c>
      <c r="AH31">
        <v>4953.2309999999998</v>
      </c>
      <c r="AI31">
        <v>0.875</v>
      </c>
      <c r="AJ31">
        <v>9.8810000000000002</v>
      </c>
      <c r="AK31">
        <v>7.6929999999999996</v>
      </c>
      <c r="AL31">
        <v>8373.6170000000002</v>
      </c>
      <c r="AM31">
        <v>-4604.2299999999996</v>
      </c>
      <c r="AN31">
        <v>0.85099999999999998</v>
      </c>
      <c r="AO31">
        <v>0.42099999999999999</v>
      </c>
      <c r="AP31">
        <v>1</v>
      </c>
      <c r="AQ31">
        <v>0.76700000000000002</v>
      </c>
      <c r="AR31">
        <v>2.2490000000000001</v>
      </c>
      <c r="AS31">
        <v>18.132999999999999</v>
      </c>
      <c r="AT31">
        <v>20.047000000000001</v>
      </c>
      <c r="AU31">
        <v>2.1850000000000001</v>
      </c>
      <c r="AV31">
        <v>13.997</v>
      </c>
      <c r="AW31">
        <v>6.1989999999999998</v>
      </c>
      <c r="AX31">
        <v>6002.1009999999997</v>
      </c>
    </row>
    <row r="32" spans="1:50" x14ac:dyDescent="0.2">
      <c r="D32">
        <v>29</v>
      </c>
      <c r="E32">
        <v>250</v>
      </c>
      <c r="F32" t="s">
        <v>65</v>
      </c>
      <c r="G32">
        <v>60</v>
      </c>
      <c r="H32" s="8">
        <f t="shared" si="0"/>
        <v>5.1980450000000005</v>
      </c>
      <c r="I32" s="8">
        <f t="shared" si="1"/>
        <v>-0.160663</v>
      </c>
      <c r="J32" s="8">
        <f t="shared" si="2"/>
        <v>0.66056439999999994</v>
      </c>
      <c r="K32" s="8">
        <f t="shared" si="3"/>
        <v>7.980000000000001E-2</v>
      </c>
      <c r="L32" s="8">
        <f t="shared" si="4"/>
        <v>10.533199999999999</v>
      </c>
      <c r="M32" s="8">
        <f t="shared" si="5"/>
        <v>3.9523999999999999</v>
      </c>
      <c r="N32" s="8">
        <f t="shared" si="6"/>
        <v>2.4473638000000002</v>
      </c>
      <c r="O32" s="8">
        <f t="shared" si="7"/>
        <v>-0.15436219999999998</v>
      </c>
      <c r="P32" s="9">
        <f t="shared" si="8"/>
        <v>0.99499999999999988</v>
      </c>
      <c r="Q32" s="9">
        <f t="shared" si="9"/>
        <v>0.88759999999999994</v>
      </c>
      <c r="R32" s="9">
        <f t="shared" si="10"/>
        <v>1</v>
      </c>
      <c r="S32" s="9">
        <f t="shared" si="11"/>
        <v>0.92780000000000007</v>
      </c>
      <c r="T32" s="8">
        <f t="shared" si="12"/>
        <v>0.83800000000000008</v>
      </c>
      <c r="U32" s="10">
        <f t="shared" si="13"/>
        <v>8.5532000000000004</v>
      </c>
      <c r="V32" s="10">
        <f t="shared" si="14"/>
        <v>15.3492</v>
      </c>
      <c r="W32" s="10">
        <f t="shared" si="15"/>
        <v>6.4635999999999996</v>
      </c>
      <c r="X32" s="10">
        <f t="shared" si="16"/>
        <v>12.6594</v>
      </c>
      <c r="Y32" s="10">
        <f t="shared" si="17"/>
        <v>8.5738000000000003</v>
      </c>
      <c r="Z32" s="8">
        <f t="shared" si="18"/>
        <v>0.84762139999999997</v>
      </c>
      <c r="AB32">
        <v>1</v>
      </c>
      <c r="AC32">
        <v>1</v>
      </c>
      <c r="AD32">
        <v>29</v>
      </c>
      <c r="AE32">
        <v>60</v>
      </c>
      <c r="AF32">
        <v>5238.8419999999996</v>
      </c>
      <c r="AG32">
        <v>94.206000000000003</v>
      </c>
      <c r="AH32">
        <v>641.20000000000005</v>
      </c>
      <c r="AI32">
        <v>0.01</v>
      </c>
      <c r="AJ32">
        <v>10.144</v>
      </c>
      <c r="AK32">
        <v>3.8610000000000002</v>
      </c>
      <c r="AL32">
        <v>2472.4079999999999</v>
      </c>
      <c r="AM32">
        <v>110.27</v>
      </c>
      <c r="AN32">
        <v>1</v>
      </c>
      <c r="AO32">
        <v>0.90100000000000002</v>
      </c>
      <c r="AP32">
        <v>1</v>
      </c>
      <c r="AQ32">
        <v>0.96599999999999997</v>
      </c>
      <c r="AR32">
        <v>0.81599999999999995</v>
      </c>
      <c r="AS32">
        <v>8.44</v>
      </c>
      <c r="AT32">
        <v>15.321</v>
      </c>
      <c r="AU32">
        <v>6.0739999999999998</v>
      </c>
      <c r="AV32">
        <v>12.288</v>
      </c>
      <c r="AW32">
        <v>8.2309999999999999</v>
      </c>
      <c r="AX32">
        <v>758.78</v>
      </c>
    </row>
    <row r="33" spans="4:50" x14ac:dyDescent="0.2">
      <c r="D33">
        <v>30</v>
      </c>
      <c r="E33">
        <v>250</v>
      </c>
      <c r="F33" t="s">
        <v>65</v>
      </c>
      <c r="G33">
        <v>120</v>
      </c>
      <c r="H33" s="8">
        <f t="shared" si="0"/>
        <v>4.382955599999999</v>
      </c>
      <c r="I33" s="8">
        <f t="shared" si="1"/>
        <v>-6.5853399999999992E-2</v>
      </c>
      <c r="J33" s="8">
        <f t="shared" si="2"/>
        <v>0.65957240000000006</v>
      </c>
      <c r="K33" s="8">
        <f t="shared" si="3"/>
        <v>2.7800000000000002E-2</v>
      </c>
      <c r="L33" s="8">
        <f t="shared" si="4"/>
        <v>10.5962</v>
      </c>
      <c r="M33" s="8">
        <f t="shared" si="5"/>
        <v>3.3487999999999998</v>
      </c>
      <c r="N33" s="8">
        <f t="shared" si="6"/>
        <v>2.0820941999999998</v>
      </c>
      <c r="O33" s="8">
        <f t="shared" si="7"/>
        <v>-6.0677800000000004E-2</v>
      </c>
      <c r="P33" s="9">
        <f t="shared" si="8"/>
        <v>0.99499999999999988</v>
      </c>
      <c r="Q33" s="9">
        <f t="shared" si="9"/>
        <v>0.80159999999999998</v>
      </c>
      <c r="R33" s="9">
        <f t="shared" si="10"/>
        <v>1</v>
      </c>
      <c r="S33" s="9">
        <f t="shared" si="11"/>
        <v>0.92920000000000003</v>
      </c>
      <c r="T33" s="8">
        <f t="shared" si="12"/>
        <v>0.71619999999999995</v>
      </c>
      <c r="U33" s="10">
        <f t="shared" si="13"/>
        <v>7.1828000000000003</v>
      </c>
      <c r="V33" s="10">
        <f t="shared" si="14"/>
        <v>14.719799999999998</v>
      </c>
      <c r="W33" s="10">
        <f t="shared" si="15"/>
        <v>7.2439999999999998</v>
      </c>
      <c r="X33" s="10">
        <f t="shared" si="16"/>
        <v>12.4238</v>
      </c>
      <c r="Y33" s="10">
        <f t="shared" si="17"/>
        <v>8.9611999999999998</v>
      </c>
      <c r="Z33" s="8">
        <f t="shared" si="18"/>
        <v>0.78025900000000004</v>
      </c>
      <c r="AB33">
        <v>1</v>
      </c>
      <c r="AC33">
        <v>1</v>
      </c>
      <c r="AD33">
        <v>30</v>
      </c>
      <c r="AE33">
        <v>120</v>
      </c>
      <c r="AF33">
        <v>3681.1280000000002</v>
      </c>
      <c r="AG33">
        <v>-293.37299999999999</v>
      </c>
      <c r="AH33">
        <v>712.86300000000006</v>
      </c>
      <c r="AI33">
        <v>-4.3999999999999997E-2</v>
      </c>
      <c r="AJ33">
        <v>11.25</v>
      </c>
      <c r="AK33">
        <v>2.9350000000000001</v>
      </c>
      <c r="AL33">
        <v>1769.348</v>
      </c>
      <c r="AM33">
        <v>-287.24900000000002</v>
      </c>
      <c r="AN33">
        <v>0.97499999999999998</v>
      </c>
      <c r="AO33">
        <v>0.66900000000000004</v>
      </c>
      <c r="AP33">
        <v>1</v>
      </c>
      <c r="AQ33">
        <v>0.81</v>
      </c>
      <c r="AR33">
        <v>0.92400000000000004</v>
      </c>
      <c r="AS33">
        <v>6.2030000000000003</v>
      </c>
      <c r="AT33">
        <v>14.657</v>
      </c>
      <c r="AU33">
        <v>8.3109999999999999</v>
      </c>
      <c r="AV33">
        <v>12.771000000000001</v>
      </c>
      <c r="AW33">
        <v>9.8140000000000001</v>
      </c>
      <c r="AX33">
        <v>885.85299999999995</v>
      </c>
    </row>
    <row r="34" spans="4:50" x14ac:dyDescent="0.2">
      <c r="D34">
        <v>31</v>
      </c>
      <c r="E34">
        <v>75</v>
      </c>
      <c r="F34" t="s">
        <v>64</v>
      </c>
      <c r="G34">
        <v>12</v>
      </c>
      <c r="H34" s="8">
        <f t="shared" si="0"/>
        <v>39.604407800000004</v>
      </c>
      <c r="I34" s="8">
        <f t="shared" si="1"/>
        <v>-1.3606983999999998</v>
      </c>
      <c r="J34" s="8">
        <f t="shared" si="2"/>
        <v>9.7578221999999979</v>
      </c>
      <c r="K34" s="8">
        <f t="shared" si="3"/>
        <v>0.79340000000000011</v>
      </c>
      <c r="L34" s="8">
        <f t="shared" si="4"/>
        <v>29.810000000000002</v>
      </c>
      <c r="M34" s="8">
        <f t="shared" si="5"/>
        <v>35.232199999999999</v>
      </c>
      <c r="N34" s="8">
        <f t="shared" si="6"/>
        <v>18.652476799999999</v>
      </c>
      <c r="O34" s="8">
        <f t="shared" si="7"/>
        <v>-1.4295377999999996</v>
      </c>
      <c r="P34" s="9">
        <f t="shared" si="8"/>
        <v>0.83640000000000003</v>
      </c>
      <c r="Q34" s="9">
        <f t="shared" si="9"/>
        <v>0.52239999999999998</v>
      </c>
      <c r="R34" s="9">
        <f t="shared" si="10"/>
        <v>0.98099999999999987</v>
      </c>
      <c r="S34" s="9">
        <f t="shared" si="11"/>
        <v>0.75859999999999994</v>
      </c>
      <c r="T34" s="8">
        <f t="shared" si="12"/>
        <v>10.162000000000001</v>
      </c>
      <c r="U34" s="10">
        <f t="shared" si="13"/>
        <v>80.2834</v>
      </c>
      <c r="V34" s="10">
        <f t="shared" si="14"/>
        <v>73.4084</v>
      </c>
      <c r="W34" s="10">
        <f t="shared" si="15"/>
        <v>-3.09</v>
      </c>
      <c r="X34" s="10">
        <f t="shared" si="16"/>
        <v>49.541400000000003</v>
      </c>
      <c r="Y34" s="10">
        <f t="shared" si="17"/>
        <v>13.569000000000003</v>
      </c>
      <c r="Z34" s="8">
        <f t="shared" si="18"/>
        <v>11.7446214</v>
      </c>
      <c r="AB34">
        <v>1</v>
      </c>
      <c r="AC34">
        <v>1</v>
      </c>
      <c r="AD34">
        <v>31</v>
      </c>
      <c r="AE34">
        <v>12</v>
      </c>
      <c r="AF34">
        <v>43437.514000000003</v>
      </c>
      <c r="AG34">
        <v>2905.5070000000001</v>
      </c>
      <c r="AH34">
        <v>6745.0550000000003</v>
      </c>
      <c r="AI34">
        <v>0.28299999999999997</v>
      </c>
      <c r="AJ34">
        <v>22.895</v>
      </c>
      <c r="AK34">
        <v>37.795999999999999</v>
      </c>
      <c r="AL34">
        <v>20395.923999999999</v>
      </c>
      <c r="AM34">
        <v>2694.2579999999998</v>
      </c>
      <c r="AN34">
        <v>1</v>
      </c>
      <c r="AO34">
        <v>0.73599999999999999</v>
      </c>
      <c r="AP34">
        <v>1</v>
      </c>
      <c r="AQ34">
        <v>0.86199999999999999</v>
      </c>
      <c r="AR34">
        <v>8.8780000000000001</v>
      </c>
      <c r="AS34">
        <v>88.965999999999994</v>
      </c>
      <c r="AT34">
        <v>87.153000000000006</v>
      </c>
      <c r="AU34">
        <v>-11.089</v>
      </c>
      <c r="AV34">
        <v>52.697000000000003</v>
      </c>
      <c r="AW34">
        <v>5.0019999999999998</v>
      </c>
      <c r="AX34">
        <v>7955.8580000000002</v>
      </c>
    </row>
    <row r="35" spans="4:50" x14ac:dyDescent="0.2">
      <c r="D35">
        <v>32</v>
      </c>
      <c r="E35">
        <v>75</v>
      </c>
      <c r="F35" t="s">
        <v>64</v>
      </c>
      <c r="G35">
        <v>60</v>
      </c>
      <c r="H35" s="8">
        <f t="shared" si="0"/>
        <v>35.105640000000001</v>
      </c>
      <c r="I35" s="8">
        <f t="shared" si="1"/>
        <v>0.10850800000000035</v>
      </c>
      <c r="J35" s="8">
        <f t="shared" si="2"/>
        <v>7.9392673999999994</v>
      </c>
      <c r="K35" s="8">
        <f t="shared" si="3"/>
        <v>0.53559999999999997</v>
      </c>
      <c r="L35" s="8">
        <f t="shared" si="4"/>
        <v>31.357400000000002</v>
      </c>
      <c r="M35" s="8">
        <f t="shared" si="5"/>
        <v>33.526600000000002</v>
      </c>
      <c r="N35" s="8">
        <f t="shared" si="6"/>
        <v>17.857251799999997</v>
      </c>
      <c r="O35" s="8">
        <f t="shared" si="7"/>
        <v>0.19627500000000001</v>
      </c>
      <c r="P35" s="9">
        <f t="shared" si="8"/>
        <v>0.88260000000000005</v>
      </c>
      <c r="Q35" s="9">
        <f t="shared" si="9"/>
        <v>0.62319999999999998</v>
      </c>
      <c r="R35" s="9">
        <f t="shared" si="10"/>
        <v>0.98960000000000004</v>
      </c>
      <c r="S35" s="9">
        <f t="shared" si="11"/>
        <v>0.80159999999999998</v>
      </c>
      <c r="T35" s="8">
        <f t="shared" si="12"/>
        <v>9.4617999999999984</v>
      </c>
      <c r="U35" s="10">
        <f t="shared" si="13"/>
        <v>73.977800000000002</v>
      </c>
      <c r="V35" s="10">
        <f t="shared" si="14"/>
        <v>80.240600000000001</v>
      </c>
      <c r="W35" s="10">
        <f t="shared" si="15"/>
        <v>0.51080000000000048</v>
      </c>
      <c r="X35" s="10">
        <f t="shared" si="16"/>
        <v>51.255200000000002</v>
      </c>
      <c r="Y35" s="10">
        <f t="shared" si="17"/>
        <v>15.850999999999999</v>
      </c>
      <c r="Z35" s="8">
        <f t="shared" si="18"/>
        <v>10.327161600000002</v>
      </c>
      <c r="AB35">
        <v>1</v>
      </c>
      <c r="AC35">
        <v>1</v>
      </c>
      <c r="AD35">
        <v>32</v>
      </c>
      <c r="AE35">
        <v>60</v>
      </c>
      <c r="AF35">
        <v>34707.737999999998</v>
      </c>
      <c r="AG35">
        <v>8055.6540000000005</v>
      </c>
      <c r="AH35">
        <v>10475.799999999999</v>
      </c>
      <c r="AI35">
        <v>-0.44400000000000001</v>
      </c>
      <c r="AJ35">
        <v>29.463000000000001</v>
      </c>
      <c r="AK35">
        <v>33.881999999999998</v>
      </c>
      <c r="AL35">
        <v>17160.022000000001</v>
      </c>
      <c r="AM35">
        <v>8228.3029999999999</v>
      </c>
      <c r="AN35">
        <v>0.79300000000000004</v>
      </c>
      <c r="AO35">
        <v>0.52100000000000002</v>
      </c>
      <c r="AP35">
        <v>1</v>
      </c>
      <c r="AQ35">
        <v>0.82799999999999996</v>
      </c>
      <c r="AR35">
        <v>9.7829999999999995</v>
      </c>
      <c r="AS35">
        <v>76.343000000000004</v>
      </c>
      <c r="AT35">
        <v>75.616</v>
      </c>
      <c r="AU35">
        <v>-14.628</v>
      </c>
      <c r="AV35">
        <v>49.485999999999997</v>
      </c>
      <c r="AW35">
        <v>11.685</v>
      </c>
      <c r="AX35">
        <v>14074.856</v>
      </c>
    </row>
    <row r="36" spans="4:50" x14ac:dyDescent="0.2">
      <c r="D36">
        <v>33</v>
      </c>
      <c r="E36">
        <v>75</v>
      </c>
      <c r="F36" t="s">
        <v>64</v>
      </c>
      <c r="G36">
        <v>120</v>
      </c>
      <c r="H36" s="8">
        <f t="shared" si="0"/>
        <v>21.709746599999999</v>
      </c>
      <c r="I36" s="8">
        <f t="shared" si="1"/>
        <v>3.4622E-2</v>
      </c>
      <c r="J36" s="8">
        <f t="shared" si="2"/>
        <v>4.4533549999999993</v>
      </c>
      <c r="K36" s="8">
        <f t="shared" si="3"/>
        <v>-0.79420000000000002</v>
      </c>
      <c r="L36" s="8">
        <f t="shared" si="4"/>
        <v>18.237199999999998</v>
      </c>
      <c r="M36" s="8">
        <f t="shared" si="5"/>
        <v>18.040600000000001</v>
      </c>
      <c r="N36" s="8">
        <f t="shared" si="6"/>
        <v>10.7011842</v>
      </c>
      <c r="O36" s="8">
        <f t="shared" si="7"/>
        <v>7.3168000000000039E-2</v>
      </c>
      <c r="P36" s="9">
        <f t="shared" si="8"/>
        <v>0.91080000000000005</v>
      </c>
      <c r="Q36" s="9">
        <f t="shared" si="9"/>
        <v>0.63300000000000001</v>
      </c>
      <c r="R36" s="9">
        <f t="shared" si="10"/>
        <v>0.98460000000000003</v>
      </c>
      <c r="S36" s="9">
        <f t="shared" si="11"/>
        <v>0.83260000000000001</v>
      </c>
      <c r="T36" s="8">
        <f t="shared" si="12"/>
        <v>5.0550000000000006</v>
      </c>
      <c r="U36" s="10">
        <f t="shared" si="13"/>
        <v>44.357600000000005</v>
      </c>
      <c r="V36" s="10">
        <f t="shared" si="14"/>
        <v>58.052800000000005</v>
      </c>
      <c r="W36" s="10">
        <f t="shared" si="15"/>
        <v>3.639800000000001</v>
      </c>
      <c r="X36" s="10">
        <f t="shared" si="16"/>
        <v>31.048000000000002</v>
      </c>
      <c r="Y36" s="10">
        <f t="shared" si="17"/>
        <v>11.0656</v>
      </c>
      <c r="Z36" s="8">
        <f t="shared" si="18"/>
        <v>5.6986414000000005</v>
      </c>
      <c r="AB36">
        <v>1</v>
      </c>
      <c r="AC36">
        <v>1</v>
      </c>
      <c r="AD36">
        <v>33</v>
      </c>
      <c r="AE36">
        <v>120</v>
      </c>
      <c r="AF36">
        <v>29483.496999999999</v>
      </c>
      <c r="AG36">
        <v>-1839.509</v>
      </c>
      <c r="AH36">
        <v>5614.6379999999999</v>
      </c>
      <c r="AI36">
        <v>-0.94</v>
      </c>
      <c r="AJ36">
        <v>44.249000000000002</v>
      </c>
      <c r="AK36">
        <v>37.81</v>
      </c>
      <c r="AL36">
        <v>15013.915000000001</v>
      </c>
      <c r="AM36">
        <v>-1852.923</v>
      </c>
      <c r="AN36">
        <v>0.90900000000000003</v>
      </c>
      <c r="AO36">
        <v>0.752</v>
      </c>
      <c r="AP36">
        <v>0.96599999999999997</v>
      </c>
      <c r="AQ36">
        <v>0.76700000000000002</v>
      </c>
      <c r="AR36">
        <v>11.548999999999999</v>
      </c>
      <c r="AS36">
        <v>77.498999999999995</v>
      </c>
      <c r="AT36">
        <v>90.984999999999999</v>
      </c>
      <c r="AU36">
        <v>14.137</v>
      </c>
      <c r="AV36">
        <v>65.375</v>
      </c>
      <c r="AW36">
        <v>28.251999999999999</v>
      </c>
      <c r="AX36">
        <v>8503.6440000000002</v>
      </c>
    </row>
    <row r="37" spans="4:50" x14ac:dyDescent="0.2">
      <c r="D37">
        <v>34</v>
      </c>
      <c r="E37">
        <v>250</v>
      </c>
      <c r="F37" t="s">
        <v>64</v>
      </c>
      <c r="G37">
        <v>12</v>
      </c>
      <c r="H37" s="8">
        <f t="shared" si="0"/>
        <v>39.145516599999993</v>
      </c>
      <c r="I37" s="8">
        <f t="shared" si="1"/>
        <v>-0.30965820000000061</v>
      </c>
      <c r="J37" s="8">
        <f t="shared" si="2"/>
        <v>12.188608199999999</v>
      </c>
      <c r="K37" s="8">
        <f t="shared" si="3"/>
        <v>0.66020000000000001</v>
      </c>
      <c r="L37" s="8">
        <f t="shared" si="4"/>
        <v>31.224599999999999</v>
      </c>
      <c r="M37" s="8">
        <f t="shared" si="5"/>
        <v>32.457000000000001</v>
      </c>
      <c r="N37" s="8">
        <f t="shared" si="6"/>
        <v>18.539767200000004</v>
      </c>
      <c r="O37" s="8">
        <f t="shared" si="7"/>
        <v>-0.30231520000000056</v>
      </c>
      <c r="P37" s="9">
        <f t="shared" si="8"/>
        <v>0.74380000000000002</v>
      </c>
      <c r="Q37" s="9">
        <f t="shared" si="9"/>
        <v>0.38360000000000005</v>
      </c>
      <c r="R37" s="9">
        <f t="shared" si="10"/>
        <v>0.97420000000000007</v>
      </c>
      <c r="S37" s="9">
        <f t="shared" si="11"/>
        <v>0.8054</v>
      </c>
      <c r="T37" s="8">
        <f t="shared" si="12"/>
        <v>9.4176000000000002</v>
      </c>
      <c r="U37" s="10">
        <f t="shared" si="13"/>
        <v>73.872199999999992</v>
      </c>
      <c r="V37" s="10">
        <f t="shared" si="14"/>
        <v>67.253399999999999</v>
      </c>
      <c r="W37" s="10">
        <f t="shared" si="15"/>
        <v>3.9683999999999999</v>
      </c>
      <c r="X37" s="10">
        <f t="shared" si="16"/>
        <v>46.866</v>
      </c>
      <c r="Y37" s="10">
        <f t="shared" si="17"/>
        <v>17.526199999999999</v>
      </c>
      <c r="Z37" s="8">
        <f t="shared" si="18"/>
        <v>14.230069800000001</v>
      </c>
      <c r="AB37">
        <v>1</v>
      </c>
      <c r="AC37">
        <v>1</v>
      </c>
      <c r="AD37">
        <v>34</v>
      </c>
      <c r="AE37">
        <v>12</v>
      </c>
      <c r="AF37">
        <v>42890.989000000001</v>
      </c>
      <c r="AG37">
        <v>-5290.15</v>
      </c>
      <c r="AH37">
        <v>11448.994000000001</v>
      </c>
      <c r="AI37">
        <v>1.9850000000000001</v>
      </c>
      <c r="AJ37">
        <v>24.071000000000002</v>
      </c>
      <c r="AK37">
        <v>36.686</v>
      </c>
      <c r="AL37">
        <v>20031.704000000002</v>
      </c>
      <c r="AM37">
        <v>-5234.9790000000003</v>
      </c>
      <c r="AN37">
        <v>0.84299999999999997</v>
      </c>
      <c r="AO37">
        <v>0.48799999999999999</v>
      </c>
      <c r="AP37">
        <v>1</v>
      </c>
      <c r="AQ37">
        <v>0.77600000000000002</v>
      </c>
      <c r="AR37">
        <v>10.113</v>
      </c>
      <c r="AS37">
        <v>85.861999999999995</v>
      </c>
      <c r="AT37">
        <v>68.956000000000003</v>
      </c>
      <c r="AU37">
        <v>-5.125</v>
      </c>
      <c r="AV37">
        <v>43.258000000000003</v>
      </c>
      <c r="AW37">
        <v>6.5759999999999996</v>
      </c>
      <c r="AX37">
        <v>13869.877</v>
      </c>
    </row>
    <row r="38" spans="4:50" x14ac:dyDescent="0.2">
      <c r="D38">
        <v>35</v>
      </c>
      <c r="E38">
        <v>250</v>
      </c>
      <c r="F38" t="s">
        <v>64</v>
      </c>
      <c r="G38">
        <v>60</v>
      </c>
      <c r="H38" s="8">
        <f t="shared" si="0"/>
        <v>29.691778800000009</v>
      </c>
      <c r="I38" s="8">
        <f t="shared" si="1"/>
        <v>3.3796999999999987E-2</v>
      </c>
      <c r="J38" s="8">
        <f t="shared" si="2"/>
        <v>5.9159568</v>
      </c>
      <c r="K38" s="8">
        <f t="shared" si="3"/>
        <v>0.59899999999999998</v>
      </c>
      <c r="L38" s="8">
        <f t="shared" si="4"/>
        <v>13.7784</v>
      </c>
      <c r="M38" s="8">
        <f t="shared" si="5"/>
        <v>17.043399999999998</v>
      </c>
      <c r="N38" s="8">
        <f t="shared" si="6"/>
        <v>14.796710199999998</v>
      </c>
      <c r="O38" s="8">
        <f t="shared" si="7"/>
        <v>9.0195599999999973E-2</v>
      </c>
      <c r="P38" s="9">
        <f t="shared" si="8"/>
        <v>0.92720000000000002</v>
      </c>
      <c r="Q38" s="9">
        <f t="shared" si="9"/>
        <v>0.70099999999999996</v>
      </c>
      <c r="R38" s="9">
        <f t="shared" si="10"/>
        <v>0.99320000000000008</v>
      </c>
      <c r="S38" s="9">
        <f t="shared" si="11"/>
        <v>0.81540000000000001</v>
      </c>
      <c r="T38" s="8">
        <f t="shared" si="12"/>
        <v>3.9542000000000002</v>
      </c>
      <c r="U38" s="10">
        <f t="shared" si="13"/>
        <v>48.555799999999998</v>
      </c>
      <c r="V38" s="10">
        <f t="shared" si="14"/>
        <v>52.24519999999999</v>
      </c>
      <c r="W38" s="10">
        <f t="shared" si="15"/>
        <v>-1.1930000000000001</v>
      </c>
      <c r="X38" s="10">
        <f t="shared" si="16"/>
        <v>25.785599999999995</v>
      </c>
      <c r="Y38" s="10">
        <f t="shared" si="17"/>
        <v>6.9727999999999994</v>
      </c>
      <c r="Z38" s="8">
        <f t="shared" si="18"/>
        <v>7.4536418000000007</v>
      </c>
      <c r="AB38">
        <v>1</v>
      </c>
      <c r="AC38">
        <v>1</v>
      </c>
      <c r="AD38">
        <v>35</v>
      </c>
      <c r="AE38">
        <v>60</v>
      </c>
      <c r="AF38">
        <v>29845.266</v>
      </c>
      <c r="AG38">
        <v>394.40800000000002</v>
      </c>
      <c r="AH38">
        <v>2629.4949999999999</v>
      </c>
      <c r="AI38">
        <v>0.51800000000000002</v>
      </c>
      <c r="AJ38">
        <v>12.03</v>
      </c>
      <c r="AK38">
        <v>16.902000000000001</v>
      </c>
      <c r="AL38">
        <v>15158.745999999999</v>
      </c>
      <c r="AM38">
        <v>62.177999999999997</v>
      </c>
      <c r="AN38">
        <v>1</v>
      </c>
      <c r="AO38">
        <v>0.90900000000000003</v>
      </c>
      <c r="AP38">
        <v>1</v>
      </c>
      <c r="AQ38">
        <v>0.95699999999999996</v>
      </c>
      <c r="AR38">
        <v>2.8580000000000001</v>
      </c>
      <c r="AS38">
        <v>50.405000000000001</v>
      </c>
      <c r="AT38">
        <v>52.591999999999999</v>
      </c>
      <c r="AU38">
        <v>-1.016</v>
      </c>
      <c r="AV38">
        <v>23.933</v>
      </c>
      <c r="AW38">
        <v>5.8410000000000002</v>
      </c>
      <c r="AX38">
        <v>3512.748</v>
      </c>
    </row>
    <row r="39" spans="4:50" x14ac:dyDescent="0.2">
      <c r="D39">
        <v>36</v>
      </c>
      <c r="E39">
        <v>250</v>
      </c>
      <c r="F39" t="s">
        <v>64</v>
      </c>
      <c r="G39">
        <v>120</v>
      </c>
      <c r="H39" s="8">
        <f t="shared" si="0"/>
        <v>30.879981799999999</v>
      </c>
      <c r="I39" s="8">
        <f t="shared" si="1"/>
        <v>-1.7132376</v>
      </c>
      <c r="J39" s="8">
        <f t="shared" si="2"/>
        <v>7.269847200000001</v>
      </c>
      <c r="K39" s="8">
        <f t="shared" si="3"/>
        <v>0.70219999999999994</v>
      </c>
      <c r="L39" s="8">
        <f t="shared" si="4"/>
        <v>43.157200000000003</v>
      </c>
      <c r="M39" s="8">
        <f t="shared" si="5"/>
        <v>38.233400000000003</v>
      </c>
      <c r="N39" s="8">
        <f t="shared" si="6"/>
        <v>15.666295799999999</v>
      </c>
      <c r="O39" s="8">
        <f t="shared" si="7"/>
        <v>-1.7064674</v>
      </c>
      <c r="P39" s="9">
        <f t="shared" si="8"/>
        <v>0.91059999999999997</v>
      </c>
      <c r="Q39" s="9">
        <f t="shared" si="9"/>
        <v>0.60980000000000012</v>
      </c>
      <c r="R39" s="9">
        <f t="shared" si="10"/>
        <v>0.96720000000000006</v>
      </c>
      <c r="S39" s="9">
        <f t="shared" si="11"/>
        <v>0.69640000000000002</v>
      </c>
      <c r="T39" s="8">
        <f t="shared" si="12"/>
        <v>13.663600000000002</v>
      </c>
      <c r="U39" s="10">
        <f t="shared" si="13"/>
        <v>78.193399999999997</v>
      </c>
      <c r="V39" s="10">
        <f t="shared" si="14"/>
        <v>89.462000000000018</v>
      </c>
      <c r="W39" s="10">
        <f t="shared" si="15"/>
        <v>6.5882000000000005</v>
      </c>
      <c r="X39" s="10">
        <f t="shared" si="16"/>
        <v>64.93719999999999</v>
      </c>
      <c r="Y39" s="10">
        <f t="shared" si="17"/>
        <v>21.346399999999999</v>
      </c>
      <c r="Z39" s="8">
        <f t="shared" si="18"/>
        <v>9.0665738000000005</v>
      </c>
      <c r="AB39">
        <v>1</v>
      </c>
      <c r="AC39">
        <v>1</v>
      </c>
      <c r="AD39">
        <v>36</v>
      </c>
      <c r="AE39">
        <v>120</v>
      </c>
      <c r="AF39">
        <v>29308.268</v>
      </c>
      <c r="AG39">
        <v>-2781.2170000000001</v>
      </c>
      <c r="AH39">
        <v>5747.4179999999997</v>
      </c>
      <c r="AI39">
        <v>-1.1819999999999999</v>
      </c>
      <c r="AJ39">
        <v>39.941000000000003</v>
      </c>
      <c r="AK39">
        <v>34.558</v>
      </c>
      <c r="AL39">
        <v>14996.357</v>
      </c>
      <c r="AM39">
        <v>-2812.7289999999998</v>
      </c>
      <c r="AN39">
        <v>1</v>
      </c>
      <c r="AO39">
        <v>0.69399999999999995</v>
      </c>
      <c r="AP39">
        <v>1</v>
      </c>
      <c r="AQ39">
        <v>0.78400000000000003</v>
      </c>
      <c r="AR39">
        <v>10.726000000000001</v>
      </c>
      <c r="AS39">
        <v>71.507999999999996</v>
      </c>
      <c r="AT39">
        <v>90.899000000000001</v>
      </c>
      <c r="AU39">
        <v>5.9980000000000002</v>
      </c>
      <c r="AV39">
        <v>60.104999999999997</v>
      </c>
      <c r="AW39">
        <v>17.754999999999999</v>
      </c>
      <c r="AX39">
        <v>7216.4650000000001</v>
      </c>
    </row>
    <row r="40" spans="4:50" x14ac:dyDescent="0.2">
      <c r="D40">
        <v>37</v>
      </c>
      <c r="E40">
        <v>75</v>
      </c>
      <c r="F40" t="s">
        <v>63</v>
      </c>
      <c r="G40">
        <v>12</v>
      </c>
      <c r="H40" s="8">
        <f t="shared" si="0"/>
        <v>30.1704814</v>
      </c>
      <c r="I40" s="8">
        <f t="shared" si="1"/>
        <v>3.1974072000000002</v>
      </c>
      <c r="J40" s="8">
        <f t="shared" si="2"/>
        <v>7.1743707999999993</v>
      </c>
      <c r="K40" s="8">
        <f t="shared" si="3"/>
        <v>-0.14599999999999999</v>
      </c>
      <c r="L40" s="8">
        <f t="shared" si="4"/>
        <v>19.762799999999999</v>
      </c>
      <c r="M40" s="8">
        <f t="shared" si="5"/>
        <v>19.338200000000001</v>
      </c>
      <c r="N40" s="8">
        <f t="shared" si="6"/>
        <v>14.033558799999998</v>
      </c>
      <c r="O40" s="8">
        <f t="shared" si="7"/>
        <v>3.203201</v>
      </c>
      <c r="P40" s="9">
        <f t="shared" si="8"/>
        <v>0.90079999999999993</v>
      </c>
      <c r="Q40" s="9">
        <f t="shared" si="9"/>
        <v>0.55859999999999999</v>
      </c>
      <c r="R40" s="9">
        <f t="shared" si="10"/>
        <v>0.99320000000000008</v>
      </c>
      <c r="S40" s="9">
        <f t="shared" si="11"/>
        <v>0.86380000000000001</v>
      </c>
      <c r="T40" s="8">
        <f t="shared" si="12"/>
        <v>4.7973999999999997</v>
      </c>
      <c r="U40" s="10">
        <f t="shared" si="13"/>
        <v>49.074400000000004</v>
      </c>
      <c r="V40" s="10">
        <f t="shared" si="14"/>
        <v>48.765999999999998</v>
      </c>
      <c r="W40" s="10">
        <f t="shared" si="15"/>
        <v>0.31480000000000014</v>
      </c>
      <c r="X40" s="10">
        <f t="shared" si="16"/>
        <v>32.873199999999997</v>
      </c>
      <c r="Y40" s="10">
        <f t="shared" si="17"/>
        <v>8.0031999999999996</v>
      </c>
      <c r="Z40" s="8">
        <f t="shared" si="18"/>
        <v>8.6487086000000026</v>
      </c>
      <c r="AB40">
        <v>1</v>
      </c>
      <c r="AC40">
        <v>1</v>
      </c>
      <c r="AD40">
        <v>37</v>
      </c>
      <c r="AE40">
        <v>12</v>
      </c>
      <c r="AF40">
        <v>29323.171999999999</v>
      </c>
      <c r="AG40">
        <v>6724.4759999999997</v>
      </c>
      <c r="AH40">
        <v>7534.933</v>
      </c>
      <c r="AI40">
        <v>-0.41499999999999998</v>
      </c>
      <c r="AJ40">
        <v>17.111999999999998</v>
      </c>
      <c r="AK40">
        <v>15.454000000000001</v>
      </c>
      <c r="AL40">
        <v>13691.184999999999</v>
      </c>
      <c r="AM40">
        <v>6690.6940000000004</v>
      </c>
      <c r="AN40">
        <v>0.90100000000000002</v>
      </c>
      <c r="AO40">
        <v>0.47899999999999998</v>
      </c>
      <c r="AP40">
        <v>1</v>
      </c>
      <c r="AQ40">
        <v>0.89700000000000002</v>
      </c>
      <c r="AR40">
        <v>4.24</v>
      </c>
      <c r="AS40">
        <v>40.905000000000001</v>
      </c>
      <c r="AT40">
        <v>40.926000000000002</v>
      </c>
      <c r="AU40">
        <v>1.161</v>
      </c>
      <c r="AV40">
        <v>26.085000000000001</v>
      </c>
      <c r="AW40">
        <v>9.9139999999999997</v>
      </c>
      <c r="AX40">
        <v>8842.57</v>
      </c>
    </row>
    <row r="41" spans="4:50" x14ac:dyDescent="0.2">
      <c r="D41">
        <v>38</v>
      </c>
      <c r="E41">
        <v>75</v>
      </c>
      <c r="F41" t="s">
        <v>63</v>
      </c>
      <c r="G41">
        <v>60</v>
      </c>
      <c r="H41" s="8">
        <f t="shared" si="0"/>
        <v>16.332323200000001</v>
      </c>
      <c r="I41" s="8">
        <f t="shared" si="1"/>
        <v>9.0865122000000014</v>
      </c>
      <c r="J41" s="8">
        <f t="shared" si="2"/>
        <v>9.4347254000000014</v>
      </c>
      <c r="K41" s="8">
        <f t="shared" si="3"/>
        <v>-0.28000000000000003</v>
      </c>
      <c r="L41" s="8">
        <f t="shared" si="4"/>
        <v>10.2402</v>
      </c>
      <c r="M41" s="8">
        <f t="shared" si="5"/>
        <v>9.3775999999999993</v>
      </c>
      <c r="N41" s="8">
        <f t="shared" si="6"/>
        <v>7.0199561999999984</v>
      </c>
      <c r="O41" s="8">
        <f t="shared" si="7"/>
        <v>9.4347254000000014</v>
      </c>
      <c r="P41" s="9">
        <f t="shared" si="8"/>
        <v>0.35220000000000001</v>
      </c>
      <c r="Q41" s="9">
        <f t="shared" si="9"/>
        <v>7.4399999999999994E-2</v>
      </c>
      <c r="R41" s="9">
        <f t="shared" si="10"/>
        <v>1</v>
      </c>
      <c r="S41" s="9">
        <f t="shared" si="11"/>
        <v>0.95519999999999994</v>
      </c>
      <c r="T41" s="8">
        <f t="shared" si="12"/>
        <v>1.2158</v>
      </c>
      <c r="U41" s="10">
        <f t="shared" si="13"/>
        <v>26.323599999999999</v>
      </c>
      <c r="V41" s="10">
        <f t="shared" si="14"/>
        <v>36.954999999999998</v>
      </c>
      <c r="W41" s="10">
        <f t="shared" si="15"/>
        <v>1.8028</v>
      </c>
      <c r="X41" s="10">
        <f t="shared" si="16"/>
        <v>19.074599999999997</v>
      </c>
      <c r="Y41" s="10">
        <f t="shared" si="17"/>
        <v>6.3683999999999994</v>
      </c>
      <c r="Z41" s="8">
        <f t="shared" si="18"/>
        <v>9.6087617999999999</v>
      </c>
      <c r="AB41">
        <v>1</v>
      </c>
      <c r="AC41">
        <v>1</v>
      </c>
      <c r="AD41">
        <v>38</v>
      </c>
      <c r="AE41">
        <v>60</v>
      </c>
      <c r="AF41">
        <v>13723.964</v>
      </c>
      <c r="AG41">
        <v>9764.0010000000002</v>
      </c>
      <c r="AH41">
        <v>9994.9249999999993</v>
      </c>
      <c r="AI41">
        <v>-0.41</v>
      </c>
      <c r="AJ41">
        <v>9.9049999999999994</v>
      </c>
      <c r="AK41">
        <v>7.2119999999999997</v>
      </c>
      <c r="AL41">
        <v>5944.7719999999999</v>
      </c>
      <c r="AM41">
        <v>9994.9249999999993</v>
      </c>
      <c r="AN41">
        <v>0.24</v>
      </c>
      <c r="AO41">
        <v>8.0000000000000002E-3</v>
      </c>
      <c r="AP41">
        <v>1</v>
      </c>
      <c r="AQ41">
        <v>0.91400000000000003</v>
      </c>
      <c r="AR41">
        <v>0.98</v>
      </c>
      <c r="AS41">
        <v>16.753</v>
      </c>
      <c r="AT41">
        <v>19.454999999999998</v>
      </c>
      <c r="AU41">
        <v>3.129</v>
      </c>
      <c r="AV41">
        <v>13.36</v>
      </c>
      <c r="AW41">
        <v>6.9089999999999998</v>
      </c>
      <c r="AX41">
        <v>10138.991</v>
      </c>
    </row>
    <row r="42" spans="4:50" x14ac:dyDescent="0.2">
      <c r="D42">
        <v>39</v>
      </c>
      <c r="E42">
        <v>75</v>
      </c>
      <c r="F42" t="s">
        <v>63</v>
      </c>
      <c r="G42">
        <v>120</v>
      </c>
      <c r="H42" s="8">
        <f t="shared" si="0"/>
        <v>12.053227399999999</v>
      </c>
      <c r="I42" s="8">
        <f t="shared" si="1"/>
        <v>8.2775401999999989</v>
      </c>
      <c r="J42" s="8">
        <f t="shared" si="2"/>
        <v>8.580817399999999</v>
      </c>
      <c r="K42" s="8">
        <f t="shared" si="3"/>
        <v>-8.7999999999999995E-2</v>
      </c>
      <c r="L42" s="8">
        <f t="shared" si="4"/>
        <v>10.954800000000001</v>
      </c>
      <c r="M42" s="8">
        <f t="shared" si="5"/>
        <v>6.5221999999999998</v>
      </c>
      <c r="N42" s="8">
        <f t="shared" si="6"/>
        <v>5.5849965999999993</v>
      </c>
      <c r="O42" s="8">
        <f t="shared" si="7"/>
        <v>8.5753313999999996</v>
      </c>
      <c r="P42" s="9">
        <f t="shared" si="8"/>
        <v>0.25620000000000004</v>
      </c>
      <c r="Q42" s="9">
        <f t="shared" si="9"/>
        <v>3.6400000000000002E-2</v>
      </c>
      <c r="R42" s="9">
        <f t="shared" si="10"/>
        <v>0.98960000000000004</v>
      </c>
      <c r="S42" s="9">
        <f t="shared" si="11"/>
        <v>0.93100000000000005</v>
      </c>
      <c r="T42" s="8">
        <f t="shared" si="12"/>
        <v>1.3358000000000001</v>
      </c>
      <c r="U42" s="10">
        <f t="shared" si="13"/>
        <v>15.7232</v>
      </c>
      <c r="V42" s="10">
        <f t="shared" si="14"/>
        <v>22.376200000000001</v>
      </c>
      <c r="W42" s="10">
        <f t="shared" si="15"/>
        <v>5.2582000000000004</v>
      </c>
      <c r="X42" s="10">
        <f t="shared" si="16"/>
        <v>15.077999999999999</v>
      </c>
      <c r="Y42" s="10">
        <f t="shared" si="17"/>
        <v>8.1074000000000002</v>
      </c>
      <c r="Z42" s="8">
        <f t="shared" si="18"/>
        <v>8.8400218000000006</v>
      </c>
      <c r="AB42">
        <v>1</v>
      </c>
      <c r="AC42">
        <v>1</v>
      </c>
      <c r="AD42">
        <v>39</v>
      </c>
      <c r="AE42">
        <v>120</v>
      </c>
      <c r="AF42">
        <v>12499.673000000001</v>
      </c>
      <c r="AG42">
        <v>8857.9650000000001</v>
      </c>
      <c r="AH42">
        <v>9095.009</v>
      </c>
      <c r="AI42">
        <v>-0.872</v>
      </c>
      <c r="AJ42">
        <v>11.417999999999999</v>
      </c>
      <c r="AK42">
        <v>7.0350000000000001</v>
      </c>
      <c r="AL42">
        <v>5861.7839999999997</v>
      </c>
      <c r="AM42">
        <v>9095.009</v>
      </c>
      <c r="AN42">
        <v>0.223</v>
      </c>
      <c r="AO42">
        <v>2.5000000000000001E-2</v>
      </c>
      <c r="AP42">
        <v>1</v>
      </c>
      <c r="AQ42">
        <v>0.91400000000000003</v>
      </c>
      <c r="AR42">
        <v>1.55</v>
      </c>
      <c r="AS42">
        <v>16.652999999999999</v>
      </c>
      <c r="AT42">
        <v>22.372</v>
      </c>
      <c r="AU42">
        <v>5.3250000000000002</v>
      </c>
      <c r="AV42">
        <v>15.473000000000001</v>
      </c>
      <c r="AW42">
        <v>8.3629999999999995</v>
      </c>
      <c r="AX42">
        <v>9327.268</v>
      </c>
    </row>
    <row r="43" spans="4:50" x14ac:dyDescent="0.2">
      <c r="D43">
        <v>40</v>
      </c>
      <c r="E43">
        <v>250</v>
      </c>
      <c r="F43" t="s">
        <v>63</v>
      </c>
      <c r="G43">
        <v>12</v>
      </c>
      <c r="H43" s="8">
        <f t="shared" si="0"/>
        <v>35.998483200000003</v>
      </c>
      <c r="I43" s="8">
        <f t="shared" si="1"/>
        <v>-0.76712459999999971</v>
      </c>
      <c r="J43" s="8">
        <f t="shared" si="2"/>
        <v>6.2272515999999998</v>
      </c>
      <c r="K43" s="8">
        <f t="shared" si="3"/>
        <v>9.3200000000000005E-2</v>
      </c>
      <c r="L43" s="8">
        <f t="shared" si="4"/>
        <v>25.3902</v>
      </c>
      <c r="M43" s="8">
        <f t="shared" si="5"/>
        <v>26.764199999999999</v>
      </c>
      <c r="N43" s="8">
        <f t="shared" si="6"/>
        <v>16.663285999999999</v>
      </c>
      <c r="O43" s="8">
        <f t="shared" si="7"/>
        <v>-0.84233880000000005</v>
      </c>
      <c r="P43" s="9">
        <f t="shared" si="8"/>
        <v>0.96840000000000015</v>
      </c>
      <c r="Q43" s="9">
        <f t="shared" si="9"/>
        <v>0.69100000000000006</v>
      </c>
      <c r="R43" s="9">
        <f t="shared" si="10"/>
        <v>1</v>
      </c>
      <c r="S43" s="9">
        <f t="shared" si="11"/>
        <v>0.81720000000000004</v>
      </c>
      <c r="T43" s="8">
        <f t="shared" si="12"/>
        <v>6.3772000000000002</v>
      </c>
      <c r="U43" s="10">
        <f t="shared" si="13"/>
        <v>66.988799999999998</v>
      </c>
      <c r="V43" s="10">
        <f t="shared" si="14"/>
        <v>64.31280000000001</v>
      </c>
      <c r="W43" s="10">
        <f t="shared" si="15"/>
        <v>0.79879999999999995</v>
      </c>
      <c r="X43" s="10">
        <f t="shared" si="16"/>
        <v>41.546800000000005</v>
      </c>
      <c r="Y43" s="10">
        <f t="shared" si="17"/>
        <v>12.718</v>
      </c>
      <c r="Z43" s="8">
        <f t="shared" si="18"/>
        <v>7.6650660000000004</v>
      </c>
      <c r="AB43">
        <v>1</v>
      </c>
      <c r="AC43">
        <v>1</v>
      </c>
      <c r="AD43">
        <v>40</v>
      </c>
      <c r="AE43">
        <v>12</v>
      </c>
      <c r="AF43">
        <v>31685.333999999999</v>
      </c>
      <c r="AG43">
        <v>-3121.4630000000002</v>
      </c>
      <c r="AH43">
        <v>7064.8509999999997</v>
      </c>
      <c r="AI43">
        <v>1.2529999999999999</v>
      </c>
      <c r="AJ43">
        <v>18.128</v>
      </c>
      <c r="AK43">
        <v>18.850999999999999</v>
      </c>
      <c r="AL43">
        <v>14799.384</v>
      </c>
      <c r="AM43">
        <v>-3173.2339999999999</v>
      </c>
      <c r="AN43">
        <v>0.94199999999999995</v>
      </c>
      <c r="AO43">
        <v>0.55400000000000005</v>
      </c>
      <c r="AP43">
        <v>1</v>
      </c>
      <c r="AQ43">
        <v>0.90500000000000003</v>
      </c>
      <c r="AR43">
        <v>4.4260000000000002</v>
      </c>
      <c r="AS43">
        <v>52.424999999999997</v>
      </c>
      <c r="AT43">
        <v>50.936</v>
      </c>
      <c r="AU43">
        <v>0.35</v>
      </c>
      <c r="AV43">
        <v>28.931000000000001</v>
      </c>
      <c r="AW43">
        <v>10.012</v>
      </c>
      <c r="AX43">
        <v>8158.357</v>
      </c>
    </row>
    <row r="44" spans="4:50" x14ac:dyDescent="0.2">
      <c r="D44">
        <v>41</v>
      </c>
      <c r="E44">
        <v>250</v>
      </c>
      <c r="F44" t="s">
        <v>63</v>
      </c>
      <c r="G44">
        <v>60</v>
      </c>
      <c r="H44" s="8">
        <f t="shared" si="0"/>
        <v>13.564751599999999</v>
      </c>
      <c r="I44" s="8">
        <f t="shared" si="1"/>
        <v>8.9617564000000005</v>
      </c>
      <c r="J44" s="8">
        <f t="shared" si="2"/>
        <v>9.0631342000000004</v>
      </c>
      <c r="K44" s="8">
        <f t="shared" si="3"/>
        <v>-0.29779999999999995</v>
      </c>
      <c r="L44" s="8">
        <f t="shared" si="4"/>
        <v>9.1872000000000007</v>
      </c>
      <c r="M44" s="8">
        <f t="shared" si="5"/>
        <v>7.2901999999999987</v>
      </c>
      <c r="N44" s="8">
        <f t="shared" si="6"/>
        <v>6.3179979999999993</v>
      </c>
      <c r="O44" s="8">
        <f t="shared" si="7"/>
        <v>9.0631342000000004</v>
      </c>
      <c r="P44" s="9">
        <f t="shared" si="8"/>
        <v>0.24800000000000005</v>
      </c>
      <c r="Q44" s="9">
        <f t="shared" si="9"/>
        <v>4.7800000000000002E-2</v>
      </c>
      <c r="R44" s="9">
        <f t="shared" si="10"/>
        <v>1</v>
      </c>
      <c r="S44" s="9">
        <f t="shared" si="11"/>
        <v>0.9536</v>
      </c>
      <c r="T44" s="8">
        <f t="shared" si="12"/>
        <v>1.2467999999999999</v>
      </c>
      <c r="U44" s="10">
        <f t="shared" si="13"/>
        <v>17.2104</v>
      </c>
      <c r="V44" s="10">
        <f t="shared" si="14"/>
        <v>19.736599999999999</v>
      </c>
      <c r="W44" s="10">
        <f t="shared" si="15"/>
        <v>2.1778</v>
      </c>
      <c r="X44" s="10">
        <f t="shared" si="16"/>
        <v>12.961000000000002</v>
      </c>
      <c r="Y44" s="10">
        <f t="shared" si="17"/>
        <v>6.0043999999999995</v>
      </c>
      <c r="Z44" s="8">
        <f t="shared" si="18"/>
        <v>9.3592335999999996</v>
      </c>
      <c r="AB44">
        <v>1</v>
      </c>
      <c r="AC44">
        <v>1</v>
      </c>
      <c r="AD44">
        <v>41</v>
      </c>
      <c r="AE44">
        <v>60</v>
      </c>
      <c r="AF44">
        <v>14078.271000000001</v>
      </c>
      <c r="AG44">
        <v>8526.5810000000001</v>
      </c>
      <c r="AH44">
        <v>8856.6370000000006</v>
      </c>
      <c r="AI44">
        <v>-0.57799999999999996</v>
      </c>
      <c r="AJ44">
        <v>8.4510000000000005</v>
      </c>
      <c r="AK44">
        <v>6.694</v>
      </c>
      <c r="AL44">
        <v>6272.915</v>
      </c>
      <c r="AM44">
        <v>8856.6370000000006</v>
      </c>
      <c r="AN44">
        <v>0.39700000000000002</v>
      </c>
      <c r="AO44">
        <v>0.14000000000000001</v>
      </c>
      <c r="AP44">
        <v>1</v>
      </c>
      <c r="AQ44">
        <v>0.871</v>
      </c>
      <c r="AR44">
        <v>1.1779999999999999</v>
      </c>
      <c r="AS44">
        <v>16.983000000000001</v>
      </c>
      <c r="AT44">
        <v>19.361999999999998</v>
      </c>
      <c r="AU44">
        <v>1.8839999999999999</v>
      </c>
      <c r="AV44">
        <v>11.701000000000001</v>
      </c>
      <c r="AW44">
        <v>5.7080000000000002</v>
      </c>
      <c r="AX44">
        <v>9360.61</v>
      </c>
    </row>
    <row r="45" spans="4:50" x14ac:dyDescent="0.2">
      <c r="D45">
        <v>42</v>
      </c>
      <c r="E45">
        <v>250</v>
      </c>
      <c r="F45" t="s">
        <v>63</v>
      </c>
      <c r="G45">
        <v>120</v>
      </c>
      <c r="H45" s="8">
        <f t="shared" si="0"/>
        <v>12.8188054</v>
      </c>
      <c r="I45" s="8">
        <f t="shared" si="1"/>
        <v>8.9757217999999988</v>
      </c>
      <c r="J45" s="8">
        <f t="shared" si="2"/>
        <v>9.2368497999999999</v>
      </c>
      <c r="K45" s="8">
        <f t="shared" si="3"/>
        <v>-0.12399999999999997</v>
      </c>
      <c r="L45" s="8">
        <f t="shared" si="4"/>
        <v>9.7975999999999992</v>
      </c>
      <c r="M45" s="8">
        <f t="shared" si="5"/>
        <v>6.9169999999999998</v>
      </c>
      <c r="N45" s="8">
        <f t="shared" si="6"/>
        <v>5.5144169999999999</v>
      </c>
      <c r="O45" s="8">
        <f t="shared" si="7"/>
        <v>9.2368497999999999</v>
      </c>
      <c r="P45" s="9">
        <f t="shared" si="8"/>
        <v>0.24300000000000002</v>
      </c>
      <c r="Q45" s="9">
        <f t="shared" si="9"/>
        <v>1.4800000000000002E-2</v>
      </c>
      <c r="R45" s="9">
        <f t="shared" si="10"/>
        <v>1</v>
      </c>
      <c r="S45" s="9">
        <f t="shared" si="11"/>
        <v>0.96039999999999992</v>
      </c>
      <c r="T45" s="8">
        <f t="shared" si="12"/>
        <v>1.0876000000000001</v>
      </c>
      <c r="U45" s="10">
        <f t="shared" si="13"/>
        <v>20.650599999999997</v>
      </c>
      <c r="V45" s="10">
        <f t="shared" si="14"/>
        <v>28.237599999999997</v>
      </c>
      <c r="W45" s="10">
        <f t="shared" si="15"/>
        <v>3.7069999999999999</v>
      </c>
      <c r="X45" s="10">
        <f t="shared" si="16"/>
        <v>14.180600000000002</v>
      </c>
      <c r="Y45" s="10">
        <f t="shared" si="17"/>
        <v>7.0418000000000003</v>
      </c>
      <c r="Z45" s="8">
        <f t="shared" si="18"/>
        <v>9.3942627999999999</v>
      </c>
      <c r="AB45">
        <v>1</v>
      </c>
      <c r="AC45">
        <v>1</v>
      </c>
      <c r="AD45">
        <v>42</v>
      </c>
      <c r="AE45">
        <v>120</v>
      </c>
      <c r="AF45">
        <v>12503.191000000001</v>
      </c>
      <c r="AG45">
        <v>8564.1389999999992</v>
      </c>
      <c r="AH45">
        <v>8678.8629999999994</v>
      </c>
      <c r="AI45">
        <v>0.03</v>
      </c>
      <c r="AJ45">
        <v>9.2479999999999993</v>
      </c>
      <c r="AK45">
        <v>6.6559999999999997</v>
      </c>
      <c r="AL45">
        <v>5721.2820000000002</v>
      </c>
      <c r="AM45">
        <v>8678.8629999999994</v>
      </c>
      <c r="AN45">
        <v>0.13200000000000001</v>
      </c>
      <c r="AO45">
        <v>8.0000000000000002E-3</v>
      </c>
      <c r="AP45">
        <v>1</v>
      </c>
      <c r="AQ45">
        <v>1</v>
      </c>
      <c r="AR45">
        <v>0.80300000000000005</v>
      </c>
      <c r="AS45">
        <v>16.384</v>
      </c>
      <c r="AT45">
        <v>18.236000000000001</v>
      </c>
      <c r="AU45">
        <v>2.1389999999999998</v>
      </c>
      <c r="AV45">
        <v>12.564</v>
      </c>
      <c r="AW45">
        <v>6.2389999999999999</v>
      </c>
      <c r="AX45">
        <v>8723.8179999999993</v>
      </c>
    </row>
    <row r="46" spans="4:50" x14ac:dyDescent="0.2">
      <c r="D46">
        <v>43</v>
      </c>
      <c r="E46">
        <v>75</v>
      </c>
      <c r="F46" t="s">
        <v>62</v>
      </c>
      <c r="G46">
        <v>12</v>
      </c>
      <c r="H46" s="8">
        <f t="shared" si="0"/>
        <v>34.531885600000003</v>
      </c>
      <c r="I46" s="8">
        <f t="shared" si="1"/>
        <v>2.9707066000000006</v>
      </c>
      <c r="J46" s="8">
        <f t="shared" si="2"/>
        <v>6.7172604000000007</v>
      </c>
      <c r="K46" s="8">
        <f t="shared" si="3"/>
        <v>-0.62759999999999994</v>
      </c>
      <c r="L46" s="8">
        <f t="shared" si="4"/>
        <v>22.871200000000002</v>
      </c>
      <c r="M46" s="8">
        <f t="shared" si="5"/>
        <v>24.547799999999999</v>
      </c>
      <c r="N46" s="8">
        <f t="shared" si="6"/>
        <v>16.025337799999999</v>
      </c>
      <c r="O46" s="8">
        <f t="shared" si="7"/>
        <v>2.8979784</v>
      </c>
      <c r="P46" s="9">
        <f t="shared" si="8"/>
        <v>0.90400000000000014</v>
      </c>
      <c r="Q46" s="9">
        <f t="shared" si="9"/>
        <v>0.63300000000000001</v>
      </c>
      <c r="R46" s="9">
        <f t="shared" si="10"/>
        <v>1</v>
      </c>
      <c r="S46" s="9">
        <f t="shared" si="11"/>
        <v>0.82739999999999991</v>
      </c>
      <c r="T46" s="8">
        <f t="shared" si="12"/>
        <v>5.7438000000000002</v>
      </c>
      <c r="U46" s="10">
        <f t="shared" si="13"/>
        <v>61.595799999999997</v>
      </c>
      <c r="V46" s="10">
        <f t="shared" si="14"/>
        <v>62.989599999999996</v>
      </c>
      <c r="W46" s="10">
        <f t="shared" si="15"/>
        <v>0.86560000000000004</v>
      </c>
      <c r="X46" s="10">
        <f t="shared" si="16"/>
        <v>41.212400000000002</v>
      </c>
      <c r="Y46" s="10">
        <f t="shared" si="17"/>
        <v>10.114000000000001</v>
      </c>
      <c r="Z46" s="8">
        <f t="shared" si="18"/>
        <v>8.4631119999999989</v>
      </c>
      <c r="AB46">
        <v>1</v>
      </c>
      <c r="AC46">
        <v>1</v>
      </c>
      <c r="AD46">
        <v>43</v>
      </c>
      <c r="AE46">
        <v>12</v>
      </c>
      <c r="AF46">
        <v>37593.207000000002</v>
      </c>
      <c r="AG46">
        <v>5647.6080000000002</v>
      </c>
      <c r="AH46">
        <v>6638.7209999999995</v>
      </c>
      <c r="AI46">
        <v>-0.59499999999999997</v>
      </c>
      <c r="AJ46">
        <v>32.116999999999997</v>
      </c>
      <c r="AK46">
        <v>31.762</v>
      </c>
      <c r="AL46">
        <v>17308.013999999999</v>
      </c>
      <c r="AM46">
        <v>5467.4949999999999</v>
      </c>
      <c r="AN46">
        <v>0.91700000000000004</v>
      </c>
      <c r="AO46">
        <v>0.70199999999999996</v>
      </c>
      <c r="AP46">
        <v>1</v>
      </c>
      <c r="AQ46">
        <v>0.81899999999999995</v>
      </c>
      <c r="AR46">
        <v>6.351</v>
      </c>
      <c r="AS46">
        <v>78.521000000000001</v>
      </c>
      <c r="AT46">
        <v>87.147000000000006</v>
      </c>
      <c r="AU46">
        <v>5.4489999999999998</v>
      </c>
      <c r="AV46">
        <v>59.759</v>
      </c>
      <c r="AW46">
        <v>14.510999999999999</v>
      </c>
      <c r="AX46">
        <v>8768.991</v>
      </c>
    </row>
    <row r="47" spans="4:50" x14ac:dyDescent="0.2">
      <c r="D47">
        <v>44</v>
      </c>
      <c r="E47">
        <v>75</v>
      </c>
      <c r="F47" t="s">
        <v>62</v>
      </c>
      <c r="G47">
        <v>60</v>
      </c>
      <c r="H47" s="8">
        <f t="shared" si="0"/>
        <v>8.7359875999999979</v>
      </c>
      <c r="I47" s="8">
        <f t="shared" si="1"/>
        <v>0.165851</v>
      </c>
      <c r="J47" s="8">
        <f t="shared" si="2"/>
        <v>0.50581580000000004</v>
      </c>
      <c r="K47" s="8">
        <f t="shared" si="3"/>
        <v>1.2800000000000001E-2</v>
      </c>
      <c r="L47" s="8">
        <f t="shared" si="4"/>
        <v>9.7089999999999996</v>
      </c>
      <c r="M47" s="8">
        <f t="shared" si="5"/>
        <v>4.2469999999999999</v>
      </c>
      <c r="N47" s="8">
        <f t="shared" si="6"/>
        <v>3.2611172000000002</v>
      </c>
      <c r="O47" s="8">
        <f t="shared" si="7"/>
        <v>0.16236100000000001</v>
      </c>
      <c r="P47" s="9">
        <f t="shared" si="8"/>
        <v>1</v>
      </c>
      <c r="Q47" s="9">
        <f t="shared" si="9"/>
        <v>0.97840000000000005</v>
      </c>
      <c r="R47" s="9">
        <f t="shared" si="10"/>
        <v>1</v>
      </c>
      <c r="S47" s="9">
        <f t="shared" si="11"/>
        <v>1</v>
      </c>
      <c r="T47" s="8">
        <f t="shared" si="12"/>
        <v>0.48360000000000003</v>
      </c>
      <c r="U47" s="10">
        <f t="shared" si="13"/>
        <v>10.4572</v>
      </c>
      <c r="V47" s="10">
        <f t="shared" si="14"/>
        <v>14.9338</v>
      </c>
      <c r="W47" s="10">
        <f t="shared" si="15"/>
        <v>5.4578000000000007</v>
      </c>
      <c r="X47" s="10">
        <f t="shared" si="16"/>
        <v>11.617000000000001</v>
      </c>
      <c r="Y47" s="10">
        <f t="shared" si="17"/>
        <v>7.8681999999999999</v>
      </c>
      <c r="Z47" s="8">
        <f t="shared" si="18"/>
        <v>0.65998820000000002</v>
      </c>
      <c r="AB47">
        <v>1</v>
      </c>
      <c r="AC47">
        <v>1</v>
      </c>
      <c r="AD47">
        <v>44</v>
      </c>
      <c r="AE47">
        <v>60</v>
      </c>
      <c r="AF47">
        <v>7719.84</v>
      </c>
      <c r="AG47">
        <v>-384.11700000000002</v>
      </c>
      <c r="AH47">
        <v>537.55200000000002</v>
      </c>
      <c r="AI47">
        <v>3.2000000000000001E-2</v>
      </c>
      <c r="AJ47">
        <v>9.3770000000000007</v>
      </c>
      <c r="AK47">
        <v>3.7629999999999999</v>
      </c>
      <c r="AL47">
        <v>2688.482</v>
      </c>
      <c r="AM47">
        <v>-132.26900000000001</v>
      </c>
      <c r="AN47">
        <v>1</v>
      </c>
      <c r="AO47">
        <v>0.98299999999999998</v>
      </c>
      <c r="AP47">
        <v>1</v>
      </c>
      <c r="AQ47">
        <v>1</v>
      </c>
      <c r="AR47">
        <v>0.60699999999999998</v>
      </c>
      <c r="AS47">
        <v>9.0630000000000006</v>
      </c>
      <c r="AT47">
        <v>14.351000000000001</v>
      </c>
      <c r="AU47">
        <v>6.0469999999999997</v>
      </c>
      <c r="AV47">
        <v>11.244999999999999</v>
      </c>
      <c r="AW47">
        <v>7.8150000000000004</v>
      </c>
      <c r="AX47">
        <v>708.56</v>
      </c>
    </row>
    <row r="48" spans="4:50" x14ac:dyDescent="0.2">
      <c r="D48">
        <v>45</v>
      </c>
      <c r="E48">
        <v>75</v>
      </c>
      <c r="F48" t="s">
        <v>62</v>
      </c>
      <c r="G48">
        <v>120</v>
      </c>
      <c r="H48" s="8">
        <f t="shared" si="0"/>
        <v>6.7401679999999997</v>
      </c>
      <c r="I48" s="8">
        <f t="shared" si="1"/>
        <v>6.6101199999999999E-2</v>
      </c>
      <c r="J48" s="8">
        <f t="shared" si="2"/>
        <v>0.38890479999999994</v>
      </c>
      <c r="K48" s="8">
        <f t="shared" si="3"/>
        <v>5.8399999999999994E-2</v>
      </c>
      <c r="L48" s="8">
        <f t="shared" si="4"/>
        <v>10.0832</v>
      </c>
      <c r="M48" s="8">
        <f t="shared" si="5"/>
        <v>3.8413999999999993</v>
      </c>
      <c r="N48" s="8">
        <f t="shared" si="6"/>
        <v>2.5991731999999996</v>
      </c>
      <c r="O48" s="8">
        <f t="shared" si="7"/>
        <v>0.14431240000000001</v>
      </c>
      <c r="P48" s="9">
        <f t="shared" si="8"/>
        <v>1</v>
      </c>
      <c r="Q48" s="9">
        <f t="shared" si="9"/>
        <v>0.96860000000000002</v>
      </c>
      <c r="R48" s="9">
        <f t="shared" si="10"/>
        <v>1</v>
      </c>
      <c r="S48" s="9">
        <f t="shared" si="11"/>
        <v>0.99660000000000015</v>
      </c>
      <c r="T48" s="8">
        <f t="shared" si="12"/>
        <v>0.45360000000000006</v>
      </c>
      <c r="U48" s="10">
        <f t="shared" si="13"/>
        <v>9.1354000000000006</v>
      </c>
      <c r="V48" s="10">
        <f t="shared" si="14"/>
        <v>14.325400000000002</v>
      </c>
      <c r="W48" s="10">
        <f t="shared" si="15"/>
        <v>6.0849999999999991</v>
      </c>
      <c r="X48" s="10">
        <f t="shared" si="16"/>
        <v>11.8636</v>
      </c>
      <c r="Y48" s="10">
        <f t="shared" si="17"/>
        <v>8.3460000000000001</v>
      </c>
      <c r="Z48" s="8">
        <f t="shared" si="18"/>
        <v>0.56499779999999999</v>
      </c>
      <c r="AB48">
        <v>1</v>
      </c>
      <c r="AC48">
        <v>1</v>
      </c>
      <c r="AD48">
        <v>45</v>
      </c>
      <c r="AE48">
        <v>120</v>
      </c>
      <c r="AF48">
        <v>8764.0820000000003</v>
      </c>
      <c r="AG48">
        <v>665.46600000000001</v>
      </c>
      <c r="AH48">
        <v>866.95799999999997</v>
      </c>
      <c r="AI48">
        <v>0.32200000000000001</v>
      </c>
      <c r="AJ48">
        <v>10.462999999999999</v>
      </c>
      <c r="AK48">
        <v>5.258</v>
      </c>
      <c r="AL48">
        <v>4100.9759999999997</v>
      </c>
      <c r="AM48">
        <v>750.01</v>
      </c>
      <c r="AN48">
        <v>1</v>
      </c>
      <c r="AO48">
        <v>0.86799999999999999</v>
      </c>
      <c r="AP48">
        <v>1</v>
      </c>
      <c r="AQ48">
        <v>0.98299999999999998</v>
      </c>
      <c r="AR48">
        <v>0.57899999999999996</v>
      </c>
      <c r="AS48">
        <v>11.558999999999999</v>
      </c>
      <c r="AT48">
        <v>15.647</v>
      </c>
      <c r="AU48">
        <v>5.34</v>
      </c>
      <c r="AV48">
        <v>12.784000000000001</v>
      </c>
      <c r="AW48">
        <v>8.1229999999999993</v>
      </c>
      <c r="AX48">
        <v>1485.789</v>
      </c>
    </row>
    <row r="49" spans="4:50" x14ac:dyDescent="0.2">
      <c r="D49">
        <v>46</v>
      </c>
      <c r="E49">
        <v>250</v>
      </c>
      <c r="F49" t="s">
        <v>62</v>
      </c>
      <c r="G49">
        <v>12</v>
      </c>
      <c r="H49" s="8">
        <f t="shared" si="0"/>
        <v>34.831044599999998</v>
      </c>
      <c r="I49" s="8">
        <f t="shared" si="1"/>
        <v>0.89633419999999997</v>
      </c>
      <c r="J49" s="8">
        <f t="shared" si="2"/>
        <v>8.0146910000000009</v>
      </c>
      <c r="K49" s="8">
        <f t="shared" si="3"/>
        <v>0.93680000000000008</v>
      </c>
      <c r="L49" s="8">
        <f t="shared" si="4"/>
        <v>21.634</v>
      </c>
      <c r="M49" s="8">
        <f t="shared" si="5"/>
        <v>22.812999999999999</v>
      </c>
      <c r="N49" s="8">
        <f t="shared" si="6"/>
        <v>16.0498364</v>
      </c>
      <c r="O49" s="8">
        <f t="shared" si="7"/>
        <v>0.83808980000000011</v>
      </c>
      <c r="P49" s="9">
        <f t="shared" si="8"/>
        <v>0.91880000000000006</v>
      </c>
      <c r="Q49" s="9">
        <f t="shared" si="9"/>
        <v>0.52040000000000008</v>
      </c>
      <c r="R49" s="9">
        <f t="shared" si="10"/>
        <v>0.99480000000000002</v>
      </c>
      <c r="S49" s="9">
        <f t="shared" si="11"/>
        <v>0.7672000000000001</v>
      </c>
      <c r="T49" s="8">
        <f t="shared" si="12"/>
        <v>6.5046000000000008</v>
      </c>
      <c r="U49" s="10">
        <f t="shared" si="13"/>
        <v>58.632400000000004</v>
      </c>
      <c r="V49" s="10">
        <f t="shared" si="14"/>
        <v>56.862200000000009</v>
      </c>
      <c r="W49" s="10">
        <f t="shared" si="15"/>
        <v>-1.4574000000000003</v>
      </c>
      <c r="X49" s="10">
        <f t="shared" si="16"/>
        <v>35.0488</v>
      </c>
      <c r="Y49" s="10">
        <f t="shared" si="17"/>
        <v>11.369400000000001</v>
      </c>
      <c r="Z49" s="8">
        <f t="shared" si="18"/>
        <v>9.545966</v>
      </c>
      <c r="AB49">
        <v>1</v>
      </c>
      <c r="AC49">
        <v>1</v>
      </c>
      <c r="AD49">
        <v>46</v>
      </c>
      <c r="AE49">
        <v>12</v>
      </c>
      <c r="AF49">
        <v>35929.398999999998</v>
      </c>
      <c r="AG49">
        <v>-5581.6310000000003</v>
      </c>
      <c r="AH49">
        <v>6720.7209999999995</v>
      </c>
      <c r="AI49">
        <v>0.98</v>
      </c>
      <c r="AJ49">
        <v>14.263</v>
      </c>
      <c r="AK49">
        <v>20.297000000000001</v>
      </c>
      <c r="AL49">
        <v>16072.172</v>
      </c>
      <c r="AM49">
        <v>-5651.6279999999997</v>
      </c>
      <c r="AN49">
        <v>0.95</v>
      </c>
      <c r="AO49">
        <v>0.66100000000000003</v>
      </c>
      <c r="AP49">
        <v>1</v>
      </c>
      <c r="AQ49">
        <v>0.85299999999999998</v>
      </c>
      <c r="AR49">
        <v>3.7290000000000001</v>
      </c>
      <c r="AS49">
        <v>60.23</v>
      </c>
      <c r="AT49">
        <v>53.094999999999999</v>
      </c>
      <c r="AU49">
        <v>-4.6050000000000004</v>
      </c>
      <c r="AV49">
        <v>25.492999999999999</v>
      </c>
      <c r="AW49">
        <v>6.2619999999999996</v>
      </c>
      <c r="AX49">
        <v>7959.5950000000003</v>
      </c>
    </row>
    <row r="50" spans="4:50" x14ac:dyDescent="0.2">
      <c r="D50">
        <v>47</v>
      </c>
      <c r="E50">
        <v>250</v>
      </c>
      <c r="F50" t="s">
        <v>62</v>
      </c>
      <c r="G50">
        <v>60</v>
      </c>
      <c r="H50" s="8">
        <f t="shared" si="0"/>
        <v>10.790485199999999</v>
      </c>
      <c r="I50" s="8">
        <f t="shared" si="1"/>
        <v>0.34139399999999998</v>
      </c>
      <c r="J50" s="8">
        <f t="shared" si="2"/>
        <v>0.96838080000000015</v>
      </c>
      <c r="K50" s="8">
        <f t="shared" si="3"/>
        <v>0.18240000000000003</v>
      </c>
      <c r="L50" s="8">
        <f t="shared" si="4"/>
        <v>9.8311999999999991</v>
      </c>
      <c r="M50" s="8">
        <f t="shared" si="5"/>
        <v>5.5877999999999997</v>
      </c>
      <c r="N50" s="8">
        <f t="shared" si="6"/>
        <v>4.5553808</v>
      </c>
      <c r="O50" s="8">
        <f t="shared" si="7"/>
        <v>0.3516338</v>
      </c>
      <c r="P50" s="9">
        <f t="shared" si="8"/>
        <v>1</v>
      </c>
      <c r="Q50" s="9">
        <f t="shared" si="9"/>
        <v>0.93879999999999997</v>
      </c>
      <c r="R50" s="9">
        <f t="shared" si="10"/>
        <v>1</v>
      </c>
      <c r="S50" s="9">
        <f t="shared" si="11"/>
        <v>0.99660000000000015</v>
      </c>
      <c r="T50" s="8">
        <f t="shared" si="12"/>
        <v>0.84660000000000013</v>
      </c>
      <c r="U50" s="10">
        <f t="shared" si="13"/>
        <v>13.088800000000001</v>
      </c>
      <c r="V50" s="10">
        <f t="shared" si="14"/>
        <v>16.2712</v>
      </c>
      <c r="W50" s="10">
        <f t="shared" si="15"/>
        <v>4.1912000000000003</v>
      </c>
      <c r="X50" s="10">
        <f t="shared" si="16"/>
        <v>12.469199999999999</v>
      </c>
      <c r="Y50" s="10">
        <f t="shared" si="17"/>
        <v>7.3036000000000003</v>
      </c>
      <c r="Z50" s="8">
        <f t="shared" si="18"/>
        <v>1.1785614</v>
      </c>
      <c r="AB50">
        <v>1</v>
      </c>
      <c r="AC50">
        <v>1</v>
      </c>
      <c r="AD50">
        <v>47</v>
      </c>
      <c r="AE50">
        <v>60</v>
      </c>
      <c r="AF50">
        <v>10834.241</v>
      </c>
      <c r="AG50">
        <v>-95.257000000000005</v>
      </c>
      <c r="AH50">
        <v>846.93200000000002</v>
      </c>
      <c r="AI50">
        <v>8.5000000000000006E-2</v>
      </c>
      <c r="AJ50">
        <v>8.4429999999999996</v>
      </c>
      <c r="AK50">
        <v>5.36</v>
      </c>
      <c r="AL50">
        <v>4449.3230000000003</v>
      </c>
      <c r="AM50">
        <v>73.257000000000005</v>
      </c>
      <c r="AN50">
        <v>1</v>
      </c>
      <c r="AO50">
        <v>0.97499999999999998</v>
      </c>
      <c r="AP50">
        <v>1</v>
      </c>
      <c r="AQ50">
        <v>0.98299999999999998</v>
      </c>
      <c r="AR50">
        <v>0.879</v>
      </c>
      <c r="AS50">
        <v>12.59</v>
      </c>
      <c r="AT50">
        <v>14.339</v>
      </c>
      <c r="AU50">
        <v>3.0209999999999999</v>
      </c>
      <c r="AV50">
        <v>10.898</v>
      </c>
      <c r="AW50">
        <v>6.0369999999999999</v>
      </c>
      <c r="AX50">
        <v>1021.63</v>
      </c>
    </row>
    <row r="51" spans="4:50" x14ac:dyDescent="0.2">
      <c r="D51">
        <v>48</v>
      </c>
      <c r="E51">
        <v>250</v>
      </c>
      <c r="F51" t="s">
        <v>62</v>
      </c>
      <c r="G51">
        <v>120</v>
      </c>
      <c r="H51" s="8">
        <f t="shared" si="0"/>
        <v>7.9778565999999991</v>
      </c>
      <c r="I51" s="8">
        <f t="shared" si="1"/>
        <v>-4.6412599999999977E-2</v>
      </c>
      <c r="J51" s="8">
        <f t="shared" si="2"/>
        <v>0.79279040000000012</v>
      </c>
      <c r="K51" s="8">
        <f t="shared" si="3"/>
        <v>5.4600000000000003E-2</v>
      </c>
      <c r="L51" s="8">
        <f t="shared" si="4"/>
        <v>10.1494</v>
      </c>
      <c r="M51" s="8">
        <f t="shared" si="5"/>
        <v>4.9336000000000002</v>
      </c>
      <c r="N51" s="8">
        <f t="shared" si="6"/>
        <v>3.5291251999999993</v>
      </c>
      <c r="O51" s="8">
        <f t="shared" si="7"/>
        <v>-6.1378400000000014E-2</v>
      </c>
      <c r="P51" s="9">
        <f t="shared" si="8"/>
        <v>1</v>
      </c>
      <c r="Q51" s="9">
        <f t="shared" si="9"/>
        <v>0.92559999999999998</v>
      </c>
      <c r="R51" s="9">
        <f t="shared" si="10"/>
        <v>1</v>
      </c>
      <c r="S51" s="9">
        <f t="shared" si="11"/>
        <v>0.99320000000000008</v>
      </c>
      <c r="T51" s="8">
        <f t="shared" si="12"/>
        <v>0.77659999999999996</v>
      </c>
      <c r="U51" s="10">
        <f t="shared" si="13"/>
        <v>11.714599999999999</v>
      </c>
      <c r="V51" s="10">
        <f t="shared" si="14"/>
        <v>16.953199999999999</v>
      </c>
      <c r="W51" s="10">
        <f t="shared" si="15"/>
        <v>5.2332000000000001</v>
      </c>
      <c r="X51" s="10">
        <f t="shared" si="16"/>
        <v>12.667199999999999</v>
      </c>
      <c r="Y51" s="10">
        <f t="shared" si="17"/>
        <v>7.9418000000000006</v>
      </c>
      <c r="Z51" s="8">
        <f t="shared" si="18"/>
        <v>1.0519166</v>
      </c>
      <c r="AB51">
        <v>1</v>
      </c>
      <c r="AC51">
        <v>1</v>
      </c>
      <c r="AD51">
        <v>48</v>
      </c>
      <c r="AE51">
        <v>120</v>
      </c>
      <c r="AF51">
        <v>9198.0490000000009</v>
      </c>
      <c r="AG51">
        <v>75.346000000000004</v>
      </c>
      <c r="AH51">
        <v>665.65700000000004</v>
      </c>
      <c r="AI51">
        <v>-0.375</v>
      </c>
      <c r="AJ51">
        <v>10.195</v>
      </c>
      <c r="AK51">
        <v>6.8170000000000002</v>
      </c>
      <c r="AL51">
        <v>4105.49</v>
      </c>
      <c r="AM51">
        <v>49.087000000000003</v>
      </c>
      <c r="AN51">
        <v>1</v>
      </c>
      <c r="AO51">
        <v>0.99199999999999999</v>
      </c>
      <c r="AP51">
        <v>1</v>
      </c>
      <c r="AQ51">
        <v>0.96599999999999997</v>
      </c>
      <c r="AR51">
        <v>1.0069999999999999</v>
      </c>
      <c r="AS51">
        <v>16.914999999999999</v>
      </c>
      <c r="AT51">
        <v>20.997</v>
      </c>
      <c r="AU51">
        <v>3.2530000000000001</v>
      </c>
      <c r="AV51">
        <v>13.355</v>
      </c>
      <c r="AW51">
        <v>7.3949999999999996</v>
      </c>
      <c r="AX51">
        <v>1158.999</v>
      </c>
    </row>
    <row r="52" spans="4:50" x14ac:dyDescent="0.2">
      <c r="H52" s="8">
        <f t="shared" ref="H52:X52" si="19">AVERAGE(H4:H51)</f>
        <v>13.383701350000004</v>
      </c>
      <c r="I52" s="8">
        <f t="shared" si="19"/>
        <v>0.2095680291666665</v>
      </c>
      <c r="J52" s="8">
        <f t="shared" si="19"/>
        <v>3.313121220833334</v>
      </c>
      <c r="K52" s="8">
        <f t="shared" si="19"/>
        <v>0.1018666666666667</v>
      </c>
      <c r="L52" s="8">
        <f t="shared" si="19"/>
        <v>13.356262500000001</v>
      </c>
      <c r="M52" s="8">
        <f t="shared" si="19"/>
        <v>9.404204166666668</v>
      </c>
      <c r="N52" s="8">
        <f t="shared" si="19"/>
        <v>6.2420900083333342</v>
      </c>
      <c r="O52" s="8">
        <f t="shared" si="19"/>
        <v>0.23377470833333355</v>
      </c>
      <c r="P52" s="9">
        <f t="shared" si="19"/>
        <v>0.89169166666666688</v>
      </c>
      <c r="Q52" s="9">
        <f t="shared" si="19"/>
        <v>0.67209583333333345</v>
      </c>
      <c r="R52" s="9">
        <f t="shared" si="19"/>
        <v>0.99723750000000011</v>
      </c>
      <c r="S52" s="9">
        <f t="shared" si="19"/>
        <v>0.90118749999999992</v>
      </c>
      <c r="T52" s="8">
        <f t="shared" si="19"/>
        <v>2.3332874999999995</v>
      </c>
      <c r="U52" s="8">
        <f t="shared" si="19"/>
        <v>22.235829166666672</v>
      </c>
      <c r="V52" s="8">
        <f t="shared" si="19"/>
        <v>27.156729166666665</v>
      </c>
      <c r="W52" s="8">
        <f t="shared" si="19"/>
        <v>4.4409458333333314</v>
      </c>
      <c r="X52" s="8">
        <f t="shared" si="19"/>
        <v>18.89287916666667</v>
      </c>
      <c r="AB52">
        <v>1</v>
      </c>
      <c r="AC52">
        <v>2</v>
      </c>
      <c r="AD52">
        <v>1</v>
      </c>
      <c r="AE52">
        <v>12</v>
      </c>
      <c r="AF52">
        <v>5750.54</v>
      </c>
      <c r="AG52">
        <v>-549.28599999999994</v>
      </c>
      <c r="AH52">
        <v>707.274</v>
      </c>
      <c r="AI52">
        <v>-0.14199999999999999</v>
      </c>
      <c r="AJ52">
        <v>9.3919999999999995</v>
      </c>
      <c r="AK52">
        <v>4.0019999999999998</v>
      </c>
      <c r="AL52">
        <v>2590.489</v>
      </c>
      <c r="AM52">
        <v>-547.99599999999998</v>
      </c>
      <c r="AN52">
        <v>1</v>
      </c>
      <c r="AO52">
        <v>0.76</v>
      </c>
      <c r="AP52">
        <v>1</v>
      </c>
      <c r="AQ52">
        <v>1</v>
      </c>
      <c r="AR52">
        <v>0.53600000000000003</v>
      </c>
      <c r="AS52">
        <v>8.9309999999999992</v>
      </c>
      <c r="AT52">
        <v>14.699</v>
      </c>
      <c r="AU52">
        <v>5.4630000000000001</v>
      </c>
      <c r="AV52">
        <v>11.784000000000001</v>
      </c>
      <c r="AW52">
        <v>7.5149999999999997</v>
      </c>
      <c r="AX52">
        <v>833.255</v>
      </c>
    </row>
    <row r="53" spans="4:50" x14ac:dyDescent="0.2">
      <c r="AB53">
        <v>1</v>
      </c>
      <c r="AC53">
        <v>2</v>
      </c>
      <c r="AD53">
        <v>2</v>
      </c>
      <c r="AE53">
        <v>60</v>
      </c>
      <c r="AF53">
        <v>2869.74</v>
      </c>
      <c r="AG53">
        <v>-80.873999999999995</v>
      </c>
      <c r="AH53">
        <v>434.82400000000001</v>
      </c>
      <c r="AI53">
        <v>-7.0000000000000001E-3</v>
      </c>
      <c r="AJ53">
        <v>10.016999999999999</v>
      </c>
      <c r="AK53">
        <v>2.6080000000000001</v>
      </c>
      <c r="AL53">
        <v>1381.0360000000001</v>
      </c>
      <c r="AM53">
        <v>-91.891999999999996</v>
      </c>
      <c r="AN53">
        <v>1</v>
      </c>
      <c r="AO53">
        <v>0.79300000000000004</v>
      </c>
      <c r="AP53">
        <v>1</v>
      </c>
      <c r="AQ53">
        <v>0.86199999999999999</v>
      </c>
      <c r="AR53">
        <v>0.69499999999999995</v>
      </c>
      <c r="AS53">
        <v>5.4829999999999997</v>
      </c>
      <c r="AT53">
        <v>12.74</v>
      </c>
      <c r="AU53">
        <v>7.4020000000000001</v>
      </c>
      <c r="AV53">
        <v>11.292999999999999</v>
      </c>
      <c r="AW53">
        <v>8.7530000000000001</v>
      </c>
      <c r="AX53">
        <v>498.84100000000001</v>
      </c>
    </row>
    <row r="54" spans="4:50" x14ac:dyDescent="0.2">
      <c r="Q54" s="11"/>
      <c r="R54" s="11"/>
      <c r="S54" s="11"/>
      <c r="T54" s="11"/>
      <c r="U54" s="11"/>
      <c r="V54" s="11"/>
      <c r="W54" s="11"/>
      <c r="X54" s="11"/>
      <c r="Y54" s="11"/>
      <c r="AA54" s="11"/>
      <c r="AB54">
        <v>1</v>
      </c>
      <c r="AC54">
        <v>2</v>
      </c>
      <c r="AD54">
        <v>3</v>
      </c>
      <c r="AE54">
        <v>120</v>
      </c>
      <c r="AF54">
        <v>2501.46</v>
      </c>
      <c r="AG54">
        <v>-45.499000000000002</v>
      </c>
      <c r="AH54">
        <v>358.38</v>
      </c>
      <c r="AI54">
        <v>5.8000000000000003E-2</v>
      </c>
      <c r="AJ54">
        <v>9.6150000000000002</v>
      </c>
      <c r="AK54">
        <v>2.2949999999999999</v>
      </c>
      <c r="AL54">
        <v>1129.7270000000001</v>
      </c>
      <c r="AM54">
        <v>-53.405999999999999</v>
      </c>
      <c r="AN54">
        <v>0.95899999999999996</v>
      </c>
      <c r="AO54">
        <v>0.84299999999999997</v>
      </c>
      <c r="AP54">
        <v>1</v>
      </c>
      <c r="AQ54">
        <v>0.81</v>
      </c>
      <c r="AR54">
        <v>0.70099999999999996</v>
      </c>
      <c r="AS54">
        <v>4.9290000000000003</v>
      </c>
      <c r="AT54">
        <v>12.241</v>
      </c>
      <c r="AU54">
        <v>7.32</v>
      </c>
      <c r="AV54">
        <v>10.786</v>
      </c>
      <c r="AW54">
        <v>8.5109999999999992</v>
      </c>
      <c r="AX54">
        <v>457.39400000000001</v>
      </c>
    </row>
    <row r="55" spans="4:50" ht="51" x14ac:dyDescent="0.2">
      <c r="H55" s="11" t="s">
        <v>61</v>
      </c>
      <c r="I55" s="11" t="s">
        <v>83</v>
      </c>
      <c r="J55" s="11" t="s">
        <v>82</v>
      </c>
      <c r="K55" s="11" t="s">
        <v>81</v>
      </c>
      <c r="L55" s="11" t="s">
        <v>47</v>
      </c>
      <c r="M55" s="11" t="s">
        <v>0</v>
      </c>
      <c r="N55" s="11" t="s">
        <v>80</v>
      </c>
      <c r="O55" s="11" t="s">
        <v>79</v>
      </c>
      <c r="P55" s="13" t="s">
        <v>78</v>
      </c>
      <c r="Q55" s="11" t="s">
        <v>77</v>
      </c>
      <c r="R55" s="11" t="s">
        <v>76</v>
      </c>
      <c r="S55" s="13" t="s">
        <v>75</v>
      </c>
      <c r="T55" s="11" t="s">
        <v>74</v>
      </c>
      <c r="U55" s="11" t="s">
        <v>73</v>
      </c>
      <c r="V55" s="11" t="s">
        <v>46</v>
      </c>
      <c r="W55" s="11" t="s">
        <v>72</v>
      </c>
      <c r="X55" s="11" t="s">
        <v>45</v>
      </c>
      <c r="Y55" s="11" t="s">
        <v>44</v>
      </c>
      <c r="Z55" s="11" t="s">
        <v>91</v>
      </c>
      <c r="AB55">
        <v>1</v>
      </c>
      <c r="AC55">
        <v>2</v>
      </c>
      <c r="AD55">
        <v>4</v>
      </c>
      <c r="AE55">
        <v>12</v>
      </c>
      <c r="AF55">
        <v>16196.790999999999</v>
      </c>
      <c r="AG55">
        <v>-3228.0410000000002</v>
      </c>
      <c r="AH55">
        <v>3228.808</v>
      </c>
      <c r="AI55">
        <v>0.129</v>
      </c>
      <c r="AJ55">
        <v>12.384</v>
      </c>
      <c r="AK55">
        <v>8.4359999999999999</v>
      </c>
      <c r="AL55">
        <v>7370.4889999999996</v>
      </c>
      <c r="AM55">
        <v>-3228.808</v>
      </c>
      <c r="AN55">
        <v>0.93400000000000005</v>
      </c>
      <c r="AO55">
        <v>0.68600000000000005</v>
      </c>
      <c r="AP55">
        <v>1</v>
      </c>
      <c r="AQ55">
        <v>0.93100000000000005</v>
      </c>
      <c r="AR55">
        <v>1.595</v>
      </c>
      <c r="AS55">
        <v>20.582999999999998</v>
      </c>
      <c r="AT55">
        <v>27.555</v>
      </c>
      <c r="AU55">
        <v>4.3680000000000003</v>
      </c>
      <c r="AV55">
        <v>17.902999999999999</v>
      </c>
      <c r="AW55">
        <v>8.3889999999999993</v>
      </c>
      <c r="AX55">
        <v>3995.328</v>
      </c>
    </row>
    <row r="56" spans="4:50" x14ac:dyDescent="0.2">
      <c r="E56" t="s">
        <v>60</v>
      </c>
      <c r="S56" s="9"/>
      <c r="AB56">
        <v>1</v>
      </c>
      <c r="AC56">
        <v>2</v>
      </c>
      <c r="AD56">
        <v>5</v>
      </c>
      <c r="AE56">
        <v>60</v>
      </c>
      <c r="AF56">
        <v>4844.7129999999997</v>
      </c>
      <c r="AG56">
        <v>-348.11900000000003</v>
      </c>
      <c r="AH56">
        <v>705.89</v>
      </c>
      <c r="AI56">
        <v>2.4E-2</v>
      </c>
      <c r="AJ56">
        <v>10.005000000000001</v>
      </c>
      <c r="AK56">
        <v>3.5779999999999998</v>
      </c>
      <c r="AL56">
        <v>2343.0070000000001</v>
      </c>
      <c r="AM56">
        <v>-351.142</v>
      </c>
      <c r="AN56">
        <v>1</v>
      </c>
      <c r="AO56">
        <v>0.86</v>
      </c>
      <c r="AP56">
        <v>1</v>
      </c>
      <c r="AQ56">
        <v>0.94</v>
      </c>
      <c r="AR56">
        <v>0.81899999999999995</v>
      </c>
      <c r="AS56">
        <v>7.601</v>
      </c>
      <c r="AT56">
        <v>14.087</v>
      </c>
      <c r="AU56">
        <v>6.4470000000000001</v>
      </c>
      <c r="AV56">
        <v>11.848000000000001</v>
      </c>
      <c r="AW56">
        <v>8.2430000000000003</v>
      </c>
      <c r="AX56">
        <v>837.83600000000001</v>
      </c>
    </row>
    <row r="57" spans="4:50" x14ac:dyDescent="0.2">
      <c r="E57" t="s">
        <v>59</v>
      </c>
      <c r="G57" s="4"/>
      <c r="H57" s="1">
        <f t="shared" ref="H57:Z57" si="20">AVERAGE(H4,H7,H10,H13,H16,H19,H22,H25,H28,H31,H34,H37,H40,H43,H46,H49)</f>
        <v>21.985907824999998</v>
      </c>
      <c r="I57" s="1">
        <f t="shared" si="20"/>
        <v>-1.3406143250000002</v>
      </c>
      <c r="J57" s="1">
        <f t="shared" si="20"/>
        <v>5.1376073499999997</v>
      </c>
      <c r="K57" s="1">
        <f t="shared" si="20"/>
        <v>0.22772500000000001</v>
      </c>
      <c r="L57" s="1">
        <f t="shared" si="20"/>
        <v>15.848075000000001</v>
      </c>
      <c r="M57" s="8">
        <f t="shared" si="20"/>
        <v>14.494412499999997</v>
      </c>
      <c r="N57" s="1">
        <f t="shared" si="20"/>
        <v>10.141120149999999</v>
      </c>
      <c r="O57" s="1">
        <f t="shared" si="20"/>
        <v>-1.3612765874999997</v>
      </c>
      <c r="P57" s="9">
        <f t="shared" si="20"/>
        <v>0.89420000000000011</v>
      </c>
      <c r="Q57" s="9">
        <f t="shared" si="20"/>
        <v>0.59936250000000013</v>
      </c>
      <c r="R57" s="9">
        <f t="shared" si="20"/>
        <v>0.99644999999999995</v>
      </c>
      <c r="S57" s="9">
        <f t="shared" si="20"/>
        <v>0.86939999999999984</v>
      </c>
      <c r="T57" s="1">
        <f t="shared" si="20"/>
        <v>3.6405500000000002</v>
      </c>
      <c r="U57" s="1">
        <f t="shared" si="20"/>
        <v>35.0322125</v>
      </c>
      <c r="V57" s="1">
        <f t="shared" si="20"/>
        <v>36.209800000000008</v>
      </c>
      <c r="W57" s="1">
        <f t="shared" si="20"/>
        <v>2.0078000000000005</v>
      </c>
      <c r="X57" s="1">
        <f t="shared" si="20"/>
        <v>24.393762500000001</v>
      </c>
      <c r="Y57" s="1">
        <f t="shared" si="20"/>
        <v>8.9067750000000014</v>
      </c>
      <c r="Z57" s="1">
        <f t="shared" si="20"/>
        <v>6.1195731875000003</v>
      </c>
      <c r="AA57" s="1"/>
      <c r="AB57">
        <v>1</v>
      </c>
      <c r="AC57">
        <v>2</v>
      </c>
      <c r="AD57">
        <v>6</v>
      </c>
      <c r="AE57">
        <v>120</v>
      </c>
      <c r="AF57">
        <v>3313.212</v>
      </c>
      <c r="AG57">
        <v>-66.382999999999996</v>
      </c>
      <c r="AH57">
        <v>508.584</v>
      </c>
      <c r="AI57">
        <v>5.7000000000000002E-2</v>
      </c>
      <c r="AJ57">
        <v>9.4120000000000008</v>
      </c>
      <c r="AK57">
        <v>2.8140000000000001</v>
      </c>
      <c r="AL57">
        <v>1610.4059999999999</v>
      </c>
      <c r="AM57">
        <v>-69.111999999999995</v>
      </c>
      <c r="AN57">
        <v>1</v>
      </c>
      <c r="AO57">
        <v>0.876</v>
      </c>
      <c r="AP57">
        <v>1</v>
      </c>
      <c r="AQ57">
        <v>1</v>
      </c>
      <c r="AR57">
        <v>0.46800000000000003</v>
      </c>
      <c r="AS57">
        <v>5.9059999999999997</v>
      </c>
      <c r="AT57">
        <v>12.721</v>
      </c>
      <c r="AU57">
        <v>6.3810000000000002</v>
      </c>
      <c r="AV57">
        <v>10.961</v>
      </c>
      <c r="AW57">
        <v>7.9509999999999996</v>
      </c>
      <c r="AX57">
        <v>555.98500000000001</v>
      </c>
    </row>
    <row r="58" spans="4:50" x14ac:dyDescent="0.2">
      <c r="E58" t="s">
        <v>58</v>
      </c>
      <c r="G58" s="4"/>
      <c r="H58" s="1">
        <f t="shared" ref="H58:Z58" si="21">AVERAGE(H5,H8,H11,H14,H17,H20,H23,H26,H29,H32,H35,H38,H41,H44,H47,H50)</f>
        <v>9.9908652500000006</v>
      </c>
      <c r="I58" s="1">
        <f t="shared" si="21"/>
        <v>1.0854024125000001</v>
      </c>
      <c r="J58" s="1">
        <f t="shared" si="21"/>
        <v>2.5201670250000001</v>
      </c>
      <c r="K58" s="1">
        <f t="shared" si="21"/>
        <v>8.1799999999999998E-2</v>
      </c>
      <c r="L58" s="1">
        <f t="shared" si="21"/>
        <v>11.507437499999998</v>
      </c>
      <c r="M58" s="8">
        <f t="shared" si="21"/>
        <v>6.9585124999999994</v>
      </c>
      <c r="N58" s="1">
        <f t="shared" si="21"/>
        <v>4.7301031749999991</v>
      </c>
      <c r="O58" s="1">
        <f t="shared" si="21"/>
        <v>1.1244823500000001</v>
      </c>
      <c r="P58" s="9">
        <f t="shared" si="21"/>
        <v>0.89522499999999983</v>
      </c>
      <c r="Q58" s="9">
        <f t="shared" si="21"/>
        <v>0.72242500000000009</v>
      </c>
      <c r="R58" s="9">
        <f t="shared" si="21"/>
        <v>0.99892499999999995</v>
      </c>
      <c r="S58" s="9">
        <f t="shared" si="21"/>
        <v>0.92643750000000002</v>
      </c>
      <c r="T58" s="1">
        <f t="shared" si="21"/>
        <v>1.5319624999999999</v>
      </c>
      <c r="U58" s="1">
        <f t="shared" si="21"/>
        <v>16.452750000000002</v>
      </c>
      <c r="V58" s="1">
        <f t="shared" si="21"/>
        <v>22.485075000000002</v>
      </c>
      <c r="W58" s="1">
        <f t="shared" si="21"/>
        <v>4.9369750000000003</v>
      </c>
      <c r="X58" s="1">
        <f t="shared" si="21"/>
        <v>15.662974999999999</v>
      </c>
      <c r="Y58" s="1">
        <f t="shared" si="21"/>
        <v>8.3775624999999998</v>
      </c>
      <c r="Z58" s="1">
        <f t="shared" si="21"/>
        <v>2.9190524625000003</v>
      </c>
      <c r="AA58" s="1"/>
      <c r="AB58">
        <v>1</v>
      </c>
      <c r="AC58">
        <v>2</v>
      </c>
      <c r="AD58">
        <v>7</v>
      </c>
      <c r="AE58">
        <v>12</v>
      </c>
      <c r="AF58">
        <v>16908.008999999998</v>
      </c>
      <c r="AG58">
        <v>-7220.0370000000003</v>
      </c>
      <c r="AH58">
        <v>7233.6660000000002</v>
      </c>
      <c r="AI58">
        <v>0.30499999999999999</v>
      </c>
      <c r="AJ58">
        <v>11.289</v>
      </c>
      <c r="AK58">
        <v>8.6829999999999998</v>
      </c>
      <c r="AL58">
        <v>7682.7340000000004</v>
      </c>
      <c r="AM58">
        <v>-7233.6660000000002</v>
      </c>
      <c r="AN58">
        <v>0.59499999999999997</v>
      </c>
      <c r="AO58">
        <v>0.23100000000000001</v>
      </c>
      <c r="AP58">
        <v>1</v>
      </c>
      <c r="AQ58">
        <v>0.75900000000000001</v>
      </c>
      <c r="AR58">
        <v>2.65</v>
      </c>
      <c r="AS58">
        <v>21.007000000000001</v>
      </c>
      <c r="AT58">
        <v>26.981000000000002</v>
      </c>
      <c r="AU58">
        <v>0.9</v>
      </c>
      <c r="AV58">
        <v>18.745000000000001</v>
      </c>
      <c r="AW58">
        <v>5.9790000000000001</v>
      </c>
      <c r="AX58">
        <v>8353.0259999999998</v>
      </c>
    </row>
    <row r="59" spans="4:50" x14ac:dyDescent="0.2">
      <c r="E59" t="s">
        <v>57</v>
      </c>
      <c r="G59" s="4"/>
      <c r="H59" s="1">
        <f t="shared" ref="H59:Z59" si="22">AVERAGE(H6,H9,H12,H15,H18,H21,H24,H27,H30,H33,H36,H39,H42,H45,H48,H51)</f>
        <v>8.1743309750000002</v>
      </c>
      <c r="I59" s="1">
        <f t="shared" si="22"/>
        <v>0.88391599999999981</v>
      </c>
      <c r="J59" s="1">
        <f t="shared" si="22"/>
        <v>2.2815892875000001</v>
      </c>
      <c r="K59" s="1">
        <f t="shared" si="22"/>
        <v>-3.9250000000000049E-3</v>
      </c>
      <c r="L59" s="1">
        <f t="shared" si="22"/>
        <v>12.713274999999999</v>
      </c>
      <c r="M59" s="8">
        <f t="shared" si="22"/>
        <v>6.7596874999999992</v>
      </c>
      <c r="N59" s="1">
        <f t="shared" si="22"/>
        <v>3.8550466999999999</v>
      </c>
      <c r="O59" s="1">
        <f t="shared" si="22"/>
        <v>0.93811836249999991</v>
      </c>
      <c r="P59" s="9">
        <f t="shared" si="22"/>
        <v>0.88565000000000005</v>
      </c>
      <c r="Q59" s="9">
        <f t="shared" si="22"/>
        <v>0.6944999999999999</v>
      </c>
      <c r="R59" s="9">
        <f t="shared" si="22"/>
        <v>0.99633749999999999</v>
      </c>
      <c r="S59" s="9">
        <f t="shared" si="22"/>
        <v>0.907725</v>
      </c>
      <c r="T59" s="1">
        <f t="shared" si="22"/>
        <v>1.8273500000000003</v>
      </c>
      <c r="U59" s="1">
        <f t="shared" si="22"/>
        <v>15.222524999999999</v>
      </c>
      <c r="V59" s="1">
        <f t="shared" si="22"/>
        <v>22.775312499999998</v>
      </c>
      <c r="W59" s="1">
        <f t="shared" si="22"/>
        <v>6.3780624999999995</v>
      </c>
      <c r="X59" s="1">
        <f t="shared" si="22"/>
        <v>16.6219</v>
      </c>
      <c r="Y59" s="1">
        <f t="shared" si="22"/>
        <v>9.4226750000000017</v>
      </c>
      <c r="Z59" s="1">
        <f t="shared" si="22"/>
        <v>2.6146782124999999</v>
      </c>
      <c r="AA59" s="1"/>
      <c r="AB59">
        <v>1</v>
      </c>
      <c r="AC59">
        <v>2</v>
      </c>
      <c r="AD59">
        <v>8</v>
      </c>
      <c r="AE59">
        <v>60</v>
      </c>
      <c r="AF59">
        <v>7849.1540000000005</v>
      </c>
      <c r="AG59">
        <v>-845.23400000000004</v>
      </c>
      <c r="AH59">
        <v>1172.2159999999999</v>
      </c>
      <c r="AI59">
        <v>-0.113</v>
      </c>
      <c r="AJ59">
        <v>11.952999999999999</v>
      </c>
      <c r="AK59">
        <v>4.9720000000000004</v>
      </c>
      <c r="AL59">
        <v>3829.9430000000002</v>
      </c>
      <c r="AM59">
        <v>-797.697</v>
      </c>
      <c r="AN59">
        <v>1</v>
      </c>
      <c r="AO59">
        <v>0.81799999999999995</v>
      </c>
      <c r="AP59">
        <v>1</v>
      </c>
      <c r="AQ59">
        <v>0.95699999999999996</v>
      </c>
      <c r="AR59">
        <v>1.0109999999999999</v>
      </c>
      <c r="AS59">
        <v>10.776</v>
      </c>
      <c r="AT59">
        <v>18.122</v>
      </c>
      <c r="AU59">
        <v>6.7539999999999996</v>
      </c>
      <c r="AV59">
        <v>14.686</v>
      </c>
      <c r="AW59">
        <v>9.4870000000000001</v>
      </c>
      <c r="AX59">
        <v>1315.9269999999999</v>
      </c>
    </row>
    <row r="60" spans="4:50" x14ac:dyDescent="0.2">
      <c r="G60" s="4"/>
      <c r="M60" s="8"/>
      <c r="Q60" s="9"/>
      <c r="R60" s="9"/>
      <c r="S60" s="9"/>
      <c r="AB60">
        <v>1</v>
      </c>
      <c r="AC60">
        <v>2</v>
      </c>
      <c r="AD60">
        <v>9</v>
      </c>
      <c r="AE60">
        <v>120</v>
      </c>
      <c r="AF60">
        <v>6896.6149999999998</v>
      </c>
      <c r="AG60">
        <v>-1163.7629999999999</v>
      </c>
      <c r="AH60">
        <v>1359.6489999999999</v>
      </c>
      <c r="AI60">
        <v>9.4E-2</v>
      </c>
      <c r="AJ60">
        <v>10.18</v>
      </c>
      <c r="AK60">
        <v>4.3929999999999998</v>
      </c>
      <c r="AL60">
        <v>3320.5360000000001</v>
      </c>
      <c r="AM60">
        <v>-1089.0229999999999</v>
      </c>
      <c r="AN60">
        <v>1</v>
      </c>
      <c r="AO60">
        <v>0.55400000000000005</v>
      </c>
      <c r="AP60">
        <v>1</v>
      </c>
      <c r="AQ60">
        <v>1</v>
      </c>
      <c r="AR60">
        <v>0.83799999999999997</v>
      </c>
      <c r="AS60">
        <v>9.4849999999999994</v>
      </c>
      <c r="AT60">
        <v>14.981</v>
      </c>
      <c r="AU60">
        <v>6.2480000000000002</v>
      </c>
      <c r="AV60">
        <v>12.297000000000001</v>
      </c>
      <c r="AW60">
        <v>8.2040000000000006</v>
      </c>
      <c r="AX60">
        <v>1498.1969999999999</v>
      </c>
    </row>
    <row r="61" spans="4:50" x14ac:dyDescent="0.2">
      <c r="E61" t="s">
        <v>7</v>
      </c>
      <c r="H61" s="1">
        <f t="shared" ref="H61:Z61" si="23">AVERAGE(H16:H21)</f>
        <v>5.7906997999999996</v>
      </c>
      <c r="I61" s="1">
        <f t="shared" si="23"/>
        <v>-2.2857799999999994E-2</v>
      </c>
      <c r="J61" s="1">
        <f t="shared" si="23"/>
        <v>0.76334026666666677</v>
      </c>
      <c r="K61" s="1">
        <f t="shared" si="23"/>
        <v>2.813333333333333E-2</v>
      </c>
      <c r="L61" s="1">
        <f t="shared" si="23"/>
        <v>10.060666666666668</v>
      </c>
      <c r="M61" s="8">
        <f t="shared" si="23"/>
        <v>3.9555666666666665</v>
      </c>
      <c r="N61" s="1">
        <f t="shared" si="23"/>
        <v>2.6847293333333333</v>
      </c>
      <c r="O61" s="1">
        <f t="shared" si="23"/>
        <v>-2.6828299999999989E-2</v>
      </c>
      <c r="P61" s="9">
        <f t="shared" si="23"/>
        <v>0.98569999999999991</v>
      </c>
      <c r="Q61" s="9">
        <f t="shared" si="23"/>
        <v>0.78513333333333335</v>
      </c>
      <c r="R61" s="9">
        <f t="shared" si="23"/>
        <v>1</v>
      </c>
      <c r="S61" s="9">
        <f t="shared" si="23"/>
        <v>0.92786666666666673</v>
      </c>
      <c r="T61" s="1">
        <f t="shared" si="23"/>
        <v>0.81610000000000005</v>
      </c>
      <c r="U61" s="1">
        <f t="shared" si="23"/>
        <v>8.7416666666666671</v>
      </c>
      <c r="V61" s="1">
        <f t="shared" si="23"/>
        <v>14.818199999999999</v>
      </c>
      <c r="W61" s="1">
        <f t="shared" si="23"/>
        <v>6.0034000000000001</v>
      </c>
      <c r="X61" s="1">
        <f t="shared" si="23"/>
        <v>12.135166666666665</v>
      </c>
      <c r="Y61" s="1">
        <f t="shared" si="23"/>
        <v>8.1389666666666667</v>
      </c>
      <c r="Z61" s="1">
        <f t="shared" si="23"/>
        <v>0.94039276666666671</v>
      </c>
      <c r="AA61" s="1"/>
      <c r="AB61">
        <v>1</v>
      </c>
      <c r="AC61">
        <v>2</v>
      </c>
      <c r="AD61">
        <v>10</v>
      </c>
      <c r="AE61">
        <v>12</v>
      </c>
      <c r="AF61">
        <v>21498.465</v>
      </c>
      <c r="AG61">
        <v>-7974.2939999999999</v>
      </c>
      <c r="AH61">
        <v>7996.2349999999997</v>
      </c>
      <c r="AI61">
        <v>0.245</v>
      </c>
      <c r="AJ61">
        <v>9.9540000000000006</v>
      </c>
      <c r="AK61">
        <v>11.194000000000001</v>
      </c>
      <c r="AL61">
        <v>9905.1350000000002</v>
      </c>
      <c r="AM61">
        <v>-7996.2349999999997</v>
      </c>
      <c r="AN61">
        <v>0.77700000000000002</v>
      </c>
      <c r="AO61">
        <v>0.16500000000000001</v>
      </c>
      <c r="AP61">
        <v>1</v>
      </c>
      <c r="AQ61">
        <v>0.94799999999999995</v>
      </c>
      <c r="AR61">
        <v>2.738</v>
      </c>
      <c r="AS61">
        <v>28.068000000000001</v>
      </c>
      <c r="AT61">
        <v>26.373000000000001</v>
      </c>
      <c r="AU61">
        <v>-1.952</v>
      </c>
      <c r="AV61">
        <v>15.8</v>
      </c>
      <c r="AW61">
        <v>4.8970000000000002</v>
      </c>
      <c r="AX61">
        <v>8591.9069999999992</v>
      </c>
    </row>
    <row r="62" spans="4:50" x14ac:dyDescent="0.2">
      <c r="E62" t="s">
        <v>55</v>
      </c>
      <c r="H62" s="1">
        <f t="shared" ref="H62:Z62" si="24">AVERAGE(H22:H27)</f>
        <v>5.3929645666666666</v>
      </c>
      <c r="I62" s="1">
        <f t="shared" si="24"/>
        <v>-0.14973073333333334</v>
      </c>
      <c r="J62" s="1">
        <f t="shared" si="24"/>
        <v>0.69665773333333325</v>
      </c>
      <c r="K62" s="1">
        <f t="shared" si="24"/>
        <v>3.2233333333333336E-2</v>
      </c>
      <c r="L62" s="1">
        <f t="shared" si="24"/>
        <v>10.140233333333335</v>
      </c>
      <c r="M62" s="8">
        <f t="shared" si="24"/>
        <v>3.6632666666666664</v>
      </c>
      <c r="N62" s="1">
        <f t="shared" si="24"/>
        <v>2.4629216333333335</v>
      </c>
      <c r="O62" s="1">
        <f t="shared" si="24"/>
        <v>-0.14971920000000002</v>
      </c>
      <c r="P62" s="9">
        <f t="shared" si="24"/>
        <v>0.99223333333333341</v>
      </c>
      <c r="Q62" s="9">
        <f t="shared" si="24"/>
        <v>0.84523333333333317</v>
      </c>
      <c r="R62" s="9">
        <f t="shared" si="24"/>
        <v>1</v>
      </c>
      <c r="S62" s="9">
        <f t="shared" si="24"/>
        <v>0.93336666666666668</v>
      </c>
      <c r="T62" s="1">
        <f t="shared" si="24"/>
        <v>0.72923333333333329</v>
      </c>
      <c r="U62" s="1">
        <f t="shared" si="24"/>
        <v>8.0948666666666664</v>
      </c>
      <c r="V62" s="1">
        <f t="shared" si="24"/>
        <v>14.3863</v>
      </c>
      <c r="W62" s="1">
        <f t="shared" si="24"/>
        <v>6.4633666666666665</v>
      </c>
      <c r="X62" s="1">
        <f t="shared" si="24"/>
        <v>11.986499999999999</v>
      </c>
      <c r="Y62" s="1">
        <f t="shared" si="24"/>
        <v>8.4056333333333342</v>
      </c>
      <c r="Z62" s="1">
        <f t="shared" si="24"/>
        <v>0.88986639999999995</v>
      </c>
      <c r="AA62" s="1"/>
      <c r="AB62">
        <v>1</v>
      </c>
      <c r="AC62">
        <v>2</v>
      </c>
      <c r="AD62">
        <v>11</v>
      </c>
      <c r="AE62">
        <v>60</v>
      </c>
      <c r="AF62">
        <v>9113.7080000000005</v>
      </c>
      <c r="AG62">
        <v>-787.40200000000004</v>
      </c>
      <c r="AH62">
        <v>917.17600000000004</v>
      </c>
      <c r="AI62">
        <v>0.19500000000000001</v>
      </c>
      <c r="AJ62">
        <v>9.2870000000000008</v>
      </c>
      <c r="AK62">
        <v>5.2119999999999997</v>
      </c>
      <c r="AL62">
        <v>4374.3689999999997</v>
      </c>
      <c r="AM62">
        <v>-777.53599999999994</v>
      </c>
      <c r="AN62">
        <v>1</v>
      </c>
      <c r="AO62">
        <v>1</v>
      </c>
      <c r="AP62">
        <v>1</v>
      </c>
      <c r="AQ62">
        <v>1</v>
      </c>
      <c r="AR62">
        <v>0.60799999999999998</v>
      </c>
      <c r="AS62">
        <v>11.34</v>
      </c>
      <c r="AT62">
        <v>14.401</v>
      </c>
      <c r="AU62">
        <v>4.7160000000000002</v>
      </c>
      <c r="AV62">
        <v>11.55</v>
      </c>
      <c r="AW62">
        <v>7.0880000000000001</v>
      </c>
      <c r="AX62">
        <v>1051.403</v>
      </c>
    </row>
    <row r="63" spans="4:50" x14ac:dyDescent="0.2">
      <c r="E63" t="s">
        <v>56</v>
      </c>
      <c r="H63" s="1">
        <f t="shared" ref="H63:Z63" si="25">AVERAGE(H4:H9)</f>
        <v>6.4215057</v>
      </c>
      <c r="I63" s="1">
        <f t="shared" si="25"/>
        <v>-0.43029573333333326</v>
      </c>
      <c r="J63" s="1">
        <f t="shared" si="25"/>
        <v>0.86795660000000019</v>
      </c>
      <c r="K63" s="1">
        <f t="shared" si="25"/>
        <v>2.4400000000000005E-2</v>
      </c>
      <c r="L63" s="1">
        <f t="shared" si="25"/>
        <v>10.133366666666667</v>
      </c>
      <c r="M63" s="8">
        <f t="shared" si="25"/>
        <v>4.1253666666666664</v>
      </c>
      <c r="N63" s="1">
        <f t="shared" si="25"/>
        <v>2.9525259333333334</v>
      </c>
      <c r="O63" s="1">
        <f t="shared" si="25"/>
        <v>-0.43274856666666661</v>
      </c>
      <c r="P63" s="9">
        <f t="shared" si="25"/>
        <v>0.9815666666666667</v>
      </c>
      <c r="Q63" s="9">
        <f t="shared" si="25"/>
        <v>0.80049999999999999</v>
      </c>
      <c r="R63" s="9">
        <f t="shared" si="25"/>
        <v>1</v>
      </c>
      <c r="S63" s="9">
        <f t="shared" si="25"/>
        <v>0.91670000000000007</v>
      </c>
      <c r="T63" s="1">
        <f t="shared" si="25"/>
        <v>0.78140000000000009</v>
      </c>
      <c r="U63" s="1">
        <f t="shared" si="25"/>
        <v>9.3844666666666665</v>
      </c>
      <c r="V63" s="1">
        <f t="shared" si="25"/>
        <v>15.589933333333335</v>
      </c>
      <c r="W63" s="1">
        <f t="shared" si="25"/>
        <v>6.0083999999999991</v>
      </c>
      <c r="X63" s="1">
        <f t="shared" si="25"/>
        <v>12.390966666666666</v>
      </c>
      <c r="Y63" s="1">
        <f t="shared" si="25"/>
        <v>8.160400000000001</v>
      </c>
      <c r="Z63" s="1">
        <f t="shared" si="25"/>
        <v>1.0752715666666666</v>
      </c>
      <c r="AA63" s="1"/>
      <c r="AB63">
        <v>1</v>
      </c>
      <c r="AC63">
        <v>2</v>
      </c>
      <c r="AD63">
        <v>12</v>
      </c>
      <c r="AE63">
        <v>120</v>
      </c>
      <c r="AF63">
        <v>5985.5129999999999</v>
      </c>
      <c r="AG63">
        <v>-602.36</v>
      </c>
      <c r="AH63">
        <v>978.53300000000002</v>
      </c>
      <c r="AI63">
        <v>5.0000000000000001E-3</v>
      </c>
      <c r="AJ63">
        <v>7.9039999999999999</v>
      </c>
      <c r="AK63">
        <v>4.0549999999999997</v>
      </c>
      <c r="AL63">
        <v>2670.6239999999998</v>
      </c>
      <c r="AM63">
        <v>-484.67899999999997</v>
      </c>
      <c r="AN63">
        <v>0.88400000000000001</v>
      </c>
      <c r="AO63">
        <v>0.71099999999999997</v>
      </c>
      <c r="AP63">
        <v>1</v>
      </c>
      <c r="AQ63">
        <v>0.85299999999999998</v>
      </c>
      <c r="AR63">
        <v>0.98599999999999999</v>
      </c>
      <c r="AS63">
        <v>9.1329999999999991</v>
      </c>
      <c r="AT63">
        <v>14.327999999999999</v>
      </c>
      <c r="AU63">
        <v>4.1079999999999997</v>
      </c>
      <c r="AV63">
        <v>10.282999999999999</v>
      </c>
      <c r="AW63">
        <v>6.04</v>
      </c>
      <c r="AX63">
        <v>1343.952</v>
      </c>
    </row>
    <row r="64" spans="4:50" x14ac:dyDescent="0.2">
      <c r="E64" t="s">
        <v>54</v>
      </c>
      <c r="H64" s="1">
        <f t="shared" ref="H64:Z64" si="26">AVERAGE(H10:H15)</f>
        <v>11.135273433333337</v>
      </c>
      <c r="I64" s="1">
        <f t="shared" si="26"/>
        <v>-2.6696816333333331</v>
      </c>
      <c r="J64" s="1">
        <f t="shared" si="26"/>
        <v>3.1100157666666655</v>
      </c>
      <c r="K64" s="1">
        <f t="shared" si="26"/>
        <v>0.1492</v>
      </c>
      <c r="L64" s="1">
        <f t="shared" si="26"/>
        <v>9.9688333333333343</v>
      </c>
      <c r="M64" s="8">
        <f t="shared" si="26"/>
        <v>6.029466666666667</v>
      </c>
      <c r="N64" s="1">
        <f t="shared" si="26"/>
        <v>5.1906233333333338</v>
      </c>
      <c r="O64" s="1">
        <f t="shared" si="26"/>
        <v>-2.6434769666666664</v>
      </c>
      <c r="P64" s="9">
        <f t="shared" si="26"/>
        <v>0.90166666666666673</v>
      </c>
      <c r="Q64" s="9">
        <f t="shared" si="26"/>
        <v>0.57796666666666663</v>
      </c>
      <c r="R64" s="9">
        <f t="shared" si="26"/>
        <v>1</v>
      </c>
      <c r="S64" s="9">
        <f t="shared" si="26"/>
        <v>0.92556666666666665</v>
      </c>
      <c r="T64" s="1">
        <f t="shared" si="26"/>
        <v>1.3353666666666666</v>
      </c>
      <c r="U64" s="1">
        <f t="shared" si="26"/>
        <v>14.10716666666667</v>
      </c>
      <c r="V64" s="1">
        <f t="shared" si="26"/>
        <v>18.390733333333333</v>
      </c>
      <c r="W64" s="1">
        <f t="shared" si="26"/>
        <v>3.9265666666666665</v>
      </c>
      <c r="X64" s="1">
        <f t="shared" si="26"/>
        <v>13.337499999999999</v>
      </c>
      <c r="Y64" s="1">
        <f t="shared" si="26"/>
        <v>7.1521333333333326</v>
      </c>
      <c r="Z64" s="1">
        <f t="shared" si="26"/>
        <v>3.5054776333333337</v>
      </c>
      <c r="AA64" s="1"/>
      <c r="AB64">
        <v>1</v>
      </c>
      <c r="AC64">
        <v>2</v>
      </c>
      <c r="AD64">
        <v>13</v>
      </c>
      <c r="AE64">
        <v>12</v>
      </c>
      <c r="AF64">
        <v>6137.2489999999998</v>
      </c>
      <c r="AG64">
        <v>-449.61399999999998</v>
      </c>
      <c r="AH64">
        <v>922.46299999999997</v>
      </c>
      <c r="AI64">
        <v>0.215</v>
      </c>
      <c r="AJ64">
        <v>9.9220000000000006</v>
      </c>
      <c r="AK64">
        <v>4.3369999999999997</v>
      </c>
      <c r="AL64">
        <v>2703.3980000000001</v>
      </c>
      <c r="AM64">
        <v>-451.45299999999997</v>
      </c>
      <c r="AN64">
        <v>0.95899999999999996</v>
      </c>
      <c r="AO64">
        <v>0.71899999999999997</v>
      </c>
      <c r="AP64">
        <v>1</v>
      </c>
      <c r="AQ64">
        <v>0.95699999999999996</v>
      </c>
      <c r="AR64">
        <v>0.91600000000000004</v>
      </c>
      <c r="AS64">
        <v>9.9079999999999995</v>
      </c>
      <c r="AT64">
        <v>15.476000000000001</v>
      </c>
      <c r="AU64">
        <v>5.5570000000000004</v>
      </c>
      <c r="AV64">
        <v>12.266999999999999</v>
      </c>
      <c r="AW64">
        <v>7.8520000000000003</v>
      </c>
      <c r="AX64">
        <v>1181.386</v>
      </c>
    </row>
    <row r="65" spans="5:50" x14ac:dyDescent="0.2">
      <c r="E65" t="s">
        <v>53</v>
      </c>
      <c r="H65" s="1">
        <f t="shared" ref="H65:Z65" si="27">AVERAGE(H28:H33)</f>
        <v>8.2154054000000016</v>
      </c>
      <c r="I65" s="1">
        <f t="shared" si="27"/>
        <v>-1.5374099333333333</v>
      </c>
      <c r="J65" s="1">
        <f t="shared" si="27"/>
        <v>1.9620245333333333</v>
      </c>
      <c r="K65" s="1">
        <f t="shared" si="27"/>
        <v>0.20246666666666671</v>
      </c>
      <c r="L65" s="1">
        <f t="shared" si="27"/>
        <v>10.351066666666668</v>
      </c>
      <c r="M65" s="8">
        <f t="shared" si="27"/>
        <v>4.674433333333333</v>
      </c>
      <c r="N65" s="1">
        <f t="shared" si="27"/>
        <v>3.7512749666666667</v>
      </c>
      <c r="O65" s="1">
        <f t="shared" si="27"/>
        <v>-1.5312323333333333</v>
      </c>
      <c r="P65" s="9">
        <f t="shared" si="27"/>
        <v>0.93856666666666666</v>
      </c>
      <c r="Q65" s="9">
        <f t="shared" si="27"/>
        <v>0.7244666666666667</v>
      </c>
      <c r="R65" s="9">
        <f t="shared" si="27"/>
        <v>1</v>
      </c>
      <c r="S65" s="9">
        <f t="shared" si="27"/>
        <v>0.87729999999999997</v>
      </c>
      <c r="T65" s="1">
        <f t="shared" si="27"/>
        <v>1.2402666666666666</v>
      </c>
      <c r="U65" s="1">
        <f t="shared" si="27"/>
        <v>10.919233333333336</v>
      </c>
      <c r="V65" s="1">
        <f t="shared" si="27"/>
        <v>16.838333333333331</v>
      </c>
      <c r="W65" s="1">
        <f t="shared" si="27"/>
        <v>5.6493333333333338</v>
      </c>
      <c r="X65" s="1">
        <f t="shared" si="27"/>
        <v>12.955266666666667</v>
      </c>
      <c r="Y65" s="1">
        <f t="shared" si="27"/>
        <v>8.1087000000000007</v>
      </c>
      <c r="Z65" s="1">
        <f t="shared" si="27"/>
        <v>2.4142508666666664</v>
      </c>
      <c r="AA65" s="1"/>
      <c r="AB65">
        <v>1</v>
      </c>
      <c r="AC65">
        <v>2</v>
      </c>
      <c r="AD65">
        <v>14</v>
      </c>
      <c r="AE65">
        <v>60</v>
      </c>
      <c r="AF65">
        <v>3187.1559999999999</v>
      </c>
      <c r="AG65">
        <v>-206.01</v>
      </c>
      <c r="AH65">
        <v>658.12800000000004</v>
      </c>
      <c r="AI65">
        <v>-2.8000000000000001E-2</v>
      </c>
      <c r="AJ65">
        <v>11.333</v>
      </c>
      <c r="AK65">
        <v>2.9</v>
      </c>
      <c r="AL65">
        <v>1550.604</v>
      </c>
      <c r="AM65">
        <v>-206.654</v>
      </c>
      <c r="AN65">
        <v>1</v>
      </c>
      <c r="AO65">
        <v>0.61199999999999999</v>
      </c>
      <c r="AP65">
        <v>1</v>
      </c>
      <c r="AQ65">
        <v>0.83599999999999997</v>
      </c>
      <c r="AR65">
        <v>0.88800000000000001</v>
      </c>
      <c r="AS65">
        <v>6.0880000000000001</v>
      </c>
      <c r="AT65">
        <v>14.569000000000001</v>
      </c>
      <c r="AU65">
        <v>8.2929999999999993</v>
      </c>
      <c r="AV65">
        <v>12.869</v>
      </c>
      <c r="AW65">
        <v>9.8529999999999998</v>
      </c>
      <c r="AX65">
        <v>783.65200000000004</v>
      </c>
    </row>
    <row r="66" spans="5:50" x14ac:dyDescent="0.2">
      <c r="E66" t="s">
        <v>50</v>
      </c>
      <c r="H66" s="1">
        <f t="shared" ref="H66:Z66" si="28">AVERAGE(H34:H39)</f>
        <v>32.689511933333335</v>
      </c>
      <c r="I66" s="1">
        <f t="shared" si="28"/>
        <v>-0.5344445333333333</v>
      </c>
      <c r="J66" s="1">
        <f t="shared" si="28"/>
        <v>7.9208094666666655</v>
      </c>
      <c r="K66" s="1">
        <f t="shared" si="28"/>
        <v>0.41603333333333331</v>
      </c>
      <c r="L66" s="1">
        <f t="shared" si="28"/>
        <v>27.927466666666664</v>
      </c>
      <c r="M66" s="8">
        <f t="shared" si="28"/>
        <v>29.088866666666672</v>
      </c>
      <c r="N66" s="1">
        <f t="shared" si="28"/>
        <v>16.035614333333331</v>
      </c>
      <c r="O66" s="1">
        <f t="shared" si="28"/>
        <v>-0.51311363333333337</v>
      </c>
      <c r="P66" s="9">
        <f t="shared" si="28"/>
        <v>0.86856666666666671</v>
      </c>
      <c r="Q66" s="9">
        <f t="shared" si="28"/>
        <v>0.57883333333333331</v>
      </c>
      <c r="R66" s="9">
        <f t="shared" si="28"/>
        <v>0.98163333333333336</v>
      </c>
      <c r="S66" s="9">
        <f t="shared" si="28"/>
        <v>0.78500000000000003</v>
      </c>
      <c r="T66" s="1">
        <f t="shared" si="28"/>
        <v>8.6190333333333342</v>
      </c>
      <c r="U66" s="1">
        <f t="shared" si="28"/>
        <v>66.540033333333326</v>
      </c>
      <c r="V66" s="1">
        <f t="shared" si="28"/>
        <v>70.110400000000013</v>
      </c>
      <c r="W66" s="1">
        <f t="shared" si="28"/>
        <v>1.7373666666666672</v>
      </c>
      <c r="X66" s="1">
        <f t="shared" si="28"/>
        <v>44.905566666666665</v>
      </c>
      <c r="Y66" s="1">
        <f t="shared" si="28"/>
        <v>14.388500000000001</v>
      </c>
      <c r="Z66" s="1">
        <f t="shared" si="28"/>
        <v>9.7534516333333343</v>
      </c>
      <c r="AA66" s="1"/>
      <c r="AB66">
        <v>1</v>
      </c>
      <c r="AC66">
        <v>2</v>
      </c>
      <c r="AD66">
        <v>15</v>
      </c>
      <c r="AE66">
        <v>120</v>
      </c>
      <c r="AF66">
        <v>2269.2730000000001</v>
      </c>
      <c r="AG66">
        <v>193.89699999999999</v>
      </c>
      <c r="AH66">
        <v>402.88600000000002</v>
      </c>
      <c r="AI66">
        <v>2.5000000000000001E-2</v>
      </c>
      <c r="AJ66">
        <v>10.831</v>
      </c>
      <c r="AK66">
        <v>2.1909999999999998</v>
      </c>
      <c r="AL66">
        <v>1109.239</v>
      </c>
      <c r="AM66">
        <v>193.25899999999999</v>
      </c>
      <c r="AN66">
        <v>1</v>
      </c>
      <c r="AO66">
        <v>0.67800000000000005</v>
      </c>
      <c r="AP66">
        <v>1</v>
      </c>
      <c r="AQ66">
        <v>0.85299999999999998</v>
      </c>
      <c r="AR66">
        <v>0.61899999999999999</v>
      </c>
      <c r="AS66">
        <v>4.5640000000000001</v>
      </c>
      <c r="AT66">
        <v>13.146000000000001</v>
      </c>
      <c r="AU66">
        <v>8.7289999999999992</v>
      </c>
      <c r="AV66">
        <v>11.932</v>
      </c>
      <c r="AW66">
        <v>9.7840000000000007</v>
      </c>
      <c r="AX66">
        <v>522.72699999999998</v>
      </c>
    </row>
    <row r="67" spans="5:50" x14ac:dyDescent="0.2">
      <c r="E67" t="s">
        <v>51</v>
      </c>
      <c r="H67" s="1">
        <f t="shared" ref="H67:Z67" si="29">AVERAGE(H46:H51)</f>
        <v>17.267904599999998</v>
      </c>
      <c r="I67" s="1">
        <f t="shared" si="29"/>
        <v>0.73232906666666675</v>
      </c>
      <c r="J67" s="1">
        <f t="shared" si="29"/>
        <v>2.8979738666666672</v>
      </c>
      <c r="K67" s="1">
        <f t="shared" si="29"/>
        <v>0.10290000000000003</v>
      </c>
      <c r="L67" s="1">
        <f t="shared" si="29"/>
        <v>14.046333333333335</v>
      </c>
      <c r="M67" s="8">
        <f t="shared" si="29"/>
        <v>10.995099999999999</v>
      </c>
      <c r="N67" s="1">
        <f t="shared" si="29"/>
        <v>7.6699951000000013</v>
      </c>
      <c r="O67" s="1">
        <f t="shared" si="29"/>
        <v>0.72216616666666678</v>
      </c>
      <c r="P67" s="9">
        <f t="shared" si="29"/>
        <v>0.9704666666666667</v>
      </c>
      <c r="Q67" s="9">
        <f t="shared" si="29"/>
        <v>0.82746666666666668</v>
      </c>
      <c r="R67" s="9">
        <f t="shared" si="29"/>
        <v>0.99913333333333332</v>
      </c>
      <c r="S67" s="9">
        <f t="shared" si="29"/>
        <v>0.93016666666666659</v>
      </c>
      <c r="T67" s="1">
        <f t="shared" si="29"/>
        <v>2.4681333333333337</v>
      </c>
      <c r="U67" s="1">
        <f t="shared" si="29"/>
        <v>27.437366666666666</v>
      </c>
      <c r="V67" s="1">
        <f t="shared" si="29"/>
        <v>30.389233333333337</v>
      </c>
      <c r="W67" s="1">
        <f t="shared" si="29"/>
        <v>3.3958999999999997</v>
      </c>
      <c r="X67" s="1">
        <f t="shared" si="29"/>
        <v>20.813033333333333</v>
      </c>
      <c r="Y67" s="1">
        <f t="shared" si="29"/>
        <v>8.8238333333333347</v>
      </c>
      <c r="Z67" s="1">
        <f t="shared" si="29"/>
        <v>3.5774236666666663</v>
      </c>
      <c r="AA67" s="1"/>
      <c r="AB67">
        <v>1</v>
      </c>
      <c r="AC67">
        <v>2</v>
      </c>
      <c r="AD67">
        <v>16</v>
      </c>
      <c r="AE67">
        <v>12</v>
      </c>
      <c r="AF67">
        <v>9933.9449999999997</v>
      </c>
      <c r="AG67">
        <v>-718.87199999999996</v>
      </c>
      <c r="AH67">
        <v>1437.6880000000001</v>
      </c>
      <c r="AI67">
        <v>-0.157</v>
      </c>
      <c r="AJ67">
        <v>10.686999999999999</v>
      </c>
      <c r="AK67">
        <v>6.3959999999999999</v>
      </c>
      <c r="AL67">
        <v>4553.6490000000003</v>
      </c>
      <c r="AM67">
        <v>-717.53599999999994</v>
      </c>
      <c r="AN67">
        <v>1</v>
      </c>
      <c r="AO67">
        <v>0.67800000000000005</v>
      </c>
      <c r="AP67">
        <v>1</v>
      </c>
      <c r="AQ67">
        <v>0.879</v>
      </c>
      <c r="AR67">
        <v>1.6679999999999999</v>
      </c>
      <c r="AS67">
        <v>14.458</v>
      </c>
      <c r="AT67">
        <v>18.361000000000001</v>
      </c>
      <c r="AU67">
        <v>4.1479999999999997</v>
      </c>
      <c r="AV67">
        <v>14.003</v>
      </c>
      <c r="AW67">
        <v>7.5979999999999999</v>
      </c>
      <c r="AX67">
        <v>1723.865</v>
      </c>
    </row>
    <row r="68" spans="5:50" x14ac:dyDescent="0.2">
      <c r="E68" t="s">
        <v>52</v>
      </c>
      <c r="H68" s="1">
        <f t="shared" ref="H68:Z68" si="30">AVERAGE(H40:H45)</f>
        <v>20.156345366666667</v>
      </c>
      <c r="I68" s="1">
        <f t="shared" si="30"/>
        <v>6.2886355333333341</v>
      </c>
      <c r="J68" s="1">
        <f t="shared" si="30"/>
        <v>8.2861915333333318</v>
      </c>
      <c r="K68" s="1">
        <f t="shared" si="30"/>
        <v>-0.14043333333333333</v>
      </c>
      <c r="L68" s="1">
        <f t="shared" si="30"/>
        <v>14.222133333333334</v>
      </c>
      <c r="M68" s="8">
        <f t="shared" si="30"/>
        <v>12.701566666666666</v>
      </c>
      <c r="N68" s="1">
        <f t="shared" si="30"/>
        <v>9.1890354333333342</v>
      </c>
      <c r="O68" s="1">
        <f t="shared" si="30"/>
        <v>6.4451505000000004</v>
      </c>
      <c r="P68" s="9">
        <f t="shared" si="30"/>
        <v>0.49476666666666663</v>
      </c>
      <c r="Q68" s="9">
        <f t="shared" si="30"/>
        <v>0.23716666666666666</v>
      </c>
      <c r="R68" s="9">
        <f t="shared" si="30"/>
        <v>0.99713333333333332</v>
      </c>
      <c r="S68" s="9">
        <f t="shared" si="30"/>
        <v>0.91353333333333342</v>
      </c>
      <c r="T68" s="1">
        <f t="shared" si="30"/>
        <v>2.676766666666667</v>
      </c>
      <c r="U68" s="1">
        <f t="shared" si="30"/>
        <v>32.661833333333334</v>
      </c>
      <c r="V68" s="1">
        <f t="shared" si="30"/>
        <v>36.730700000000006</v>
      </c>
      <c r="W68" s="1">
        <f t="shared" si="30"/>
        <v>2.3432333333333335</v>
      </c>
      <c r="X68" s="1">
        <f t="shared" si="30"/>
        <v>22.619033333333334</v>
      </c>
      <c r="Y68" s="1">
        <f t="shared" si="30"/>
        <v>8.0405333333333342</v>
      </c>
      <c r="Z68" s="1">
        <f t="shared" si="30"/>
        <v>8.9193424333333358</v>
      </c>
      <c r="AA68" s="1"/>
      <c r="AB68">
        <v>1</v>
      </c>
      <c r="AC68">
        <v>2</v>
      </c>
      <c r="AD68">
        <v>17</v>
      </c>
      <c r="AE68">
        <v>60</v>
      </c>
      <c r="AF68">
        <v>4843.0379999999996</v>
      </c>
      <c r="AG68">
        <v>-199.31399999999999</v>
      </c>
      <c r="AH68">
        <v>558.06899999999996</v>
      </c>
      <c r="AI68">
        <v>4.0000000000000001E-3</v>
      </c>
      <c r="AJ68">
        <v>9.327</v>
      </c>
      <c r="AK68">
        <v>3.7080000000000002</v>
      </c>
      <c r="AL68">
        <v>2359.0569999999998</v>
      </c>
      <c r="AM68">
        <v>-201.624</v>
      </c>
      <c r="AN68">
        <v>1</v>
      </c>
      <c r="AO68">
        <v>0.876</v>
      </c>
      <c r="AP68">
        <v>1</v>
      </c>
      <c r="AQ68">
        <v>1</v>
      </c>
      <c r="AR68">
        <v>0.69399999999999995</v>
      </c>
      <c r="AS68">
        <v>7.9329999999999998</v>
      </c>
      <c r="AT68">
        <v>13.521000000000001</v>
      </c>
      <c r="AU68">
        <v>5.76</v>
      </c>
      <c r="AV68">
        <v>11.201000000000001</v>
      </c>
      <c r="AW68">
        <v>7.6269999999999998</v>
      </c>
      <c r="AX68">
        <v>687.04399999999998</v>
      </c>
    </row>
    <row r="69" spans="5:50" x14ac:dyDescent="0.2">
      <c r="H69" s="6"/>
      <c r="I69" s="6"/>
      <c r="J69" s="6"/>
      <c r="K69" s="6"/>
      <c r="L69" s="6"/>
      <c r="M69" s="8"/>
      <c r="N69" s="6"/>
      <c r="O69" s="6"/>
      <c r="Q69" s="9"/>
      <c r="R69" s="9"/>
      <c r="S69" s="9"/>
      <c r="T69" s="6"/>
      <c r="U69" s="6"/>
      <c r="V69" s="6"/>
      <c r="W69" s="6"/>
      <c r="X69" s="6"/>
      <c r="Y69" s="6"/>
      <c r="Z69" s="6"/>
      <c r="AA69" s="6"/>
      <c r="AB69">
        <v>1</v>
      </c>
      <c r="AC69">
        <v>2</v>
      </c>
      <c r="AD69">
        <v>18</v>
      </c>
      <c r="AE69">
        <v>120</v>
      </c>
      <c r="AF69">
        <v>3608.46</v>
      </c>
      <c r="AG69">
        <v>-139.708</v>
      </c>
      <c r="AH69">
        <v>625.11500000000001</v>
      </c>
      <c r="AI69">
        <v>0.122</v>
      </c>
      <c r="AJ69">
        <v>9.1820000000000004</v>
      </c>
      <c r="AK69">
        <v>2.9009999999999998</v>
      </c>
      <c r="AL69">
        <v>1764.79</v>
      </c>
      <c r="AM69">
        <v>-140.03299999999999</v>
      </c>
      <c r="AN69">
        <v>1</v>
      </c>
      <c r="AO69">
        <v>0.73599999999999999</v>
      </c>
      <c r="AP69">
        <v>1</v>
      </c>
      <c r="AQ69">
        <v>0.88800000000000001</v>
      </c>
      <c r="AR69">
        <v>0.745</v>
      </c>
      <c r="AS69">
        <v>6.0949999999999998</v>
      </c>
      <c r="AT69">
        <v>12.262</v>
      </c>
      <c r="AU69">
        <v>6.2750000000000004</v>
      </c>
      <c r="AV69">
        <v>10.632</v>
      </c>
      <c r="AW69">
        <v>7.7670000000000003</v>
      </c>
      <c r="AX69">
        <v>726.32399999999996</v>
      </c>
    </row>
    <row r="70" spans="5:50" x14ac:dyDescent="0.2">
      <c r="E70" t="s">
        <v>43</v>
      </c>
      <c r="H70" s="1">
        <f t="shared" ref="H70:Z70" si="31">AVERAGE(H16:H18)</f>
        <v>4.5627922666666665</v>
      </c>
      <c r="I70" s="1">
        <f t="shared" si="31"/>
        <v>-9.8788000000000001E-2</v>
      </c>
      <c r="J70" s="1">
        <f t="shared" si="31"/>
        <v>0.64709380000000005</v>
      </c>
      <c r="K70" s="1">
        <f t="shared" si="31"/>
        <v>1.3133333333333335E-2</v>
      </c>
      <c r="L70" s="1">
        <f t="shared" si="31"/>
        <v>10.396666666666668</v>
      </c>
      <c r="M70" s="8">
        <f t="shared" si="31"/>
        <v>3.3943333333333334</v>
      </c>
      <c r="N70" s="1">
        <f t="shared" si="31"/>
        <v>2.0921330666666664</v>
      </c>
      <c r="O70" s="1">
        <f t="shared" si="31"/>
        <v>-0.10148266666666665</v>
      </c>
      <c r="P70" s="9">
        <f t="shared" si="31"/>
        <v>0.97526666666666662</v>
      </c>
      <c r="Q70" s="9">
        <f t="shared" si="31"/>
        <v>0.75153333333333328</v>
      </c>
      <c r="R70" s="9">
        <f t="shared" si="31"/>
        <v>1</v>
      </c>
      <c r="S70" s="9">
        <f t="shared" si="31"/>
        <v>0.89773333333333338</v>
      </c>
      <c r="T70" s="1">
        <f t="shared" si="31"/>
        <v>0.77066666666666672</v>
      </c>
      <c r="U70" s="1">
        <f t="shared" si="31"/>
        <v>7.4328000000000003</v>
      </c>
      <c r="V70" s="1">
        <f t="shared" si="31"/>
        <v>14.376733333333334</v>
      </c>
      <c r="W70" s="1">
        <f t="shared" si="31"/>
        <v>6.9405999999999999</v>
      </c>
      <c r="X70" s="1">
        <f t="shared" si="31"/>
        <v>12.144266666666667</v>
      </c>
      <c r="Y70" s="1">
        <f t="shared" si="31"/>
        <v>8.7759333333333327</v>
      </c>
      <c r="Z70" s="1">
        <f t="shared" si="31"/>
        <v>0.79487380000000007</v>
      </c>
      <c r="AA70" s="1"/>
      <c r="AB70">
        <v>1</v>
      </c>
      <c r="AC70">
        <v>2</v>
      </c>
      <c r="AD70">
        <v>19</v>
      </c>
      <c r="AE70">
        <v>12</v>
      </c>
      <c r="AF70">
        <v>11604.071</v>
      </c>
      <c r="AG70">
        <v>-2678.4870000000001</v>
      </c>
      <c r="AH70">
        <v>2706.47</v>
      </c>
      <c r="AI70">
        <v>-8.6999999999999994E-2</v>
      </c>
      <c r="AJ70">
        <v>11.573</v>
      </c>
      <c r="AK70">
        <v>7.6059999999999999</v>
      </c>
      <c r="AL70">
        <v>5021.7790000000005</v>
      </c>
      <c r="AM70">
        <v>-2702.0450000000001</v>
      </c>
      <c r="AN70">
        <v>0.88400000000000001</v>
      </c>
      <c r="AO70">
        <v>0.72699999999999998</v>
      </c>
      <c r="AP70">
        <v>1</v>
      </c>
      <c r="AQ70">
        <v>0.81</v>
      </c>
      <c r="AR70">
        <v>2.0019999999999998</v>
      </c>
      <c r="AS70">
        <v>16.963000000000001</v>
      </c>
      <c r="AT70">
        <v>22.372</v>
      </c>
      <c r="AU70">
        <v>3.3410000000000002</v>
      </c>
      <c r="AV70">
        <v>16.353999999999999</v>
      </c>
      <c r="AW70">
        <v>7.2880000000000003</v>
      </c>
      <c r="AX70">
        <v>4008.4839999999999</v>
      </c>
    </row>
    <row r="71" spans="5:50" x14ac:dyDescent="0.2">
      <c r="E71" t="s">
        <v>42</v>
      </c>
      <c r="H71" s="1">
        <f t="shared" ref="H71:Z71" si="32">AVERAGE(H19:H21)</f>
        <v>7.0186073333333328</v>
      </c>
      <c r="I71" s="1">
        <f t="shared" si="32"/>
        <v>5.307240000000002E-2</v>
      </c>
      <c r="J71" s="1">
        <f t="shared" si="32"/>
        <v>0.87958673333333337</v>
      </c>
      <c r="K71" s="1">
        <f t="shared" si="32"/>
        <v>4.3133333333333329E-2</v>
      </c>
      <c r="L71" s="1">
        <f t="shared" si="32"/>
        <v>9.7246666666666659</v>
      </c>
      <c r="M71" s="8">
        <f t="shared" si="32"/>
        <v>4.5167999999999999</v>
      </c>
      <c r="N71" s="1">
        <f t="shared" si="32"/>
        <v>3.2773255999999997</v>
      </c>
      <c r="O71" s="1">
        <f t="shared" si="32"/>
        <v>4.7826066666666667E-2</v>
      </c>
      <c r="P71" s="9">
        <f t="shared" si="32"/>
        <v>0.99613333333333332</v>
      </c>
      <c r="Q71" s="9">
        <f t="shared" si="32"/>
        <v>0.81873333333333331</v>
      </c>
      <c r="R71" s="9">
        <f t="shared" si="32"/>
        <v>1</v>
      </c>
      <c r="S71" s="9">
        <f t="shared" si="32"/>
        <v>0.95799999999999985</v>
      </c>
      <c r="T71" s="1">
        <f t="shared" si="32"/>
        <v>0.86153333333333337</v>
      </c>
      <c r="U71" s="1">
        <f t="shared" si="32"/>
        <v>10.050533333333334</v>
      </c>
      <c r="V71" s="1">
        <f t="shared" si="32"/>
        <v>15.259666666666666</v>
      </c>
      <c r="W71" s="1">
        <f t="shared" si="32"/>
        <v>5.0661999999999994</v>
      </c>
      <c r="X71" s="1">
        <f t="shared" si="32"/>
        <v>12.126066666666667</v>
      </c>
      <c r="Y71" s="1">
        <f t="shared" si="32"/>
        <v>7.5019999999999998</v>
      </c>
      <c r="Z71" s="1">
        <f t="shared" si="32"/>
        <v>1.0859117333333332</v>
      </c>
      <c r="AA71" s="1"/>
      <c r="AB71">
        <v>1</v>
      </c>
      <c r="AC71">
        <v>2</v>
      </c>
      <c r="AD71">
        <v>20</v>
      </c>
      <c r="AE71">
        <v>60</v>
      </c>
      <c r="AF71">
        <v>2853.9349999999999</v>
      </c>
      <c r="AG71">
        <v>-222.40700000000001</v>
      </c>
      <c r="AH71">
        <v>349.81799999999998</v>
      </c>
      <c r="AI71">
        <v>4.0000000000000001E-3</v>
      </c>
      <c r="AJ71">
        <v>10.077</v>
      </c>
      <c r="AK71">
        <v>2.5209999999999999</v>
      </c>
      <c r="AL71">
        <v>1282.02</v>
      </c>
      <c r="AM71">
        <v>-202.73500000000001</v>
      </c>
      <c r="AN71">
        <v>1</v>
      </c>
      <c r="AO71">
        <v>0.93400000000000005</v>
      </c>
      <c r="AP71">
        <v>1</v>
      </c>
      <c r="AQ71">
        <v>0.94</v>
      </c>
      <c r="AR71">
        <v>0.53</v>
      </c>
      <c r="AS71">
        <v>5.4939999999999998</v>
      </c>
      <c r="AT71">
        <v>12.696999999999999</v>
      </c>
      <c r="AU71">
        <v>7.6559999999999997</v>
      </c>
      <c r="AV71">
        <v>11.27</v>
      </c>
      <c r="AW71">
        <v>8.9269999999999996</v>
      </c>
      <c r="AX71">
        <v>431.73599999999999</v>
      </c>
    </row>
    <row r="72" spans="5:50" x14ac:dyDescent="0.2">
      <c r="E72" t="s">
        <v>41</v>
      </c>
      <c r="H72" s="1">
        <f t="shared" ref="H72:Z72" si="33">AVERAGE(H4:H6)</f>
        <v>4.9057905999999996</v>
      </c>
      <c r="I72" s="1">
        <f t="shared" si="33"/>
        <v>-0.48770766666666665</v>
      </c>
      <c r="J72" s="1">
        <f t="shared" si="33"/>
        <v>0.84056893333333349</v>
      </c>
      <c r="K72" s="1">
        <f t="shared" si="33"/>
        <v>-9.1333333333333284E-3</v>
      </c>
      <c r="L72" s="1">
        <f t="shared" si="33"/>
        <v>10.257</v>
      </c>
      <c r="M72" s="8">
        <f t="shared" si="33"/>
        <v>3.5367999999999995</v>
      </c>
      <c r="N72" s="1">
        <f t="shared" si="33"/>
        <v>2.2270056</v>
      </c>
      <c r="O72" s="1">
        <f t="shared" si="33"/>
        <v>-0.48690079999999997</v>
      </c>
      <c r="P72" s="9">
        <f t="shared" si="33"/>
        <v>0.97966666666666669</v>
      </c>
      <c r="Q72" s="9">
        <f t="shared" si="33"/>
        <v>0.74153333333333327</v>
      </c>
      <c r="R72" s="9">
        <f t="shared" si="33"/>
        <v>1</v>
      </c>
      <c r="S72" s="9">
        <f t="shared" si="33"/>
        <v>0.87299999999999989</v>
      </c>
      <c r="T72" s="1">
        <f t="shared" si="33"/>
        <v>0.77613333333333323</v>
      </c>
      <c r="U72" s="1">
        <f t="shared" si="33"/>
        <v>7.9119333333333328</v>
      </c>
      <c r="V72" s="1">
        <f t="shared" si="33"/>
        <v>14.837666666666669</v>
      </c>
      <c r="W72" s="1">
        <f t="shared" si="33"/>
        <v>6.755466666666667</v>
      </c>
      <c r="X72" s="1">
        <f t="shared" si="33"/>
        <v>12.182066666666666</v>
      </c>
      <c r="Y72" s="1">
        <f t="shared" si="33"/>
        <v>8.5805999999999987</v>
      </c>
      <c r="Z72" s="1">
        <f t="shared" si="33"/>
        <v>1.0432712666666668</v>
      </c>
      <c r="AA72" s="1"/>
      <c r="AB72">
        <v>1</v>
      </c>
      <c r="AC72">
        <v>1</v>
      </c>
      <c r="AD72">
        <v>21</v>
      </c>
      <c r="AE72">
        <v>120</v>
      </c>
      <c r="AF72">
        <v>4230.4859999999999</v>
      </c>
      <c r="AG72">
        <v>-120.59399999999999</v>
      </c>
      <c r="AH72">
        <v>358.82299999999998</v>
      </c>
      <c r="AI72">
        <v>-5.7000000000000002E-2</v>
      </c>
      <c r="AJ72">
        <v>10.188000000000001</v>
      </c>
      <c r="AK72">
        <v>2.8370000000000002</v>
      </c>
      <c r="AL72">
        <v>1704.316</v>
      </c>
      <c r="AM72">
        <v>-68.430000000000007</v>
      </c>
      <c r="AN72">
        <v>1</v>
      </c>
      <c r="AO72">
        <v>0.95899999999999996</v>
      </c>
      <c r="AP72">
        <v>1</v>
      </c>
      <c r="AQ72">
        <v>0.97399999999999998</v>
      </c>
      <c r="AR72">
        <v>0.54800000000000004</v>
      </c>
      <c r="AS72">
        <v>6.6109999999999998</v>
      </c>
      <c r="AT72">
        <v>13.162000000000001</v>
      </c>
      <c r="AU72">
        <v>7.2140000000000004</v>
      </c>
      <c r="AV72">
        <v>11.457000000000001</v>
      </c>
      <c r="AW72">
        <v>8.9510000000000005</v>
      </c>
      <c r="AX72">
        <v>500.99299999999999</v>
      </c>
    </row>
    <row r="73" spans="5:50" x14ac:dyDescent="0.2">
      <c r="E73" t="s">
        <v>40</v>
      </c>
      <c r="H73" s="1">
        <f t="shared" ref="H73:Z73" si="34">AVERAGE(H7:H9)</f>
        <v>7.9372207999999995</v>
      </c>
      <c r="I73" s="1">
        <f t="shared" si="34"/>
        <v>-0.3728838000000001</v>
      </c>
      <c r="J73" s="1">
        <f t="shared" si="34"/>
        <v>0.89534426666666667</v>
      </c>
      <c r="K73" s="1">
        <f t="shared" si="34"/>
        <v>5.7933333333333337E-2</v>
      </c>
      <c r="L73" s="1">
        <f t="shared" si="34"/>
        <v>10.009733333333333</v>
      </c>
      <c r="M73" s="8">
        <f t="shared" si="34"/>
        <v>4.7139333333333342</v>
      </c>
      <c r="N73" s="1">
        <f t="shared" si="34"/>
        <v>3.6780462666666662</v>
      </c>
      <c r="O73" s="1">
        <f t="shared" si="34"/>
        <v>-0.37859633333333331</v>
      </c>
      <c r="P73" s="9">
        <f t="shared" si="34"/>
        <v>0.98346666666666671</v>
      </c>
      <c r="Q73" s="9">
        <f t="shared" si="34"/>
        <v>0.8594666666666666</v>
      </c>
      <c r="R73" s="9">
        <f t="shared" si="34"/>
        <v>1</v>
      </c>
      <c r="S73" s="9">
        <f t="shared" si="34"/>
        <v>0.96039999999999992</v>
      </c>
      <c r="T73" s="1">
        <f t="shared" si="34"/>
        <v>0.78666666666666674</v>
      </c>
      <c r="U73" s="1">
        <f t="shared" si="34"/>
        <v>10.856999999999999</v>
      </c>
      <c r="V73" s="1">
        <f t="shared" si="34"/>
        <v>16.342200000000002</v>
      </c>
      <c r="W73" s="1">
        <f t="shared" si="34"/>
        <v>5.2613333333333339</v>
      </c>
      <c r="X73" s="1">
        <f t="shared" si="34"/>
        <v>12.599866666666665</v>
      </c>
      <c r="Y73" s="1">
        <f t="shared" si="34"/>
        <v>7.7401999999999989</v>
      </c>
      <c r="Z73" s="1">
        <f t="shared" si="34"/>
        <v>1.1072718666666668</v>
      </c>
      <c r="AA73" s="1"/>
      <c r="AB73">
        <v>1</v>
      </c>
      <c r="AC73">
        <v>2</v>
      </c>
      <c r="AD73">
        <v>22</v>
      </c>
      <c r="AE73">
        <v>12</v>
      </c>
      <c r="AF73">
        <v>10483.796</v>
      </c>
      <c r="AG73">
        <v>-1313.7619999999999</v>
      </c>
      <c r="AH73">
        <v>1568.1890000000001</v>
      </c>
      <c r="AI73">
        <v>0.249</v>
      </c>
      <c r="AJ73">
        <v>9.8930000000000007</v>
      </c>
      <c r="AK73">
        <v>6.11</v>
      </c>
      <c r="AL73">
        <v>4765.1350000000002</v>
      </c>
      <c r="AM73">
        <v>-1328.0250000000001</v>
      </c>
      <c r="AN73">
        <v>1</v>
      </c>
      <c r="AO73">
        <v>0.752</v>
      </c>
      <c r="AP73">
        <v>1</v>
      </c>
      <c r="AQ73">
        <v>0.88800000000000001</v>
      </c>
      <c r="AR73">
        <v>1.4419999999999999</v>
      </c>
      <c r="AS73">
        <v>13.84</v>
      </c>
      <c r="AT73">
        <v>16.562999999999999</v>
      </c>
      <c r="AU73">
        <v>4.1550000000000002</v>
      </c>
      <c r="AV73">
        <v>12.701000000000001</v>
      </c>
      <c r="AW73">
        <v>7.2549999999999999</v>
      </c>
      <c r="AX73">
        <v>2101.1950000000002</v>
      </c>
    </row>
    <row r="74" spans="5:50" x14ac:dyDescent="0.2">
      <c r="E74" t="s">
        <v>39</v>
      </c>
      <c r="H74" s="1">
        <f t="shared" ref="H74:Z74" si="35">AVERAGE(H10:H12)</f>
        <v>10.901846800000001</v>
      </c>
      <c r="I74" s="1">
        <f t="shared" si="35"/>
        <v>-2.9004608666666662</v>
      </c>
      <c r="J74" s="1">
        <f t="shared" si="35"/>
        <v>3.2649615333333331</v>
      </c>
      <c r="K74" s="1">
        <f t="shared" si="35"/>
        <v>0.12539999999999998</v>
      </c>
      <c r="L74" s="1">
        <f t="shared" si="35"/>
        <v>10.304399999999999</v>
      </c>
      <c r="M74" s="8">
        <f t="shared" si="35"/>
        <v>6.0058666666666669</v>
      </c>
      <c r="N74" s="1">
        <f t="shared" si="35"/>
        <v>5.0684070666666665</v>
      </c>
      <c r="O74" s="1">
        <f t="shared" si="35"/>
        <v>-2.8682338000000001</v>
      </c>
      <c r="P74" s="9">
        <f t="shared" si="35"/>
        <v>0.87326666666666675</v>
      </c>
      <c r="Q74" s="9">
        <f t="shared" si="35"/>
        <v>0.55586666666666662</v>
      </c>
      <c r="R74" s="9">
        <f t="shared" si="35"/>
        <v>1</v>
      </c>
      <c r="S74" s="9">
        <f t="shared" si="35"/>
        <v>0.90346666666666664</v>
      </c>
      <c r="T74" s="1">
        <f t="shared" si="35"/>
        <v>1.3659333333333332</v>
      </c>
      <c r="U74" s="1">
        <f t="shared" si="35"/>
        <v>13.930733333333334</v>
      </c>
      <c r="V74" s="1">
        <f t="shared" si="35"/>
        <v>18.630066666666664</v>
      </c>
      <c r="W74" s="1">
        <f t="shared" si="35"/>
        <v>4.2984666666666662</v>
      </c>
      <c r="X74" s="1">
        <f t="shared" si="35"/>
        <v>13.789733333333333</v>
      </c>
      <c r="Y74" s="1">
        <f t="shared" si="35"/>
        <v>7.4837333333333333</v>
      </c>
      <c r="Z74" s="1">
        <f t="shared" si="35"/>
        <v>3.6642089333333332</v>
      </c>
      <c r="AA74" s="1"/>
      <c r="AB74">
        <v>1</v>
      </c>
      <c r="AC74">
        <v>2</v>
      </c>
      <c r="AD74">
        <v>23</v>
      </c>
      <c r="AE74">
        <v>60</v>
      </c>
      <c r="AF74">
        <v>4512.7640000000001</v>
      </c>
      <c r="AG74">
        <v>-519.50699999999995</v>
      </c>
      <c r="AH74">
        <v>636.15200000000004</v>
      </c>
      <c r="AI74">
        <v>0.17899999999999999</v>
      </c>
      <c r="AJ74">
        <v>10.305999999999999</v>
      </c>
      <c r="AK74">
        <v>3.419</v>
      </c>
      <c r="AL74">
        <v>2194.9879999999998</v>
      </c>
      <c r="AM74">
        <v>-521.91300000000001</v>
      </c>
      <c r="AN74">
        <v>1</v>
      </c>
      <c r="AO74">
        <v>0.76</v>
      </c>
      <c r="AP74">
        <v>1</v>
      </c>
      <c r="AQ74">
        <v>0.94799999999999995</v>
      </c>
      <c r="AR74">
        <v>0.72599999999999998</v>
      </c>
      <c r="AS74">
        <v>7.21</v>
      </c>
      <c r="AT74">
        <v>13.92</v>
      </c>
      <c r="AU74">
        <v>6.9550000000000001</v>
      </c>
      <c r="AV74">
        <v>11.976000000000001</v>
      </c>
      <c r="AW74">
        <v>8.7010000000000005</v>
      </c>
      <c r="AX74">
        <v>857.10199999999998</v>
      </c>
    </row>
    <row r="75" spans="5:50" x14ac:dyDescent="0.2">
      <c r="E75" t="s">
        <v>38</v>
      </c>
      <c r="H75" s="1">
        <f t="shared" ref="H75:Z75" si="36">AVERAGE(H13:H15)</f>
        <v>11.368700066666667</v>
      </c>
      <c r="I75" s="1">
        <f t="shared" si="36"/>
        <v>-2.4389023999999999</v>
      </c>
      <c r="J75" s="1">
        <f t="shared" si="36"/>
        <v>2.9550699999999996</v>
      </c>
      <c r="K75" s="1">
        <f t="shared" si="36"/>
        <v>0.17299999999999996</v>
      </c>
      <c r="L75" s="1">
        <f t="shared" si="36"/>
        <v>9.6332666666666658</v>
      </c>
      <c r="M75" s="8">
        <f t="shared" si="36"/>
        <v>6.0530666666666662</v>
      </c>
      <c r="N75" s="1">
        <f t="shared" si="36"/>
        <v>5.3128396000000002</v>
      </c>
      <c r="O75" s="1">
        <f t="shared" si="36"/>
        <v>-2.4187201333333332</v>
      </c>
      <c r="P75" s="9">
        <f t="shared" si="36"/>
        <v>0.93006666666666671</v>
      </c>
      <c r="Q75" s="9">
        <f t="shared" si="36"/>
        <v>0.60006666666666664</v>
      </c>
      <c r="R75" s="9">
        <f t="shared" si="36"/>
        <v>1</v>
      </c>
      <c r="S75" s="9">
        <f t="shared" si="36"/>
        <v>0.94766666666666666</v>
      </c>
      <c r="T75" s="1">
        <f t="shared" si="36"/>
        <v>1.3048</v>
      </c>
      <c r="U75" s="1">
        <f t="shared" si="36"/>
        <v>14.2836</v>
      </c>
      <c r="V75" s="1">
        <f t="shared" si="36"/>
        <v>18.151399999999999</v>
      </c>
      <c r="W75" s="1">
        <f t="shared" si="36"/>
        <v>3.5546666666666673</v>
      </c>
      <c r="X75" s="1">
        <f t="shared" si="36"/>
        <v>12.885266666666666</v>
      </c>
      <c r="Y75" s="1">
        <f t="shared" si="36"/>
        <v>6.8205333333333336</v>
      </c>
      <c r="Z75" s="1">
        <f t="shared" si="36"/>
        <v>3.3467463333333338</v>
      </c>
      <c r="AA75" s="1"/>
      <c r="AB75">
        <v>1</v>
      </c>
      <c r="AC75">
        <v>2</v>
      </c>
      <c r="AD75">
        <v>24</v>
      </c>
      <c r="AE75">
        <v>120</v>
      </c>
      <c r="AF75">
        <v>3032.1680000000001</v>
      </c>
      <c r="AG75">
        <v>27.216999999999999</v>
      </c>
      <c r="AH75">
        <v>486.96699999999998</v>
      </c>
      <c r="AI75">
        <v>-4.7E-2</v>
      </c>
      <c r="AJ75">
        <v>9.6270000000000007</v>
      </c>
      <c r="AK75">
        <v>2.6230000000000002</v>
      </c>
      <c r="AL75">
        <v>1484.335</v>
      </c>
      <c r="AM75">
        <v>26.202000000000002</v>
      </c>
      <c r="AN75">
        <v>1</v>
      </c>
      <c r="AO75">
        <v>0.81799999999999995</v>
      </c>
      <c r="AP75">
        <v>1</v>
      </c>
      <c r="AQ75">
        <v>0.97399999999999998</v>
      </c>
      <c r="AR75">
        <v>0.57299999999999995</v>
      </c>
      <c r="AS75">
        <v>5.4829999999999997</v>
      </c>
      <c r="AT75">
        <v>12.561</v>
      </c>
      <c r="AU75">
        <v>7.0279999999999996</v>
      </c>
      <c r="AV75">
        <v>10.978</v>
      </c>
      <c r="AW75">
        <v>8.3249999999999993</v>
      </c>
      <c r="AX75">
        <v>556.51900000000001</v>
      </c>
    </row>
    <row r="76" spans="5:50" x14ac:dyDescent="0.2">
      <c r="E76" t="s">
        <v>37</v>
      </c>
      <c r="H76" s="1">
        <f t="shared" ref="H76:Z76" si="37">AVERAGE(H22:H24)</f>
        <v>4.1941715333333329</v>
      </c>
      <c r="I76" s="1">
        <f t="shared" si="37"/>
        <v>-0.20703806666666669</v>
      </c>
      <c r="J76" s="1">
        <f t="shared" si="37"/>
        <v>0.57824379999999997</v>
      </c>
      <c r="K76" s="1">
        <f t="shared" si="37"/>
        <v>-1.0666666666666666E-2</v>
      </c>
      <c r="L76" s="1">
        <f t="shared" si="37"/>
        <v>10.369733333333334</v>
      </c>
      <c r="M76" s="8">
        <f t="shared" si="37"/>
        <v>3.1266666666666665</v>
      </c>
      <c r="N76" s="1">
        <f t="shared" si="37"/>
        <v>1.8522000666666669</v>
      </c>
      <c r="O76" s="1">
        <f t="shared" si="37"/>
        <v>-0.19998446666666669</v>
      </c>
      <c r="P76" s="9">
        <f t="shared" si="37"/>
        <v>0.9844666666666666</v>
      </c>
      <c r="Q76" s="9">
        <f t="shared" si="37"/>
        <v>0.84193333333333331</v>
      </c>
      <c r="R76" s="9">
        <f t="shared" si="37"/>
        <v>1</v>
      </c>
      <c r="S76" s="9">
        <f t="shared" si="37"/>
        <v>0.91326666666666656</v>
      </c>
      <c r="T76" s="1">
        <f t="shared" si="37"/>
        <v>0.6966</v>
      </c>
      <c r="U76" s="1">
        <f t="shared" si="37"/>
        <v>6.9122666666666674</v>
      </c>
      <c r="V76" s="1">
        <f t="shared" si="37"/>
        <v>13.997200000000001</v>
      </c>
      <c r="W76" s="1">
        <f t="shared" si="37"/>
        <v>7.1649333333333338</v>
      </c>
      <c r="X76" s="1">
        <f t="shared" si="37"/>
        <v>11.985466666666666</v>
      </c>
      <c r="Y76" s="1">
        <f t="shared" si="37"/>
        <v>8.8478666666666665</v>
      </c>
      <c r="Z76" s="1">
        <f t="shared" si="37"/>
        <v>0.77163846666666658</v>
      </c>
      <c r="AA76" s="1"/>
      <c r="AB76">
        <v>1</v>
      </c>
      <c r="AC76">
        <v>2</v>
      </c>
      <c r="AD76">
        <v>25</v>
      </c>
      <c r="AE76">
        <v>12</v>
      </c>
      <c r="AF76">
        <v>13424.67</v>
      </c>
      <c r="AG76">
        <v>-2896.7910000000002</v>
      </c>
      <c r="AH76">
        <v>3470.777</v>
      </c>
      <c r="AI76">
        <v>0.54300000000000004</v>
      </c>
      <c r="AJ76">
        <v>11.076000000000001</v>
      </c>
      <c r="AK76">
        <v>6.3029999999999999</v>
      </c>
      <c r="AL76">
        <v>5961.2</v>
      </c>
      <c r="AM76">
        <v>-2914.28</v>
      </c>
      <c r="AN76">
        <v>0.89300000000000002</v>
      </c>
      <c r="AO76">
        <v>0.48799999999999999</v>
      </c>
      <c r="AP76">
        <v>1</v>
      </c>
      <c r="AQ76">
        <v>0.871</v>
      </c>
      <c r="AR76">
        <v>1.9950000000000001</v>
      </c>
      <c r="AS76">
        <v>15.018000000000001</v>
      </c>
      <c r="AT76">
        <v>19.423999999999999</v>
      </c>
      <c r="AU76">
        <v>4.3710000000000004</v>
      </c>
      <c r="AV76">
        <v>14.507999999999999</v>
      </c>
      <c r="AW76">
        <v>7.9770000000000003</v>
      </c>
      <c r="AX76">
        <v>4159.1639999999998</v>
      </c>
    </row>
    <row r="77" spans="5:50" x14ac:dyDescent="0.2">
      <c r="E77" t="s">
        <v>36</v>
      </c>
      <c r="H77" s="1">
        <f t="shared" ref="H77:Z77" si="38">AVERAGE(H25:H27)</f>
        <v>6.5917576000000011</v>
      </c>
      <c r="I77" s="1">
        <f t="shared" si="38"/>
        <v>-9.2423400000000003E-2</v>
      </c>
      <c r="J77" s="1">
        <f t="shared" si="38"/>
        <v>0.81507166666666653</v>
      </c>
      <c r="K77" s="1">
        <f t="shared" si="38"/>
        <v>7.5133333333333344E-2</v>
      </c>
      <c r="L77" s="1">
        <f t="shared" si="38"/>
        <v>9.9107333333333347</v>
      </c>
      <c r="M77" s="8">
        <f t="shared" si="38"/>
        <v>4.199866666666666</v>
      </c>
      <c r="N77" s="1">
        <f t="shared" si="38"/>
        <v>3.0736432000000007</v>
      </c>
      <c r="O77" s="1">
        <f t="shared" si="38"/>
        <v>-9.9453933333333369E-2</v>
      </c>
      <c r="P77" s="9">
        <f t="shared" si="38"/>
        <v>1</v>
      </c>
      <c r="Q77" s="9">
        <f t="shared" si="38"/>
        <v>0.84853333333333314</v>
      </c>
      <c r="R77" s="9">
        <f t="shared" si="38"/>
        <v>1</v>
      </c>
      <c r="S77" s="9">
        <f t="shared" si="38"/>
        <v>0.95346666666666657</v>
      </c>
      <c r="T77" s="1">
        <f t="shared" si="38"/>
        <v>0.76186666666666669</v>
      </c>
      <c r="U77" s="1">
        <f t="shared" si="38"/>
        <v>9.2774666666666672</v>
      </c>
      <c r="V77" s="1">
        <f t="shared" si="38"/>
        <v>14.775399999999999</v>
      </c>
      <c r="W77" s="1">
        <f t="shared" si="38"/>
        <v>5.7618</v>
      </c>
      <c r="X77" s="1">
        <f t="shared" si="38"/>
        <v>11.987533333333333</v>
      </c>
      <c r="Y77" s="1">
        <f t="shared" si="38"/>
        <v>7.9634</v>
      </c>
      <c r="Z77" s="1">
        <f t="shared" si="38"/>
        <v>1.0080943333333334</v>
      </c>
      <c r="AA77" s="1"/>
      <c r="AB77">
        <v>1</v>
      </c>
      <c r="AC77">
        <v>2</v>
      </c>
      <c r="AD77">
        <v>26</v>
      </c>
      <c r="AE77">
        <v>60</v>
      </c>
      <c r="AF77">
        <v>2979.9</v>
      </c>
      <c r="AG77">
        <v>45.65</v>
      </c>
      <c r="AH77">
        <v>362.887</v>
      </c>
      <c r="AI77">
        <v>-0.187</v>
      </c>
      <c r="AJ77">
        <v>10.77</v>
      </c>
      <c r="AK77">
        <v>2.5059999999999998</v>
      </c>
      <c r="AL77">
        <v>1390.2380000000001</v>
      </c>
      <c r="AM77">
        <v>60.451999999999998</v>
      </c>
      <c r="AN77">
        <v>1</v>
      </c>
      <c r="AO77">
        <v>0.92600000000000005</v>
      </c>
      <c r="AP77">
        <v>1</v>
      </c>
      <c r="AQ77">
        <v>0.94799999999999995</v>
      </c>
      <c r="AR77">
        <v>0.51100000000000001</v>
      </c>
      <c r="AS77">
        <v>5.3369999999999997</v>
      </c>
      <c r="AT77">
        <v>13.194000000000001</v>
      </c>
      <c r="AU77">
        <v>8.3339999999999996</v>
      </c>
      <c r="AV77">
        <v>11.916</v>
      </c>
      <c r="AW77">
        <v>9.6329999999999991</v>
      </c>
      <c r="AX77">
        <v>516.36599999999999</v>
      </c>
    </row>
    <row r="78" spans="5:50" x14ac:dyDescent="0.2">
      <c r="E78" t="s">
        <v>35</v>
      </c>
      <c r="H78" s="1">
        <f t="shared" ref="H78:Z78" si="39">AVERAGE(H28:H30)</f>
        <v>7.4169058666666681</v>
      </c>
      <c r="I78" s="1">
        <f t="shared" si="39"/>
        <v>-1.4369313333333336</v>
      </c>
      <c r="J78" s="1">
        <f t="shared" si="39"/>
        <v>1.7801897333333334</v>
      </c>
      <c r="K78" s="1">
        <f t="shared" si="39"/>
        <v>7.9400000000000012E-2</v>
      </c>
      <c r="L78" s="1">
        <f t="shared" si="39"/>
        <v>9.8554666666666666</v>
      </c>
      <c r="M78" s="8">
        <f t="shared" si="39"/>
        <v>3.9446666666666665</v>
      </c>
      <c r="N78" s="1">
        <f t="shared" si="39"/>
        <v>3.3166303999999998</v>
      </c>
      <c r="O78" s="1">
        <f t="shared" si="39"/>
        <v>-1.427042533333333</v>
      </c>
      <c r="P78" s="9">
        <f t="shared" si="39"/>
        <v>0.93833333333333335</v>
      </c>
      <c r="Q78" s="9">
        <f t="shared" si="39"/>
        <v>0.73159999999999992</v>
      </c>
      <c r="R78" s="9">
        <f t="shared" si="39"/>
        <v>1</v>
      </c>
      <c r="S78" s="9">
        <f t="shared" si="39"/>
        <v>0.88446666666666662</v>
      </c>
      <c r="T78" s="1">
        <f t="shared" si="39"/>
        <v>1.0506</v>
      </c>
      <c r="U78" s="1">
        <f t="shared" si="39"/>
        <v>9.5345333333333357</v>
      </c>
      <c r="V78" s="1">
        <f t="shared" si="39"/>
        <v>15.643866666666666</v>
      </c>
      <c r="W78" s="1">
        <f t="shared" si="39"/>
        <v>5.7955333333333341</v>
      </c>
      <c r="X78" s="1">
        <f t="shared" si="39"/>
        <v>12.035266666666665</v>
      </c>
      <c r="Y78" s="1">
        <f t="shared" si="39"/>
        <v>7.9648666666666683</v>
      </c>
      <c r="Z78" s="1">
        <f t="shared" si="39"/>
        <v>2.1524306666666666</v>
      </c>
      <c r="AA78" s="1"/>
      <c r="AB78">
        <v>1</v>
      </c>
      <c r="AC78">
        <v>2</v>
      </c>
      <c r="AD78">
        <v>27</v>
      </c>
      <c r="AE78">
        <v>120</v>
      </c>
      <c r="AF78">
        <v>3245.8989999999999</v>
      </c>
      <c r="AG78">
        <v>-84.787000000000006</v>
      </c>
      <c r="AH78">
        <v>291.62799999999999</v>
      </c>
      <c r="AI78">
        <v>-9.2999999999999999E-2</v>
      </c>
      <c r="AJ78">
        <v>9.6969999999999992</v>
      </c>
      <c r="AK78">
        <v>2.387</v>
      </c>
      <c r="AL78">
        <v>1405.8209999999999</v>
      </c>
      <c r="AM78">
        <v>-25.059000000000001</v>
      </c>
      <c r="AN78">
        <v>1</v>
      </c>
      <c r="AO78">
        <v>0.91700000000000004</v>
      </c>
      <c r="AP78">
        <v>1</v>
      </c>
      <c r="AQ78">
        <v>0.94</v>
      </c>
      <c r="AR78">
        <v>0.497</v>
      </c>
      <c r="AS78">
        <v>5.5640000000000001</v>
      </c>
      <c r="AT78">
        <v>11.923999999999999</v>
      </c>
      <c r="AU78">
        <v>6.8730000000000002</v>
      </c>
      <c r="AV78">
        <v>10.727</v>
      </c>
      <c r="AW78">
        <v>8.4469999999999992</v>
      </c>
      <c r="AX78">
        <v>368.387</v>
      </c>
    </row>
    <row r="79" spans="5:50" x14ac:dyDescent="0.2">
      <c r="E79" t="s">
        <v>34</v>
      </c>
      <c r="H79" s="1">
        <f t="shared" ref="H79:Z79" si="40">AVERAGE(H31:H33)</f>
        <v>9.0139049333333343</v>
      </c>
      <c r="I79" s="1">
        <f t="shared" si="40"/>
        <v>-1.6378885333333333</v>
      </c>
      <c r="J79" s="1">
        <f t="shared" si="40"/>
        <v>2.1438593333333329</v>
      </c>
      <c r="K79" s="1">
        <f t="shared" si="40"/>
        <v>0.3255333333333334</v>
      </c>
      <c r="L79" s="1">
        <f t="shared" si="40"/>
        <v>10.846666666666664</v>
      </c>
      <c r="M79" s="8">
        <f t="shared" si="40"/>
        <v>5.4041999999999994</v>
      </c>
      <c r="N79" s="1">
        <f t="shared" si="40"/>
        <v>4.1859195333333332</v>
      </c>
      <c r="O79" s="1">
        <f t="shared" si="40"/>
        <v>-1.635422133333333</v>
      </c>
      <c r="P79" s="9">
        <f t="shared" si="40"/>
        <v>0.93879999999999997</v>
      </c>
      <c r="Q79" s="9">
        <f t="shared" si="40"/>
        <v>0.71733333333333338</v>
      </c>
      <c r="R79" s="9">
        <f t="shared" si="40"/>
        <v>1</v>
      </c>
      <c r="S79" s="9">
        <f t="shared" si="40"/>
        <v>0.87013333333333343</v>
      </c>
      <c r="T79" s="1">
        <f t="shared" si="40"/>
        <v>1.4299333333333335</v>
      </c>
      <c r="U79" s="1">
        <f t="shared" si="40"/>
        <v>12.303933333333333</v>
      </c>
      <c r="V79" s="1">
        <f t="shared" si="40"/>
        <v>18.032800000000002</v>
      </c>
      <c r="W79" s="1">
        <f t="shared" si="40"/>
        <v>5.5031333333333334</v>
      </c>
      <c r="X79" s="1">
        <f t="shared" si="40"/>
        <v>13.875266666666667</v>
      </c>
      <c r="Y79" s="1">
        <f t="shared" si="40"/>
        <v>8.2525333333333339</v>
      </c>
      <c r="Z79" s="1">
        <f t="shared" si="40"/>
        <v>2.6760710666666667</v>
      </c>
      <c r="AA79" s="1"/>
      <c r="AB79">
        <v>1</v>
      </c>
      <c r="AC79">
        <v>2</v>
      </c>
      <c r="AD79">
        <v>28</v>
      </c>
      <c r="AE79">
        <v>12</v>
      </c>
      <c r="AF79">
        <v>22584.548999999999</v>
      </c>
      <c r="AG79">
        <v>-6583.808</v>
      </c>
      <c r="AH79">
        <v>6977.3059999999996</v>
      </c>
      <c r="AI79">
        <v>0.52700000000000002</v>
      </c>
      <c r="AJ79">
        <v>12.257999999999999</v>
      </c>
      <c r="AK79">
        <v>11.021000000000001</v>
      </c>
      <c r="AL79">
        <v>10665.611000000001</v>
      </c>
      <c r="AM79">
        <v>-6577.8729999999996</v>
      </c>
      <c r="AN79">
        <v>0.91700000000000004</v>
      </c>
      <c r="AO79">
        <v>0.28899999999999998</v>
      </c>
      <c r="AP79">
        <v>1</v>
      </c>
      <c r="AQ79">
        <v>0.78400000000000003</v>
      </c>
      <c r="AR79">
        <v>2.738</v>
      </c>
      <c r="AS79">
        <v>28.51</v>
      </c>
      <c r="AT79">
        <v>32.978999999999999</v>
      </c>
      <c r="AU79">
        <v>2.3159999999999998</v>
      </c>
      <c r="AV79">
        <v>20.315000000000001</v>
      </c>
      <c r="AW79">
        <v>7.0039999999999996</v>
      </c>
      <c r="AX79">
        <v>7903.8440000000001</v>
      </c>
    </row>
    <row r="80" spans="5:50" x14ac:dyDescent="0.2">
      <c r="E80" t="s">
        <v>33</v>
      </c>
      <c r="H80" s="1">
        <f t="shared" ref="H80:Z80" si="41">AVERAGE(H40:H42)</f>
        <v>19.518677333333333</v>
      </c>
      <c r="I80" s="1">
        <f t="shared" si="41"/>
        <v>6.8538198666666661</v>
      </c>
      <c r="J80" s="1">
        <f t="shared" si="41"/>
        <v>8.3966378666666657</v>
      </c>
      <c r="K80" s="1">
        <f t="shared" si="41"/>
        <v>-0.17133333333333334</v>
      </c>
      <c r="L80" s="1">
        <f t="shared" si="41"/>
        <v>13.6526</v>
      </c>
      <c r="M80" s="8">
        <f t="shared" si="41"/>
        <v>11.746</v>
      </c>
      <c r="N80" s="1">
        <f t="shared" si="41"/>
        <v>8.8795038666666652</v>
      </c>
      <c r="O80" s="1">
        <f t="shared" si="41"/>
        <v>7.0710859333333334</v>
      </c>
      <c r="P80" s="9">
        <f t="shared" si="41"/>
        <v>0.50306666666666666</v>
      </c>
      <c r="Q80" s="9">
        <f t="shared" si="41"/>
        <v>0.22313333333333332</v>
      </c>
      <c r="R80" s="9">
        <f t="shared" si="41"/>
        <v>0.99426666666666674</v>
      </c>
      <c r="S80" s="9">
        <f t="shared" si="41"/>
        <v>0.91666666666666663</v>
      </c>
      <c r="T80" s="1">
        <f t="shared" si="41"/>
        <v>2.4496666666666664</v>
      </c>
      <c r="U80" s="1">
        <f t="shared" si="41"/>
        <v>30.373733333333334</v>
      </c>
      <c r="V80" s="1">
        <f t="shared" si="41"/>
        <v>36.032400000000003</v>
      </c>
      <c r="W80" s="1">
        <f t="shared" si="41"/>
        <v>2.4586000000000001</v>
      </c>
      <c r="X80" s="1">
        <f t="shared" si="41"/>
        <v>22.34193333333333</v>
      </c>
      <c r="Y80" s="1">
        <f t="shared" si="41"/>
        <v>7.4929999999999994</v>
      </c>
      <c r="Z80" s="1">
        <f t="shared" si="41"/>
        <v>9.0324974000000022</v>
      </c>
      <c r="AA80" s="1"/>
      <c r="AB80">
        <v>1</v>
      </c>
      <c r="AC80">
        <v>2</v>
      </c>
      <c r="AD80">
        <v>29</v>
      </c>
      <c r="AE80">
        <v>60</v>
      </c>
      <c r="AF80">
        <v>5823.652</v>
      </c>
      <c r="AG80">
        <v>-298.84800000000001</v>
      </c>
      <c r="AH80">
        <v>647.40599999999995</v>
      </c>
      <c r="AI80">
        <v>0.14699999999999999</v>
      </c>
      <c r="AJ80">
        <v>10.141999999999999</v>
      </c>
      <c r="AK80">
        <v>3.93</v>
      </c>
      <c r="AL80">
        <v>2728.5830000000001</v>
      </c>
      <c r="AM80">
        <v>-309.40699999999998</v>
      </c>
      <c r="AN80">
        <v>1</v>
      </c>
      <c r="AO80">
        <v>0.94199999999999995</v>
      </c>
      <c r="AP80">
        <v>1</v>
      </c>
      <c r="AQ80">
        <v>1</v>
      </c>
      <c r="AR80">
        <v>0.626</v>
      </c>
      <c r="AS80">
        <v>8.4870000000000001</v>
      </c>
      <c r="AT80">
        <v>14.427</v>
      </c>
      <c r="AU80">
        <v>6.1539999999999999</v>
      </c>
      <c r="AV80">
        <v>12.087</v>
      </c>
      <c r="AW80">
        <v>8.27</v>
      </c>
      <c r="AX80">
        <v>800.375</v>
      </c>
    </row>
    <row r="81" spans="5:50" x14ac:dyDescent="0.2">
      <c r="E81" t="s">
        <v>32</v>
      </c>
      <c r="H81" s="1">
        <f t="shared" ref="H81:Z81" si="42">AVERAGE(H43:H45)</f>
        <v>20.794013400000001</v>
      </c>
      <c r="I81" s="1">
        <f t="shared" si="42"/>
        <v>5.7234511999999995</v>
      </c>
      <c r="J81" s="1">
        <f t="shared" si="42"/>
        <v>8.1757451999999997</v>
      </c>
      <c r="K81" s="1">
        <f t="shared" si="42"/>
        <v>-0.1095333333333333</v>
      </c>
      <c r="L81" s="1">
        <f t="shared" si="42"/>
        <v>14.791666666666666</v>
      </c>
      <c r="M81" s="8">
        <f t="shared" si="42"/>
        <v>13.657133333333334</v>
      </c>
      <c r="N81" s="1">
        <f t="shared" si="42"/>
        <v>9.4985669999999995</v>
      </c>
      <c r="O81" s="1">
        <f t="shared" si="42"/>
        <v>5.8192150666666675</v>
      </c>
      <c r="P81" s="9">
        <f t="shared" si="42"/>
        <v>0.48646666666666677</v>
      </c>
      <c r="Q81" s="9">
        <f t="shared" si="42"/>
        <v>0.25120000000000003</v>
      </c>
      <c r="R81" s="9">
        <f t="shared" si="42"/>
        <v>1</v>
      </c>
      <c r="S81" s="9">
        <f t="shared" si="42"/>
        <v>0.91039999999999999</v>
      </c>
      <c r="T81" s="1">
        <f t="shared" si="42"/>
        <v>2.903866666666667</v>
      </c>
      <c r="U81" s="1">
        <f t="shared" si="42"/>
        <v>34.949933333333327</v>
      </c>
      <c r="V81" s="1">
        <f t="shared" si="42"/>
        <v>37.429000000000002</v>
      </c>
      <c r="W81" s="1">
        <f t="shared" si="42"/>
        <v>2.2278666666666669</v>
      </c>
      <c r="X81" s="1">
        <f t="shared" si="42"/>
        <v>22.896133333333335</v>
      </c>
      <c r="Y81" s="1">
        <f t="shared" si="42"/>
        <v>8.5880666666666681</v>
      </c>
      <c r="Z81" s="1">
        <f t="shared" si="42"/>
        <v>8.8061874666666657</v>
      </c>
      <c r="AA81" s="1"/>
      <c r="AB81">
        <v>1</v>
      </c>
      <c r="AC81">
        <v>2</v>
      </c>
      <c r="AD81">
        <v>30</v>
      </c>
      <c r="AE81">
        <v>120</v>
      </c>
      <c r="AF81">
        <v>3882.7280000000001</v>
      </c>
      <c r="AG81">
        <v>-397.29300000000001</v>
      </c>
      <c r="AH81">
        <v>666.64300000000003</v>
      </c>
      <c r="AI81">
        <v>4.7E-2</v>
      </c>
      <c r="AJ81">
        <v>9.7620000000000005</v>
      </c>
      <c r="AK81">
        <v>2.9630000000000001</v>
      </c>
      <c r="AL81">
        <v>1883.24</v>
      </c>
      <c r="AM81">
        <v>-391.935</v>
      </c>
      <c r="AN81">
        <v>1</v>
      </c>
      <c r="AO81">
        <v>0.76</v>
      </c>
      <c r="AP81">
        <v>1</v>
      </c>
      <c r="AQ81">
        <v>0.99099999999999999</v>
      </c>
      <c r="AR81">
        <v>0.51100000000000001</v>
      </c>
      <c r="AS81">
        <v>6.23</v>
      </c>
      <c r="AT81">
        <v>12.89</v>
      </c>
      <c r="AU81">
        <v>6.8090000000000002</v>
      </c>
      <c r="AV81">
        <v>11.241</v>
      </c>
      <c r="AW81">
        <v>8.3209999999999997</v>
      </c>
      <c r="AX81">
        <v>787.18299999999999</v>
      </c>
    </row>
    <row r="82" spans="5:50" x14ac:dyDescent="0.2">
      <c r="E82" t="s">
        <v>31</v>
      </c>
      <c r="H82" s="1">
        <f t="shared" ref="H82:Z82" si="43">AVERAGE(H46:H48)</f>
        <v>16.669347066666663</v>
      </c>
      <c r="I82" s="1">
        <f t="shared" si="43"/>
        <v>1.0675529333333336</v>
      </c>
      <c r="J82" s="1">
        <f t="shared" si="43"/>
        <v>2.5373269999999999</v>
      </c>
      <c r="K82" s="1">
        <f t="shared" si="43"/>
        <v>-0.18546666666666664</v>
      </c>
      <c r="L82" s="1">
        <f t="shared" si="43"/>
        <v>14.221133333333334</v>
      </c>
      <c r="M82" s="8">
        <f t="shared" si="43"/>
        <v>10.878733333333331</v>
      </c>
      <c r="N82" s="1">
        <f t="shared" si="43"/>
        <v>7.2952094000000001</v>
      </c>
      <c r="O82" s="1">
        <f t="shared" si="43"/>
        <v>1.0682172666666667</v>
      </c>
      <c r="P82" s="9">
        <f t="shared" si="43"/>
        <v>0.96799999999999997</v>
      </c>
      <c r="Q82" s="9">
        <f t="shared" si="43"/>
        <v>0.86</v>
      </c>
      <c r="R82" s="9">
        <f t="shared" si="43"/>
        <v>1</v>
      </c>
      <c r="S82" s="9">
        <f t="shared" si="43"/>
        <v>0.94133333333333324</v>
      </c>
      <c r="T82" s="1">
        <f t="shared" si="43"/>
        <v>2.2269999999999999</v>
      </c>
      <c r="U82" s="1">
        <f t="shared" si="43"/>
        <v>27.062799999999999</v>
      </c>
      <c r="V82" s="1">
        <f t="shared" si="43"/>
        <v>30.749600000000001</v>
      </c>
      <c r="W82" s="1">
        <f t="shared" si="43"/>
        <v>4.1361333333333334</v>
      </c>
      <c r="X82" s="1">
        <f t="shared" si="43"/>
        <v>21.564333333333337</v>
      </c>
      <c r="Y82" s="1">
        <f t="shared" si="43"/>
        <v>8.7760666666666669</v>
      </c>
      <c r="Z82" s="1">
        <f t="shared" si="43"/>
        <v>3.2293660000000002</v>
      </c>
      <c r="AA82" s="1"/>
      <c r="AB82">
        <v>1</v>
      </c>
      <c r="AC82">
        <v>2</v>
      </c>
      <c r="AD82">
        <v>31</v>
      </c>
      <c r="AE82">
        <v>12</v>
      </c>
      <c r="AF82">
        <v>44466.718000000001</v>
      </c>
      <c r="AG82">
        <v>1721.0160000000001</v>
      </c>
      <c r="AH82">
        <v>8640.8389999999999</v>
      </c>
      <c r="AI82">
        <v>1.008</v>
      </c>
      <c r="AJ82">
        <v>22.167000000000002</v>
      </c>
      <c r="AK82">
        <v>41.139000000000003</v>
      </c>
      <c r="AL82">
        <v>20878.684000000001</v>
      </c>
      <c r="AM82">
        <v>1622.1</v>
      </c>
      <c r="AN82">
        <v>0.92600000000000005</v>
      </c>
      <c r="AO82">
        <v>0.70199999999999996</v>
      </c>
      <c r="AP82">
        <v>0.97399999999999998</v>
      </c>
      <c r="AQ82">
        <v>0.81899999999999995</v>
      </c>
      <c r="AR82">
        <v>9.0660000000000007</v>
      </c>
      <c r="AS82">
        <v>96.138999999999996</v>
      </c>
      <c r="AT82">
        <v>76.447999999999993</v>
      </c>
      <c r="AU82">
        <v>-16.64</v>
      </c>
      <c r="AV82">
        <v>46.036999999999999</v>
      </c>
      <c r="AW82">
        <v>5.4109999999999996</v>
      </c>
      <c r="AX82">
        <v>10917.498</v>
      </c>
    </row>
    <row r="83" spans="5:50" x14ac:dyDescent="0.2">
      <c r="E83" t="s">
        <v>30</v>
      </c>
      <c r="H83" s="1">
        <f t="shared" ref="H83:Z83" si="44">AVERAGE(H49:H51)</f>
        <v>17.866462133333332</v>
      </c>
      <c r="I83" s="1">
        <f t="shared" si="44"/>
        <v>0.39710519999999994</v>
      </c>
      <c r="J83" s="1">
        <f t="shared" si="44"/>
        <v>3.2586207333333337</v>
      </c>
      <c r="K83" s="1">
        <f t="shared" si="44"/>
        <v>0.39126666666666671</v>
      </c>
      <c r="L83" s="1">
        <f t="shared" si="44"/>
        <v>13.871533333333332</v>
      </c>
      <c r="M83" s="8">
        <f t="shared" si="44"/>
        <v>11.111466666666665</v>
      </c>
      <c r="N83" s="1">
        <f t="shared" si="44"/>
        <v>8.0447807999999998</v>
      </c>
      <c r="O83" s="1">
        <f t="shared" si="44"/>
        <v>0.37611506666666678</v>
      </c>
      <c r="P83" s="9">
        <f t="shared" si="44"/>
        <v>0.97293333333333332</v>
      </c>
      <c r="Q83" s="9">
        <f t="shared" si="44"/>
        <v>0.79493333333333338</v>
      </c>
      <c r="R83" s="9">
        <f t="shared" si="44"/>
        <v>0.99826666666666675</v>
      </c>
      <c r="S83" s="9">
        <f t="shared" si="44"/>
        <v>0.91900000000000015</v>
      </c>
      <c r="T83" s="1">
        <f t="shared" si="44"/>
        <v>2.7092666666666667</v>
      </c>
      <c r="U83" s="1">
        <f t="shared" si="44"/>
        <v>27.811933333333339</v>
      </c>
      <c r="V83" s="1">
        <f t="shared" si="44"/>
        <v>30.028866666666669</v>
      </c>
      <c r="W83" s="1">
        <f t="shared" si="44"/>
        <v>2.6556666666666668</v>
      </c>
      <c r="X83" s="1">
        <f t="shared" si="44"/>
        <v>20.061733333333333</v>
      </c>
      <c r="Y83" s="1">
        <f t="shared" si="44"/>
        <v>8.8716000000000008</v>
      </c>
      <c r="Z83" s="1">
        <f t="shared" si="44"/>
        <v>3.9254813333333334</v>
      </c>
      <c r="AA83" s="1"/>
      <c r="AB83">
        <v>1</v>
      </c>
      <c r="AC83">
        <v>2</v>
      </c>
      <c r="AD83">
        <v>32</v>
      </c>
      <c r="AE83">
        <v>60</v>
      </c>
      <c r="AF83">
        <v>39168.447999999997</v>
      </c>
      <c r="AG83">
        <v>3497.6390000000001</v>
      </c>
      <c r="AH83">
        <v>6893.3289999999997</v>
      </c>
      <c r="AI83">
        <v>-1.0780000000000001</v>
      </c>
      <c r="AJ83">
        <v>25.901</v>
      </c>
      <c r="AK83">
        <v>44.795000000000002</v>
      </c>
      <c r="AL83">
        <v>20661.268</v>
      </c>
      <c r="AM83">
        <v>3792.884</v>
      </c>
      <c r="AN83">
        <v>0.93400000000000005</v>
      </c>
      <c r="AO83">
        <v>0.71099999999999997</v>
      </c>
      <c r="AP83">
        <v>1</v>
      </c>
      <c r="AQ83">
        <v>0.879</v>
      </c>
      <c r="AR83">
        <v>9.5329999999999995</v>
      </c>
      <c r="AS83">
        <v>92.76</v>
      </c>
      <c r="AT83">
        <v>93.188999999999993</v>
      </c>
      <c r="AU83">
        <v>-6.9180000000000001</v>
      </c>
      <c r="AV83">
        <v>50.86</v>
      </c>
      <c r="AW83">
        <v>9.3330000000000002</v>
      </c>
      <c r="AX83">
        <v>8934.9549999999999</v>
      </c>
    </row>
    <row r="84" spans="5:50" x14ac:dyDescent="0.2">
      <c r="E84" t="s">
        <v>29</v>
      </c>
      <c r="H84" s="1">
        <f t="shared" ref="H84:Z84" si="45">AVERAGE(H34:H36)</f>
        <v>32.139931466666674</v>
      </c>
      <c r="I84" s="1">
        <f t="shared" si="45"/>
        <v>-0.4058561333333332</v>
      </c>
      <c r="J84" s="1">
        <f t="shared" si="45"/>
        <v>7.3834815333333319</v>
      </c>
      <c r="K84" s="1">
        <f t="shared" si="45"/>
        <v>0.17826666666666671</v>
      </c>
      <c r="L84" s="1">
        <f t="shared" si="45"/>
        <v>26.4682</v>
      </c>
      <c r="M84" s="8">
        <f t="shared" si="45"/>
        <v>28.933133333333334</v>
      </c>
      <c r="N84" s="1">
        <f t="shared" si="45"/>
        <v>15.736970933333332</v>
      </c>
      <c r="O84" s="1">
        <f t="shared" si="45"/>
        <v>-0.38669826666666651</v>
      </c>
      <c r="P84" s="9">
        <f t="shared" si="45"/>
        <v>0.87660000000000016</v>
      </c>
      <c r="Q84" s="9">
        <f t="shared" si="45"/>
        <v>0.59286666666666665</v>
      </c>
      <c r="R84" s="9">
        <f t="shared" si="45"/>
        <v>0.98506666666666665</v>
      </c>
      <c r="S84" s="9">
        <f t="shared" si="45"/>
        <v>0.79760000000000009</v>
      </c>
      <c r="T84" s="1">
        <f t="shared" si="45"/>
        <v>8.2262666666666657</v>
      </c>
      <c r="U84" s="1">
        <f t="shared" si="45"/>
        <v>66.206266666666679</v>
      </c>
      <c r="V84" s="1">
        <f t="shared" si="45"/>
        <v>70.567266666666669</v>
      </c>
      <c r="W84" s="1">
        <f t="shared" si="45"/>
        <v>0.35353333333333392</v>
      </c>
      <c r="X84" s="1">
        <f t="shared" si="45"/>
        <v>43.948200000000007</v>
      </c>
      <c r="Y84" s="1">
        <f t="shared" si="45"/>
        <v>13.495200000000002</v>
      </c>
      <c r="Z84" s="1">
        <f t="shared" si="45"/>
        <v>9.256808133333335</v>
      </c>
      <c r="AA84" s="1"/>
      <c r="AB84">
        <v>1</v>
      </c>
      <c r="AC84">
        <v>2</v>
      </c>
      <c r="AD84">
        <v>33</v>
      </c>
      <c r="AE84">
        <v>120</v>
      </c>
      <c r="AF84">
        <v>21057.982</v>
      </c>
      <c r="AG84">
        <v>3448.65</v>
      </c>
      <c r="AH84">
        <v>4681.1450000000004</v>
      </c>
      <c r="AI84">
        <v>-0.21</v>
      </c>
      <c r="AJ84">
        <v>17.420000000000002</v>
      </c>
      <c r="AK84">
        <v>17.145</v>
      </c>
      <c r="AL84">
        <v>10328.368</v>
      </c>
      <c r="AM84">
        <v>3557.8620000000001</v>
      </c>
      <c r="AN84">
        <v>0.90900000000000003</v>
      </c>
      <c r="AO84">
        <v>0.504</v>
      </c>
      <c r="AP84">
        <v>1</v>
      </c>
      <c r="AQ84">
        <v>0.85299999999999998</v>
      </c>
      <c r="AR84">
        <v>5.1550000000000002</v>
      </c>
      <c r="AS84">
        <v>43.067</v>
      </c>
      <c r="AT84">
        <v>44.941000000000003</v>
      </c>
      <c r="AU84">
        <v>2.6059999999999999</v>
      </c>
      <c r="AV84">
        <v>26.073</v>
      </c>
      <c r="AW84">
        <v>10.473000000000001</v>
      </c>
      <c r="AX84">
        <v>5457.81</v>
      </c>
    </row>
    <row r="85" spans="5:50" x14ac:dyDescent="0.2">
      <c r="E85" t="s">
        <v>28</v>
      </c>
      <c r="H85" s="1">
        <f t="shared" ref="H85:Z85" si="46">AVERAGE(H37:H39)</f>
        <v>33.239092399999997</v>
      </c>
      <c r="I85" s="1">
        <f t="shared" si="46"/>
        <v>-0.66303293333333357</v>
      </c>
      <c r="J85" s="1">
        <f t="shared" si="46"/>
        <v>8.4581374</v>
      </c>
      <c r="K85" s="1">
        <f t="shared" si="46"/>
        <v>0.65379999999999994</v>
      </c>
      <c r="L85" s="1">
        <f t="shared" si="46"/>
        <v>29.386733333333336</v>
      </c>
      <c r="M85" s="8">
        <f t="shared" si="46"/>
        <v>29.244600000000002</v>
      </c>
      <c r="N85" s="1">
        <f t="shared" si="46"/>
        <v>16.334257733333335</v>
      </c>
      <c r="O85" s="1">
        <f t="shared" si="46"/>
        <v>-0.63952900000000013</v>
      </c>
      <c r="P85" s="9">
        <f t="shared" si="46"/>
        <v>0.86053333333333326</v>
      </c>
      <c r="Q85" s="9">
        <f t="shared" si="46"/>
        <v>0.56480000000000008</v>
      </c>
      <c r="R85" s="9">
        <f t="shared" si="46"/>
        <v>0.97820000000000007</v>
      </c>
      <c r="S85" s="9">
        <f t="shared" si="46"/>
        <v>0.77240000000000009</v>
      </c>
      <c r="T85" s="1">
        <f t="shared" si="46"/>
        <v>9.0118000000000009</v>
      </c>
      <c r="U85" s="1">
        <f t="shared" si="46"/>
        <v>66.873800000000003</v>
      </c>
      <c r="V85" s="1">
        <f t="shared" si="46"/>
        <v>69.653533333333328</v>
      </c>
      <c r="W85" s="1">
        <f t="shared" si="46"/>
        <v>3.1212</v>
      </c>
      <c r="X85" s="1">
        <f t="shared" si="46"/>
        <v>45.862933333333331</v>
      </c>
      <c r="Y85" s="1">
        <f t="shared" si="46"/>
        <v>15.281799999999999</v>
      </c>
      <c r="Z85" s="1">
        <f t="shared" si="46"/>
        <v>10.250095133333334</v>
      </c>
      <c r="AA85" s="1"/>
      <c r="AB85">
        <v>1</v>
      </c>
      <c r="AC85">
        <v>2</v>
      </c>
      <c r="AD85">
        <v>34</v>
      </c>
      <c r="AE85">
        <v>12</v>
      </c>
      <c r="AF85">
        <v>26124.091</v>
      </c>
      <c r="AG85">
        <v>-12965.352000000001</v>
      </c>
      <c r="AH85">
        <v>12992.487999999999</v>
      </c>
      <c r="AI85">
        <v>-1.002</v>
      </c>
      <c r="AJ85">
        <v>12.395</v>
      </c>
      <c r="AK85">
        <v>12.118</v>
      </c>
      <c r="AL85">
        <v>12245.392</v>
      </c>
      <c r="AM85">
        <v>-12908.582</v>
      </c>
      <c r="AN85">
        <v>0.51200000000000001</v>
      </c>
      <c r="AO85">
        <v>0.14899999999999999</v>
      </c>
      <c r="AP85">
        <v>1</v>
      </c>
      <c r="AQ85">
        <v>0.80200000000000005</v>
      </c>
      <c r="AR85">
        <v>3.6669999999999998</v>
      </c>
      <c r="AS85">
        <v>31.827999999999999</v>
      </c>
      <c r="AT85">
        <v>33.752000000000002</v>
      </c>
      <c r="AU85">
        <v>0.91700000000000004</v>
      </c>
      <c r="AV85">
        <v>19.96</v>
      </c>
      <c r="AW85">
        <v>7.0039999999999996</v>
      </c>
      <c r="AX85">
        <v>14684.808999999999</v>
      </c>
    </row>
    <row r="86" spans="5:50" x14ac:dyDescent="0.2">
      <c r="M86" s="8"/>
      <c r="S86" s="9"/>
      <c r="AB86">
        <v>1</v>
      </c>
      <c r="AC86">
        <v>2</v>
      </c>
      <c r="AD86">
        <v>35</v>
      </c>
      <c r="AE86">
        <v>60</v>
      </c>
      <c r="AF86">
        <v>32887.035000000003</v>
      </c>
      <c r="AG86">
        <v>-3565.56</v>
      </c>
      <c r="AH86">
        <v>6769.6090000000004</v>
      </c>
      <c r="AI86">
        <v>0.53500000000000003</v>
      </c>
      <c r="AJ86">
        <v>26.047999999999998</v>
      </c>
      <c r="AK86">
        <v>25.135000000000002</v>
      </c>
      <c r="AL86">
        <v>15899.934999999999</v>
      </c>
      <c r="AM86">
        <v>-3439.8029999999999</v>
      </c>
      <c r="AN86">
        <v>0.94199999999999995</v>
      </c>
      <c r="AO86">
        <v>0.61199999999999999</v>
      </c>
      <c r="AP86">
        <v>1</v>
      </c>
      <c r="AQ86">
        <v>0.79300000000000004</v>
      </c>
      <c r="AR86">
        <v>6.4909999999999997</v>
      </c>
      <c r="AS86">
        <v>63.53</v>
      </c>
      <c r="AT86">
        <v>78.024000000000001</v>
      </c>
      <c r="AU86">
        <v>4.5880000000000001</v>
      </c>
      <c r="AV86">
        <v>42.421999999999997</v>
      </c>
      <c r="AW86">
        <v>15.699</v>
      </c>
      <c r="AX86">
        <v>9287.0930000000008</v>
      </c>
    </row>
    <row r="87" spans="5:50" x14ac:dyDescent="0.2">
      <c r="E87" t="s">
        <v>49</v>
      </c>
      <c r="H87" s="1">
        <f t="shared" ref="H87:Z87" si="47">AVERAGE(H4:H6,H10:H12,H16:H18,H22:H24,H28:H30,H34:H36,H40:H42,H46:H48,)</f>
        <v>12.037135551999997</v>
      </c>
      <c r="I87" s="1">
        <f t="shared" si="47"/>
        <v>0.28615088799999999</v>
      </c>
      <c r="J87" s="1">
        <f t="shared" si="47"/>
        <v>3.0514205040000002</v>
      </c>
      <c r="K87" s="1">
        <f t="shared" si="47"/>
        <v>2.3520000000000012E-3</v>
      </c>
      <c r="L87" s="1">
        <f t="shared" si="47"/>
        <v>12.663023999999998</v>
      </c>
      <c r="M87" s="8">
        <f t="shared" si="47"/>
        <v>8.5879440000000002</v>
      </c>
      <c r="N87" s="1">
        <f t="shared" si="47"/>
        <v>5.5761672479999991</v>
      </c>
      <c r="O87" s="1">
        <f t="shared" si="47"/>
        <v>0.32027527999999983</v>
      </c>
      <c r="P87" s="9">
        <f t="shared" si="47"/>
        <v>0.85183999999999982</v>
      </c>
      <c r="Q87" s="9">
        <f t="shared" si="47"/>
        <v>0.63581600000000016</v>
      </c>
      <c r="R87" s="9">
        <f t="shared" si="47"/>
        <v>0.95752000000000015</v>
      </c>
      <c r="S87" s="9">
        <f t="shared" si="47"/>
        <v>0.85530400000000018</v>
      </c>
      <c r="T87" s="1">
        <f t="shared" si="47"/>
        <v>2.1075440000000003</v>
      </c>
      <c r="U87" s="1">
        <f t="shared" si="47"/>
        <v>20.323808</v>
      </c>
      <c r="V87" s="1">
        <f t="shared" si="47"/>
        <v>25.780176000000001</v>
      </c>
      <c r="W87" s="1">
        <f t="shared" si="47"/>
        <v>4.5483920000000007</v>
      </c>
      <c r="X87" s="1">
        <f t="shared" si="47"/>
        <v>17.998951999999999</v>
      </c>
      <c r="Y87" s="1">
        <f t="shared" si="47"/>
        <v>8.5700720000000015</v>
      </c>
      <c r="Z87" s="1">
        <f t="shared" si="47"/>
        <v>3.5934113600000002</v>
      </c>
      <c r="AA87" s="1"/>
      <c r="AB87">
        <v>1</v>
      </c>
      <c r="AC87">
        <v>2</v>
      </c>
      <c r="AD87">
        <v>36</v>
      </c>
      <c r="AE87">
        <v>120</v>
      </c>
      <c r="AF87">
        <v>31241.726999999999</v>
      </c>
      <c r="AG87">
        <v>1925.4110000000001</v>
      </c>
      <c r="AH87">
        <v>6969.2139999999999</v>
      </c>
      <c r="AI87">
        <v>0.61299999999999999</v>
      </c>
      <c r="AJ87">
        <v>41.531999999999996</v>
      </c>
      <c r="AK87">
        <v>38.377000000000002</v>
      </c>
      <c r="AL87">
        <v>15659.888999999999</v>
      </c>
      <c r="AM87">
        <v>2155.183</v>
      </c>
      <c r="AN87">
        <v>0.93400000000000005</v>
      </c>
      <c r="AO87">
        <v>0.62</v>
      </c>
      <c r="AP87">
        <v>0.97399999999999998</v>
      </c>
      <c r="AQ87">
        <v>0.73299999999999998</v>
      </c>
      <c r="AR87">
        <v>12.617000000000001</v>
      </c>
      <c r="AS87">
        <v>78.777000000000001</v>
      </c>
      <c r="AT87">
        <v>96.924999999999997</v>
      </c>
      <c r="AU87">
        <v>3.355</v>
      </c>
      <c r="AV87">
        <v>69.481999999999999</v>
      </c>
      <c r="AW87">
        <v>14.695</v>
      </c>
      <c r="AX87">
        <v>8631.0769999999993</v>
      </c>
    </row>
    <row r="88" spans="5:50" x14ac:dyDescent="0.2">
      <c r="E88" t="s">
        <v>48</v>
      </c>
      <c r="H88" s="1"/>
      <c r="I88" s="1"/>
      <c r="J88" s="1"/>
      <c r="K88" s="1"/>
      <c r="L88" s="1"/>
      <c r="M88" s="8"/>
      <c r="N88" s="1"/>
      <c r="O88" s="1"/>
      <c r="Q88" s="9"/>
      <c r="R88" s="9"/>
      <c r="S88" s="9"/>
      <c r="T88" s="1"/>
      <c r="U88" s="1"/>
      <c r="V88" s="1"/>
      <c r="W88" s="1"/>
      <c r="X88" s="1"/>
      <c r="Y88" s="1"/>
      <c r="Z88" s="1"/>
      <c r="AA88" s="1"/>
      <c r="AB88">
        <v>1</v>
      </c>
      <c r="AC88">
        <v>2</v>
      </c>
      <c r="AD88">
        <v>37</v>
      </c>
      <c r="AE88">
        <v>12</v>
      </c>
      <c r="AF88">
        <v>25383.969000000001</v>
      </c>
      <c r="AG88">
        <v>-3909.9140000000002</v>
      </c>
      <c r="AH88">
        <v>5615.0720000000001</v>
      </c>
      <c r="AI88">
        <v>0.19500000000000001</v>
      </c>
      <c r="AJ88">
        <v>10.632999999999999</v>
      </c>
      <c r="AK88">
        <v>10.840999999999999</v>
      </c>
      <c r="AL88">
        <v>11808.944</v>
      </c>
      <c r="AM88">
        <v>-3961.8490000000002</v>
      </c>
      <c r="AN88">
        <v>1</v>
      </c>
      <c r="AO88">
        <v>0.55400000000000005</v>
      </c>
      <c r="AP88">
        <v>1</v>
      </c>
      <c r="AQ88">
        <v>0.88800000000000001</v>
      </c>
      <c r="AR88">
        <v>2.7440000000000002</v>
      </c>
      <c r="AS88">
        <v>30.035</v>
      </c>
      <c r="AT88">
        <v>29.882999999999999</v>
      </c>
      <c r="AU88">
        <v>-5.3999999999999999E-2</v>
      </c>
      <c r="AV88">
        <v>17.024000000000001</v>
      </c>
      <c r="AW88">
        <v>5.6950000000000003</v>
      </c>
      <c r="AX88">
        <v>6393.232</v>
      </c>
    </row>
    <row r="89" spans="5:50" x14ac:dyDescent="0.2">
      <c r="M89" s="8"/>
      <c r="Q89" s="9"/>
      <c r="R89" s="9"/>
      <c r="S89" s="9"/>
      <c r="AB89">
        <v>1</v>
      </c>
      <c r="AC89">
        <v>2</v>
      </c>
      <c r="AD89">
        <v>38</v>
      </c>
      <c r="AE89">
        <v>60</v>
      </c>
      <c r="AF89">
        <v>20183.541000000001</v>
      </c>
      <c r="AG89">
        <v>9746.1409999999996</v>
      </c>
      <c r="AH89">
        <v>10314.557000000001</v>
      </c>
      <c r="AI89">
        <v>-0.32</v>
      </c>
      <c r="AJ89">
        <v>11.954000000000001</v>
      </c>
      <c r="AK89">
        <v>15.884</v>
      </c>
      <c r="AL89">
        <v>8739.2950000000001</v>
      </c>
      <c r="AM89">
        <v>10314.557000000001</v>
      </c>
      <c r="AN89">
        <v>0.40500000000000003</v>
      </c>
      <c r="AO89">
        <v>0.11600000000000001</v>
      </c>
      <c r="AP89">
        <v>1</v>
      </c>
      <c r="AQ89">
        <v>0.91400000000000003</v>
      </c>
      <c r="AR89">
        <v>1.9419999999999999</v>
      </c>
      <c r="AS89">
        <v>45.351999999999997</v>
      </c>
      <c r="AT89">
        <v>66.308000000000007</v>
      </c>
      <c r="AU89">
        <v>0.51400000000000001</v>
      </c>
      <c r="AV89">
        <v>37.631999999999998</v>
      </c>
      <c r="AW89">
        <v>6.71</v>
      </c>
      <c r="AX89">
        <v>10516.668</v>
      </c>
    </row>
    <row r="90" spans="5:50" x14ac:dyDescent="0.2">
      <c r="S90" s="9"/>
      <c r="AB90">
        <v>1</v>
      </c>
      <c r="AC90">
        <v>2</v>
      </c>
      <c r="AD90">
        <v>39</v>
      </c>
      <c r="AE90">
        <v>120</v>
      </c>
      <c r="AF90">
        <v>10899.826999999999</v>
      </c>
      <c r="AG90">
        <v>7736.6090000000004</v>
      </c>
      <c r="AH90">
        <v>7942.36</v>
      </c>
      <c r="AI90">
        <v>0.63900000000000001</v>
      </c>
      <c r="AJ90">
        <v>10.329000000000001</v>
      </c>
      <c r="AK90">
        <v>5.7569999999999997</v>
      </c>
      <c r="AL90">
        <v>4978.0469999999996</v>
      </c>
      <c r="AM90">
        <v>7914.93</v>
      </c>
      <c r="AN90">
        <v>0.20699999999999999</v>
      </c>
      <c r="AO90">
        <v>0.157</v>
      </c>
      <c r="AP90">
        <v>0.94799999999999995</v>
      </c>
      <c r="AQ90">
        <v>0.83599999999999997</v>
      </c>
      <c r="AR90">
        <v>1.4350000000000001</v>
      </c>
      <c r="AS90">
        <v>13.452999999999999</v>
      </c>
      <c r="AT90">
        <v>19.556999999999999</v>
      </c>
      <c r="AU90">
        <v>5.5069999999999997</v>
      </c>
      <c r="AV90">
        <v>13.62</v>
      </c>
      <c r="AW90">
        <v>7.9470000000000001</v>
      </c>
      <c r="AX90">
        <v>8597.7890000000007</v>
      </c>
    </row>
    <row r="91" spans="5:50" x14ac:dyDescent="0.2">
      <c r="S91" s="9"/>
      <c r="AB91">
        <v>1</v>
      </c>
      <c r="AC91">
        <v>2</v>
      </c>
      <c r="AD91">
        <v>40</v>
      </c>
      <c r="AE91">
        <v>12</v>
      </c>
      <c r="AF91">
        <v>38126.142</v>
      </c>
      <c r="AG91">
        <v>-863.55</v>
      </c>
      <c r="AH91">
        <v>4551.8739999999998</v>
      </c>
      <c r="AI91">
        <v>3.7999999999999999E-2</v>
      </c>
      <c r="AJ91">
        <v>23.771999999999998</v>
      </c>
      <c r="AK91">
        <v>26.585999999999999</v>
      </c>
      <c r="AL91">
        <v>17477.888999999999</v>
      </c>
      <c r="AM91">
        <v>-909.06100000000004</v>
      </c>
      <c r="AN91">
        <v>1</v>
      </c>
      <c r="AO91">
        <v>0.876</v>
      </c>
      <c r="AP91">
        <v>1</v>
      </c>
      <c r="AQ91">
        <v>0.871</v>
      </c>
      <c r="AR91">
        <v>5.1890000000000001</v>
      </c>
      <c r="AS91">
        <v>69.075999999999993</v>
      </c>
      <c r="AT91">
        <v>60.862000000000002</v>
      </c>
      <c r="AU91">
        <v>3.601</v>
      </c>
      <c r="AV91">
        <v>39.514000000000003</v>
      </c>
      <c r="AW91">
        <v>12.746</v>
      </c>
      <c r="AX91">
        <v>6151.7330000000002</v>
      </c>
    </row>
    <row r="92" spans="5:50" x14ac:dyDescent="0.2">
      <c r="E92" t="s">
        <v>93</v>
      </c>
      <c r="G92" t="s">
        <v>94</v>
      </c>
      <c r="I92" t="s">
        <v>95</v>
      </c>
      <c r="L92" t="s">
        <v>96</v>
      </c>
      <c r="N92" t="s">
        <v>97</v>
      </c>
      <c r="P92" t="s">
        <v>98</v>
      </c>
      <c r="Q92" t="s">
        <v>99</v>
      </c>
      <c r="S92" t="s">
        <v>100</v>
      </c>
      <c r="AB92">
        <v>1</v>
      </c>
      <c r="AC92">
        <v>2</v>
      </c>
      <c r="AD92">
        <v>41</v>
      </c>
      <c r="AE92">
        <v>60</v>
      </c>
      <c r="AF92">
        <v>12766.905000000001</v>
      </c>
      <c r="AG92">
        <v>9427.6200000000008</v>
      </c>
      <c r="AH92">
        <v>9463.884</v>
      </c>
      <c r="AI92">
        <v>-0.39100000000000001</v>
      </c>
      <c r="AJ92">
        <v>9.27</v>
      </c>
      <c r="AK92">
        <v>6.9649999999999999</v>
      </c>
      <c r="AL92">
        <v>6077.4560000000001</v>
      </c>
      <c r="AM92">
        <v>9463.884</v>
      </c>
      <c r="AN92">
        <v>0.157</v>
      </c>
      <c r="AO92">
        <v>0</v>
      </c>
      <c r="AP92">
        <v>1</v>
      </c>
      <c r="AQ92">
        <v>1</v>
      </c>
      <c r="AR92">
        <v>0.88200000000000001</v>
      </c>
      <c r="AS92">
        <v>16.222000000000001</v>
      </c>
      <c r="AT92">
        <v>19.488</v>
      </c>
      <c r="AU92">
        <v>2.6619999999999999</v>
      </c>
      <c r="AV92">
        <v>13.163</v>
      </c>
      <c r="AW92">
        <v>5.9690000000000003</v>
      </c>
      <c r="AX92">
        <v>9657.143</v>
      </c>
    </row>
    <row r="93" spans="5:50" x14ac:dyDescent="0.2">
      <c r="P93"/>
      <c r="AB93">
        <v>1</v>
      </c>
      <c r="AC93">
        <v>2</v>
      </c>
      <c r="AD93">
        <v>42</v>
      </c>
      <c r="AE93">
        <v>120</v>
      </c>
      <c r="AF93">
        <v>12655.075999999999</v>
      </c>
      <c r="AG93">
        <v>8833.6440000000002</v>
      </c>
      <c r="AH93">
        <v>9198.7479999999996</v>
      </c>
      <c r="AI93">
        <v>-0.34499999999999997</v>
      </c>
      <c r="AJ93">
        <v>9.0299999999999994</v>
      </c>
      <c r="AK93">
        <v>6.1539999999999999</v>
      </c>
      <c r="AL93">
        <v>4798.7169999999996</v>
      </c>
      <c r="AM93">
        <v>9198.7479999999996</v>
      </c>
      <c r="AN93">
        <v>0.33100000000000002</v>
      </c>
      <c r="AO93">
        <v>0</v>
      </c>
      <c r="AP93">
        <v>1</v>
      </c>
      <c r="AQ93">
        <v>0.91400000000000003</v>
      </c>
      <c r="AR93">
        <v>1.4370000000000001</v>
      </c>
      <c r="AS93">
        <v>25.446000000000002</v>
      </c>
      <c r="AT93">
        <v>43.204000000000001</v>
      </c>
      <c r="AU93">
        <v>3.5720000000000001</v>
      </c>
      <c r="AV93">
        <v>12.596</v>
      </c>
      <c r="AW93">
        <v>6.42</v>
      </c>
      <c r="AX93">
        <v>9453.7450000000008</v>
      </c>
    </row>
    <row r="94" spans="5:50" x14ac:dyDescent="0.2">
      <c r="E94" t="s">
        <v>4</v>
      </c>
      <c r="G94" s="1">
        <f>H57/2</f>
        <v>10.992953912499999</v>
      </c>
      <c r="H94" s="1" t="s">
        <v>3</v>
      </c>
      <c r="I94" s="1">
        <f>P57*100</f>
        <v>89.420000000000016</v>
      </c>
      <c r="J94" t="s">
        <v>101</v>
      </c>
      <c r="K94" s="1" t="s">
        <v>3</v>
      </c>
      <c r="L94" s="1">
        <f>O57</f>
        <v>-1.3612765874999997</v>
      </c>
      <c r="M94" s="1" t="s">
        <v>3</v>
      </c>
      <c r="N94" s="1">
        <f>J57</f>
        <v>5.1376073499999997</v>
      </c>
      <c r="O94" s="1" t="s">
        <v>3</v>
      </c>
      <c r="P94" s="1">
        <f>M57/2</f>
        <v>7.2472062499999987</v>
      </c>
      <c r="Q94" s="1">
        <f>S57*100</f>
        <v>86.939999999999984</v>
      </c>
      <c r="R94" t="s">
        <v>101</v>
      </c>
      <c r="S94" s="1" t="s">
        <v>3</v>
      </c>
      <c r="T94" s="1">
        <f>Z57</f>
        <v>6.1195731875000003</v>
      </c>
      <c r="U94" s="2" t="s">
        <v>2</v>
      </c>
      <c r="Z94" s="1" t="s">
        <v>3</v>
      </c>
      <c r="AB94">
        <v>1</v>
      </c>
      <c r="AC94">
        <v>2</v>
      </c>
      <c r="AD94">
        <v>43</v>
      </c>
      <c r="AE94">
        <v>12</v>
      </c>
      <c r="AF94">
        <v>33901.553</v>
      </c>
      <c r="AG94">
        <v>-3934.9580000000001</v>
      </c>
      <c r="AH94">
        <v>5851.53</v>
      </c>
      <c r="AI94">
        <v>-0.159</v>
      </c>
      <c r="AJ94">
        <v>18.754999999999999</v>
      </c>
      <c r="AK94">
        <v>20.888999999999999</v>
      </c>
      <c r="AL94">
        <v>15545.966</v>
      </c>
      <c r="AM94">
        <v>-4019.1210000000001</v>
      </c>
      <c r="AN94">
        <v>0.90100000000000002</v>
      </c>
      <c r="AO94">
        <v>0.68600000000000005</v>
      </c>
      <c r="AP94">
        <v>1</v>
      </c>
      <c r="AQ94">
        <v>0.83599999999999997</v>
      </c>
      <c r="AR94">
        <v>5.7370000000000001</v>
      </c>
      <c r="AS94">
        <v>54.131</v>
      </c>
      <c r="AT94">
        <v>52.085999999999999</v>
      </c>
      <c r="AU94">
        <v>-4.327</v>
      </c>
      <c r="AV94">
        <v>31.364000000000001</v>
      </c>
      <c r="AW94">
        <v>9.7680000000000007</v>
      </c>
      <c r="AX94">
        <v>7721.7910000000002</v>
      </c>
    </row>
    <row r="95" spans="5:50" x14ac:dyDescent="0.2">
      <c r="E95" t="s">
        <v>5</v>
      </c>
      <c r="G95" s="1">
        <f>H58/2</f>
        <v>4.9954326250000003</v>
      </c>
      <c r="H95" s="1" t="s">
        <v>3</v>
      </c>
      <c r="I95" s="1">
        <f>P58*100</f>
        <v>89.52249999999998</v>
      </c>
      <c r="J95" t="s">
        <v>101</v>
      </c>
      <c r="K95" s="1" t="s">
        <v>3</v>
      </c>
      <c r="L95" s="1">
        <f>O58</f>
        <v>1.1244823500000001</v>
      </c>
      <c r="M95" s="1" t="s">
        <v>3</v>
      </c>
      <c r="N95" s="1">
        <f>J58</f>
        <v>2.5201670250000001</v>
      </c>
      <c r="O95" s="1" t="s">
        <v>3</v>
      </c>
      <c r="P95" s="1">
        <f>M58/2</f>
        <v>3.4792562499999997</v>
      </c>
      <c r="Q95" s="1">
        <f>S58*100</f>
        <v>92.643749999999997</v>
      </c>
      <c r="R95" t="s">
        <v>101</v>
      </c>
      <c r="S95" s="1" t="s">
        <v>3</v>
      </c>
      <c r="T95" s="1">
        <f>Z58</f>
        <v>2.9190524625000003</v>
      </c>
      <c r="U95" s="2" t="s">
        <v>2</v>
      </c>
      <c r="Z95" s="1" t="s">
        <v>3</v>
      </c>
      <c r="AB95">
        <v>1</v>
      </c>
      <c r="AC95">
        <v>2</v>
      </c>
      <c r="AD95">
        <v>44</v>
      </c>
      <c r="AE95">
        <v>60</v>
      </c>
      <c r="AF95">
        <v>8632.3490000000002</v>
      </c>
      <c r="AG95">
        <v>241.649</v>
      </c>
      <c r="AH95">
        <v>314.04500000000002</v>
      </c>
      <c r="AI95">
        <v>-0.124</v>
      </c>
      <c r="AJ95">
        <v>9.6760000000000002</v>
      </c>
      <c r="AK95">
        <v>4.1989999999999998</v>
      </c>
      <c r="AL95">
        <v>3192.482</v>
      </c>
      <c r="AM95">
        <v>105.863</v>
      </c>
      <c r="AN95">
        <v>1</v>
      </c>
      <c r="AO95">
        <v>1</v>
      </c>
      <c r="AP95">
        <v>1</v>
      </c>
      <c r="AQ95">
        <v>1</v>
      </c>
      <c r="AR95">
        <v>0.378</v>
      </c>
      <c r="AS95">
        <v>10.47</v>
      </c>
      <c r="AT95">
        <v>13.997999999999999</v>
      </c>
      <c r="AU95">
        <v>4.2359999999999998</v>
      </c>
      <c r="AV95">
        <v>11.419</v>
      </c>
      <c r="AW95">
        <v>7.5549999999999997</v>
      </c>
      <c r="AX95">
        <v>456.44099999999997</v>
      </c>
    </row>
    <row r="96" spans="5:50" x14ac:dyDescent="0.2">
      <c r="E96" t="s">
        <v>6</v>
      </c>
      <c r="G96" s="1">
        <f>H59/2</f>
        <v>4.0871654875000001</v>
      </c>
      <c r="H96" s="1" t="s">
        <v>3</v>
      </c>
      <c r="I96" s="1">
        <f>P59*100</f>
        <v>88.564999999999998</v>
      </c>
      <c r="J96" t="s">
        <v>101</v>
      </c>
      <c r="K96" s="1" t="s">
        <v>3</v>
      </c>
      <c r="L96" s="1">
        <f>O59</f>
        <v>0.93811836249999991</v>
      </c>
      <c r="M96" s="1" t="s">
        <v>3</v>
      </c>
      <c r="N96" s="1">
        <f>J59</f>
        <v>2.2815892875000001</v>
      </c>
      <c r="O96" s="1" t="s">
        <v>3</v>
      </c>
      <c r="P96" s="1">
        <f>M59/2</f>
        <v>3.3798437499999996</v>
      </c>
      <c r="Q96" s="1">
        <f>S59*100</f>
        <v>90.772499999999994</v>
      </c>
      <c r="R96" t="s">
        <v>101</v>
      </c>
      <c r="S96" s="1" t="s">
        <v>3</v>
      </c>
      <c r="T96" s="1">
        <f>Z59</f>
        <v>2.6146782124999999</v>
      </c>
      <c r="U96" s="2" t="s">
        <v>2</v>
      </c>
      <c r="Z96" s="1" t="s">
        <v>3</v>
      </c>
      <c r="AB96">
        <v>1</v>
      </c>
      <c r="AC96">
        <v>2</v>
      </c>
      <c r="AD96">
        <v>45</v>
      </c>
      <c r="AE96">
        <v>120</v>
      </c>
      <c r="AF96">
        <v>6804.2489999999998</v>
      </c>
      <c r="AG96">
        <v>-138.66999999999999</v>
      </c>
      <c r="AH96">
        <v>321.72399999999999</v>
      </c>
      <c r="AI96">
        <v>-6.0000000000000001E-3</v>
      </c>
      <c r="AJ96">
        <v>10.615</v>
      </c>
      <c r="AK96">
        <v>3.6949999999999998</v>
      </c>
      <c r="AL96">
        <v>2391.7420000000002</v>
      </c>
      <c r="AM96">
        <v>-38.896000000000001</v>
      </c>
      <c r="AN96">
        <v>1</v>
      </c>
      <c r="AO96">
        <v>0.97499999999999998</v>
      </c>
      <c r="AP96">
        <v>1</v>
      </c>
      <c r="AQ96">
        <v>1</v>
      </c>
      <c r="AR96">
        <v>0.441</v>
      </c>
      <c r="AS96">
        <v>9.3109999999999999</v>
      </c>
      <c r="AT96">
        <v>15.092000000000001</v>
      </c>
      <c r="AU96">
        <v>6.9729999999999999</v>
      </c>
      <c r="AV96">
        <v>12.379</v>
      </c>
      <c r="AW96">
        <v>8.9849999999999994</v>
      </c>
      <c r="AX96">
        <v>396.34500000000003</v>
      </c>
    </row>
    <row r="97" spans="5:50" x14ac:dyDescent="0.2">
      <c r="E97" s="2" t="s">
        <v>2</v>
      </c>
      <c r="G97" s="1"/>
      <c r="H97" s="1"/>
      <c r="I97" s="1"/>
      <c r="K97" s="1"/>
      <c r="L97" s="1"/>
      <c r="M97" s="1"/>
      <c r="N97" s="1"/>
      <c r="O97" s="1"/>
      <c r="P97" s="1"/>
      <c r="Q97" s="1"/>
      <c r="S97" s="1"/>
      <c r="T97" s="1"/>
      <c r="Z97" s="1"/>
      <c r="AB97">
        <v>1</v>
      </c>
      <c r="AC97">
        <v>2</v>
      </c>
      <c r="AD97">
        <v>46</v>
      </c>
      <c r="AE97">
        <v>12</v>
      </c>
      <c r="AF97">
        <v>45678.938000000002</v>
      </c>
      <c r="AG97">
        <v>4529.17</v>
      </c>
      <c r="AH97">
        <v>9805.6489999999994</v>
      </c>
      <c r="AI97">
        <v>0.47299999999999998</v>
      </c>
      <c r="AJ97">
        <v>50.113999999999997</v>
      </c>
      <c r="AK97">
        <v>42.710999999999999</v>
      </c>
      <c r="AL97">
        <v>21723.027999999998</v>
      </c>
      <c r="AM97">
        <v>4498.4949999999999</v>
      </c>
      <c r="AN97">
        <v>0.91700000000000004</v>
      </c>
      <c r="AO97">
        <v>0.63600000000000001</v>
      </c>
      <c r="AP97">
        <v>0.97399999999999998</v>
      </c>
      <c r="AQ97">
        <v>0.75900000000000001</v>
      </c>
      <c r="AR97">
        <v>12.999000000000001</v>
      </c>
      <c r="AS97">
        <v>94.626999999999995</v>
      </c>
      <c r="AT97">
        <v>98.138000000000005</v>
      </c>
      <c r="AU97">
        <v>8.5839999999999996</v>
      </c>
      <c r="AV97">
        <v>73.119</v>
      </c>
      <c r="AW97">
        <v>29.076000000000001</v>
      </c>
      <c r="AX97">
        <v>12053.487999999999</v>
      </c>
    </row>
    <row r="98" spans="5:50" x14ac:dyDescent="0.2">
      <c r="E98" t="s">
        <v>7</v>
      </c>
      <c r="F98" t="s">
        <v>3</v>
      </c>
      <c r="G98" s="1">
        <f t="shared" ref="G98:G105" si="48">H61/2</f>
        <v>2.8953498999999998</v>
      </c>
      <c r="H98" s="1" t="s">
        <v>3</v>
      </c>
      <c r="I98" s="1">
        <f t="shared" ref="I98:I105" si="49">P61*100</f>
        <v>98.57</v>
      </c>
      <c r="J98" t="s">
        <v>101</v>
      </c>
      <c r="K98" s="1" t="s">
        <v>3</v>
      </c>
      <c r="L98" s="1">
        <f t="shared" ref="L98:L105" si="50">O61</f>
        <v>-2.6828299999999989E-2</v>
      </c>
      <c r="M98" s="1" t="s">
        <v>3</v>
      </c>
      <c r="N98" s="1">
        <f t="shared" ref="N98:N105" si="51">J61</f>
        <v>0.76334026666666677</v>
      </c>
      <c r="O98" s="1" t="s">
        <v>3</v>
      </c>
      <c r="P98" s="1">
        <f t="shared" ref="P98:P105" si="52">M61/2</f>
        <v>1.9777833333333332</v>
      </c>
      <c r="Q98" s="1">
        <f t="shared" ref="Q98:Q105" si="53">S61*100</f>
        <v>92.786666666666676</v>
      </c>
      <c r="R98" t="s">
        <v>101</v>
      </c>
      <c r="S98" s="1" t="s">
        <v>3</v>
      </c>
      <c r="T98" s="1">
        <f t="shared" ref="T98:T105" si="54">Z61</f>
        <v>0.94039276666666671</v>
      </c>
      <c r="U98" s="2" t="s">
        <v>2</v>
      </c>
      <c r="Z98" s="1" t="s">
        <v>3</v>
      </c>
      <c r="AB98">
        <v>1</v>
      </c>
      <c r="AC98">
        <v>2</v>
      </c>
      <c r="AD98">
        <v>47</v>
      </c>
      <c r="AE98">
        <v>60</v>
      </c>
      <c r="AF98">
        <v>10930.668</v>
      </c>
      <c r="AG98">
        <v>-126.262</v>
      </c>
      <c r="AH98">
        <v>999.91499999999996</v>
      </c>
      <c r="AI98">
        <v>5.3999999999999999E-2</v>
      </c>
      <c r="AJ98">
        <v>9.6739999999999995</v>
      </c>
      <c r="AK98">
        <v>5.7859999999999996</v>
      </c>
      <c r="AL98">
        <v>4580.2309999999998</v>
      </c>
      <c r="AM98">
        <v>177.566</v>
      </c>
      <c r="AN98">
        <v>1</v>
      </c>
      <c r="AO98">
        <v>1</v>
      </c>
      <c r="AP98">
        <v>1</v>
      </c>
      <c r="AQ98">
        <v>1</v>
      </c>
      <c r="AR98">
        <v>0.68899999999999995</v>
      </c>
      <c r="AS98">
        <v>13.737</v>
      </c>
      <c r="AT98">
        <v>16.593</v>
      </c>
      <c r="AU98">
        <v>4.3840000000000003</v>
      </c>
      <c r="AV98">
        <v>12.045</v>
      </c>
      <c r="AW98">
        <v>7.3559999999999999</v>
      </c>
      <c r="AX98">
        <v>1133.242</v>
      </c>
    </row>
    <row r="99" spans="5:50" x14ac:dyDescent="0.2">
      <c r="E99" t="s">
        <v>12</v>
      </c>
      <c r="F99" t="s">
        <v>3</v>
      </c>
      <c r="G99" s="1">
        <f t="shared" si="48"/>
        <v>2.6964822833333333</v>
      </c>
      <c r="H99" s="1" t="s">
        <v>3</v>
      </c>
      <c r="I99" s="1">
        <f t="shared" si="49"/>
        <v>99.223333333333343</v>
      </c>
      <c r="J99" t="s">
        <v>101</v>
      </c>
      <c r="K99" s="1" t="s">
        <v>3</v>
      </c>
      <c r="L99" s="1">
        <f t="shared" si="50"/>
        <v>-0.14971920000000002</v>
      </c>
      <c r="M99" s="1" t="s">
        <v>3</v>
      </c>
      <c r="N99" s="1">
        <f t="shared" si="51"/>
        <v>0.69665773333333325</v>
      </c>
      <c r="O99" s="1" t="s">
        <v>3</v>
      </c>
      <c r="P99" s="1">
        <f t="shared" si="52"/>
        <v>1.8316333333333332</v>
      </c>
      <c r="Q99" s="1">
        <f t="shared" si="53"/>
        <v>93.336666666666673</v>
      </c>
      <c r="R99" t="s">
        <v>101</v>
      </c>
      <c r="S99" s="1" t="s">
        <v>3</v>
      </c>
      <c r="T99" s="1">
        <f t="shared" si="54"/>
        <v>0.88986639999999995</v>
      </c>
      <c r="U99" s="2" t="s">
        <v>2</v>
      </c>
      <c r="Z99" s="1" t="s">
        <v>3</v>
      </c>
      <c r="AB99">
        <v>1</v>
      </c>
      <c r="AC99">
        <v>2</v>
      </c>
      <c r="AD99">
        <v>48</v>
      </c>
      <c r="AE99">
        <v>120</v>
      </c>
      <c r="AF99">
        <v>9179.0740000000005</v>
      </c>
      <c r="AG99">
        <v>621.39300000000003</v>
      </c>
      <c r="AH99">
        <v>1112.807</v>
      </c>
      <c r="AI99">
        <v>0.52200000000000002</v>
      </c>
      <c r="AJ99">
        <v>11.013</v>
      </c>
      <c r="AK99">
        <v>4.907</v>
      </c>
      <c r="AL99">
        <v>4346.0389999999998</v>
      </c>
      <c r="AM99">
        <v>455.76499999999999</v>
      </c>
      <c r="AN99">
        <v>1</v>
      </c>
      <c r="AO99">
        <v>0.91700000000000004</v>
      </c>
      <c r="AP99">
        <v>1</v>
      </c>
      <c r="AQ99">
        <v>1</v>
      </c>
      <c r="AR99">
        <v>0.9</v>
      </c>
      <c r="AS99">
        <v>11.052</v>
      </c>
      <c r="AT99">
        <v>17.992000000000001</v>
      </c>
      <c r="AU99">
        <v>6.4770000000000003</v>
      </c>
      <c r="AV99">
        <v>13.802</v>
      </c>
      <c r="AW99">
        <v>8.7639999999999993</v>
      </c>
      <c r="AX99">
        <v>1541.6990000000001</v>
      </c>
    </row>
    <row r="100" spans="5:50" x14ac:dyDescent="0.2">
      <c r="E100" t="s">
        <v>13</v>
      </c>
      <c r="F100" t="s">
        <v>3</v>
      </c>
      <c r="G100" s="1">
        <f t="shared" si="48"/>
        <v>3.21075285</v>
      </c>
      <c r="H100" s="1" t="s">
        <v>3</v>
      </c>
      <c r="I100" s="1">
        <f t="shared" si="49"/>
        <v>98.156666666666666</v>
      </c>
      <c r="J100" t="s">
        <v>101</v>
      </c>
      <c r="K100" s="1" t="s">
        <v>3</v>
      </c>
      <c r="L100" s="1">
        <f t="shared" si="50"/>
        <v>-0.43274856666666661</v>
      </c>
      <c r="M100" s="1" t="s">
        <v>3</v>
      </c>
      <c r="N100" s="1">
        <f t="shared" si="51"/>
        <v>0.86795660000000019</v>
      </c>
      <c r="O100" s="1" t="s">
        <v>3</v>
      </c>
      <c r="P100" s="1">
        <f t="shared" si="52"/>
        <v>2.0626833333333332</v>
      </c>
      <c r="Q100" s="1">
        <f t="shared" si="53"/>
        <v>91.67</v>
      </c>
      <c r="R100" t="s">
        <v>101</v>
      </c>
      <c r="S100" s="1" t="s">
        <v>3</v>
      </c>
      <c r="T100" s="1">
        <f t="shared" si="54"/>
        <v>1.0752715666666666</v>
      </c>
      <c r="U100" s="2" t="s">
        <v>2</v>
      </c>
      <c r="Z100" s="1" t="s">
        <v>3</v>
      </c>
      <c r="AB100">
        <v>1</v>
      </c>
      <c r="AC100">
        <v>3</v>
      </c>
      <c r="AD100">
        <v>1</v>
      </c>
      <c r="AE100">
        <v>12</v>
      </c>
      <c r="AF100">
        <v>14557.700999999999</v>
      </c>
      <c r="AG100">
        <v>-2914.2849999999999</v>
      </c>
      <c r="AH100">
        <v>3270.1570000000002</v>
      </c>
      <c r="AI100">
        <v>0.13300000000000001</v>
      </c>
      <c r="AJ100">
        <v>7.2119999999999997</v>
      </c>
      <c r="AK100">
        <v>7.0819999999999999</v>
      </c>
      <c r="AL100">
        <v>6510.4780000000001</v>
      </c>
      <c r="AM100">
        <v>-2903.5590000000002</v>
      </c>
      <c r="AN100">
        <v>1</v>
      </c>
      <c r="AO100">
        <v>0.43</v>
      </c>
      <c r="AP100">
        <v>1</v>
      </c>
      <c r="AQ100">
        <v>0.81899999999999995</v>
      </c>
      <c r="AR100">
        <v>1.64</v>
      </c>
      <c r="AS100">
        <v>16.576000000000001</v>
      </c>
      <c r="AT100">
        <v>16.931000000000001</v>
      </c>
      <c r="AU100">
        <v>0.252</v>
      </c>
      <c r="AV100">
        <v>10.779</v>
      </c>
      <c r="AW100">
        <v>4.0650000000000004</v>
      </c>
      <c r="AX100">
        <v>3746.375</v>
      </c>
    </row>
    <row r="101" spans="5:50" x14ac:dyDescent="0.2">
      <c r="E101" t="s">
        <v>14</v>
      </c>
      <c r="F101" t="s">
        <v>3</v>
      </c>
      <c r="G101" s="1">
        <f t="shared" si="48"/>
        <v>5.5676367166666685</v>
      </c>
      <c r="H101" s="1" t="s">
        <v>3</v>
      </c>
      <c r="I101" s="1">
        <f t="shared" si="49"/>
        <v>90.166666666666671</v>
      </c>
      <c r="J101" t="s">
        <v>101</v>
      </c>
      <c r="K101" s="1" t="s">
        <v>3</v>
      </c>
      <c r="L101" s="1">
        <f t="shared" si="50"/>
        <v>-2.6434769666666664</v>
      </c>
      <c r="M101" s="1" t="s">
        <v>3</v>
      </c>
      <c r="N101" s="1">
        <f t="shared" si="51"/>
        <v>3.1100157666666655</v>
      </c>
      <c r="O101" s="1" t="s">
        <v>3</v>
      </c>
      <c r="P101" s="1">
        <f t="shared" si="52"/>
        <v>3.0147333333333335</v>
      </c>
      <c r="Q101" s="1">
        <f t="shared" si="53"/>
        <v>92.556666666666672</v>
      </c>
      <c r="R101" t="s">
        <v>101</v>
      </c>
      <c r="S101" s="1" t="s">
        <v>3</v>
      </c>
      <c r="T101" s="1">
        <f t="shared" si="54"/>
        <v>3.5054776333333337</v>
      </c>
      <c r="U101" s="2" t="s">
        <v>2</v>
      </c>
      <c r="Z101" s="1" t="s">
        <v>3</v>
      </c>
      <c r="AB101">
        <v>1</v>
      </c>
      <c r="AC101">
        <v>3</v>
      </c>
      <c r="AD101">
        <v>2</v>
      </c>
      <c r="AE101">
        <v>60</v>
      </c>
      <c r="AF101">
        <v>2757.7640000000001</v>
      </c>
      <c r="AG101">
        <v>-139.02600000000001</v>
      </c>
      <c r="AH101">
        <v>334.28399999999999</v>
      </c>
      <c r="AI101">
        <v>0.10199999999999999</v>
      </c>
      <c r="AJ101">
        <v>10.016</v>
      </c>
      <c r="AK101">
        <v>2.5720000000000001</v>
      </c>
      <c r="AL101">
        <v>1327.52</v>
      </c>
      <c r="AM101">
        <v>-144.90600000000001</v>
      </c>
      <c r="AN101">
        <v>1</v>
      </c>
      <c r="AO101">
        <v>0.85099999999999998</v>
      </c>
      <c r="AP101">
        <v>1</v>
      </c>
      <c r="AQ101">
        <v>0.98299999999999998</v>
      </c>
      <c r="AR101">
        <v>0.40100000000000002</v>
      </c>
      <c r="AS101">
        <v>5.4139999999999997</v>
      </c>
      <c r="AT101">
        <v>12.788</v>
      </c>
      <c r="AU101">
        <v>7.4</v>
      </c>
      <c r="AV101">
        <v>11.321999999999999</v>
      </c>
      <c r="AW101">
        <v>8.7750000000000004</v>
      </c>
      <c r="AX101">
        <v>455.78199999999998</v>
      </c>
    </row>
    <row r="102" spans="5:50" x14ac:dyDescent="0.2">
      <c r="E102" t="s">
        <v>15</v>
      </c>
      <c r="F102" t="s">
        <v>3</v>
      </c>
      <c r="G102" s="1">
        <f t="shared" si="48"/>
        <v>4.1077027000000008</v>
      </c>
      <c r="H102" s="1" t="s">
        <v>3</v>
      </c>
      <c r="I102" s="1">
        <f t="shared" si="49"/>
        <v>93.856666666666669</v>
      </c>
      <c r="J102" t="s">
        <v>101</v>
      </c>
      <c r="K102" s="1" t="s">
        <v>3</v>
      </c>
      <c r="L102" s="1">
        <f t="shared" si="50"/>
        <v>-1.5312323333333333</v>
      </c>
      <c r="M102" s="1" t="s">
        <v>3</v>
      </c>
      <c r="N102" s="1">
        <f t="shared" si="51"/>
        <v>1.9620245333333333</v>
      </c>
      <c r="O102" s="1" t="s">
        <v>3</v>
      </c>
      <c r="P102" s="1">
        <f t="shared" si="52"/>
        <v>2.3372166666666665</v>
      </c>
      <c r="Q102" s="1">
        <f t="shared" si="53"/>
        <v>87.72999999999999</v>
      </c>
      <c r="R102" t="s">
        <v>101</v>
      </c>
      <c r="S102" s="1" t="s">
        <v>3</v>
      </c>
      <c r="T102" s="1">
        <f t="shared" si="54"/>
        <v>2.4142508666666664</v>
      </c>
      <c r="U102" s="2" t="s">
        <v>2</v>
      </c>
      <c r="Z102" s="1" t="s">
        <v>3</v>
      </c>
      <c r="AB102">
        <v>1</v>
      </c>
      <c r="AC102">
        <v>3</v>
      </c>
      <c r="AD102">
        <v>3</v>
      </c>
      <c r="AE102">
        <v>120</v>
      </c>
      <c r="AF102">
        <v>2243.8670000000002</v>
      </c>
      <c r="AG102">
        <v>74.819999999999993</v>
      </c>
      <c r="AH102">
        <v>272.34899999999999</v>
      </c>
      <c r="AI102">
        <v>2E-3</v>
      </c>
      <c r="AJ102">
        <v>10.09</v>
      </c>
      <c r="AK102">
        <v>2.0059999999999998</v>
      </c>
      <c r="AL102">
        <v>972.93899999999996</v>
      </c>
      <c r="AM102">
        <v>82.784000000000006</v>
      </c>
      <c r="AN102">
        <v>1</v>
      </c>
      <c r="AO102">
        <v>0.76900000000000002</v>
      </c>
      <c r="AP102">
        <v>1</v>
      </c>
      <c r="AQ102">
        <v>0.92200000000000004</v>
      </c>
      <c r="AR102">
        <v>0.46700000000000003</v>
      </c>
      <c r="AS102">
        <v>4.4359999999999999</v>
      </c>
      <c r="AT102">
        <v>12.132999999999999</v>
      </c>
      <c r="AU102">
        <v>7.7380000000000004</v>
      </c>
      <c r="AV102">
        <v>11.018000000000001</v>
      </c>
      <c r="AW102">
        <v>9.0760000000000005</v>
      </c>
      <c r="AX102">
        <v>351.09199999999998</v>
      </c>
    </row>
    <row r="103" spans="5:50" x14ac:dyDescent="0.2">
      <c r="E103" t="s">
        <v>8</v>
      </c>
      <c r="F103" t="s">
        <v>3</v>
      </c>
      <c r="G103" s="1">
        <f t="shared" si="48"/>
        <v>16.344755966666668</v>
      </c>
      <c r="H103" s="1" t="s">
        <v>3</v>
      </c>
      <c r="I103" s="1">
        <f t="shared" si="49"/>
        <v>86.856666666666669</v>
      </c>
      <c r="J103" t="s">
        <v>101</v>
      </c>
      <c r="K103" s="1" t="s">
        <v>3</v>
      </c>
      <c r="L103" s="1">
        <f t="shared" si="50"/>
        <v>-0.51311363333333337</v>
      </c>
      <c r="M103" s="1" t="s">
        <v>3</v>
      </c>
      <c r="N103" s="1">
        <f t="shared" si="51"/>
        <v>7.9208094666666655</v>
      </c>
      <c r="O103" s="1" t="s">
        <v>3</v>
      </c>
      <c r="P103" s="1">
        <f t="shared" si="52"/>
        <v>14.544433333333336</v>
      </c>
      <c r="Q103" s="1">
        <f t="shared" si="53"/>
        <v>78.5</v>
      </c>
      <c r="R103" t="s">
        <v>101</v>
      </c>
      <c r="S103" s="1" t="s">
        <v>3</v>
      </c>
      <c r="T103" s="1">
        <f t="shared" si="54"/>
        <v>9.7534516333333343</v>
      </c>
      <c r="U103" s="2" t="s">
        <v>2</v>
      </c>
      <c r="Z103" s="1" t="s">
        <v>3</v>
      </c>
      <c r="AB103">
        <v>1</v>
      </c>
      <c r="AC103">
        <v>3</v>
      </c>
      <c r="AD103">
        <v>4</v>
      </c>
      <c r="AE103">
        <v>12</v>
      </c>
      <c r="AF103">
        <v>14405.592000000001</v>
      </c>
      <c r="AG103">
        <v>-484.54500000000002</v>
      </c>
      <c r="AH103">
        <v>827.55700000000002</v>
      </c>
      <c r="AI103">
        <v>-0.11</v>
      </c>
      <c r="AJ103">
        <v>11.427</v>
      </c>
      <c r="AK103">
        <v>7.681</v>
      </c>
      <c r="AL103">
        <v>6500.0519999999997</v>
      </c>
      <c r="AM103">
        <v>-478.78300000000002</v>
      </c>
      <c r="AN103">
        <v>1</v>
      </c>
      <c r="AO103">
        <v>1</v>
      </c>
      <c r="AP103">
        <v>1</v>
      </c>
      <c r="AQ103">
        <v>1</v>
      </c>
      <c r="AR103">
        <v>1.0660000000000001</v>
      </c>
      <c r="AS103">
        <v>17.809000000000001</v>
      </c>
      <c r="AT103">
        <v>21.24</v>
      </c>
      <c r="AU103">
        <v>3.6859999999999999</v>
      </c>
      <c r="AV103">
        <v>15.521000000000001</v>
      </c>
      <c r="AW103">
        <v>7.77</v>
      </c>
      <c r="AX103">
        <v>1095.0340000000001</v>
      </c>
    </row>
    <row r="104" spans="5:50" x14ac:dyDescent="0.2">
      <c r="E104" t="s">
        <v>9</v>
      </c>
      <c r="F104" t="s">
        <v>3</v>
      </c>
      <c r="G104" s="1">
        <f t="shared" si="48"/>
        <v>8.6339522999999989</v>
      </c>
      <c r="H104" s="1" t="s">
        <v>3</v>
      </c>
      <c r="I104" s="1">
        <f t="shared" si="49"/>
        <v>97.046666666666667</v>
      </c>
      <c r="J104" t="s">
        <v>101</v>
      </c>
      <c r="K104" s="1" t="s">
        <v>3</v>
      </c>
      <c r="L104" s="1">
        <f t="shared" si="50"/>
        <v>0.72216616666666678</v>
      </c>
      <c r="M104" s="1" t="s">
        <v>3</v>
      </c>
      <c r="N104" s="1">
        <f t="shared" si="51"/>
        <v>2.8979738666666672</v>
      </c>
      <c r="O104" s="1" t="s">
        <v>3</v>
      </c>
      <c r="P104" s="1">
        <f t="shared" si="52"/>
        <v>5.4975499999999995</v>
      </c>
      <c r="Q104" s="1">
        <f t="shared" si="53"/>
        <v>93.016666666666652</v>
      </c>
      <c r="R104" t="s">
        <v>101</v>
      </c>
      <c r="S104" s="1" t="s">
        <v>3</v>
      </c>
      <c r="T104" s="1">
        <f t="shared" si="54"/>
        <v>3.5774236666666663</v>
      </c>
      <c r="U104" s="2" t="s">
        <v>2</v>
      </c>
      <c r="Z104" s="1" t="s">
        <v>3</v>
      </c>
      <c r="AB104">
        <v>1</v>
      </c>
      <c r="AC104">
        <v>3</v>
      </c>
      <c r="AD104">
        <v>5</v>
      </c>
      <c r="AE104">
        <v>60</v>
      </c>
      <c r="AF104">
        <v>4301.1620000000003</v>
      </c>
      <c r="AG104">
        <v>-61.322000000000003</v>
      </c>
      <c r="AH104">
        <v>342.98399999999998</v>
      </c>
      <c r="AI104">
        <v>5.2999999999999999E-2</v>
      </c>
      <c r="AJ104">
        <v>9.5340000000000007</v>
      </c>
      <c r="AK104">
        <v>3.286</v>
      </c>
      <c r="AL104">
        <v>2082.799</v>
      </c>
      <c r="AM104">
        <v>-56.530999999999999</v>
      </c>
      <c r="AN104">
        <v>1</v>
      </c>
      <c r="AO104">
        <v>1</v>
      </c>
      <c r="AP104">
        <v>1</v>
      </c>
      <c r="AQ104">
        <v>1</v>
      </c>
      <c r="AR104">
        <v>0.44600000000000001</v>
      </c>
      <c r="AS104">
        <v>6.9880000000000004</v>
      </c>
      <c r="AT104">
        <v>12.925000000000001</v>
      </c>
      <c r="AU104">
        <v>6.16</v>
      </c>
      <c r="AV104">
        <v>11.127000000000001</v>
      </c>
      <c r="AW104">
        <v>7.9480000000000004</v>
      </c>
      <c r="AX104">
        <v>427.91</v>
      </c>
    </row>
    <row r="105" spans="5:50" x14ac:dyDescent="0.2">
      <c r="E105" t="s">
        <v>10</v>
      </c>
      <c r="F105" t="s">
        <v>3</v>
      </c>
      <c r="G105" s="1">
        <f t="shared" si="48"/>
        <v>10.078172683333333</v>
      </c>
      <c r="H105" s="1" t="s">
        <v>3</v>
      </c>
      <c r="I105" s="1">
        <f t="shared" si="49"/>
        <v>49.476666666666667</v>
      </c>
      <c r="J105" t="s">
        <v>101</v>
      </c>
      <c r="K105" s="1" t="s">
        <v>3</v>
      </c>
      <c r="L105" s="1">
        <f t="shared" si="50"/>
        <v>6.4451505000000004</v>
      </c>
      <c r="M105" s="1" t="s">
        <v>3</v>
      </c>
      <c r="N105" s="1">
        <f t="shared" si="51"/>
        <v>8.2861915333333318</v>
      </c>
      <c r="O105" s="1" t="s">
        <v>3</v>
      </c>
      <c r="P105" s="1">
        <f t="shared" si="52"/>
        <v>6.3507833333333332</v>
      </c>
      <c r="Q105" s="1">
        <f t="shared" si="53"/>
        <v>91.353333333333339</v>
      </c>
      <c r="R105" t="s">
        <v>101</v>
      </c>
      <c r="S105" s="1" t="s">
        <v>3</v>
      </c>
      <c r="T105" s="1">
        <f t="shared" si="54"/>
        <v>8.9193424333333358</v>
      </c>
      <c r="U105" s="2" t="s">
        <v>2</v>
      </c>
      <c r="Z105" s="1" t="s">
        <v>3</v>
      </c>
      <c r="AB105">
        <v>1</v>
      </c>
      <c r="AC105">
        <v>3</v>
      </c>
      <c r="AD105">
        <v>6</v>
      </c>
      <c r="AE105">
        <v>120</v>
      </c>
      <c r="AF105">
        <v>3656.3679999999999</v>
      </c>
      <c r="AG105">
        <v>-91.078999999999994</v>
      </c>
      <c r="AH105">
        <v>423.22300000000001</v>
      </c>
      <c r="AI105">
        <v>-0.11899999999999999</v>
      </c>
      <c r="AJ105">
        <v>9.827</v>
      </c>
      <c r="AK105">
        <v>2.9129999999999998</v>
      </c>
      <c r="AL105">
        <v>1783.2090000000001</v>
      </c>
      <c r="AM105">
        <v>-97.23</v>
      </c>
      <c r="AN105">
        <v>1</v>
      </c>
      <c r="AO105">
        <v>0.88400000000000001</v>
      </c>
      <c r="AP105">
        <v>1</v>
      </c>
      <c r="AQ105">
        <v>1</v>
      </c>
      <c r="AR105">
        <v>0.56799999999999995</v>
      </c>
      <c r="AS105">
        <v>6.1509999999999998</v>
      </c>
      <c r="AT105">
        <v>13.015000000000001</v>
      </c>
      <c r="AU105">
        <v>6.8650000000000002</v>
      </c>
      <c r="AV105">
        <v>11.273</v>
      </c>
      <c r="AW105">
        <v>8.4220000000000006</v>
      </c>
      <c r="AX105">
        <v>541.03800000000001</v>
      </c>
    </row>
    <row r="106" spans="5:50" x14ac:dyDescent="0.2">
      <c r="E106" t="s">
        <v>2</v>
      </c>
      <c r="G106" s="1"/>
      <c r="I106" s="1"/>
      <c r="K106" s="1"/>
      <c r="L106" s="1"/>
      <c r="M106" s="1"/>
      <c r="N106" s="1"/>
      <c r="O106" s="1"/>
      <c r="P106" s="1"/>
      <c r="Q106" s="1"/>
      <c r="S106" s="1"/>
      <c r="T106" s="1"/>
      <c r="U106" s="2"/>
      <c r="Z106" s="1"/>
      <c r="AB106">
        <v>1</v>
      </c>
      <c r="AC106">
        <v>3</v>
      </c>
      <c r="AD106">
        <v>7</v>
      </c>
      <c r="AE106">
        <v>12</v>
      </c>
      <c r="AF106">
        <v>25717.124</v>
      </c>
      <c r="AG106">
        <v>-11327.835999999999</v>
      </c>
      <c r="AH106">
        <v>11325.39</v>
      </c>
      <c r="AI106">
        <v>4.1000000000000002E-2</v>
      </c>
      <c r="AJ106">
        <v>11.619</v>
      </c>
      <c r="AK106">
        <v>11.27</v>
      </c>
      <c r="AL106">
        <v>11906.285</v>
      </c>
      <c r="AM106">
        <v>-11325.39</v>
      </c>
      <c r="AN106">
        <v>0.64500000000000002</v>
      </c>
      <c r="AO106">
        <v>5.8000000000000003E-2</v>
      </c>
      <c r="AP106">
        <v>1</v>
      </c>
      <c r="AQ106">
        <v>0.82799999999999996</v>
      </c>
      <c r="AR106">
        <v>2.3809999999999998</v>
      </c>
      <c r="AS106">
        <v>30.056000000000001</v>
      </c>
      <c r="AT106">
        <v>30.576000000000001</v>
      </c>
      <c r="AU106">
        <v>0.14199999999999999</v>
      </c>
      <c r="AV106">
        <v>18.25</v>
      </c>
      <c r="AW106">
        <v>6.5410000000000004</v>
      </c>
      <c r="AX106">
        <v>12016.423000000001</v>
      </c>
    </row>
    <row r="107" spans="5:50" x14ac:dyDescent="0.2">
      <c r="E107" t="s">
        <v>11</v>
      </c>
      <c r="F107" t="s">
        <v>3</v>
      </c>
      <c r="G107" s="1">
        <f t="shared" ref="G107:G118" si="55">H70/2</f>
        <v>2.2813961333333332</v>
      </c>
      <c r="H107" s="1" t="s">
        <v>3</v>
      </c>
      <c r="I107" s="1">
        <f t="shared" ref="I107:I118" si="56">P70*100</f>
        <v>97.526666666666657</v>
      </c>
      <c r="J107" t="s">
        <v>101</v>
      </c>
      <c r="K107" s="1" t="s">
        <v>3</v>
      </c>
      <c r="L107" s="1">
        <f t="shared" ref="L107:L118" si="57">O70</f>
        <v>-0.10148266666666665</v>
      </c>
      <c r="M107" s="1" t="s">
        <v>3</v>
      </c>
      <c r="N107" s="1">
        <f t="shared" ref="N107:N118" si="58">J70</f>
        <v>0.64709380000000005</v>
      </c>
      <c r="O107" s="1" t="s">
        <v>3</v>
      </c>
      <c r="P107" s="1">
        <f t="shared" ref="P107:P118" si="59">M70/2</f>
        <v>1.6971666666666667</v>
      </c>
      <c r="Q107" s="1">
        <f t="shared" ref="Q107:Q118" si="60">S70*100</f>
        <v>89.773333333333341</v>
      </c>
      <c r="R107" t="s">
        <v>101</v>
      </c>
      <c r="S107" s="1" t="s">
        <v>3</v>
      </c>
      <c r="T107" s="1">
        <f t="shared" ref="T107:T118" si="61">Z70</f>
        <v>0.79487380000000007</v>
      </c>
      <c r="U107" s="2" t="s">
        <v>2</v>
      </c>
      <c r="Z107" s="1" t="s">
        <v>3</v>
      </c>
      <c r="AB107">
        <v>1</v>
      </c>
      <c r="AC107">
        <v>3</v>
      </c>
      <c r="AD107">
        <v>8</v>
      </c>
      <c r="AE107">
        <v>60</v>
      </c>
      <c r="AF107">
        <v>8097.0990000000002</v>
      </c>
      <c r="AG107">
        <v>-947.17</v>
      </c>
      <c r="AH107">
        <v>1883.018</v>
      </c>
      <c r="AI107">
        <v>-5.6000000000000001E-2</v>
      </c>
      <c r="AJ107">
        <v>7.9119999999999999</v>
      </c>
      <c r="AK107">
        <v>4.907</v>
      </c>
      <c r="AL107">
        <v>3889.77</v>
      </c>
      <c r="AM107">
        <v>-908.25</v>
      </c>
      <c r="AN107">
        <v>0.88400000000000001</v>
      </c>
      <c r="AO107">
        <v>0.53700000000000003</v>
      </c>
      <c r="AP107">
        <v>1</v>
      </c>
      <c r="AQ107">
        <v>0.85299999999999998</v>
      </c>
      <c r="AR107">
        <v>1.405</v>
      </c>
      <c r="AS107">
        <v>10.88</v>
      </c>
      <c r="AT107">
        <v>13.385999999999999</v>
      </c>
      <c r="AU107">
        <v>3.0710000000000002</v>
      </c>
      <c r="AV107">
        <v>10.372999999999999</v>
      </c>
      <c r="AW107">
        <v>5.6340000000000003</v>
      </c>
      <c r="AX107">
        <v>2361.1680000000001</v>
      </c>
    </row>
    <row r="108" spans="5:50" x14ac:dyDescent="0.2">
      <c r="E108" t="s">
        <v>16</v>
      </c>
      <c r="F108" t="s">
        <v>3</v>
      </c>
      <c r="G108" s="1">
        <f t="shared" si="55"/>
        <v>3.5093036666666664</v>
      </c>
      <c r="H108" s="1" t="s">
        <v>3</v>
      </c>
      <c r="I108" s="1">
        <f t="shared" si="56"/>
        <v>99.61333333333333</v>
      </c>
      <c r="J108" t="s">
        <v>101</v>
      </c>
      <c r="K108" s="1" t="s">
        <v>3</v>
      </c>
      <c r="L108" s="1">
        <f t="shared" si="57"/>
        <v>4.7826066666666667E-2</v>
      </c>
      <c r="M108" s="1" t="s">
        <v>3</v>
      </c>
      <c r="N108" s="1">
        <f t="shared" si="58"/>
        <v>0.87958673333333337</v>
      </c>
      <c r="O108" s="1" t="s">
        <v>3</v>
      </c>
      <c r="P108" s="1">
        <f t="shared" si="59"/>
        <v>2.2584</v>
      </c>
      <c r="Q108" s="1">
        <f t="shared" si="60"/>
        <v>95.799999999999983</v>
      </c>
      <c r="R108" t="s">
        <v>101</v>
      </c>
      <c r="S108" s="1" t="s">
        <v>3</v>
      </c>
      <c r="T108" s="1">
        <f t="shared" si="61"/>
        <v>1.0859117333333332</v>
      </c>
      <c r="U108" s="2" t="s">
        <v>2</v>
      </c>
      <c r="Z108" s="1" t="s">
        <v>3</v>
      </c>
      <c r="AB108">
        <v>1</v>
      </c>
      <c r="AC108">
        <v>3</v>
      </c>
      <c r="AD108">
        <v>9</v>
      </c>
      <c r="AE108">
        <v>120</v>
      </c>
      <c r="AF108">
        <v>6375.8630000000003</v>
      </c>
      <c r="AG108">
        <v>-520.69899999999996</v>
      </c>
      <c r="AH108">
        <v>1047.703</v>
      </c>
      <c r="AI108">
        <v>0.17599999999999999</v>
      </c>
      <c r="AJ108">
        <v>9.8520000000000003</v>
      </c>
      <c r="AK108">
        <v>4.6980000000000004</v>
      </c>
      <c r="AL108">
        <v>3060.3780000000002</v>
      </c>
      <c r="AM108">
        <v>-477.20400000000001</v>
      </c>
      <c r="AN108">
        <v>1</v>
      </c>
      <c r="AO108">
        <v>0.752</v>
      </c>
      <c r="AP108">
        <v>1</v>
      </c>
      <c r="AQ108">
        <v>0.78400000000000003</v>
      </c>
      <c r="AR108">
        <v>1.37</v>
      </c>
      <c r="AS108">
        <v>10.045</v>
      </c>
      <c r="AT108">
        <v>14.147</v>
      </c>
      <c r="AU108">
        <v>5.4169999999999998</v>
      </c>
      <c r="AV108">
        <v>11.843999999999999</v>
      </c>
      <c r="AW108">
        <v>7.7619999999999996</v>
      </c>
      <c r="AX108">
        <v>1383.6590000000001</v>
      </c>
    </row>
    <row r="109" spans="5:50" x14ac:dyDescent="0.2">
      <c r="E109" t="s">
        <v>17</v>
      </c>
      <c r="F109" t="s">
        <v>3</v>
      </c>
      <c r="G109" s="1">
        <f t="shared" si="55"/>
        <v>2.4528952999999998</v>
      </c>
      <c r="H109" s="1" t="s">
        <v>3</v>
      </c>
      <c r="I109" s="1">
        <f t="shared" si="56"/>
        <v>97.966666666666669</v>
      </c>
      <c r="J109" t="s">
        <v>101</v>
      </c>
      <c r="K109" s="1" t="s">
        <v>3</v>
      </c>
      <c r="L109" s="1">
        <f t="shared" si="57"/>
        <v>-0.48690079999999997</v>
      </c>
      <c r="M109" s="1" t="s">
        <v>3</v>
      </c>
      <c r="N109" s="1">
        <f t="shared" si="58"/>
        <v>0.84056893333333349</v>
      </c>
      <c r="O109" s="1" t="s">
        <v>3</v>
      </c>
      <c r="P109" s="1">
        <f t="shared" si="59"/>
        <v>1.7683999999999997</v>
      </c>
      <c r="Q109" s="1">
        <f t="shared" si="60"/>
        <v>87.299999999999983</v>
      </c>
      <c r="R109" t="s">
        <v>101</v>
      </c>
      <c r="S109" s="1" t="s">
        <v>3</v>
      </c>
      <c r="T109" s="1">
        <f t="shared" si="61"/>
        <v>1.0432712666666668</v>
      </c>
      <c r="U109" s="2" t="s">
        <v>2</v>
      </c>
      <c r="Z109" s="1" t="s">
        <v>3</v>
      </c>
      <c r="AB109">
        <v>1</v>
      </c>
      <c r="AC109">
        <v>3</v>
      </c>
      <c r="AD109">
        <v>10</v>
      </c>
      <c r="AE109">
        <v>12</v>
      </c>
      <c r="AF109">
        <v>20032.531999999999</v>
      </c>
      <c r="AG109">
        <v>-8353.0059999999994</v>
      </c>
      <c r="AH109">
        <v>8380.9359999999997</v>
      </c>
      <c r="AI109">
        <v>1.016</v>
      </c>
      <c r="AJ109">
        <v>9.2940000000000005</v>
      </c>
      <c r="AK109">
        <v>8.0050000000000008</v>
      </c>
      <c r="AL109">
        <v>9291.23</v>
      </c>
      <c r="AM109">
        <v>-8380.9359999999997</v>
      </c>
      <c r="AN109">
        <v>0.80200000000000005</v>
      </c>
      <c r="AO109">
        <v>9.9000000000000005E-2</v>
      </c>
      <c r="AP109">
        <v>1</v>
      </c>
      <c r="AQ109">
        <v>1</v>
      </c>
      <c r="AR109">
        <v>1.921</v>
      </c>
      <c r="AS109">
        <v>19.652000000000001</v>
      </c>
      <c r="AT109">
        <v>19.844999999999999</v>
      </c>
      <c r="AU109">
        <v>0.92300000000000004</v>
      </c>
      <c r="AV109">
        <v>13.222</v>
      </c>
      <c r="AW109">
        <v>5.68</v>
      </c>
      <c r="AX109">
        <v>9109.902</v>
      </c>
    </row>
    <row r="110" spans="5:50" x14ac:dyDescent="0.2">
      <c r="E110" t="s">
        <v>18</v>
      </c>
      <c r="F110" t="s">
        <v>3</v>
      </c>
      <c r="G110" s="1">
        <f t="shared" si="55"/>
        <v>3.9686103999999998</v>
      </c>
      <c r="H110" s="1" t="s">
        <v>3</v>
      </c>
      <c r="I110" s="1">
        <f t="shared" si="56"/>
        <v>98.346666666666664</v>
      </c>
      <c r="J110" t="s">
        <v>101</v>
      </c>
      <c r="K110" s="1" t="s">
        <v>3</v>
      </c>
      <c r="L110" s="1">
        <f t="shared" si="57"/>
        <v>-0.37859633333333331</v>
      </c>
      <c r="M110" s="1" t="s">
        <v>3</v>
      </c>
      <c r="N110" s="1">
        <f t="shared" si="58"/>
        <v>0.89534426666666667</v>
      </c>
      <c r="O110" s="1" t="s">
        <v>3</v>
      </c>
      <c r="P110" s="1">
        <f t="shared" si="59"/>
        <v>2.3569666666666671</v>
      </c>
      <c r="Q110" s="1">
        <f t="shared" si="60"/>
        <v>96.039999999999992</v>
      </c>
      <c r="R110" t="s">
        <v>101</v>
      </c>
      <c r="S110" s="1" t="s">
        <v>3</v>
      </c>
      <c r="T110" s="1">
        <f t="shared" si="61"/>
        <v>1.1072718666666668</v>
      </c>
      <c r="U110" s="2" t="s">
        <v>2</v>
      </c>
      <c r="Z110" s="1" t="s">
        <v>3</v>
      </c>
      <c r="AB110">
        <v>1</v>
      </c>
      <c r="AC110">
        <v>3</v>
      </c>
      <c r="AD110">
        <v>11</v>
      </c>
      <c r="AE110">
        <v>60</v>
      </c>
      <c r="AF110">
        <v>6398.2960000000003</v>
      </c>
      <c r="AG110">
        <v>780.22199999999998</v>
      </c>
      <c r="AH110">
        <v>1697.981</v>
      </c>
      <c r="AI110">
        <v>0.35499999999999998</v>
      </c>
      <c r="AJ110">
        <v>8.8550000000000004</v>
      </c>
      <c r="AK110">
        <v>4.1100000000000003</v>
      </c>
      <c r="AL110">
        <v>3083.6170000000002</v>
      </c>
      <c r="AM110">
        <v>781.428</v>
      </c>
      <c r="AN110">
        <v>0.98299999999999998</v>
      </c>
      <c r="AO110">
        <v>0.45500000000000002</v>
      </c>
      <c r="AP110">
        <v>1</v>
      </c>
      <c r="AQ110">
        <v>0.86199999999999999</v>
      </c>
      <c r="AR110">
        <v>1.0920000000000001</v>
      </c>
      <c r="AS110">
        <v>8.7680000000000007</v>
      </c>
      <c r="AT110">
        <v>13.709</v>
      </c>
      <c r="AU110">
        <v>5.0289999999999999</v>
      </c>
      <c r="AV110">
        <v>10.981</v>
      </c>
      <c r="AW110">
        <v>6.9550000000000001</v>
      </c>
      <c r="AX110">
        <v>2047.7909999999999</v>
      </c>
    </row>
    <row r="111" spans="5:50" x14ac:dyDescent="0.2">
      <c r="E111" t="s">
        <v>19</v>
      </c>
      <c r="F111" t="s">
        <v>3</v>
      </c>
      <c r="G111" s="1">
        <f t="shared" si="55"/>
        <v>5.4509234000000006</v>
      </c>
      <c r="H111" s="1" t="s">
        <v>3</v>
      </c>
      <c r="I111" s="1">
        <f t="shared" si="56"/>
        <v>87.326666666666668</v>
      </c>
      <c r="J111" t="s">
        <v>101</v>
      </c>
      <c r="K111" s="1" t="s">
        <v>3</v>
      </c>
      <c r="L111" s="1">
        <f t="shared" si="57"/>
        <v>-2.8682338000000001</v>
      </c>
      <c r="M111" s="1" t="s">
        <v>3</v>
      </c>
      <c r="N111" s="1">
        <f t="shared" si="58"/>
        <v>3.2649615333333331</v>
      </c>
      <c r="O111" s="1" t="s">
        <v>3</v>
      </c>
      <c r="P111" s="1">
        <f t="shared" si="59"/>
        <v>3.0029333333333335</v>
      </c>
      <c r="Q111" s="1">
        <f t="shared" si="60"/>
        <v>90.346666666666664</v>
      </c>
      <c r="R111" t="s">
        <v>101</v>
      </c>
      <c r="S111" s="1" t="s">
        <v>3</v>
      </c>
      <c r="T111" s="1">
        <f t="shared" si="61"/>
        <v>3.6642089333333332</v>
      </c>
      <c r="U111" s="2" t="s">
        <v>2</v>
      </c>
      <c r="Z111" s="1" t="s">
        <v>3</v>
      </c>
      <c r="AB111">
        <v>1</v>
      </c>
      <c r="AC111">
        <v>3</v>
      </c>
      <c r="AD111">
        <v>12</v>
      </c>
      <c r="AE111">
        <v>120</v>
      </c>
      <c r="AF111">
        <v>6612.1670000000004</v>
      </c>
      <c r="AG111">
        <v>-911.72299999999996</v>
      </c>
      <c r="AH111">
        <v>1073.4000000000001</v>
      </c>
      <c r="AI111">
        <v>-0.20799999999999999</v>
      </c>
      <c r="AJ111">
        <v>9.577</v>
      </c>
      <c r="AK111">
        <v>4.2</v>
      </c>
      <c r="AL111">
        <v>3000.3519999999999</v>
      </c>
      <c r="AM111">
        <v>-785.17</v>
      </c>
      <c r="AN111">
        <v>0.92600000000000005</v>
      </c>
      <c r="AO111">
        <v>0.77700000000000002</v>
      </c>
      <c r="AP111">
        <v>1</v>
      </c>
      <c r="AQ111">
        <v>0.96599999999999997</v>
      </c>
      <c r="AR111">
        <v>0.83099999999999996</v>
      </c>
      <c r="AS111">
        <v>9.2089999999999996</v>
      </c>
      <c r="AT111">
        <v>14.648</v>
      </c>
      <c r="AU111">
        <v>5.71</v>
      </c>
      <c r="AV111">
        <v>11.795</v>
      </c>
      <c r="AW111">
        <v>7.6159999999999997</v>
      </c>
      <c r="AX111">
        <v>1388.4449999999999</v>
      </c>
    </row>
    <row r="112" spans="5:50" x14ac:dyDescent="0.2">
      <c r="E112" t="s">
        <v>20</v>
      </c>
      <c r="F112" t="s">
        <v>3</v>
      </c>
      <c r="G112" s="1">
        <f t="shared" si="55"/>
        <v>5.6843500333333337</v>
      </c>
      <c r="H112" s="1" t="s">
        <v>3</v>
      </c>
      <c r="I112" s="1">
        <f t="shared" si="56"/>
        <v>93.006666666666675</v>
      </c>
      <c r="J112" t="s">
        <v>101</v>
      </c>
      <c r="K112" s="1" t="s">
        <v>3</v>
      </c>
      <c r="L112" s="1">
        <f t="shared" si="57"/>
        <v>-2.4187201333333332</v>
      </c>
      <c r="M112" s="1" t="s">
        <v>3</v>
      </c>
      <c r="N112" s="1">
        <f t="shared" si="58"/>
        <v>2.9550699999999996</v>
      </c>
      <c r="O112" s="1" t="s">
        <v>3</v>
      </c>
      <c r="P112" s="1">
        <f t="shared" si="59"/>
        <v>3.0265333333333331</v>
      </c>
      <c r="Q112" s="1">
        <f t="shared" si="60"/>
        <v>94.766666666666666</v>
      </c>
      <c r="R112" t="s">
        <v>101</v>
      </c>
      <c r="S112" s="1" t="s">
        <v>3</v>
      </c>
      <c r="T112" s="1">
        <f t="shared" si="61"/>
        <v>3.3467463333333338</v>
      </c>
      <c r="U112" s="2" t="s">
        <v>2</v>
      </c>
      <c r="Z112" s="1" t="s">
        <v>3</v>
      </c>
      <c r="AB112">
        <v>1</v>
      </c>
      <c r="AC112">
        <v>3</v>
      </c>
      <c r="AD112">
        <v>13</v>
      </c>
      <c r="AE112">
        <v>12</v>
      </c>
      <c r="AF112">
        <v>9372.5030000000006</v>
      </c>
      <c r="AG112">
        <v>106.94799999999999</v>
      </c>
      <c r="AH112">
        <v>993.68600000000004</v>
      </c>
      <c r="AI112">
        <v>7.4999999999999997E-2</v>
      </c>
      <c r="AJ112">
        <v>11.814</v>
      </c>
      <c r="AK112">
        <v>6.0869999999999997</v>
      </c>
      <c r="AL112">
        <v>4102.7939999999999</v>
      </c>
      <c r="AM112">
        <v>101.218</v>
      </c>
      <c r="AN112">
        <v>1</v>
      </c>
      <c r="AO112">
        <v>0.90900000000000003</v>
      </c>
      <c r="AP112">
        <v>1</v>
      </c>
      <c r="AQ112">
        <v>0.94</v>
      </c>
      <c r="AR112">
        <v>1.2829999999999999</v>
      </c>
      <c r="AS112">
        <v>13.853</v>
      </c>
      <c r="AT112">
        <v>19.02</v>
      </c>
      <c r="AU112">
        <v>5.7779999999999996</v>
      </c>
      <c r="AV112">
        <v>14.972</v>
      </c>
      <c r="AW112">
        <v>9.0139999999999993</v>
      </c>
      <c r="AX112">
        <v>1264.9590000000001</v>
      </c>
    </row>
    <row r="113" spans="5:50" x14ac:dyDescent="0.2">
      <c r="E113" t="s">
        <v>11</v>
      </c>
      <c r="F113" t="s">
        <v>3</v>
      </c>
      <c r="G113" s="1">
        <f t="shared" si="55"/>
        <v>2.0970857666666665</v>
      </c>
      <c r="H113" s="1" t="s">
        <v>3</v>
      </c>
      <c r="I113" s="1">
        <f t="shared" si="56"/>
        <v>98.446666666666658</v>
      </c>
      <c r="J113" t="s">
        <v>101</v>
      </c>
      <c r="K113" s="1" t="s">
        <v>3</v>
      </c>
      <c r="L113" s="1">
        <f t="shared" si="57"/>
        <v>-0.19998446666666669</v>
      </c>
      <c r="M113" s="1" t="s">
        <v>3</v>
      </c>
      <c r="N113" s="1">
        <f t="shared" si="58"/>
        <v>0.57824379999999997</v>
      </c>
      <c r="O113" s="1" t="s">
        <v>3</v>
      </c>
      <c r="P113" s="1">
        <f t="shared" si="59"/>
        <v>1.5633333333333332</v>
      </c>
      <c r="Q113" s="1">
        <f t="shared" si="60"/>
        <v>91.326666666666654</v>
      </c>
      <c r="R113" t="s">
        <v>101</v>
      </c>
      <c r="S113" s="1" t="s">
        <v>3</v>
      </c>
      <c r="T113" s="1">
        <f t="shared" si="61"/>
        <v>0.77163846666666658</v>
      </c>
      <c r="U113" s="2" t="s">
        <v>2</v>
      </c>
      <c r="Z113" s="1" t="s">
        <v>3</v>
      </c>
      <c r="AB113">
        <v>1</v>
      </c>
      <c r="AC113">
        <v>3</v>
      </c>
      <c r="AD113">
        <v>14</v>
      </c>
      <c r="AE113">
        <v>60</v>
      </c>
      <c r="AF113">
        <v>3072.598</v>
      </c>
      <c r="AG113">
        <v>-53.493000000000002</v>
      </c>
      <c r="AH113">
        <v>506.40300000000002</v>
      </c>
      <c r="AI113">
        <v>6.0000000000000001E-3</v>
      </c>
      <c r="AJ113">
        <v>10.629</v>
      </c>
      <c r="AK113">
        <v>2.6720000000000002</v>
      </c>
      <c r="AL113">
        <v>1491.509</v>
      </c>
      <c r="AM113">
        <v>-56.005000000000003</v>
      </c>
      <c r="AN113">
        <v>1</v>
      </c>
      <c r="AO113">
        <v>0.73599999999999999</v>
      </c>
      <c r="AP113">
        <v>1</v>
      </c>
      <c r="AQ113">
        <v>0.96599999999999997</v>
      </c>
      <c r="AR113">
        <v>0.54</v>
      </c>
      <c r="AS113">
        <v>5.6189999999999998</v>
      </c>
      <c r="AT113">
        <v>13.66</v>
      </c>
      <c r="AU113">
        <v>7.9260000000000002</v>
      </c>
      <c r="AV113">
        <v>11.991</v>
      </c>
      <c r="AW113">
        <v>9.2970000000000006</v>
      </c>
      <c r="AX113">
        <v>618.73099999999999</v>
      </c>
    </row>
    <row r="114" spans="5:50" x14ac:dyDescent="0.2">
      <c r="E114" t="s">
        <v>16</v>
      </c>
      <c r="F114" t="s">
        <v>3</v>
      </c>
      <c r="G114" s="1">
        <f t="shared" si="55"/>
        <v>3.2958788000000006</v>
      </c>
      <c r="H114" s="1" t="s">
        <v>3</v>
      </c>
      <c r="I114" s="1">
        <f t="shared" si="56"/>
        <v>100</v>
      </c>
      <c r="J114" t="s">
        <v>101</v>
      </c>
      <c r="K114" s="1" t="s">
        <v>3</v>
      </c>
      <c r="L114" s="1">
        <f t="shared" si="57"/>
        <v>-9.9453933333333369E-2</v>
      </c>
      <c r="M114" s="1" t="s">
        <v>3</v>
      </c>
      <c r="N114" s="1">
        <f t="shared" si="58"/>
        <v>0.81507166666666653</v>
      </c>
      <c r="O114" s="1" t="s">
        <v>3</v>
      </c>
      <c r="P114" s="1">
        <f t="shared" si="59"/>
        <v>2.099933333333333</v>
      </c>
      <c r="Q114" s="1">
        <f t="shared" si="60"/>
        <v>95.346666666666664</v>
      </c>
      <c r="R114" t="s">
        <v>101</v>
      </c>
      <c r="S114" s="1" t="s">
        <v>3</v>
      </c>
      <c r="T114" s="1">
        <f t="shared" si="61"/>
        <v>1.0080943333333334</v>
      </c>
      <c r="U114" s="2" t="s">
        <v>2</v>
      </c>
      <c r="Z114" s="1" t="s">
        <v>3</v>
      </c>
      <c r="AB114">
        <v>1</v>
      </c>
      <c r="AC114">
        <v>3</v>
      </c>
      <c r="AD114">
        <v>15</v>
      </c>
      <c r="AE114">
        <v>120</v>
      </c>
      <c r="AF114">
        <v>2380.7220000000002</v>
      </c>
      <c r="AG114">
        <v>299.35899999999998</v>
      </c>
      <c r="AH114">
        <v>768.57899999999995</v>
      </c>
      <c r="AI114">
        <v>-0.16500000000000001</v>
      </c>
      <c r="AJ114">
        <v>11.423</v>
      </c>
      <c r="AK114">
        <v>2.2400000000000002</v>
      </c>
      <c r="AL114">
        <v>1160.7249999999999</v>
      </c>
      <c r="AM114">
        <v>298.24400000000003</v>
      </c>
      <c r="AN114">
        <v>0.77700000000000002</v>
      </c>
      <c r="AO114">
        <v>0.40500000000000003</v>
      </c>
      <c r="AP114">
        <v>1</v>
      </c>
      <c r="AQ114">
        <v>0.66400000000000003</v>
      </c>
      <c r="AR114">
        <v>0.96</v>
      </c>
      <c r="AS114">
        <v>4.657</v>
      </c>
      <c r="AT114">
        <v>13.638999999999999</v>
      </c>
      <c r="AU114">
        <v>9.3209999999999997</v>
      </c>
      <c r="AV114">
        <v>12.468</v>
      </c>
      <c r="AW114">
        <v>10.412000000000001</v>
      </c>
      <c r="AX114">
        <v>908.95299999999997</v>
      </c>
    </row>
    <row r="115" spans="5:50" x14ac:dyDescent="0.2">
      <c r="E115" t="s">
        <v>17</v>
      </c>
      <c r="F115" t="s">
        <v>3</v>
      </c>
      <c r="G115" s="1">
        <f t="shared" si="55"/>
        <v>3.708452933333334</v>
      </c>
      <c r="H115" s="1" t="s">
        <v>3</v>
      </c>
      <c r="I115" s="1">
        <f t="shared" si="56"/>
        <v>93.833333333333329</v>
      </c>
      <c r="J115" t="s">
        <v>101</v>
      </c>
      <c r="K115" s="1" t="s">
        <v>3</v>
      </c>
      <c r="L115" s="1">
        <f t="shared" si="57"/>
        <v>-1.427042533333333</v>
      </c>
      <c r="M115" s="1" t="s">
        <v>3</v>
      </c>
      <c r="N115" s="1">
        <f t="shared" si="58"/>
        <v>1.7801897333333334</v>
      </c>
      <c r="O115" s="1" t="s">
        <v>3</v>
      </c>
      <c r="P115" s="1">
        <f t="shared" si="59"/>
        <v>1.9723333333333333</v>
      </c>
      <c r="Q115" s="1">
        <f t="shared" si="60"/>
        <v>88.446666666666658</v>
      </c>
      <c r="R115" t="s">
        <v>101</v>
      </c>
      <c r="S115" s="1" t="s">
        <v>3</v>
      </c>
      <c r="T115" s="1">
        <f t="shared" si="61"/>
        <v>2.1524306666666666</v>
      </c>
      <c r="U115" s="2" t="s">
        <v>2</v>
      </c>
      <c r="Z115" s="1" t="s">
        <v>3</v>
      </c>
      <c r="AB115">
        <v>1</v>
      </c>
      <c r="AC115">
        <v>3</v>
      </c>
      <c r="AD115">
        <v>16</v>
      </c>
      <c r="AE115">
        <v>12</v>
      </c>
      <c r="AF115">
        <v>14438.964</v>
      </c>
      <c r="AG115">
        <v>1295.5550000000001</v>
      </c>
      <c r="AH115">
        <v>1410.123</v>
      </c>
      <c r="AI115">
        <v>9.0999999999999998E-2</v>
      </c>
      <c r="AJ115">
        <v>10.494</v>
      </c>
      <c r="AK115">
        <v>7.766</v>
      </c>
      <c r="AL115">
        <v>6437.116</v>
      </c>
      <c r="AM115">
        <v>1276.597</v>
      </c>
      <c r="AN115">
        <v>1</v>
      </c>
      <c r="AO115">
        <v>0.81799999999999995</v>
      </c>
      <c r="AP115">
        <v>1</v>
      </c>
      <c r="AQ115">
        <v>1</v>
      </c>
      <c r="AR115">
        <v>0.999</v>
      </c>
      <c r="AS115">
        <v>19.158000000000001</v>
      </c>
      <c r="AT115">
        <v>21.13</v>
      </c>
      <c r="AU115">
        <v>2.6629999999999998</v>
      </c>
      <c r="AV115">
        <v>14.856</v>
      </c>
      <c r="AW115">
        <v>6.78</v>
      </c>
      <c r="AX115">
        <v>1930.9929999999999</v>
      </c>
    </row>
    <row r="116" spans="5:50" x14ac:dyDescent="0.2">
      <c r="E116" t="s">
        <v>18</v>
      </c>
      <c r="F116" t="s">
        <v>3</v>
      </c>
      <c r="G116" s="1">
        <f t="shared" si="55"/>
        <v>4.5069524666666672</v>
      </c>
      <c r="H116" s="1" t="s">
        <v>3</v>
      </c>
      <c r="I116" s="1">
        <f t="shared" si="56"/>
        <v>93.88</v>
      </c>
      <c r="J116" t="s">
        <v>101</v>
      </c>
      <c r="K116" s="1" t="s">
        <v>3</v>
      </c>
      <c r="L116" s="1">
        <f t="shared" si="57"/>
        <v>-1.635422133333333</v>
      </c>
      <c r="M116" s="1" t="s">
        <v>3</v>
      </c>
      <c r="N116" s="1">
        <f t="shared" si="58"/>
        <v>2.1438593333333329</v>
      </c>
      <c r="O116" s="1" t="s">
        <v>3</v>
      </c>
      <c r="P116" s="1">
        <f t="shared" si="59"/>
        <v>2.7020999999999997</v>
      </c>
      <c r="Q116" s="1">
        <f t="shared" si="60"/>
        <v>87.01333333333335</v>
      </c>
      <c r="R116" t="s">
        <v>101</v>
      </c>
      <c r="S116" s="1" t="s">
        <v>3</v>
      </c>
      <c r="T116" s="1">
        <f t="shared" si="61"/>
        <v>2.6760710666666667</v>
      </c>
      <c r="U116" s="2" t="s">
        <v>2</v>
      </c>
      <c r="Z116" s="1" t="s">
        <v>3</v>
      </c>
      <c r="AB116">
        <v>1</v>
      </c>
      <c r="AC116">
        <v>3</v>
      </c>
      <c r="AD116">
        <v>17</v>
      </c>
      <c r="AE116">
        <v>60</v>
      </c>
      <c r="AF116">
        <v>4850.88</v>
      </c>
      <c r="AG116">
        <v>296.60399999999998</v>
      </c>
      <c r="AH116">
        <v>627.26099999999997</v>
      </c>
      <c r="AI116">
        <v>0.18099999999999999</v>
      </c>
      <c r="AJ116">
        <v>9.8849999999999998</v>
      </c>
      <c r="AK116">
        <v>3.9649999999999999</v>
      </c>
      <c r="AL116">
        <v>2355.3220000000001</v>
      </c>
      <c r="AM116">
        <v>296.42200000000003</v>
      </c>
      <c r="AN116">
        <v>1</v>
      </c>
      <c r="AO116">
        <v>0.88400000000000001</v>
      </c>
      <c r="AP116">
        <v>1</v>
      </c>
      <c r="AQ116">
        <v>0.95699999999999996</v>
      </c>
      <c r="AR116">
        <v>0.74399999999999999</v>
      </c>
      <c r="AS116">
        <v>8.5090000000000003</v>
      </c>
      <c r="AT116">
        <v>14.239000000000001</v>
      </c>
      <c r="AU116">
        <v>5.8280000000000003</v>
      </c>
      <c r="AV116">
        <v>11.853</v>
      </c>
      <c r="AW116">
        <v>7.9470000000000001</v>
      </c>
      <c r="AX116">
        <v>781.44</v>
      </c>
    </row>
    <row r="117" spans="5:50" x14ac:dyDescent="0.2">
      <c r="E117" t="s">
        <v>19</v>
      </c>
      <c r="F117" t="s">
        <v>3</v>
      </c>
      <c r="G117" s="1">
        <f t="shared" si="55"/>
        <v>9.7593386666666664</v>
      </c>
      <c r="H117" s="1" t="s">
        <v>3</v>
      </c>
      <c r="I117" s="1">
        <f t="shared" si="56"/>
        <v>50.306666666666665</v>
      </c>
      <c r="J117" t="s">
        <v>101</v>
      </c>
      <c r="K117" s="1" t="s">
        <v>3</v>
      </c>
      <c r="L117" s="1">
        <f t="shared" si="57"/>
        <v>7.0710859333333334</v>
      </c>
      <c r="M117" s="1" t="s">
        <v>3</v>
      </c>
      <c r="N117" s="1">
        <f t="shared" si="58"/>
        <v>8.3966378666666657</v>
      </c>
      <c r="O117" s="1" t="s">
        <v>3</v>
      </c>
      <c r="P117" s="1">
        <f t="shared" si="59"/>
        <v>5.8730000000000002</v>
      </c>
      <c r="Q117" s="1">
        <f t="shared" si="60"/>
        <v>91.666666666666657</v>
      </c>
      <c r="R117" t="s">
        <v>101</v>
      </c>
      <c r="S117" s="1" t="s">
        <v>3</v>
      </c>
      <c r="T117" s="1">
        <f t="shared" si="61"/>
        <v>9.0324974000000022</v>
      </c>
      <c r="U117" s="2" t="s">
        <v>2</v>
      </c>
      <c r="Z117" s="1" t="s">
        <v>3</v>
      </c>
      <c r="AB117">
        <v>1</v>
      </c>
      <c r="AC117">
        <v>3</v>
      </c>
      <c r="AD117">
        <v>18</v>
      </c>
      <c r="AE117">
        <v>120</v>
      </c>
      <c r="AF117">
        <v>3620.665</v>
      </c>
      <c r="AG117">
        <v>-61.015999999999998</v>
      </c>
      <c r="AH117">
        <v>486.76499999999999</v>
      </c>
      <c r="AI117">
        <v>7.0999999999999994E-2</v>
      </c>
      <c r="AJ117">
        <v>9.8789999999999996</v>
      </c>
      <c r="AK117">
        <v>2.9430000000000001</v>
      </c>
      <c r="AL117">
        <v>1764.0889999999999</v>
      </c>
      <c r="AM117">
        <v>-59.743000000000002</v>
      </c>
      <c r="AN117">
        <v>1</v>
      </c>
      <c r="AO117">
        <v>0.81</v>
      </c>
      <c r="AP117">
        <v>1</v>
      </c>
      <c r="AQ117">
        <v>1</v>
      </c>
      <c r="AR117">
        <v>0.63100000000000001</v>
      </c>
      <c r="AS117">
        <v>6.1710000000000003</v>
      </c>
      <c r="AT117">
        <v>12.987</v>
      </c>
      <c r="AU117">
        <v>6.9790000000000001</v>
      </c>
      <c r="AV117">
        <v>11.351000000000001</v>
      </c>
      <c r="AW117">
        <v>8.4589999999999996</v>
      </c>
      <c r="AX117">
        <v>579.32399999999996</v>
      </c>
    </row>
    <row r="118" spans="5:50" x14ac:dyDescent="0.2">
      <c r="E118" t="s">
        <v>20</v>
      </c>
      <c r="F118" t="s">
        <v>3</v>
      </c>
      <c r="G118" s="1">
        <f t="shared" si="55"/>
        <v>10.3970067</v>
      </c>
      <c r="H118" s="1" t="s">
        <v>3</v>
      </c>
      <c r="I118" s="1">
        <f t="shared" si="56"/>
        <v>48.646666666666675</v>
      </c>
      <c r="J118" t="s">
        <v>101</v>
      </c>
      <c r="K118" s="1" t="s">
        <v>3</v>
      </c>
      <c r="L118" s="1">
        <f t="shared" si="57"/>
        <v>5.8192150666666675</v>
      </c>
      <c r="M118" s="1" t="s">
        <v>3</v>
      </c>
      <c r="N118" s="1">
        <f t="shared" si="58"/>
        <v>8.1757451999999997</v>
      </c>
      <c r="O118" s="1" t="s">
        <v>3</v>
      </c>
      <c r="P118" s="1">
        <f t="shared" si="59"/>
        <v>6.8285666666666671</v>
      </c>
      <c r="Q118" s="1">
        <f t="shared" si="60"/>
        <v>91.039999999999992</v>
      </c>
      <c r="R118" t="s">
        <v>101</v>
      </c>
      <c r="S118" s="1" t="s">
        <v>3</v>
      </c>
      <c r="T118" s="1">
        <f t="shared" si="61"/>
        <v>8.8061874666666657</v>
      </c>
      <c r="U118" s="2" t="s">
        <v>2</v>
      </c>
      <c r="Z118" s="1" t="s">
        <v>3</v>
      </c>
      <c r="AB118">
        <v>1</v>
      </c>
      <c r="AC118">
        <v>3</v>
      </c>
      <c r="AD118">
        <v>19</v>
      </c>
      <c r="AE118">
        <v>12</v>
      </c>
      <c r="AF118">
        <v>10521.388000000001</v>
      </c>
      <c r="AG118">
        <v>-274.65899999999999</v>
      </c>
      <c r="AH118">
        <v>813.16700000000003</v>
      </c>
      <c r="AI118">
        <v>3.3000000000000002E-2</v>
      </c>
      <c r="AJ118">
        <v>10.7</v>
      </c>
      <c r="AK118">
        <v>5.7329999999999997</v>
      </c>
      <c r="AL118">
        <v>4630.7529999999997</v>
      </c>
      <c r="AM118">
        <v>-280.56400000000002</v>
      </c>
      <c r="AN118">
        <v>1</v>
      </c>
      <c r="AO118">
        <v>0.96699999999999997</v>
      </c>
      <c r="AP118">
        <v>1</v>
      </c>
      <c r="AQ118">
        <v>1</v>
      </c>
      <c r="AR118">
        <v>0.66900000000000004</v>
      </c>
      <c r="AS118">
        <v>13.208</v>
      </c>
      <c r="AT118">
        <v>17.452000000000002</v>
      </c>
      <c r="AU118">
        <v>4.7910000000000004</v>
      </c>
      <c r="AV118">
        <v>13.512</v>
      </c>
      <c r="AW118">
        <v>8.0329999999999995</v>
      </c>
      <c r="AX118">
        <v>943.23900000000003</v>
      </c>
    </row>
    <row r="119" spans="5:50" x14ac:dyDescent="0.2">
      <c r="P119"/>
      <c r="Z119" s="9"/>
      <c r="AB119">
        <v>1</v>
      </c>
      <c r="AC119">
        <v>3</v>
      </c>
      <c r="AD119">
        <v>20</v>
      </c>
      <c r="AE119">
        <v>60</v>
      </c>
      <c r="AF119">
        <v>2099.7109999999998</v>
      </c>
      <c r="AG119">
        <v>68.406000000000006</v>
      </c>
      <c r="AH119">
        <v>244.59</v>
      </c>
      <c r="AI119">
        <v>-0.02</v>
      </c>
      <c r="AJ119">
        <v>10.645</v>
      </c>
      <c r="AK119">
        <v>2.081</v>
      </c>
      <c r="AL119">
        <v>1014.208</v>
      </c>
      <c r="AM119">
        <v>68.522999999999996</v>
      </c>
      <c r="AN119">
        <v>1</v>
      </c>
      <c r="AO119">
        <v>0.89300000000000002</v>
      </c>
      <c r="AP119">
        <v>1</v>
      </c>
      <c r="AQ119">
        <v>0.94799999999999995</v>
      </c>
      <c r="AR119">
        <v>0.42499999999999999</v>
      </c>
      <c r="AS119">
        <v>4.3680000000000003</v>
      </c>
      <c r="AT119">
        <v>12.78</v>
      </c>
      <c r="AU119">
        <v>8.6460000000000008</v>
      </c>
      <c r="AV119">
        <v>11.65</v>
      </c>
      <c r="AW119">
        <v>9.6969999999999992</v>
      </c>
      <c r="AX119">
        <v>324.62200000000001</v>
      </c>
    </row>
    <row r="120" spans="5:50" x14ac:dyDescent="0.2">
      <c r="AB120">
        <v>1</v>
      </c>
      <c r="AC120">
        <v>3</v>
      </c>
      <c r="AD120">
        <v>21</v>
      </c>
      <c r="AE120">
        <v>120</v>
      </c>
      <c r="AF120">
        <v>1977.5139999999999</v>
      </c>
      <c r="AG120">
        <v>81.652000000000001</v>
      </c>
      <c r="AH120">
        <v>296.923</v>
      </c>
      <c r="AI120">
        <v>1.7000000000000001E-2</v>
      </c>
      <c r="AJ120">
        <v>9.9979999999999993</v>
      </c>
      <c r="AK120">
        <v>1.909</v>
      </c>
      <c r="AL120">
        <v>824.09400000000005</v>
      </c>
      <c r="AM120">
        <v>100.17700000000001</v>
      </c>
      <c r="AN120">
        <v>1</v>
      </c>
      <c r="AO120">
        <v>0.76</v>
      </c>
      <c r="AP120">
        <v>1</v>
      </c>
      <c r="AQ120">
        <v>0.75900000000000001</v>
      </c>
      <c r="AR120">
        <v>0.58899999999999997</v>
      </c>
      <c r="AS120">
        <v>4.2409999999999997</v>
      </c>
      <c r="AT120">
        <v>11.955</v>
      </c>
      <c r="AU120">
        <v>8.0980000000000008</v>
      </c>
      <c r="AV120">
        <v>10.904999999999999</v>
      </c>
      <c r="AW120">
        <v>9.1059999999999999</v>
      </c>
      <c r="AX120">
        <v>385.36</v>
      </c>
    </row>
    <row r="121" spans="5:50" x14ac:dyDescent="0.2">
      <c r="AB121">
        <v>1</v>
      </c>
      <c r="AC121">
        <v>3</v>
      </c>
      <c r="AD121">
        <v>22</v>
      </c>
      <c r="AE121">
        <v>12</v>
      </c>
      <c r="AF121">
        <v>13505.808999999999</v>
      </c>
      <c r="AG121">
        <v>-749.649</v>
      </c>
      <c r="AH121">
        <v>1235.9670000000001</v>
      </c>
      <c r="AI121">
        <v>9.5000000000000001E-2</v>
      </c>
      <c r="AJ121">
        <v>8.9809999999999999</v>
      </c>
      <c r="AK121">
        <v>6.9889999999999999</v>
      </c>
      <c r="AL121">
        <v>6071.6689999999999</v>
      </c>
      <c r="AM121">
        <v>-742.952</v>
      </c>
      <c r="AN121">
        <v>1</v>
      </c>
      <c r="AO121">
        <v>0.86</v>
      </c>
      <c r="AP121">
        <v>1</v>
      </c>
      <c r="AQ121">
        <v>1</v>
      </c>
      <c r="AR121">
        <v>1.0249999999999999</v>
      </c>
      <c r="AS121">
        <v>16.532</v>
      </c>
      <c r="AT121">
        <v>18.751000000000001</v>
      </c>
      <c r="AU121">
        <v>2.2280000000000002</v>
      </c>
      <c r="AV121">
        <v>12.378</v>
      </c>
      <c r="AW121">
        <v>5.9880000000000004</v>
      </c>
      <c r="AX121">
        <v>1755.865</v>
      </c>
    </row>
    <row r="122" spans="5:50" x14ac:dyDescent="0.2">
      <c r="AB122">
        <v>1</v>
      </c>
      <c r="AC122">
        <v>3</v>
      </c>
      <c r="AD122">
        <v>23</v>
      </c>
      <c r="AE122">
        <v>60</v>
      </c>
      <c r="AF122">
        <v>3729.5340000000001</v>
      </c>
      <c r="AG122">
        <v>42.351999999999997</v>
      </c>
      <c r="AH122">
        <v>613.81899999999996</v>
      </c>
      <c r="AI122">
        <v>8.2000000000000003E-2</v>
      </c>
      <c r="AJ122">
        <v>9.2520000000000007</v>
      </c>
      <c r="AK122">
        <v>2.9209999999999998</v>
      </c>
      <c r="AL122">
        <v>1817.3130000000001</v>
      </c>
      <c r="AM122">
        <v>39.387999999999998</v>
      </c>
      <c r="AN122">
        <v>1</v>
      </c>
      <c r="AO122">
        <v>0.83499999999999996</v>
      </c>
      <c r="AP122">
        <v>1</v>
      </c>
      <c r="AQ122">
        <v>0.94</v>
      </c>
      <c r="AR122">
        <v>0.59199999999999997</v>
      </c>
      <c r="AS122">
        <v>6.149</v>
      </c>
      <c r="AT122">
        <v>12.554</v>
      </c>
      <c r="AU122">
        <v>6.0819999999999999</v>
      </c>
      <c r="AV122">
        <v>10.766999999999999</v>
      </c>
      <c r="AW122">
        <v>7.7549999999999999</v>
      </c>
      <c r="AX122">
        <v>708.29499999999996</v>
      </c>
    </row>
    <row r="123" spans="5:50" x14ac:dyDescent="0.2">
      <c r="AB123">
        <v>1</v>
      </c>
      <c r="AC123">
        <v>3</v>
      </c>
      <c r="AD123">
        <v>24</v>
      </c>
      <c r="AE123">
        <v>120</v>
      </c>
      <c r="AF123">
        <v>3168.27</v>
      </c>
      <c r="AG123">
        <v>41.250999999999998</v>
      </c>
      <c r="AH123">
        <v>388.13900000000001</v>
      </c>
      <c r="AI123">
        <v>7.2999999999999995E-2</v>
      </c>
      <c r="AJ123">
        <v>10.257</v>
      </c>
      <c r="AK123">
        <v>2.673</v>
      </c>
      <c r="AL123">
        <v>1545.828</v>
      </c>
      <c r="AM123">
        <v>41.405999999999999</v>
      </c>
      <c r="AN123">
        <v>1</v>
      </c>
      <c r="AO123">
        <v>0.86799999999999999</v>
      </c>
      <c r="AP123">
        <v>1</v>
      </c>
      <c r="AQ123">
        <v>0.95699999999999996</v>
      </c>
      <c r="AR123">
        <v>0.60099999999999998</v>
      </c>
      <c r="AS123">
        <v>5.59</v>
      </c>
      <c r="AT123">
        <v>13.311999999999999</v>
      </c>
      <c r="AU123">
        <v>7.4390000000000001</v>
      </c>
      <c r="AV123">
        <v>11.680999999999999</v>
      </c>
      <c r="AW123">
        <v>8.8740000000000006</v>
      </c>
      <c r="AX123">
        <v>489.95499999999998</v>
      </c>
    </row>
    <row r="124" spans="5:50" x14ac:dyDescent="0.2">
      <c r="AB124">
        <v>1</v>
      </c>
      <c r="AC124">
        <v>3</v>
      </c>
      <c r="AD124">
        <v>25</v>
      </c>
      <c r="AE124">
        <v>12</v>
      </c>
      <c r="AF124">
        <v>15042.581</v>
      </c>
      <c r="AG124">
        <v>-3657.2139999999999</v>
      </c>
      <c r="AH124">
        <v>4703.357</v>
      </c>
      <c r="AI124">
        <v>0.44400000000000001</v>
      </c>
      <c r="AJ124">
        <v>9.1690000000000005</v>
      </c>
      <c r="AK124">
        <v>6.19</v>
      </c>
      <c r="AL124">
        <v>6728.5209999999997</v>
      </c>
      <c r="AM124">
        <v>-3692.1129999999998</v>
      </c>
      <c r="AN124">
        <v>0.68600000000000005</v>
      </c>
      <c r="AO124">
        <v>0.47899999999999998</v>
      </c>
      <c r="AP124">
        <v>1</v>
      </c>
      <c r="AQ124">
        <v>0.56000000000000005</v>
      </c>
      <c r="AR124">
        <v>2.5960000000000001</v>
      </c>
      <c r="AS124">
        <v>14.976000000000001</v>
      </c>
      <c r="AT124">
        <v>18.273</v>
      </c>
      <c r="AU124">
        <v>2.3690000000000002</v>
      </c>
      <c r="AV124">
        <v>12.744</v>
      </c>
      <c r="AW124">
        <v>5.9859999999999998</v>
      </c>
      <c r="AX124">
        <v>5683.0469999999996</v>
      </c>
    </row>
    <row r="125" spans="5:50" x14ac:dyDescent="0.2">
      <c r="AB125">
        <v>1</v>
      </c>
      <c r="AC125">
        <v>3</v>
      </c>
      <c r="AD125">
        <v>26</v>
      </c>
      <c r="AE125">
        <v>60</v>
      </c>
      <c r="AF125">
        <v>2356.674</v>
      </c>
      <c r="AG125">
        <v>204.56</v>
      </c>
      <c r="AH125">
        <v>344.53300000000002</v>
      </c>
      <c r="AI125">
        <v>1.9E-2</v>
      </c>
      <c r="AJ125">
        <v>9.2460000000000004</v>
      </c>
      <c r="AK125">
        <v>2.12</v>
      </c>
      <c r="AL125">
        <v>1041.3720000000001</v>
      </c>
      <c r="AM125">
        <v>218.64</v>
      </c>
      <c r="AN125">
        <v>1</v>
      </c>
      <c r="AO125">
        <v>0.78500000000000003</v>
      </c>
      <c r="AP125">
        <v>1</v>
      </c>
      <c r="AQ125">
        <v>0.94799999999999995</v>
      </c>
      <c r="AR125">
        <v>0.44600000000000001</v>
      </c>
      <c r="AS125">
        <v>4.6150000000000002</v>
      </c>
      <c r="AT125">
        <v>11.551</v>
      </c>
      <c r="AU125">
        <v>7.27</v>
      </c>
      <c r="AV125">
        <v>10.298999999999999</v>
      </c>
      <c r="AW125">
        <v>8.2910000000000004</v>
      </c>
      <c r="AX125">
        <v>454.40699999999998</v>
      </c>
    </row>
    <row r="126" spans="5:50" x14ac:dyDescent="0.2">
      <c r="AB126">
        <v>1</v>
      </c>
      <c r="AC126">
        <v>3</v>
      </c>
      <c r="AD126">
        <v>27</v>
      </c>
      <c r="AE126">
        <v>120</v>
      </c>
      <c r="AF126">
        <v>1649.4259999999999</v>
      </c>
      <c r="AG126">
        <v>-134.559</v>
      </c>
      <c r="AH126">
        <v>257.99700000000001</v>
      </c>
      <c r="AI126">
        <v>-3.3000000000000002E-2</v>
      </c>
      <c r="AJ126">
        <v>9.8019999999999996</v>
      </c>
      <c r="AK126">
        <v>1.6539999999999999</v>
      </c>
      <c r="AL126">
        <v>751.11400000000003</v>
      </c>
      <c r="AM126">
        <v>-130.60499999999999</v>
      </c>
      <c r="AN126">
        <v>1</v>
      </c>
      <c r="AO126">
        <v>0.72699999999999998</v>
      </c>
      <c r="AP126">
        <v>1</v>
      </c>
      <c r="AQ126">
        <v>0.89700000000000002</v>
      </c>
      <c r="AR126">
        <v>0.46500000000000002</v>
      </c>
      <c r="AS126">
        <v>3.5339999999999998</v>
      </c>
      <c r="AT126">
        <v>11.58</v>
      </c>
      <c r="AU126">
        <v>8.1829999999999998</v>
      </c>
      <c r="AV126">
        <v>10.582000000000001</v>
      </c>
      <c r="AW126">
        <v>9.0530000000000008</v>
      </c>
      <c r="AX126">
        <v>337.31799999999998</v>
      </c>
    </row>
    <row r="127" spans="5:50" x14ac:dyDescent="0.2">
      <c r="AB127">
        <v>1</v>
      </c>
      <c r="AC127">
        <v>3</v>
      </c>
      <c r="AD127">
        <v>28</v>
      </c>
      <c r="AE127">
        <v>12</v>
      </c>
      <c r="AF127">
        <v>12995.28</v>
      </c>
      <c r="AG127">
        <v>-5345.0919999999996</v>
      </c>
      <c r="AH127">
        <v>5468.402</v>
      </c>
      <c r="AI127">
        <v>1.2490000000000001</v>
      </c>
      <c r="AJ127">
        <v>10.282999999999999</v>
      </c>
      <c r="AK127">
        <v>8.5109999999999992</v>
      </c>
      <c r="AL127">
        <v>5813.6379999999999</v>
      </c>
      <c r="AM127">
        <v>-5341.0309999999999</v>
      </c>
      <c r="AN127">
        <v>0.62</v>
      </c>
      <c r="AO127">
        <v>0.34699999999999998</v>
      </c>
      <c r="AP127">
        <v>1</v>
      </c>
      <c r="AQ127">
        <v>0.621</v>
      </c>
      <c r="AR127">
        <v>3.5950000000000002</v>
      </c>
      <c r="AS127">
        <v>19.155000000000001</v>
      </c>
      <c r="AT127">
        <v>18.954999999999998</v>
      </c>
      <c r="AU127">
        <v>2.7130000000000001</v>
      </c>
      <c r="AV127">
        <v>14.061</v>
      </c>
      <c r="AW127">
        <v>6.758</v>
      </c>
      <c r="AX127">
        <v>6896.4539999999997</v>
      </c>
    </row>
    <row r="128" spans="5:50" x14ac:dyDescent="0.2">
      <c r="AB128">
        <v>1</v>
      </c>
      <c r="AC128">
        <v>3</v>
      </c>
      <c r="AD128">
        <v>29</v>
      </c>
      <c r="AE128">
        <v>60</v>
      </c>
      <c r="AF128">
        <v>4387.1149999999998</v>
      </c>
      <c r="AG128">
        <v>104.482</v>
      </c>
      <c r="AH128">
        <v>318.78500000000003</v>
      </c>
      <c r="AI128">
        <v>9.5000000000000001E-2</v>
      </c>
      <c r="AJ128">
        <v>10.276</v>
      </c>
      <c r="AK128">
        <v>3.5830000000000002</v>
      </c>
      <c r="AL128">
        <v>2020.3810000000001</v>
      </c>
      <c r="AM128">
        <v>121.89</v>
      </c>
      <c r="AN128">
        <v>1</v>
      </c>
      <c r="AO128">
        <v>1</v>
      </c>
      <c r="AP128">
        <v>1</v>
      </c>
      <c r="AQ128">
        <v>0.98299999999999998</v>
      </c>
      <c r="AR128">
        <v>0.5</v>
      </c>
      <c r="AS128">
        <v>7.7640000000000002</v>
      </c>
      <c r="AT128">
        <v>14.801</v>
      </c>
      <c r="AU128">
        <v>6.2460000000000004</v>
      </c>
      <c r="AV128">
        <v>12.295</v>
      </c>
      <c r="AW128">
        <v>8.3550000000000004</v>
      </c>
      <c r="AX128">
        <v>436.505</v>
      </c>
    </row>
    <row r="129" spans="28:50" x14ac:dyDescent="0.2">
      <c r="AB129">
        <v>1</v>
      </c>
      <c r="AC129">
        <v>3</v>
      </c>
      <c r="AD129">
        <v>30</v>
      </c>
      <c r="AE129">
        <v>120</v>
      </c>
      <c r="AF129">
        <v>6734.6049999999996</v>
      </c>
      <c r="AG129">
        <v>94.956000000000003</v>
      </c>
      <c r="AH129">
        <v>863.20799999999997</v>
      </c>
      <c r="AI129">
        <v>-1.0999999999999999E-2</v>
      </c>
      <c r="AJ129">
        <v>13.249000000000001</v>
      </c>
      <c r="AK129">
        <v>4.8520000000000003</v>
      </c>
      <c r="AL129">
        <v>3076.2849999999999</v>
      </c>
      <c r="AM129">
        <v>96.960999999999999</v>
      </c>
      <c r="AN129">
        <v>1</v>
      </c>
      <c r="AO129">
        <v>0.80200000000000005</v>
      </c>
      <c r="AP129">
        <v>1</v>
      </c>
      <c r="AQ129">
        <v>0.879</v>
      </c>
      <c r="AR129">
        <v>1.1950000000000001</v>
      </c>
      <c r="AS129">
        <v>10.81</v>
      </c>
      <c r="AT129">
        <v>20.486999999999998</v>
      </c>
      <c r="AU129">
        <v>8.7189999999999994</v>
      </c>
      <c r="AV129">
        <v>16.228999999999999</v>
      </c>
      <c r="AW129">
        <v>10.972</v>
      </c>
      <c r="AX129">
        <v>1022.006</v>
      </c>
    </row>
    <row r="130" spans="28:50" x14ac:dyDescent="0.2">
      <c r="AB130">
        <v>1</v>
      </c>
      <c r="AC130">
        <v>3</v>
      </c>
      <c r="AD130">
        <v>31</v>
      </c>
      <c r="AE130">
        <v>12</v>
      </c>
      <c r="AF130">
        <v>40578.425000000003</v>
      </c>
      <c r="AG130">
        <v>3322.4520000000002</v>
      </c>
      <c r="AH130">
        <v>8985.48</v>
      </c>
      <c r="AI130">
        <v>1.3129999999999999</v>
      </c>
      <c r="AJ130">
        <v>55.182000000000002</v>
      </c>
      <c r="AK130">
        <v>42.591999999999999</v>
      </c>
      <c r="AL130">
        <v>19118.558000000001</v>
      </c>
      <c r="AM130">
        <v>3289.2150000000001</v>
      </c>
      <c r="AN130">
        <v>0.876</v>
      </c>
      <c r="AO130">
        <v>0.56200000000000006</v>
      </c>
      <c r="AP130">
        <v>0.94</v>
      </c>
      <c r="AQ130">
        <v>0.70699999999999996</v>
      </c>
      <c r="AR130">
        <v>14.961</v>
      </c>
      <c r="AS130">
        <v>91.844999999999999</v>
      </c>
      <c r="AT130">
        <v>89.56</v>
      </c>
      <c r="AU130">
        <v>11.843</v>
      </c>
      <c r="AV130">
        <v>71.471000000000004</v>
      </c>
      <c r="AW130">
        <v>34.151000000000003</v>
      </c>
      <c r="AX130">
        <v>11436.99</v>
      </c>
    </row>
    <row r="131" spans="28:50" x14ac:dyDescent="0.2">
      <c r="AB131">
        <v>1</v>
      </c>
      <c r="AC131">
        <v>3</v>
      </c>
      <c r="AD131">
        <v>32</v>
      </c>
      <c r="AE131">
        <v>60</v>
      </c>
      <c r="AF131">
        <v>36221.775999999998</v>
      </c>
      <c r="AG131">
        <v>-1549.1949999999999</v>
      </c>
      <c r="AH131">
        <v>8642.6110000000008</v>
      </c>
      <c r="AI131">
        <v>1.276</v>
      </c>
      <c r="AJ131">
        <v>59.558999999999997</v>
      </c>
      <c r="AK131">
        <v>42.831000000000003</v>
      </c>
      <c r="AL131">
        <v>18667.702000000001</v>
      </c>
      <c r="AM131">
        <v>-1396.482</v>
      </c>
      <c r="AN131">
        <v>0.85099999999999998</v>
      </c>
      <c r="AO131">
        <v>0.56200000000000006</v>
      </c>
      <c r="AP131">
        <v>0.94799999999999995</v>
      </c>
      <c r="AQ131">
        <v>0.77600000000000002</v>
      </c>
      <c r="AR131">
        <v>14.545999999999999</v>
      </c>
      <c r="AS131">
        <v>87.709000000000003</v>
      </c>
      <c r="AT131">
        <v>104.381</v>
      </c>
      <c r="AU131">
        <v>23.135000000000002</v>
      </c>
      <c r="AV131">
        <v>81.902000000000001</v>
      </c>
      <c r="AW131">
        <v>38.866999999999997</v>
      </c>
      <c r="AX131">
        <v>10901.22</v>
      </c>
    </row>
    <row r="132" spans="28:50" x14ac:dyDescent="0.2">
      <c r="AB132">
        <v>1</v>
      </c>
      <c r="AC132">
        <v>3</v>
      </c>
      <c r="AD132">
        <v>33</v>
      </c>
      <c r="AE132">
        <v>120</v>
      </c>
      <c r="AF132">
        <v>18081.751</v>
      </c>
      <c r="AG132">
        <v>-317.80799999999999</v>
      </c>
      <c r="AH132">
        <v>3737.9969999999998</v>
      </c>
      <c r="AI132">
        <v>-1.1080000000000001</v>
      </c>
      <c r="AJ132">
        <v>8.86</v>
      </c>
      <c r="AK132">
        <v>10.88</v>
      </c>
      <c r="AL132">
        <v>7617.9139999999998</v>
      </c>
      <c r="AM132">
        <v>-326.64800000000002</v>
      </c>
      <c r="AN132">
        <v>0.93400000000000005</v>
      </c>
      <c r="AO132">
        <v>0.59499999999999997</v>
      </c>
      <c r="AP132">
        <v>0.95699999999999996</v>
      </c>
      <c r="AQ132">
        <v>0.80200000000000005</v>
      </c>
      <c r="AR132">
        <v>3.64</v>
      </c>
      <c r="AS132">
        <v>39.402000000000001</v>
      </c>
      <c r="AT132">
        <v>62.292000000000002</v>
      </c>
      <c r="AU132">
        <v>-0.13600000000000001</v>
      </c>
      <c r="AV132">
        <v>15.475</v>
      </c>
      <c r="AW132">
        <v>4.8460000000000001</v>
      </c>
      <c r="AX132">
        <v>4759.1220000000003</v>
      </c>
    </row>
    <row r="133" spans="28:50" x14ac:dyDescent="0.2">
      <c r="AB133">
        <v>1</v>
      </c>
      <c r="AC133">
        <v>3</v>
      </c>
      <c r="AD133">
        <v>34</v>
      </c>
      <c r="AE133">
        <v>12</v>
      </c>
      <c r="AF133">
        <v>44152.235000000001</v>
      </c>
      <c r="AG133">
        <v>-1668.9349999999999</v>
      </c>
      <c r="AH133">
        <v>14028.421</v>
      </c>
      <c r="AI133">
        <v>1.119</v>
      </c>
      <c r="AJ133">
        <v>55.478000000000002</v>
      </c>
      <c r="AK133">
        <v>45.210999999999999</v>
      </c>
      <c r="AL133">
        <v>21040.791000000001</v>
      </c>
      <c r="AM133">
        <v>-1647.704</v>
      </c>
      <c r="AN133">
        <v>0.69399999999999995</v>
      </c>
      <c r="AO133">
        <v>0.372</v>
      </c>
      <c r="AP133">
        <v>0.91400000000000003</v>
      </c>
      <c r="AQ133">
        <v>0.81899999999999995</v>
      </c>
      <c r="AR133">
        <v>13.912000000000001</v>
      </c>
      <c r="AS133">
        <v>96.942999999999998</v>
      </c>
      <c r="AT133">
        <v>96.361999999999995</v>
      </c>
      <c r="AU133">
        <v>18.821999999999999</v>
      </c>
      <c r="AV133">
        <v>75.204999999999998</v>
      </c>
      <c r="AW133">
        <v>36.883000000000003</v>
      </c>
      <c r="AX133">
        <v>16505.234</v>
      </c>
    </row>
    <row r="134" spans="28:50" x14ac:dyDescent="0.2">
      <c r="AB134">
        <v>1</v>
      </c>
      <c r="AC134">
        <v>3</v>
      </c>
      <c r="AD134">
        <v>35</v>
      </c>
      <c r="AE134">
        <v>60</v>
      </c>
      <c r="AF134">
        <v>24541.083999999999</v>
      </c>
      <c r="AG134">
        <v>3424.7809999999999</v>
      </c>
      <c r="AH134">
        <v>3364.41</v>
      </c>
      <c r="AI134">
        <v>-0.182</v>
      </c>
      <c r="AJ134">
        <v>12.026999999999999</v>
      </c>
      <c r="AK134">
        <v>12.183999999999999</v>
      </c>
      <c r="AL134">
        <v>12137.833000000001</v>
      </c>
      <c r="AM134">
        <v>3364.41</v>
      </c>
      <c r="AN134">
        <v>1</v>
      </c>
      <c r="AO134">
        <v>0.84299999999999997</v>
      </c>
      <c r="AP134">
        <v>1</v>
      </c>
      <c r="AQ134">
        <v>0.94799999999999995</v>
      </c>
      <c r="AR134">
        <v>1.4770000000000001</v>
      </c>
      <c r="AS134">
        <v>30.544</v>
      </c>
      <c r="AT134">
        <v>35.868000000000002</v>
      </c>
      <c r="AU134">
        <v>1.429</v>
      </c>
      <c r="AV134">
        <v>22.181000000000001</v>
      </c>
      <c r="AW134">
        <v>6.37</v>
      </c>
      <c r="AX134">
        <v>4284.3109999999997</v>
      </c>
    </row>
    <row r="135" spans="28:50" x14ac:dyDescent="0.2">
      <c r="AB135">
        <v>1</v>
      </c>
      <c r="AC135">
        <v>3</v>
      </c>
      <c r="AD135">
        <v>36</v>
      </c>
      <c r="AE135">
        <v>120</v>
      </c>
      <c r="AF135">
        <v>31331.679</v>
      </c>
      <c r="AG135">
        <v>-1369.903</v>
      </c>
      <c r="AH135">
        <v>9510.857</v>
      </c>
      <c r="AI135">
        <v>1.7609999999999999</v>
      </c>
      <c r="AJ135">
        <v>45.691000000000003</v>
      </c>
      <c r="AK135">
        <v>38.034999999999997</v>
      </c>
      <c r="AL135">
        <v>15904.946</v>
      </c>
      <c r="AM135">
        <v>-1375.9949999999999</v>
      </c>
      <c r="AN135">
        <v>0.76</v>
      </c>
      <c r="AO135">
        <v>0.47899999999999998</v>
      </c>
      <c r="AP135">
        <v>0.92200000000000004</v>
      </c>
      <c r="AQ135">
        <v>0.56899999999999995</v>
      </c>
      <c r="AR135">
        <v>16.254000000000001</v>
      </c>
      <c r="AS135">
        <v>77.977000000000004</v>
      </c>
      <c r="AT135">
        <v>86.623000000000005</v>
      </c>
      <c r="AU135">
        <v>10.994</v>
      </c>
      <c r="AV135">
        <v>66.081999999999994</v>
      </c>
      <c r="AW135">
        <v>27.393999999999998</v>
      </c>
      <c r="AX135">
        <v>11748.16</v>
      </c>
    </row>
    <row r="136" spans="28:50" x14ac:dyDescent="0.2">
      <c r="AB136">
        <v>1</v>
      </c>
      <c r="AC136">
        <v>3</v>
      </c>
      <c r="AD136">
        <v>37</v>
      </c>
      <c r="AE136">
        <v>12</v>
      </c>
      <c r="AF136">
        <v>23916.437000000002</v>
      </c>
      <c r="AG136">
        <v>6017.8720000000003</v>
      </c>
      <c r="AH136">
        <v>6941.0450000000001</v>
      </c>
      <c r="AI136">
        <v>7.5999999999999998E-2</v>
      </c>
      <c r="AJ136">
        <v>5.1959999999999997</v>
      </c>
      <c r="AK136">
        <v>9.1080000000000005</v>
      </c>
      <c r="AL136">
        <v>11070.259</v>
      </c>
      <c r="AM136">
        <v>5977.9889999999996</v>
      </c>
      <c r="AN136">
        <v>0.85099999999999998</v>
      </c>
      <c r="AO136">
        <v>0.438</v>
      </c>
      <c r="AP136">
        <v>1</v>
      </c>
      <c r="AQ136">
        <v>0.75900000000000001</v>
      </c>
      <c r="AR136">
        <v>2.9569999999999999</v>
      </c>
      <c r="AS136">
        <v>27.643000000000001</v>
      </c>
      <c r="AT136">
        <v>25.51</v>
      </c>
      <c r="AU136">
        <v>-5.1529999999999996</v>
      </c>
      <c r="AV136">
        <v>10.1</v>
      </c>
      <c r="AW136">
        <v>1.325</v>
      </c>
      <c r="AX136">
        <v>8417.2330000000002</v>
      </c>
    </row>
    <row r="137" spans="28:50" x14ac:dyDescent="0.2">
      <c r="AB137">
        <v>1</v>
      </c>
      <c r="AC137">
        <v>3</v>
      </c>
      <c r="AD137">
        <v>38</v>
      </c>
      <c r="AE137">
        <v>60</v>
      </c>
      <c r="AF137">
        <v>12809.008</v>
      </c>
      <c r="AG137">
        <v>9155.19</v>
      </c>
      <c r="AH137">
        <v>9208.6280000000006</v>
      </c>
      <c r="AI137">
        <v>-0.33200000000000002</v>
      </c>
      <c r="AJ137">
        <v>9.5920000000000005</v>
      </c>
      <c r="AK137">
        <v>6.5369999999999999</v>
      </c>
      <c r="AL137">
        <v>5545.3549999999996</v>
      </c>
      <c r="AM137">
        <v>9208.6280000000006</v>
      </c>
      <c r="AN137">
        <v>0.157</v>
      </c>
      <c r="AO137">
        <v>0</v>
      </c>
      <c r="AP137">
        <v>1</v>
      </c>
      <c r="AQ137">
        <v>0.97399999999999998</v>
      </c>
      <c r="AR137">
        <v>0.74299999999999999</v>
      </c>
      <c r="AS137">
        <v>16.129000000000001</v>
      </c>
      <c r="AT137">
        <v>24.629000000000001</v>
      </c>
      <c r="AU137">
        <v>2.3519999999999999</v>
      </c>
      <c r="AV137">
        <v>14.662000000000001</v>
      </c>
      <c r="AW137">
        <v>6.0979999999999999</v>
      </c>
      <c r="AX137">
        <v>9323.1</v>
      </c>
    </row>
    <row r="138" spans="28:50" x14ac:dyDescent="0.2">
      <c r="AB138">
        <v>1</v>
      </c>
      <c r="AC138">
        <v>3</v>
      </c>
      <c r="AD138">
        <v>39</v>
      </c>
      <c r="AE138">
        <v>120</v>
      </c>
      <c r="AF138">
        <v>11391.543</v>
      </c>
      <c r="AG138">
        <v>8067.9790000000003</v>
      </c>
      <c r="AH138">
        <v>8354.7710000000006</v>
      </c>
      <c r="AI138">
        <v>0.35399999999999998</v>
      </c>
      <c r="AJ138">
        <v>11.196999999999999</v>
      </c>
      <c r="AK138">
        <v>6.1429999999999998</v>
      </c>
      <c r="AL138">
        <v>5743.4219999999996</v>
      </c>
      <c r="AM138">
        <v>8354.7710000000006</v>
      </c>
      <c r="AN138">
        <v>0.19800000000000001</v>
      </c>
      <c r="AO138">
        <v>0</v>
      </c>
      <c r="AP138">
        <v>1</v>
      </c>
      <c r="AQ138">
        <v>1</v>
      </c>
      <c r="AR138">
        <v>0.98699999999999999</v>
      </c>
      <c r="AS138">
        <v>14.041</v>
      </c>
      <c r="AT138">
        <v>18.425999999999998</v>
      </c>
      <c r="AU138">
        <v>6.0049999999999999</v>
      </c>
      <c r="AV138">
        <v>14.193</v>
      </c>
      <c r="AW138">
        <v>8.6679999999999993</v>
      </c>
      <c r="AX138">
        <v>8478.11</v>
      </c>
    </row>
    <row r="139" spans="28:50" x14ac:dyDescent="0.2">
      <c r="AB139">
        <v>1</v>
      </c>
      <c r="AC139">
        <v>3</v>
      </c>
      <c r="AD139">
        <v>40</v>
      </c>
      <c r="AE139">
        <v>12</v>
      </c>
      <c r="AF139">
        <v>29711.739000000001</v>
      </c>
      <c r="AG139">
        <v>-3254.9209999999998</v>
      </c>
      <c r="AH139">
        <v>6796.9319999999998</v>
      </c>
      <c r="AI139">
        <v>-8.9999999999999993E-3</v>
      </c>
      <c r="AJ139">
        <v>10.914</v>
      </c>
      <c r="AK139">
        <v>15.462</v>
      </c>
      <c r="AL139">
        <v>13755.844999999999</v>
      </c>
      <c r="AM139">
        <v>-3383.0529999999999</v>
      </c>
      <c r="AN139">
        <v>1</v>
      </c>
      <c r="AO139">
        <v>0.46300000000000002</v>
      </c>
      <c r="AP139">
        <v>1</v>
      </c>
      <c r="AQ139">
        <v>0.74099999999999999</v>
      </c>
      <c r="AR139">
        <v>3.9660000000000002</v>
      </c>
      <c r="AS139">
        <v>43.598999999999997</v>
      </c>
      <c r="AT139">
        <v>38.270000000000003</v>
      </c>
      <c r="AU139">
        <v>-3.879</v>
      </c>
      <c r="AV139">
        <v>20.902999999999999</v>
      </c>
      <c r="AW139">
        <v>4.1589999999999998</v>
      </c>
      <c r="AX139">
        <v>7347.7280000000001</v>
      </c>
    </row>
    <row r="140" spans="28:50" x14ac:dyDescent="0.2">
      <c r="AB140">
        <v>1</v>
      </c>
      <c r="AC140">
        <v>3</v>
      </c>
      <c r="AD140">
        <v>41</v>
      </c>
      <c r="AE140">
        <v>60</v>
      </c>
      <c r="AF140">
        <v>14328.022999999999</v>
      </c>
      <c r="AG140">
        <v>10401.352000000001</v>
      </c>
      <c r="AH140">
        <v>10458.493</v>
      </c>
      <c r="AI140">
        <v>-5.6000000000000001E-2</v>
      </c>
      <c r="AJ140">
        <v>9.7810000000000006</v>
      </c>
      <c r="AK140">
        <v>7.3940000000000001</v>
      </c>
      <c r="AL140">
        <v>6674.6580000000004</v>
      </c>
      <c r="AM140">
        <v>10458.493</v>
      </c>
      <c r="AN140">
        <v>0.107</v>
      </c>
      <c r="AO140">
        <v>0</v>
      </c>
      <c r="AP140">
        <v>1</v>
      </c>
      <c r="AQ140">
        <v>0.96599999999999997</v>
      </c>
      <c r="AR140">
        <v>1.208</v>
      </c>
      <c r="AS140">
        <v>17.16</v>
      </c>
      <c r="AT140">
        <v>19.818999999999999</v>
      </c>
      <c r="AU140">
        <v>2.8759999999999999</v>
      </c>
      <c r="AV140">
        <v>13.881</v>
      </c>
      <c r="AW140">
        <v>6.5430000000000001</v>
      </c>
      <c r="AX140">
        <v>10585.716</v>
      </c>
    </row>
    <row r="141" spans="28:50" x14ac:dyDescent="0.2">
      <c r="AB141">
        <v>1</v>
      </c>
      <c r="AC141">
        <v>3</v>
      </c>
      <c r="AD141">
        <v>42</v>
      </c>
      <c r="AE141">
        <v>120</v>
      </c>
      <c r="AF141">
        <v>9977.7990000000009</v>
      </c>
      <c r="AG141">
        <v>9012.8970000000008</v>
      </c>
      <c r="AH141">
        <v>9187.9259999999995</v>
      </c>
      <c r="AI141">
        <v>-0.311</v>
      </c>
      <c r="AJ141">
        <v>9.891</v>
      </c>
      <c r="AK141">
        <v>5.2119999999999997</v>
      </c>
      <c r="AL141">
        <v>4613.3370000000004</v>
      </c>
      <c r="AM141">
        <v>9187.9259999999995</v>
      </c>
      <c r="AN141">
        <v>0.124</v>
      </c>
      <c r="AO141">
        <v>0</v>
      </c>
      <c r="AP141">
        <v>1</v>
      </c>
      <c r="AQ141">
        <v>0.94</v>
      </c>
      <c r="AR141">
        <v>1.036</v>
      </c>
      <c r="AS141">
        <v>11.573</v>
      </c>
      <c r="AT141">
        <v>15.467000000000001</v>
      </c>
      <c r="AU141">
        <v>4.9710000000000001</v>
      </c>
      <c r="AV141">
        <v>12.305</v>
      </c>
      <c r="AW141">
        <v>7.6280000000000001</v>
      </c>
      <c r="AX141">
        <v>9349.7019999999993</v>
      </c>
    </row>
    <row r="142" spans="28:50" x14ac:dyDescent="0.2">
      <c r="AB142">
        <v>1</v>
      </c>
      <c r="AC142">
        <v>3</v>
      </c>
      <c r="AD142">
        <v>43</v>
      </c>
      <c r="AE142">
        <v>12</v>
      </c>
      <c r="AF142">
        <v>33081.629999999997</v>
      </c>
      <c r="AG142">
        <v>4784.1570000000002</v>
      </c>
      <c r="AH142">
        <v>6547.4849999999997</v>
      </c>
      <c r="AI142">
        <v>-1.083</v>
      </c>
      <c r="AJ142">
        <v>27.295000000000002</v>
      </c>
      <c r="AK142">
        <v>27.158000000000001</v>
      </c>
      <c r="AL142">
        <v>15577.138000000001</v>
      </c>
      <c r="AM142">
        <v>4720.1319999999996</v>
      </c>
      <c r="AN142">
        <v>0.91700000000000004</v>
      </c>
      <c r="AO142">
        <v>0.66100000000000003</v>
      </c>
      <c r="AP142">
        <v>1</v>
      </c>
      <c r="AQ142">
        <v>0.83599999999999997</v>
      </c>
      <c r="AR142">
        <v>6.1890000000000001</v>
      </c>
      <c r="AS142">
        <v>64.412000000000006</v>
      </c>
      <c r="AT142">
        <v>66.906000000000006</v>
      </c>
      <c r="AU142">
        <v>4.4390000000000001</v>
      </c>
      <c r="AV142">
        <v>48.191000000000003</v>
      </c>
      <c r="AW142">
        <v>12.339</v>
      </c>
      <c r="AX142">
        <v>8651.7260000000006</v>
      </c>
    </row>
    <row r="143" spans="28:50" x14ac:dyDescent="0.2">
      <c r="AB143">
        <v>1</v>
      </c>
      <c r="AC143">
        <v>3</v>
      </c>
      <c r="AD143">
        <v>44</v>
      </c>
      <c r="AE143">
        <v>60</v>
      </c>
      <c r="AF143">
        <v>8463.8269999999993</v>
      </c>
      <c r="AG143">
        <v>229.25700000000001</v>
      </c>
      <c r="AH143">
        <v>411.81</v>
      </c>
      <c r="AI143">
        <v>0.16400000000000001</v>
      </c>
      <c r="AJ143">
        <v>10.287000000000001</v>
      </c>
      <c r="AK143">
        <v>3.9740000000000002</v>
      </c>
      <c r="AL143">
        <v>2903.029</v>
      </c>
      <c r="AM143">
        <v>83.980999999999995</v>
      </c>
      <c r="AN143">
        <v>1</v>
      </c>
      <c r="AO143">
        <v>1</v>
      </c>
      <c r="AP143">
        <v>1</v>
      </c>
      <c r="AQ143">
        <v>1</v>
      </c>
      <c r="AR143">
        <v>0.46100000000000002</v>
      </c>
      <c r="AS143">
        <v>9.8130000000000006</v>
      </c>
      <c r="AT143">
        <v>15.467000000000001</v>
      </c>
      <c r="AU143">
        <v>6.7290000000000001</v>
      </c>
      <c r="AV143">
        <v>12.173999999999999</v>
      </c>
      <c r="AW143">
        <v>8.6950000000000003</v>
      </c>
      <c r="AX143">
        <v>523.00800000000004</v>
      </c>
    </row>
    <row r="144" spans="28:50" x14ac:dyDescent="0.2">
      <c r="AB144">
        <v>1</v>
      </c>
      <c r="AC144">
        <v>3</v>
      </c>
      <c r="AD144">
        <v>45</v>
      </c>
      <c r="AE144">
        <v>120</v>
      </c>
      <c r="AF144">
        <v>6388.3109999999997</v>
      </c>
      <c r="AG144">
        <v>-302.72500000000002</v>
      </c>
      <c r="AH144">
        <v>289.91399999999999</v>
      </c>
      <c r="AI144">
        <v>-6.8000000000000005E-2</v>
      </c>
      <c r="AJ144">
        <v>9.6869999999999994</v>
      </c>
      <c r="AK144">
        <v>3.286</v>
      </c>
      <c r="AL144">
        <v>2145.9839999999999</v>
      </c>
      <c r="AM144">
        <v>-81.27</v>
      </c>
      <c r="AN144">
        <v>1</v>
      </c>
      <c r="AO144">
        <v>1</v>
      </c>
      <c r="AP144">
        <v>1</v>
      </c>
      <c r="AQ144">
        <v>1</v>
      </c>
      <c r="AR144">
        <v>0.46700000000000003</v>
      </c>
      <c r="AS144">
        <v>8.2940000000000005</v>
      </c>
      <c r="AT144">
        <v>12.981999999999999</v>
      </c>
      <c r="AU144">
        <v>5.2320000000000002</v>
      </c>
      <c r="AV144">
        <v>11.154</v>
      </c>
      <c r="AW144">
        <v>8.0419999999999998</v>
      </c>
      <c r="AX144">
        <v>386.34800000000001</v>
      </c>
    </row>
    <row r="145" spans="28:50" x14ac:dyDescent="0.2">
      <c r="AB145">
        <v>1</v>
      </c>
      <c r="AC145">
        <v>3</v>
      </c>
      <c r="AD145">
        <v>46</v>
      </c>
      <c r="AE145">
        <v>12</v>
      </c>
      <c r="AF145">
        <v>28127.078000000001</v>
      </c>
      <c r="AG145">
        <v>-2557.9940000000001</v>
      </c>
      <c r="AH145">
        <v>7067.5020000000004</v>
      </c>
      <c r="AI145">
        <v>0.68400000000000005</v>
      </c>
      <c r="AJ145">
        <v>10.337</v>
      </c>
      <c r="AK145">
        <v>11.839</v>
      </c>
      <c r="AL145">
        <v>12528.165999999999</v>
      </c>
      <c r="AM145">
        <v>-2550.1979999999999</v>
      </c>
      <c r="AN145">
        <v>1</v>
      </c>
      <c r="AO145">
        <v>0.42099999999999999</v>
      </c>
      <c r="AP145">
        <v>1</v>
      </c>
      <c r="AQ145">
        <v>0.67200000000000004</v>
      </c>
      <c r="AR145">
        <v>4.2370000000000001</v>
      </c>
      <c r="AS145">
        <v>37.792000000000002</v>
      </c>
      <c r="AT145">
        <v>34.768000000000001</v>
      </c>
      <c r="AU145">
        <v>-5.5090000000000003</v>
      </c>
      <c r="AV145">
        <v>17.425000000000001</v>
      </c>
      <c r="AW145">
        <v>5.0620000000000003</v>
      </c>
      <c r="AX145">
        <v>7922.92</v>
      </c>
    </row>
    <row r="146" spans="28:50" x14ac:dyDescent="0.2">
      <c r="AB146">
        <v>1</v>
      </c>
      <c r="AC146">
        <v>3</v>
      </c>
      <c r="AD146">
        <v>47</v>
      </c>
      <c r="AE146">
        <v>60</v>
      </c>
      <c r="AF146">
        <v>7964.2569999999996</v>
      </c>
      <c r="AG146">
        <v>274.98599999999999</v>
      </c>
      <c r="AH146">
        <v>550.17600000000004</v>
      </c>
      <c r="AI146">
        <v>0.153</v>
      </c>
      <c r="AJ146">
        <v>10.375</v>
      </c>
      <c r="AK146">
        <v>5.0960000000000001</v>
      </c>
      <c r="AL146">
        <v>3539.2730000000001</v>
      </c>
      <c r="AM146">
        <v>251.60599999999999</v>
      </c>
      <c r="AN146">
        <v>1</v>
      </c>
      <c r="AO146">
        <v>0.95899999999999996</v>
      </c>
      <c r="AP146">
        <v>1</v>
      </c>
      <c r="AQ146">
        <v>1</v>
      </c>
      <c r="AR146">
        <v>0.64500000000000002</v>
      </c>
      <c r="AS146">
        <v>11.673</v>
      </c>
      <c r="AT146">
        <v>15.388</v>
      </c>
      <c r="AU146">
        <v>6.0129999999999999</v>
      </c>
      <c r="AV146">
        <v>12.502000000000001</v>
      </c>
      <c r="AW146">
        <v>8.3960000000000008</v>
      </c>
      <c r="AX146">
        <v>797.40800000000002</v>
      </c>
    </row>
    <row r="147" spans="28:50" x14ac:dyDescent="0.2">
      <c r="AB147">
        <v>1</v>
      </c>
      <c r="AC147">
        <v>3</v>
      </c>
      <c r="AD147">
        <v>48</v>
      </c>
      <c r="AE147">
        <v>120</v>
      </c>
      <c r="AF147">
        <v>7689.585</v>
      </c>
      <c r="AG147">
        <v>-153.28899999999999</v>
      </c>
      <c r="AH147">
        <v>790.82399999999996</v>
      </c>
      <c r="AI147">
        <v>-1.9E-2</v>
      </c>
      <c r="AJ147">
        <v>9.5280000000000005</v>
      </c>
      <c r="AK147">
        <v>4.5069999999999997</v>
      </c>
      <c r="AL147">
        <v>3210.299</v>
      </c>
      <c r="AM147">
        <v>-155.125</v>
      </c>
      <c r="AN147">
        <v>1</v>
      </c>
      <c r="AO147">
        <v>0.876</v>
      </c>
      <c r="AP147">
        <v>1</v>
      </c>
      <c r="AQ147">
        <v>1</v>
      </c>
      <c r="AR147">
        <v>0.745</v>
      </c>
      <c r="AS147">
        <v>11.074</v>
      </c>
      <c r="AT147">
        <v>14.436999999999999</v>
      </c>
      <c r="AU147">
        <v>5.1040000000000001</v>
      </c>
      <c r="AV147">
        <v>11.574</v>
      </c>
      <c r="AW147">
        <v>7.6269999999999998</v>
      </c>
      <c r="AX147">
        <v>907.48800000000006</v>
      </c>
    </row>
    <row r="148" spans="28:50" x14ac:dyDescent="0.2">
      <c r="AB148">
        <v>1</v>
      </c>
      <c r="AC148">
        <v>4</v>
      </c>
      <c r="AD148">
        <v>1</v>
      </c>
      <c r="AE148">
        <v>12</v>
      </c>
      <c r="AF148">
        <v>4537.0839999999998</v>
      </c>
      <c r="AG148">
        <v>515.44500000000005</v>
      </c>
      <c r="AH148">
        <v>1031.6469999999999</v>
      </c>
      <c r="AI148">
        <v>-0.13400000000000001</v>
      </c>
      <c r="AJ148">
        <v>11.712999999999999</v>
      </c>
      <c r="AK148">
        <v>3.597</v>
      </c>
      <c r="AL148">
        <v>2053.3739999999998</v>
      </c>
      <c r="AM148">
        <v>512.27300000000002</v>
      </c>
      <c r="AN148">
        <v>0.81</v>
      </c>
      <c r="AO148">
        <v>0.63600000000000001</v>
      </c>
      <c r="AP148">
        <v>1</v>
      </c>
      <c r="AQ148">
        <v>0.76700000000000002</v>
      </c>
      <c r="AR148">
        <v>0.998</v>
      </c>
      <c r="AS148">
        <v>8.01</v>
      </c>
      <c r="AT148">
        <v>15.965</v>
      </c>
      <c r="AU148">
        <v>8.1039999999999992</v>
      </c>
      <c r="AV148">
        <v>13.603</v>
      </c>
      <c r="AW148">
        <v>9.9719999999999995</v>
      </c>
      <c r="AX148">
        <v>1490.7280000000001</v>
      </c>
    </row>
    <row r="149" spans="28:50" x14ac:dyDescent="0.2">
      <c r="AB149">
        <v>1</v>
      </c>
      <c r="AC149">
        <v>4</v>
      </c>
      <c r="AD149">
        <v>2</v>
      </c>
      <c r="AE149">
        <v>60</v>
      </c>
      <c r="AF149">
        <v>2425.9490000000001</v>
      </c>
      <c r="AG149">
        <v>47.268000000000001</v>
      </c>
      <c r="AH149">
        <v>429.30799999999999</v>
      </c>
      <c r="AI149">
        <v>-7.4999999999999997E-2</v>
      </c>
      <c r="AJ149">
        <v>9.9939999999999998</v>
      </c>
      <c r="AK149">
        <v>2.2909999999999999</v>
      </c>
      <c r="AL149">
        <v>1140.9079999999999</v>
      </c>
      <c r="AM149">
        <v>50.517000000000003</v>
      </c>
      <c r="AN149">
        <v>0.99199999999999999</v>
      </c>
      <c r="AO149">
        <v>0.72699999999999998</v>
      </c>
      <c r="AP149">
        <v>1</v>
      </c>
      <c r="AQ149">
        <v>0.80200000000000005</v>
      </c>
      <c r="AR149">
        <v>0.68400000000000005</v>
      </c>
      <c r="AS149">
        <v>4.8719999999999999</v>
      </c>
      <c r="AT149">
        <v>12.308</v>
      </c>
      <c r="AU149">
        <v>7.8380000000000001</v>
      </c>
      <c r="AV149">
        <v>11.068</v>
      </c>
      <c r="AW149">
        <v>8.9719999999999995</v>
      </c>
      <c r="AX149">
        <v>530.08699999999999</v>
      </c>
    </row>
    <row r="150" spans="28:50" x14ac:dyDescent="0.2">
      <c r="AB150">
        <v>1</v>
      </c>
      <c r="AC150">
        <v>4</v>
      </c>
      <c r="AD150">
        <v>3</v>
      </c>
      <c r="AE150">
        <v>120</v>
      </c>
      <c r="AF150">
        <v>2672.9380000000001</v>
      </c>
      <c r="AG150">
        <v>71.754000000000005</v>
      </c>
      <c r="AH150">
        <v>317.56400000000002</v>
      </c>
      <c r="AI150">
        <v>6.8000000000000005E-2</v>
      </c>
      <c r="AJ150">
        <v>11.179</v>
      </c>
      <c r="AK150">
        <v>2.339</v>
      </c>
      <c r="AL150">
        <v>1191.633</v>
      </c>
      <c r="AM150">
        <v>90.316000000000003</v>
      </c>
      <c r="AN150">
        <v>1</v>
      </c>
      <c r="AO150">
        <v>0.82599999999999996</v>
      </c>
      <c r="AP150">
        <v>1</v>
      </c>
      <c r="AQ150">
        <v>0.93100000000000005</v>
      </c>
      <c r="AR150">
        <v>0.52800000000000002</v>
      </c>
      <c r="AS150">
        <v>5.1260000000000003</v>
      </c>
      <c r="AT150">
        <v>14.814</v>
      </c>
      <c r="AU150">
        <v>8.9870000000000001</v>
      </c>
      <c r="AV150">
        <v>12.679</v>
      </c>
      <c r="AW150">
        <v>10.013999999999999</v>
      </c>
      <c r="AX150">
        <v>394.20699999999999</v>
      </c>
    </row>
    <row r="151" spans="28:50" x14ac:dyDescent="0.2">
      <c r="AB151">
        <v>1</v>
      </c>
      <c r="AC151">
        <v>4</v>
      </c>
      <c r="AD151">
        <v>4</v>
      </c>
      <c r="AE151">
        <v>12</v>
      </c>
      <c r="AF151">
        <v>20333.848000000002</v>
      </c>
      <c r="AG151">
        <v>-969.69899999999996</v>
      </c>
      <c r="AH151">
        <v>1725.498</v>
      </c>
      <c r="AI151">
        <v>1.4E-2</v>
      </c>
      <c r="AJ151">
        <v>9.1839999999999993</v>
      </c>
      <c r="AK151">
        <v>9.0990000000000002</v>
      </c>
      <c r="AL151">
        <v>9139.08</v>
      </c>
      <c r="AM151">
        <v>-961.48</v>
      </c>
      <c r="AN151">
        <v>1</v>
      </c>
      <c r="AO151">
        <v>1</v>
      </c>
      <c r="AP151">
        <v>1</v>
      </c>
      <c r="AQ151">
        <v>1</v>
      </c>
      <c r="AR151">
        <v>1.1910000000000001</v>
      </c>
      <c r="AS151">
        <v>24.731999999999999</v>
      </c>
      <c r="AT151">
        <v>23.852</v>
      </c>
      <c r="AU151">
        <v>0.105</v>
      </c>
      <c r="AV151">
        <v>14.551</v>
      </c>
      <c r="AW151">
        <v>4.9379999999999997</v>
      </c>
      <c r="AX151">
        <v>2031.59</v>
      </c>
    </row>
    <row r="152" spans="28:50" x14ac:dyDescent="0.2">
      <c r="AB152">
        <v>1</v>
      </c>
      <c r="AC152">
        <v>4</v>
      </c>
      <c r="AD152">
        <v>5</v>
      </c>
      <c r="AE152">
        <v>60</v>
      </c>
      <c r="AF152">
        <v>4624.0810000000001</v>
      </c>
      <c r="AG152">
        <v>105.384</v>
      </c>
      <c r="AH152">
        <v>1063.413</v>
      </c>
      <c r="AI152">
        <v>0.156</v>
      </c>
      <c r="AJ152">
        <v>8.5090000000000003</v>
      </c>
      <c r="AK152">
        <v>3.431</v>
      </c>
      <c r="AL152">
        <v>2243.3119999999999</v>
      </c>
      <c r="AM152">
        <v>80.822000000000003</v>
      </c>
      <c r="AN152">
        <v>0.91700000000000004</v>
      </c>
      <c r="AO152">
        <v>0.53700000000000003</v>
      </c>
      <c r="AP152">
        <v>1</v>
      </c>
      <c r="AQ152">
        <v>0.90500000000000003</v>
      </c>
      <c r="AR152">
        <v>0.70399999999999996</v>
      </c>
      <c r="AS152">
        <v>7.3819999999999997</v>
      </c>
      <c r="AT152">
        <v>12.657999999999999</v>
      </c>
      <c r="AU152">
        <v>4.8559999999999999</v>
      </c>
      <c r="AV152">
        <v>10.276</v>
      </c>
      <c r="AW152">
        <v>6.7859999999999996</v>
      </c>
      <c r="AX152">
        <v>1229.914</v>
      </c>
    </row>
    <row r="153" spans="28:50" x14ac:dyDescent="0.2">
      <c r="AB153">
        <v>1</v>
      </c>
      <c r="AC153">
        <v>4</v>
      </c>
      <c r="AD153">
        <v>6</v>
      </c>
      <c r="AE153">
        <v>120</v>
      </c>
      <c r="AF153">
        <v>3462.75</v>
      </c>
      <c r="AG153">
        <v>172.30799999999999</v>
      </c>
      <c r="AH153">
        <v>535.649</v>
      </c>
      <c r="AI153">
        <v>0.105</v>
      </c>
      <c r="AJ153">
        <v>10.145</v>
      </c>
      <c r="AK153">
        <v>2.891</v>
      </c>
      <c r="AL153">
        <v>1696.2929999999999</v>
      </c>
      <c r="AM153">
        <v>168.46600000000001</v>
      </c>
      <c r="AN153">
        <v>1</v>
      </c>
      <c r="AO153">
        <v>0.82599999999999996</v>
      </c>
      <c r="AP153">
        <v>1</v>
      </c>
      <c r="AQ153">
        <v>1</v>
      </c>
      <c r="AR153">
        <v>0.59099999999999997</v>
      </c>
      <c r="AS153">
        <v>6.101</v>
      </c>
      <c r="AT153">
        <v>13.302</v>
      </c>
      <c r="AU153">
        <v>7.3520000000000003</v>
      </c>
      <c r="AV153">
        <v>11.603</v>
      </c>
      <c r="AW153">
        <v>8.8000000000000007</v>
      </c>
      <c r="AX153">
        <v>640.50900000000001</v>
      </c>
    </row>
    <row r="154" spans="28:50" x14ac:dyDescent="0.2">
      <c r="AB154">
        <v>1</v>
      </c>
      <c r="AC154">
        <v>4</v>
      </c>
      <c r="AD154">
        <v>7</v>
      </c>
      <c r="AE154">
        <v>12</v>
      </c>
      <c r="AF154">
        <v>13891.22</v>
      </c>
      <c r="AG154">
        <v>-5995.165</v>
      </c>
      <c r="AH154">
        <v>5974.1890000000003</v>
      </c>
      <c r="AI154">
        <v>3.0000000000000001E-3</v>
      </c>
      <c r="AJ154">
        <v>9.9090000000000007</v>
      </c>
      <c r="AK154">
        <v>7.6630000000000003</v>
      </c>
      <c r="AL154">
        <v>6107.5320000000002</v>
      </c>
      <c r="AM154">
        <v>-5974.1890000000003</v>
      </c>
      <c r="AN154">
        <v>0.628</v>
      </c>
      <c r="AO154">
        <v>8.0000000000000002E-3</v>
      </c>
      <c r="AP154">
        <v>1</v>
      </c>
      <c r="AQ154">
        <v>0.96599999999999997</v>
      </c>
      <c r="AR154">
        <v>1.361</v>
      </c>
      <c r="AS154">
        <v>18.510000000000002</v>
      </c>
      <c r="AT154">
        <v>25.538</v>
      </c>
      <c r="AU154">
        <v>3.2090000000000001</v>
      </c>
      <c r="AV154">
        <v>16.221</v>
      </c>
      <c r="AW154">
        <v>6.984</v>
      </c>
      <c r="AX154">
        <v>6159.58</v>
      </c>
    </row>
    <row r="155" spans="28:50" x14ac:dyDescent="0.2">
      <c r="AB155">
        <v>1</v>
      </c>
      <c r="AC155">
        <v>4</v>
      </c>
      <c r="AD155">
        <v>8</v>
      </c>
      <c r="AE155">
        <v>60</v>
      </c>
      <c r="AF155">
        <v>9481.9410000000007</v>
      </c>
      <c r="AG155">
        <v>-744.952</v>
      </c>
      <c r="AH155">
        <v>1038.04</v>
      </c>
      <c r="AI155">
        <v>4.2999999999999997E-2</v>
      </c>
      <c r="AJ155">
        <v>9.48</v>
      </c>
      <c r="AK155">
        <v>5.3890000000000002</v>
      </c>
      <c r="AL155">
        <v>4625.5230000000001</v>
      </c>
      <c r="AM155">
        <v>-765.38499999999999</v>
      </c>
      <c r="AN155">
        <v>1</v>
      </c>
      <c r="AO155">
        <v>0.88400000000000001</v>
      </c>
      <c r="AP155">
        <v>1</v>
      </c>
      <c r="AQ155">
        <v>0.95699999999999996</v>
      </c>
      <c r="AR155">
        <v>1.0509999999999999</v>
      </c>
      <c r="AS155">
        <v>11.739000000000001</v>
      </c>
      <c r="AT155">
        <v>15.744999999999999</v>
      </c>
      <c r="AU155">
        <v>4.702</v>
      </c>
      <c r="AV155">
        <v>12.14</v>
      </c>
      <c r="AW155">
        <v>7.1289999999999996</v>
      </c>
      <c r="AX155">
        <v>1468.693</v>
      </c>
    </row>
    <row r="156" spans="28:50" x14ac:dyDescent="0.2">
      <c r="AB156">
        <v>1</v>
      </c>
      <c r="AC156">
        <v>4</v>
      </c>
      <c r="AD156">
        <v>9</v>
      </c>
      <c r="AE156">
        <v>120</v>
      </c>
      <c r="AF156">
        <v>6441.2359999999999</v>
      </c>
      <c r="AG156">
        <v>-266.19</v>
      </c>
      <c r="AH156">
        <v>1190.8689999999999</v>
      </c>
      <c r="AI156">
        <v>0.46200000000000002</v>
      </c>
      <c r="AJ156">
        <v>10.914999999999999</v>
      </c>
      <c r="AK156">
        <v>4.6539999999999999</v>
      </c>
      <c r="AL156">
        <v>3008.5430000000001</v>
      </c>
      <c r="AM156">
        <v>-245.143</v>
      </c>
      <c r="AN156">
        <v>1</v>
      </c>
      <c r="AO156">
        <v>0.68600000000000005</v>
      </c>
      <c r="AP156">
        <v>1</v>
      </c>
      <c r="AQ156">
        <v>0.94799999999999995</v>
      </c>
      <c r="AR156">
        <v>1.111</v>
      </c>
      <c r="AS156">
        <v>10.279</v>
      </c>
      <c r="AT156">
        <v>16.841999999999999</v>
      </c>
      <c r="AU156">
        <v>6.0860000000000003</v>
      </c>
      <c r="AV156">
        <v>13.256</v>
      </c>
      <c r="AW156">
        <v>8.7959999999999994</v>
      </c>
      <c r="AX156">
        <v>1594.1369999999999</v>
      </c>
    </row>
    <row r="157" spans="28:50" x14ac:dyDescent="0.2">
      <c r="AB157">
        <v>1</v>
      </c>
      <c r="AC157">
        <v>4</v>
      </c>
      <c r="AD157">
        <v>10</v>
      </c>
      <c r="AE157">
        <v>12</v>
      </c>
      <c r="AF157">
        <v>21053.467000000001</v>
      </c>
      <c r="AG157">
        <v>-5113.6289999999999</v>
      </c>
      <c r="AH157">
        <v>5107.7340000000004</v>
      </c>
      <c r="AI157">
        <v>0.26700000000000002</v>
      </c>
      <c r="AJ157">
        <v>10.032999999999999</v>
      </c>
      <c r="AK157">
        <v>9.4550000000000001</v>
      </c>
      <c r="AL157">
        <v>9884.4110000000001</v>
      </c>
      <c r="AM157">
        <v>-5107.7340000000004</v>
      </c>
      <c r="AN157">
        <v>1</v>
      </c>
      <c r="AO157">
        <v>0.47899999999999998</v>
      </c>
      <c r="AP157">
        <v>1</v>
      </c>
      <c r="AQ157">
        <v>1</v>
      </c>
      <c r="AR157">
        <v>1.081</v>
      </c>
      <c r="AS157">
        <v>24.728999999999999</v>
      </c>
      <c r="AT157">
        <v>26.308</v>
      </c>
      <c r="AU157">
        <v>1.0289999999999999</v>
      </c>
      <c r="AV157">
        <v>15.192</v>
      </c>
      <c r="AW157">
        <v>5.94</v>
      </c>
      <c r="AX157">
        <v>5238.2960000000003</v>
      </c>
    </row>
    <row r="158" spans="28:50" x14ac:dyDescent="0.2">
      <c r="AB158">
        <v>1</v>
      </c>
      <c r="AC158">
        <v>4</v>
      </c>
      <c r="AD158">
        <v>11</v>
      </c>
      <c r="AE158">
        <v>60</v>
      </c>
      <c r="AF158">
        <v>7462.6360000000004</v>
      </c>
      <c r="AG158">
        <v>-650.08199999999999</v>
      </c>
      <c r="AH158">
        <v>1606.7819999999999</v>
      </c>
      <c r="AI158">
        <v>0.26</v>
      </c>
      <c r="AJ158">
        <v>8.9380000000000006</v>
      </c>
      <c r="AK158">
        <v>4.5640000000000001</v>
      </c>
      <c r="AL158">
        <v>3631.5169999999998</v>
      </c>
      <c r="AM158">
        <v>-639.31200000000001</v>
      </c>
      <c r="AN158">
        <v>1</v>
      </c>
      <c r="AO158">
        <v>0.62</v>
      </c>
      <c r="AP158">
        <v>1</v>
      </c>
      <c r="AQ158">
        <v>0.91400000000000003</v>
      </c>
      <c r="AR158">
        <v>1.1379999999999999</v>
      </c>
      <c r="AS158">
        <v>10.151999999999999</v>
      </c>
      <c r="AT158">
        <v>14.906000000000001</v>
      </c>
      <c r="AU158">
        <v>4.4930000000000003</v>
      </c>
      <c r="AV158">
        <v>11.420999999999999</v>
      </c>
      <c r="AW158">
        <v>6.8120000000000003</v>
      </c>
      <c r="AX158">
        <v>1868.086</v>
      </c>
    </row>
    <row r="159" spans="28:50" x14ac:dyDescent="0.2">
      <c r="AB159">
        <v>1</v>
      </c>
      <c r="AC159">
        <v>4</v>
      </c>
      <c r="AD159">
        <v>12</v>
      </c>
      <c r="AE159">
        <v>120</v>
      </c>
      <c r="AF159">
        <v>7310.6670000000004</v>
      </c>
      <c r="AG159">
        <v>45.826999999999998</v>
      </c>
      <c r="AH159">
        <v>1160.502</v>
      </c>
      <c r="AI159">
        <v>3.5000000000000003E-2</v>
      </c>
      <c r="AJ159">
        <v>9.9440000000000008</v>
      </c>
      <c r="AK159">
        <v>4.1890000000000001</v>
      </c>
      <c r="AL159">
        <v>3544.8029999999999</v>
      </c>
      <c r="AM159">
        <v>96.89</v>
      </c>
      <c r="AN159">
        <v>1</v>
      </c>
      <c r="AO159">
        <v>0.80200000000000005</v>
      </c>
      <c r="AP159">
        <v>1</v>
      </c>
      <c r="AQ159">
        <v>0.98299999999999998</v>
      </c>
      <c r="AR159">
        <v>0.99299999999999999</v>
      </c>
      <c r="AS159">
        <v>8.891</v>
      </c>
      <c r="AT159">
        <v>14.64</v>
      </c>
      <c r="AU159">
        <v>5.8570000000000002</v>
      </c>
      <c r="AV159">
        <v>12.066000000000001</v>
      </c>
      <c r="AW159">
        <v>7.9080000000000004</v>
      </c>
      <c r="AX159">
        <v>1318.453</v>
      </c>
    </row>
    <row r="160" spans="28:50" x14ac:dyDescent="0.2">
      <c r="AB160">
        <v>1</v>
      </c>
      <c r="AC160">
        <v>4</v>
      </c>
      <c r="AD160">
        <v>13</v>
      </c>
      <c r="AE160">
        <v>12</v>
      </c>
      <c r="AF160">
        <v>9627.2060000000001</v>
      </c>
      <c r="AG160">
        <v>-86.012</v>
      </c>
      <c r="AH160">
        <v>700.58500000000004</v>
      </c>
      <c r="AI160">
        <v>7.1999999999999995E-2</v>
      </c>
      <c r="AJ160">
        <v>9.1080000000000005</v>
      </c>
      <c r="AK160">
        <v>5.2880000000000003</v>
      </c>
      <c r="AL160">
        <v>4201.3549999999996</v>
      </c>
      <c r="AM160">
        <v>-85.981999999999999</v>
      </c>
      <c r="AN160">
        <v>1</v>
      </c>
      <c r="AO160">
        <v>1</v>
      </c>
      <c r="AP160">
        <v>1</v>
      </c>
      <c r="AQ160">
        <v>1</v>
      </c>
      <c r="AR160">
        <v>0.69399999999999995</v>
      </c>
      <c r="AS160">
        <v>12.34</v>
      </c>
      <c r="AT160">
        <v>16.664000000000001</v>
      </c>
      <c r="AU160">
        <v>2.6269999999999998</v>
      </c>
      <c r="AV160">
        <v>12.18</v>
      </c>
      <c r="AW160">
        <v>6.31</v>
      </c>
      <c r="AX160">
        <v>824.03700000000003</v>
      </c>
    </row>
    <row r="161" spans="28:50" x14ac:dyDescent="0.2">
      <c r="AB161">
        <v>1</v>
      </c>
      <c r="AC161">
        <v>4</v>
      </c>
      <c r="AD161">
        <v>14</v>
      </c>
      <c r="AE161">
        <v>60</v>
      </c>
      <c r="AF161">
        <v>3594.57</v>
      </c>
      <c r="AG161">
        <v>154.07400000000001</v>
      </c>
      <c r="AH161">
        <v>630.03099999999995</v>
      </c>
      <c r="AI161">
        <v>-6.3E-2</v>
      </c>
      <c r="AJ161">
        <v>10.602</v>
      </c>
      <c r="AK161">
        <v>3.246</v>
      </c>
      <c r="AL161">
        <v>1747.36</v>
      </c>
      <c r="AM161">
        <v>153.989</v>
      </c>
      <c r="AN161">
        <v>1</v>
      </c>
      <c r="AO161">
        <v>0.68600000000000005</v>
      </c>
      <c r="AP161">
        <v>1</v>
      </c>
      <c r="AQ161">
        <v>0.79300000000000004</v>
      </c>
      <c r="AR161">
        <v>0.996</v>
      </c>
      <c r="AS161">
        <v>6.8689999999999998</v>
      </c>
      <c r="AT161">
        <v>14.419</v>
      </c>
      <c r="AU161">
        <v>7.5369999999999999</v>
      </c>
      <c r="AV161">
        <v>12.319000000000001</v>
      </c>
      <c r="AW161">
        <v>9.0670000000000002</v>
      </c>
      <c r="AX161">
        <v>760.18</v>
      </c>
    </row>
    <row r="162" spans="28:50" x14ac:dyDescent="0.2">
      <c r="AB162">
        <v>1</v>
      </c>
      <c r="AC162">
        <v>4</v>
      </c>
      <c r="AD162">
        <v>15</v>
      </c>
      <c r="AE162">
        <v>120</v>
      </c>
      <c r="AF162">
        <v>2560.491</v>
      </c>
      <c r="AG162">
        <v>-199.61099999999999</v>
      </c>
      <c r="AH162">
        <v>485.55</v>
      </c>
      <c r="AI162">
        <v>2.4E-2</v>
      </c>
      <c r="AJ162">
        <v>9.9510000000000005</v>
      </c>
      <c r="AK162">
        <v>2.3410000000000002</v>
      </c>
      <c r="AL162">
        <v>1237.933</v>
      </c>
      <c r="AM162">
        <v>-203.078</v>
      </c>
      <c r="AN162">
        <v>0.96699999999999997</v>
      </c>
      <c r="AO162">
        <v>0.66100000000000003</v>
      </c>
      <c r="AP162">
        <v>1</v>
      </c>
      <c r="AQ162">
        <v>0.90500000000000003</v>
      </c>
      <c r="AR162">
        <v>0.66100000000000003</v>
      </c>
      <c r="AS162">
        <v>4.9400000000000004</v>
      </c>
      <c r="AT162">
        <v>12.465</v>
      </c>
      <c r="AU162">
        <v>7.6609999999999996</v>
      </c>
      <c r="AV162">
        <v>11.103999999999999</v>
      </c>
      <c r="AW162">
        <v>8.8550000000000004</v>
      </c>
      <c r="AX162">
        <v>591.50800000000004</v>
      </c>
    </row>
    <row r="163" spans="28:50" x14ac:dyDescent="0.2">
      <c r="AB163">
        <v>1</v>
      </c>
      <c r="AC163">
        <v>4</v>
      </c>
      <c r="AD163">
        <v>16</v>
      </c>
      <c r="AE163">
        <v>12</v>
      </c>
      <c r="AF163">
        <v>13713.130999999999</v>
      </c>
      <c r="AG163">
        <v>946.34299999999996</v>
      </c>
      <c r="AH163">
        <v>1920.7760000000001</v>
      </c>
      <c r="AI163">
        <v>-0.23</v>
      </c>
      <c r="AJ163">
        <v>7.7839999999999998</v>
      </c>
      <c r="AK163">
        <v>6.8710000000000004</v>
      </c>
      <c r="AL163">
        <v>6251.3630000000003</v>
      </c>
      <c r="AM163">
        <v>937.53599999999994</v>
      </c>
      <c r="AN163">
        <v>1</v>
      </c>
      <c r="AO163">
        <v>0.81799999999999995</v>
      </c>
      <c r="AP163">
        <v>1</v>
      </c>
      <c r="AQ163">
        <v>1</v>
      </c>
      <c r="AR163">
        <v>1.032</v>
      </c>
      <c r="AS163">
        <v>15.974</v>
      </c>
      <c r="AT163">
        <v>16.327999999999999</v>
      </c>
      <c r="AU163">
        <v>1.0489999999999999</v>
      </c>
      <c r="AV163">
        <v>11.028</v>
      </c>
      <c r="AW163">
        <v>4.7030000000000003</v>
      </c>
      <c r="AX163">
        <v>2060.7510000000002</v>
      </c>
    </row>
    <row r="164" spans="28:50" x14ac:dyDescent="0.2">
      <c r="AB164">
        <v>1</v>
      </c>
      <c r="AC164">
        <v>4</v>
      </c>
      <c r="AD164">
        <v>17</v>
      </c>
      <c r="AE164">
        <v>60</v>
      </c>
      <c r="AF164">
        <v>4772.2870000000003</v>
      </c>
      <c r="AG164">
        <v>-350.85399999999998</v>
      </c>
      <c r="AH164">
        <v>622.13199999999995</v>
      </c>
      <c r="AI164">
        <v>0.23400000000000001</v>
      </c>
      <c r="AJ164">
        <v>8.9580000000000002</v>
      </c>
      <c r="AK164">
        <v>3.4769999999999999</v>
      </c>
      <c r="AL164">
        <v>2326.7350000000001</v>
      </c>
      <c r="AM164">
        <v>-353.63099999999997</v>
      </c>
      <c r="AN164">
        <v>0.98299999999999998</v>
      </c>
      <c r="AO164">
        <v>0.81</v>
      </c>
      <c r="AP164">
        <v>1</v>
      </c>
      <c r="AQ164">
        <v>0.98299999999999998</v>
      </c>
      <c r="AR164">
        <v>0.69299999999999995</v>
      </c>
      <c r="AS164">
        <v>7.3659999999999997</v>
      </c>
      <c r="AT164">
        <v>12.808</v>
      </c>
      <c r="AU164">
        <v>5.3840000000000003</v>
      </c>
      <c r="AV164">
        <v>10.739000000000001</v>
      </c>
      <c r="AW164">
        <v>7.1790000000000003</v>
      </c>
      <c r="AX164">
        <v>907.64300000000003</v>
      </c>
    </row>
    <row r="165" spans="28:50" x14ac:dyDescent="0.2">
      <c r="AB165">
        <v>1</v>
      </c>
      <c r="AC165">
        <v>4</v>
      </c>
      <c r="AD165">
        <v>18</v>
      </c>
      <c r="AE165">
        <v>120</v>
      </c>
      <c r="AF165">
        <v>3634.7130000000002</v>
      </c>
      <c r="AG165">
        <v>217.00399999999999</v>
      </c>
      <c r="AH165">
        <v>583.68899999999996</v>
      </c>
      <c r="AI165">
        <v>1.2999999999999999E-2</v>
      </c>
      <c r="AJ165">
        <v>11.079000000000001</v>
      </c>
      <c r="AK165">
        <v>3.0289999999999999</v>
      </c>
      <c r="AL165">
        <v>1780.981</v>
      </c>
      <c r="AM165">
        <v>215.67099999999999</v>
      </c>
      <c r="AN165">
        <v>1</v>
      </c>
      <c r="AO165">
        <v>0.83499999999999996</v>
      </c>
      <c r="AP165">
        <v>1</v>
      </c>
      <c r="AQ165">
        <v>0.92200000000000004</v>
      </c>
      <c r="AR165">
        <v>0.65400000000000003</v>
      </c>
      <c r="AS165">
        <v>6.3680000000000003</v>
      </c>
      <c r="AT165">
        <v>14.461</v>
      </c>
      <c r="AU165">
        <v>7.9930000000000003</v>
      </c>
      <c r="AV165">
        <v>12.622999999999999</v>
      </c>
      <c r="AW165">
        <v>9.5749999999999993</v>
      </c>
      <c r="AX165">
        <v>763.70799999999997</v>
      </c>
    </row>
    <row r="166" spans="28:50" x14ac:dyDescent="0.2">
      <c r="AB166">
        <v>1</v>
      </c>
      <c r="AC166">
        <v>4</v>
      </c>
      <c r="AD166">
        <v>19</v>
      </c>
      <c r="AE166">
        <v>12</v>
      </c>
      <c r="AF166">
        <v>6102.8059999999996</v>
      </c>
      <c r="AG166">
        <v>248.31</v>
      </c>
      <c r="AH166">
        <v>721.01099999999997</v>
      </c>
      <c r="AI166">
        <v>-0.249</v>
      </c>
      <c r="AJ166">
        <v>11.683999999999999</v>
      </c>
      <c r="AK166">
        <v>4.34</v>
      </c>
      <c r="AL166">
        <v>2655.18</v>
      </c>
      <c r="AM166">
        <v>245.40299999999999</v>
      </c>
      <c r="AN166">
        <v>1</v>
      </c>
      <c r="AO166">
        <v>0.79300000000000004</v>
      </c>
      <c r="AP166">
        <v>1</v>
      </c>
      <c r="AQ166">
        <v>0.98299999999999998</v>
      </c>
      <c r="AR166">
        <v>1.0669999999999999</v>
      </c>
      <c r="AS166">
        <v>9.6859999999999999</v>
      </c>
      <c r="AT166">
        <v>15.993</v>
      </c>
      <c r="AU166">
        <v>7.46</v>
      </c>
      <c r="AV166">
        <v>13.643000000000001</v>
      </c>
      <c r="AW166">
        <v>9.7349999999999994</v>
      </c>
      <c r="AX166">
        <v>922.33</v>
      </c>
    </row>
    <row r="167" spans="28:50" x14ac:dyDescent="0.2">
      <c r="AB167">
        <v>1</v>
      </c>
      <c r="AC167">
        <v>4</v>
      </c>
      <c r="AD167">
        <v>20</v>
      </c>
      <c r="AE167">
        <v>60</v>
      </c>
      <c r="AF167">
        <v>2084.8980000000001</v>
      </c>
      <c r="AG167">
        <v>134.73099999999999</v>
      </c>
      <c r="AH167">
        <v>295.68299999999999</v>
      </c>
      <c r="AI167">
        <v>2.1999999999999999E-2</v>
      </c>
      <c r="AJ167">
        <v>10.106</v>
      </c>
      <c r="AK167">
        <v>2.177</v>
      </c>
      <c r="AL167">
        <v>1011.385</v>
      </c>
      <c r="AM167">
        <v>131.43899999999999</v>
      </c>
      <c r="AN167">
        <v>0.95</v>
      </c>
      <c r="AO167">
        <v>0.81</v>
      </c>
      <c r="AP167">
        <v>1</v>
      </c>
      <c r="AQ167">
        <v>0.88800000000000001</v>
      </c>
      <c r="AR167">
        <v>0.57899999999999996</v>
      </c>
      <c r="AS167">
        <v>4.548</v>
      </c>
      <c r="AT167">
        <v>12.457000000000001</v>
      </c>
      <c r="AU167">
        <v>8.01</v>
      </c>
      <c r="AV167">
        <v>11.215</v>
      </c>
      <c r="AW167">
        <v>9.0519999999999996</v>
      </c>
      <c r="AX167">
        <v>416.03699999999998</v>
      </c>
    </row>
    <row r="168" spans="28:50" x14ac:dyDescent="0.2">
      <c r="AB168">
        <v>1</v>
      </c>
      <c r="AC168">
        <v>4</v>
      </c>
      <c r="AD168">
        <v>21</v>
      </c>
      <c r="AE168">
        <v>120</v>
      </c>
      <c r="AF168">
        <v>1365.2470000000001</v>
      </c>
      <c r="AG168">
        <v>47.08</v>
      </c>
      <c r="AH168">
        <v>179.12200000000001</v>
      </c>
      <c r="AI168">
        <v>4.1000000000000002E-2</v>
      </c>
      <c r="AJ168">
        <v>9.7919999999999998</v>
      </c>
      <c r="AK168">
        <v>1.4750000000000001</v>
      </c>
      <c r="AL168">
        <v>666.01700000000005</v>
      </c>
      <c r="AM168">
        <v>45.892000000000003</v>
      </c>
      <c r="AN168">
        <v>1</v>
      </c>
      <c r="AO168">
        <v>0.85099999999999998</v>
      </c>
      <c r="AP168">
        <v>1</v>
      </c>
      <c r="AQ168">
        <v>0.93100000000000005</v>
      </c>
      <c r="AR168">
        <v>0.26800000000000002</v>
      </c>
      <c r="AS168">
        <v>3.048</v>
      </c>
      <c r="AT168">
        <v>11.532999999999999</v>
      </c>
      <c r="AU168">
        <v>8.2590000000000003</v>
      </c>
      <c r="AV168">
        <v>10.631</v>
      </c>
      <c r="AW168">
        <v>9.0289999999999999</v>
      </c>
      <c r="AX168">
        <v>231.62</v>
      </c>
    </row>
    <row r="169" spans="28:50" x14ac:dyDescent="0.2">
      <c r="AB169">
        <v>1</v>
      </c>
      <c r="AC169">
        <v>4</v>
      </c>
      <c r="AD169">
        <v>22</v>
      </c>
      <c r="AE169">
        <v>12</v>
      </c>
      <c r="AF169">
        <v>11092.272999999999</v>
      </c>
      <c r="AG169">
        <v>61.972999999999999</v>
      </c>
      <c r="AH169">
        <v>1523.0840000000001</v>
      </c>
      <c r="AI169">
        <v>0.152</v>
      </c>
      <c r="AJ169">
        <v>8.9749999999999996</v>
      </c>
      <c r="AK169">
        <v>6.2809999999999997</v>
      </c>
      <c r="AL169">
        <v>5057.5119999999997</v>
      </c>
      <c r="AM169">
        <v>52.716000000000001</v>
      </c>
      <c r="AN169">
        <v>1</v>
      </c>
      <c r="AO169">
        <v>0.80200000000000005</v>
      </c>
      <c r="AP169">
        <v>1</v>
      </c>
      <c r="AQ169">
        <v>0.92200000000000004</v>
      </c>
      <c r="AR169">
        <v>1.302</v>
      </c>
      <c r="AS169">
        <v>14.387</v>
      </c>
      <c r="AT169">
        <v>16.074000000000002</v>
      </c>
      <c r="AU169">
        <v>3.1139999999999999</v>
      </c>
      <c r="AV169">
        <v>11.893000000000001</v>
      </c>
      <c r="AW169">
        <v>6.3129999999999997</v>
      </c>
      <c r="AX169">
        <v>1770.732</v>
      </c>
    </row>
    <row r="170" spans="28:50" x14ac:dyDescent="0.2">
      <c r="AB170">
        <v>1</v>
      </c>
      <c r="AC170">
        <v>4</v>
      </c>
      <c r="AD170">
        <v>23</v>
      </c>
      <c r="AE170">
        <v>60</v>
      </c>
      <c r="AF170">
        <v>4231.5929999999998</v>
      </c>
      <c r="AG170">
        <v>115.066</v>
      </c>
      <c r="AH170">
        <v>500.06799999999998</v>
      </c>
      <c r="AI170">
        <v>9.8000000000000004E-2</v>
      </c>
      <c r="AJ170">
        <v>10.472</v>
      </c>
      <c r="AK170">
        <v>3.1150000000000002</v>
      </c>
      <c r="AL170">
        <v>2065.973</v>
      </c>
      <c r="AM170">
        <v>110.34399999999999</v>
      </c>
      <c r="AN170">
        <v>1</v>
      </c>
      <c r="AO170">
        <v>0.90100000000000002</v>
      </c>
      <c r="AP170">
        <v>1</v>
      </c>
      <c r="AQ170">
        <v>0.98299999999999998</v>
      </c>
      <c r="AR170">
        <v>0.45300000000000001</v>
      </c>
      <c r="AS170">
        <v>6.5490000000000004</v>
      </c>
      <c r="AT170">
        <v>13.904</v>
      </c>
      <c r="AU170">
        <v>7.2839999999999998</v>
      </c>
      <c r="AV170">
        <v>12.069000000000001</v>
      </c>
      <c r="AW170">
        <v>8.9529999999999994</v>
      </c>
      <c r="AX170">
        <v>621.29999999999995</v>
      </c>
    </row>
    <row r="171" spans="28:50" x14ac:dyDescent="0.2">
      <c r="AB171">
        <v>1</v>
      </c>
      <c r="AC171">
        <v>4</v>
      </c>
      <c r="AD171">
        <v>24</v>
      </c>
      <c r="AE171">
        <v>120</v>
      </c>
      <c r="AF171">
        <v>3219.7260000000001</v>
      </c>
      <c r="AG171">
        <v>54.042000000000002</v>
      </c>
      <c r="AH171">
        <v>527.40800000000002</v>
      </c>
      <c r="AI171">
        <v>0.14000000000000001</v>
      </c>
      <c r="AJ171">
        <v>10.243</v>
      </c>
      <c r="AK171">
        <v>2.7290000000000001</v>
      </c>
      <c r="AL171">
        <v>1574.4739999999999</v>
      </c>
      <c r="AM171">
        <v>53.216999999999999</v>
      </c>
      <c r="AN171">
        <v>1</v>
      </c>
      <c r="AO171">
        <v>0.84299999999999997</v>
      </c>
      <c r="AP171">
        <v>1</v>
      </c>
      <c r="AQ171">
        <v>0.89700000000000002</v>
      </c>
      <c r="AR171">
        <v>0.51500000000000001</v>
      </c>
      <c r="AS171">
        <v>5.7050000000000001</v>
      </c>
      <c r="AT171">
        <v>13.196999999999999</v>
      </c>
      <c r="AU171">
        <v>7.577</v>
      </c>
      <c r="AV171">
        <v>11.641</v>
      </c>
      <c r="AW171">
        <v>8.9659999999999993</v>
      </c>
      <c r="AX171">
        <v>618.98299999999995</v>
      </c>
    </row>
    <row r="172" spans="28:50" x14ac:dyDescent="0.2">
      <c r="AB172">
        <v>1</v>
      </c>
      <c r="AC172">
        <v>4</v>
      </c>
      <c r="AD172">
        <v>25</v>
      </c>
      <c r="AE172">
        <v>12</v>
      </c>
      <c r="AF172">
        <v>20713.929</v>
      </c>
      <c r="AG172">
        <v>-3851.5360000000001</v>
      </c>
      <c r="AH172">
        <v>3896.8290000000002</v>
      </c>
      <c r="AI172">
        <v>0.121</v>
      </c>
      <c r="AJ172">
        <v>9.7460000000000004</v>
      </c>
      <c r="AK172">
        <v>9.484</v>
      </c>
      <c r="AL172">
        <v>9411.2270000000008</v>
      </c>
      <c r="AM172">
        <v>-3896.8290000000002</v>
      </c>
      <c r="AN172">
        <v>1</v>
      </c>
      <c r="AO172">
        <v>0.59499999999999997</v>
      </c>
      <c r="AP172">
        <v>1</v>
      </c>
      <c r="AQ172">
        <v>1</v>
      </c>
      <c r="AR172">
        <v>1.3420000000000001</v>
      </c>
      <c r="AS172">
        <v>25.052</v>
      </c>
      <c r="AT172">
        <v>26.558</v>
      </c>
      <c r="AU172">
        <v>0.82199999999999995</v>
      </c>
      <c r="AV172">
        <v>15.129</v>
      </c>
      <c r="AW172">
        <v>5.5590000000000002</v>
      </c>
      <c r="AX172">
        <v>4277.7839999999997</v>
      </c>
    </row>
    <row r="173" spans="28:50" x14ac:dyDescent="0.2">
      <c r="AB173">
        <v>1</v>
      </c>
      <c r="AC173">
        <v>4</v>
      </c>
      <c r="AD173">
        <v>26</v>
      </c>
      <c r="AE173">
        <v>60</v>
      </c>
      <c r="AF173">
        <v>3538.7559999999999</v>
      </c>
      <c r="AG173">
        <v>-51.552999999999997</v>
      </c>
      <c r="AH173">
        <v>337.37</v>
      </c>
      <c r="AI173">
        <v>1.7999999999999999E-2</v>
      </c>
      <c r="AJ173">
        <v>10.33</v>
      </c>
      <c r="AK173">
        <v>2.754</v>
      </c>
      <c r="AL173">
        <v>1305.8219999999999</v>
      </c>
      <c r="AM173">
        <v>-37.664999999999999</v>
      </c>
      <c r="AN173">
        <v>1</v>
      </c>
      <c r="AO173">
        <v>0.90900000000000003</v>
      </c>
      <c r="AP173">
        <v>1</v>
      </c>
      <c r="AQ173">
        <v>0.86199999999999999</v>
      </c>
      <c r="AR173">
        <v>0.61199999999999999</v>
      </c>
      <c r="AS173">
        <v>6.8319999999999999</v>
      </c>
      <c r="AT173">
        <v>15.832000000000001</v>
      </c>
      <c r="AU173">
        <v>7.3040000000000003</v>
      </c>
      <c r="AV173">
        <v>11.676</v>
      </c>
      <c r="AW173">
        <v>9.0220000000000002</v>
      </c>
      <c r="AX173">
        <v>458.78899999999999</v>
      </c>
    </row>
    <row r="174" spans="28:50" x14ac:dyDescent="0.2">
      <c r="AB174">
        <v>1</v>
      </c>
      <c r="AC174">
        <v>4</v>
      </c>
      <c r="AD174">
        <v>27</v>
      </c>
      <c r="AE174">
        <v>120</v>
      </c>
      <c r="AF174">
        <v>2689.3620000000001</v>
      </c>
      <c r="AG174">
        <v>-164.23599999999999</v>
      </c>
      <c r="AH174">
        <v>219.60499999999999</v>
      </c>
      <c r="AI174">
        <v>5.8999999999999997E-2</v>
      </c>
      <c r="AJ174">
        <v>10.359</v>
      </c>
      <c r="AK174">
        <v>1.823</v>
      </c>
      <c r="AL174">
        <v>907.28899999999999</v>
      </c>
      <c r="AM174">
        <v>-88.381</v>
      </c>
      <c r="AN174">
        <v>1</v>
      </c>
      <c r="AO174">
        <v>0.85099999999999998</v>
      </c>
      <c r="AP174">
        <v>1</v>
      </c>
      <c r="AQ174">
        <v>0.85299999999999998</v>
      </c>
      <c r="AR174">
        <v>0.42399999999999999</v>
      </c>
      <c r="AS174">
        <v>4.4420000000000002</v>
      </c>
      <c r="AT174">
        <v>12.238</v>
      </c>
      <c r="AU174">
        <v>8.2439999999999998</v>
      </c>
      <c r="AV174">
        <v>11.250999999999999</v>
      </c>
      <c r="AW174">
        <v>9.4610000000000003</v>
      </c>
      <c r="AX174">
        <v>309.96300000000002</v>
      </c>
    </row>
    <row r="175" spans="28:50" x14ac:dyDescent="0.2">
      <c r="AB175">
        <v>1</v>
      </c>
      <c r="AC175">
        <v>4</v>
      </c>
      <c r="AD175">
        <v>28</v>
      </c>
      <c r="AE175">
        <v>12</v>
      </c>
      <c r="AF175">
        <v>16948.18</v>
      </c>
      <c r="AG175">
        <v>-3094.5250000000001</v>
      </c>
      <c r="AH175">
        <v>3278.5819999999999</v>
      </c>
      <c r="AI175">
        <v>1.1080000000000001</v>
      </c>
      <c r="AJ175">
        <v>10.358000000000001</v>
      </c>
      <c r="AK175">
        <v>7.673</v>
      </c>
      <c r="AL175">
        <v>7755.7759999999998</v>
      </c>
      <c r="AM175">
        <v>-3091.8890000000001</v>
      </c>
      <c r="AN175">
        <v>0.89300000000000002</v>
      </c>
      <c r="AO175">
        <v>0.73599999999999999</v>
      </c>
      <c r="AP175">
        <v>1</v>
      </c>
      <c r="AQ175">
        <v>0.89700000000000002</v>
      </c>
      <c r="AR175">
        <v>1.6990000000000001</v>
      </c>
      <c r="AS175">
        <v>18.100999999999999</v>
      </c>
      <c r="AT175">
        <v>21.048999999999999</v>
      </c>
      <c r="AU175">
        <v>2.6930000000000001</v>
      </c>
      <c r="AV175">
        <v>14.679</v>
      </c>
      <c r="AW175">
        <v>6.7190000000000003</v>
      </c>
      <c r="AX175">
        <v>5210.241</v>
      </c>
    </row>
    <row r="176" spans="28:50" x14ac:dyDescent="0.2">
      <c r="AB176">
        <v>1</v>
      </c>
      <c r="AC176">
        <v>4</v>
      </c>
      <c r="AD176">
        <v>29</v>
      </c>
      <c r="AE176">
        <v>60</v>
      </c>
      <c r="AF176">
        <v>4996.1130000000003</v>
      </c>
      <c r="AG176">
        <v>-332.61500000000001</v>
      </c>
      <c r="AH176">
        <v>737.21199999999999</v>
      </c>
      <c r="AI176">
        <v>-7.5999999999999998E-2</v>
      </c>
      <c r="AJ176">
        <v>9.9870000000000001</v>
      </c>
      <c r="AK176">
        <v>3.7160000000000002</v>
      </c>
      <c r="AL176">
        <v>2347.2069999999999</v>
      </c>
      <c r="AM176">
        <v>-306.89699999999999</v>
      </c>
      <c r="AN176">
        <v>1</v>
      </c>
      <c r="AO176">
        <v>0.84299999999999997</v>
      </c>
      <c r="AP176">
        <v>1</v>
      </c>
      <c r="AQ176">
        <v>0.89700000000000002</v>
      </c>
      <c r="AR176">
        <v>0.77400000000000002</v>
      </c>
      <c r="AS176">
        <v>8.0779999999999994</v>
      </c>
      <c r="AT176">
        <v>14.393000000000001</v>
      </c>
      <c r="AU176">
        <v>6.3540000000000001</v>
      </c>
      <c r="AV176">
        <v>11.916</v>
      </c>
      <c r="AW176">
        <v>8.202</v>
      </c>
      <c r="AX176">
        <v>992.822</v>
      </c>
    </row>
    <row r="177" spans="28:50" x14ac:dyDescent="0.2">
      <c r="AB177">
        <v>1</v>
      </c>
      <c r="AC177">
        <v>4</v>
      </c>
      <c r="AD177">
        <v>30</v>
      </c>
      <c r="AE177">
        <v>120</v>
      </c>
      <c r="AF177">
        <v>3668.93</v>
      </c>
      <c r="AG177">
        <v>314.76499999999999</v>
      </c>
      <c r="AH177">
        <v>350.67700000000002</v>
      </c>
      <c r="AI177">
        <v>4.9000000000000002E-2</v>
      </c>
      <c r="AJ177">
        <v>9.9909999999999997</v>
      </c>
      <c r="AK177">
        <v>3.0219999999999998</v>
      </c>
      <c r="AL177">
        <v>1788.9090000000001</v>
      </c>
      <c r="AM177">
        <v>315.52999999999997</v>
      </c>
      <c r="AN177">
        <v>1</v>
      </c>
      <c r="AO177">
        <v>1</v>
      </c>
      <c r="AP177">
        <v>1</v>
      </c>
      <c r="AQ177">
        <v>1</v>
      </c>
      <c r="AR177">
        <v>0.36199999999999999</v>
      </c>
      <c r="AS177">
        <v>6.3840000000000003</v>
      </c>
      <c r="AT177">
        <v>13.516</v>
      </c>
      <c r="AU177">
        <v>6.8090000000000002</v>
      </c>
      <c r="AV177">
        <v>11.619</v>
      </c>
      <c r="AW177">
        <v>8.4719999999999995</v>
      </c>
      <c r="AX177">
        <v>412.80799999999999</v>
      </c>
    </row>
    <row r="178" spans="28:50" x14ac:dyDescent="0.2">
      <c r="AB178">
        <v>1</v>
      </c>
      <c r="AC178">
        <v>4</v>
      </c>
      <c r="AD178">
        <v>31</v>
      </c>
      <c r="AE178">
        <v>12</v>
      </c>
      <c r="AF178">
        <v>44553.777000000002</v>
      </c>
      <c r="AG178">
        <v>-3131.4259999999999</v>
      </c>
      <c r="AH178">
        <v>12541.808999999999</v>
      </c>
      <c r="AI178">
        <v>2.0670000000000002</v>
      </c>
      <c r="AJ178">
        <v>35.100999999999999</v>
      </c>
      <c r="AK178">
        <v>42.530999999999999</v>
      </c>
      <c r="AL178">
        <v>21173.945</v>
      </c>
      <c r="AM178">
        <v>-3124.1759999999999</v>
      </c>
      <c r="AN178">
        <v>0.83499999999999996</v>
      </c>
      <c r="AO178">
        <v>0.43</v>
      </c>
      <c r="AP178">
        <v>0.99099999999999999</v>
      </c>
      <c r="AQ178">
        <v>0.70699999999999996</v>
      </c>
      <c r="AR178">
        <v>13.733000000000001</v>
      </c>
      <c r="AS178">
        <v>93.825999999999993</v>
      </c>
      <c r="AT178">
        <v>82.361999999999995</v>
      </c>
      <c r="AU178">
        <v>-1.381</v>
      </c>
      <c r="AV178">
        <v>57.238999999999997</v>
      </c>
      <c r="AW178">
        <v>14.956</v>
      </c>
      <c r="AX178">
        <v>14866.237999999999</v>
      </c>
    </row>
    <row r="179" spans="28:50" x14ac:dyDescent="0.2">
      <c r="AB179">
        <v>1</v>
      </c>
      <c r="AC179">
        <v>4</v>
      </c>
      <c r="AD179">
        <v>32</v>
      </c>
      <c r="AE179">
        <v>60</v>
      </c>
      <c r="AF179">
        <v>33542.341999999997</v>
      </c>
      <c r="AG179">
        <v>-3945.9650000000001</v>
      </c>
      <c r="AH179">
        <v>7599.1120000000001</v>
      </c>
      <c r="AI179">
        <v>1.3080000000000001</v>
      </c>
      <c r="AJ179">
        <v>28.433</v>
      </c>
      <c r="AK179">
        <v>28.981999999999999</v>
      </c>
      <c r="AL179">
        <v>16725.322</v>
      </c>
      <c r="AM179">
        <v>-4153.3620000000001</v>
      </c>
      <c r="AN179">
        <v>0.90100000000000002</v>
      </c>
      <c r="AO179">
        <v>0.65300000000000002</v>
      </c>
      <c r="AP179">
        <v>1</v>
      </c>
      <c r="AQ179">
        <v>0.74099999999999999</v>
      </c>
      <c r="AR179">
        <v>8.8919999999999995</v>
      </c>
      <c r="AS179">
        <v>65.775000000000006</v>
      </c>
      <c r="AT179">
        <v>70.626000000000005</v>
      </c>
      <c r="AU179">
        <v>2.7160000000000002</v>
      </c>
      <c r="AV179">
        <v>46.834000000000003</v>
      </c>
      <c r="AW179">
        <v>14.602</v>
      </c>
      <c r="AX179">
        <v>9441.8410000000003</v>
      </c>
    </row>
    <row r="180" spans="28:50" x14ac:dyDescent="0.2">
      <c r="AB180">
        <v>1</v>
      </c>
      <c r="AC180">
        <v>4</v>
      </c>
      <c r="AD180">
        <v>33</v>
      </c>
      <c r="AE180">
        <v>120</v>
      </c>
      <c r="AF180">
        <v>17826.425999999999</v>
      </c>
      <c r="AG180">
        <v>-1948.807</v>
      </c>
      <c r="AH180">
        <v>5265.4260000000004</v>
      </c>
      <c r="AI180">
        <v>-1.2829999999999999</v>
      </c>
      <c r="AJ180">
        <v>9.4789999999999992</v>
      </c>
      <c r="AK180">
        <v>10.016</v>
      </c>
      <c r="AL180">
        <v>8927.8259999999991</v>
      </c>
      <c r="AM180">
        <v>-2039.9480000000001</v>
      </c>
      <c r="AN180">
        <v>0.80200000000000005</v>
      </c>
      <c r="AO180">
        <v>0.48799999999999999</v>
      </c>
      <c r="AP180">
        <v>1</v>
      </c>
      <c r="AQ180">
        <v>0.81</v>
      </c>
      <c r="AR180">
        <v>3.0590000000000002</v>
      </c>
      <c r="AS180">
        <v>22.965</v>
      </c>
      <c r="AT180">
        <v>25.547999999999998</v>
      </c>
      <c r="AU180">
        <v>-0.70299999999999996</v>
      </c>
      <c r="AV180">
        <v>16.352</v>
      </c>
      <c r="AW180">
        <v>4.9109999999999996</v>
      </c>
      <c r="AX180">
        <v>6232.3609999999999</v>
      </c>
    </row>
    <row r="181" spans="28:50" x14ac:dyDescent="0.2">
      <c r="AB181">
        <v>1</v>
      </c>
      <c r="AC181">
        <v>4</v>
      </c>
      <c r="AD181">
        <v>34</v>
      </c>
      <c r="AE181">
        <v>12</v>
      </c>
      <c r="AF181">
        <v>30307.37</v>
      </c>
      <c r="AG181">
        <v>9928.6299999999992</v>
      </c>
      <c r="AH181">
        <v>11839.772999999999</v>
      </c>
      <c r="AI181">
        <v>1.089</v>
      </c>
      <c r="AJ181">
        <v>12.438000000000001</v>
      </c>
      <c r="AK181">
        <v>16.318999999999999</v>
      </c>
      <c r="AL181">
        <v>14092.161</v>
      </c>
      <c r="AM181">
        <v>9876.0380000000005</v>
      </c>
      <c r="AN181">
        <v>0.73599999999999999</v>
      </c>
      <c r="AO181">
        <v>0.28100000000000003</v>
      </c>
      <c r="AP181">
        <v>1</v>
      </c>
      <c r="AQ181">
        <v>0.80200000000000005</v>
      </c>
      <c r="AR181">
        <v>5.2670000000000003</v>
      </c>
      <c r="AS181">
        <v>44.530999999999999</v>
      </c>
      <c r="AT181">
        <v>38.002000000000002</v>
      </c>
      <c r="AU181">
        <v>-6.8680000000000003</v>
      </c>
      <c r="AV181">
        <v>21.927</v>
      </c>
      <c r="AW181">
        <v>5.1239999999999997</v>
      </c>
      <c r="AX181">
        <v>13240.487999999999</v>
      </c>
    </row>
    <row r="182" spans="28:50" x14ac:dyDescent="0.2">
      <c r="AB182">
        <v>1</v>
      </c>
      <c r="AC182">
        <v>4</v>
      </c>
      <c r="AD182">
        <v>35</v>
      </c>
      <c r="AE182">
        <v>60</v>
      </c>
      <c r="AF182">
        <v>31232.205999999998</v>
      </c>
      <c r="AG182">
        <v>322.61900000000003</v>
      </c>
      <c r="AH182">
        <v>12068.261</v>
      </c>
      <c r="AI182">
        <v>2.11</v>
      </c>
      <c r="AJ182">
        <v>4.3390000000000004</v>
      </c>
      <c r="AK182">
        <v>11.586</v>
      </c>
      <c r="AL182">
        <v>15469.856</v>
      </c>
      <c r="AM182">
        <v>356.92399999999998</v>
      </c>
      <c r="AN182">
        <v>0.69399999999999995</v>
      </c>
      <c r="AO182">
        <v>0.33100000000000002</v>
      </c>
      <c r="AP182">
        <v>0.96599999999999997</v>
      </c>
      <c r="AQ182">
        <v>0.379</v>
      </c>
      <c r="AR182">
        <v>6.25</v>
      </c>
      <c r="AS182">
        <v>42.713000000000001</v>
      </c>
      <c r="AT182">
        <v>48.091999999999999</v>
      </c>
      <c r="AU182">
        <v>-4.665</v>
      </c>
      <c r="AV182">
        <v>13.673999999999999</v>
      </c>
      <c r="AW182">
        <v>0.74099999999999999</v>
      </c>
      <c r="AX182">
        <v>14585.567999999999</v>
      </c>
    </row>
    <row r="183" spans="28:50" x14ac:dyDescent="0.2">
      <c r="AB183">
        <v>1</v>
      </c>
      <c r="AC183">
        <v>4</v>
      </c>
      <c r="AD183">
        <v>36</v>
      </c>
      <c r="AE183">
        <v>120</v>
      </c>
      <c r="AF183">
        <v>32709.576000000001</v>
      </c>
      <c r="AG183">
        <v>-2974.8339999999998</v>
      </c>
      <c r="AH183">
        <v>7057.7460000000001</v>
      </c>
      <c r="AI183">
        <v>0.16</v>
      </c>
      <c r="AJ183">
        <v>51.536000000000001</v>
      </c>
      <c r="AK183">
        <v>42.728999999999999</v>
      </c>
      <c r="AL183">
        <v>16969.692999999999</v>
      </c>
      <c r="AM183">
        <v>-3007.2890000000002</v>
      </c>
      <c r="AN183">
        <v>0.95</v>
      </c>
      <c r="AO183">
        <v>0.65300000000000002</v>
      </c>
      <c r="AP183">
        <v>0.96599999999999997</v>
      </c>
      <c r="AQ183">
        <v>0.67200000000000004</v>
      </c>
      <c r="AR183">
        <v>15.936</v>
      </c>
      <c r="AS183">
        <v>85.022999999999996</v>
      </c>
      <c r="AT183">
        <v>98.042000000000002</v>
      </c>
      <c r="AU183">
        <v>6.7789999999999999</v>
      </c>
      <c r="AV183">
        <v>74.707999999999998</v>
      </c>
      <c r="AW183">
        <v>24.587</v>
      </c>
      <c r="AX183">
        <v>9128.4169999999995</v>
      </c>
    </row>
    <row r="184" spans="28:50" x14ac:dyDescent="0.2">
      <c r="AB184">
        <v>1</v>
      </c>
      <c r="AC184">
        <v>4</v>
      </c>
      <c r="AD184">
        <v>37</v>
      </c>
      <c r="AE184">
        <v>12</v>
      </c>
      <c r="AF184">
        <v>29307.852999999999</v>
      </c>
      <c r="AG184">
        <v>3595.8409999999999</v>
      </c>
      <c r="AH184">
        <v>4759.96</v>
      </c>
      <c r="AI184">
        <v>0.71899999999999997</v>
      </c>
      <c r="AJ184">
        <v>29.876000000000001</v>
      </c>
      <c r="AK184">
        <v>21.41</v>
      </c>
      <c r="AL184">
        <v>13552.228999999999</v>
      </c>
      <c r="AM184">
        <v>3630.36</v>
      </c>
      <c r="AN184">
        <v>0.876</v>
      </c>
      <c r="AO184">
        <v>0.79300000000000004</v>
      </c>
      <c r="AP184">
        <v>1</v>
      </c>
      <c r="AQ184">
        <v>0.92200000000000004</v>
      </c>
      <c r="AR184">
        <v>4.5369999999999999</v>
      </c>
      <c r="AS184">
        <v>54.639000000000003</v>
      </c>
      <c r="AT184">
        <v>69.953000000000003</v>
      </c>
      <c r="AU184">
        <v>7</v>
      </c>
      <c r="AV184">
        <v>53.418999999999997</v>
      </c>
      <c r="AW184">
        <v>14.411</v>
      </c>
      <c r="AX184">
        <v>6984.0230000000001</v>
      </c>
    </row>
    <row r="185" spans="28:50" x14ac:dyDescent="0.2">
      <c r="AB185">
        <v>1</v>
      </c>
      <c r="AC185">
        <v>4</v>
      </c>
      <c r="AD185">
        <v>38</v>
      </c>
      <c r="AE185">
        <v>60</v>
      </c>
      <c r="AF185">
        <v>15853.196</v>
      </c>
      <c r="AG185">
        <v>8011.2529999999997</v>
      </c>
      <c r="AH185">
        <v>8372.9330000000009</v>
      </c>
      <c r="AI185">
        <v>-2.5999999999999999E-2</v>
      </c>
      <c r="AJ185">
        <v>10.61</v>
      </c>
      <c r="AK185">
        <v>8.4860000000000007</v>
      </c>
      <c r="AL185">
        <v>7204.0169999999998</v>
      </c>
      <c r="AM185">
        <v>8372.9330000000009</v>
      </c>
      <c r="AN185">
        <v>0.43</v>
      </c>
      <c r="AO185">
        <v>6.6000000000000003E-2</v>
      </c>
      <c r="AP185">
        <v>1</v>
      </c>
      <c r="AQ185">
        <v>1</v>
      </c>
      <c r="AR185">
        <v>0.999</v>
      </c>
      <c r="AS185">
        <v>22.2</v>
      </c>
      <c r="AT185">
        <v>34.121000000000002</v>
      </c>
      <c r="AU185">
        <v>1.2210000000000001</v>
      </c>
      <c r="AV185">
        <v>15.404</v>
      </c>
      <c r="AW185">
        <v>6.6180000000000003</v>
      </c>
      <c r="AX185">
        <v>8444.4529999999995</v>
      </c>
    </row>
    <row r="186" spans="28:50" x14ac:dyDescent="0.2">
      <c r="AB186">
        <v>1</v>
      </c>
      <c r="AC186">
        <v>4</v>
      </c>
      <c r="AD186">
        <v>39</v>
      </c>
      <c r="AE186">
        <v>120</v>
      </c>
      <c r="AF186">
        <v>13754.433999999999</v>
      </c>
      <c r="AG186">
        <v>8129.7709999999997</v>
      </c>
      <c r="AH186">
        <v>8640.2579999999998</v>
      </c>
      <c r="AI186">
        <v>-0.35899999999999999</v>
      </c>
      <c r="AJ186">
        <v>10.435</v>
      </c>
      <c r="AK186">
        <v>6.8449999999999998</v>
      </c>
      <c r="AL186">
        <v>6072.893</v>
      </c>
      <c r="AM186">
        <v>8640.2579999999998</v>
      </c>
      <c r="AN186">
        <v>0.38</v>
      </c>
      <c r="AO186">
        <v>0</v>
      </c>
      <c r="AP186">
        <v>1</v>
      </c>
      <c r="AQ186">
        <v>1</v>
      </c>
      <c r="AR186">
        <v>1.079</v>
      </c>
      <c r="AS186">
        <v>18.565000000000001</v>
      </c>
      <c r="AT186">
        <v>28.773</v>
      </c>
      <c r="AU186">
        <v>3.9740000000000002</v>
      </c>
      <c r="AV186">
        <v>16.739000000000001</v>
      </c>
      <c r="AW186">
        <v>6.9850000000000003</v>
      </c>
      <c r="AX186">
        <v>8729.3829999999998</v>
      </c>
    </row>
    <row r="187" spans="28:50" x14ac:dyDescent="0.2">
      <c r="AB187">
        <v>1</v>
      </c>
      <c r="AC187">
        <v>4</v>
      </c>
      <c r="AD187">
        <v>40</v>
      </c>
      <c r="AE187">
        <v>12</v>
      </c>
      <c r="AF187">
        <v>42159.499000000003</v>
      </c>
      <c r="AG187">
        <v>1458.02</v>
      </c>
      <c r="AH187">
        <v>6818.8119999999999</v>
      </c>
      <c r="AI187">
        <v>-0.748</v>
      </c>
      <c r="AJ187">
        <v>32.591000000000001</v>
      </c>
      <c r="AK187">
        <v>36.552999999999997</v>
      </c>
      <c r="AL187">
        <v>19681.953000000001</v>
      </c>
      <c r="AM187">
        <v>1322.8009999999999</v>
      </c>
      <c r="AN187">
        <v>0.95</v>
      </c>
      <c r="AO187">
        <v>0.76</v>
      </c>
      <c r="AP187">
        <v>1</v>
      </c>
      <c r="AQ187">
        <v>0.75900000000000001</v>
      </c>
      <c r="AR187">
        <v>9.9760000000000009</v>
      </c>
      <c r="AS187">
        <v>86.236000000000004</v>
      </c>
      <c r="AT187">
        <v>81.358000000000004</v>
      </c>
      <c r="AU187">
        <v>-1.6919999999999999</v>
      </c>
      <c r="AV187">
        <v>54.575000000000003</v>
      </c>
      <c r="AW187">
        <v>15.29</v>
      </c>
      <c r="AX187">
        <v>8545.1180000000004</v>
      </c>
    </row>
    <row r="188" spans="28:50" x14ac:dyDescent="0.2">
      <c r="AB188">
        <v>1</v>
      </c>
      <c r="AC188">
        <v>4</v>
      </c>
      <c r="AD188">
        <v>41</v>
      </c>
      <c r="AE188">
        <v>60</v>
      </c>
      <c r="AF188">
        <v>13313.91</v>
      </c>
      <c r="AG188">
        <v>8323.4789999999994</v>
      </c>
      <c r="AH188">
        <v>8374.5849999999991</v>
      </c>
      <c r="AI188">
        <v>4.7E-2</v>
      </c>
      <c r="AJ188">
        <v>8.2370000000000001</v>
      </c>
      <c r="AK188">
        <v>7.4640000000000004</v>
      </c>
      <c r="AL188">
        <v>6149.0649999999996</v>
      </c>
      <c r="AM188">
        <v>8374.5849999999991</v>
      </c>
      <c r="AN188">
        <v>0.30599999999999999</v>
      </c>
      <c r="AO188">
        <v>7.3999999999999996E-2</v>
      </c>
      <c r="AP188">
        <v>1</v>
      </c>
      <c r="AQ188">
        <v>1</v>
      </c>
      <c r="AR188">
        <v>1.5589999999999999</v>
      </c>
      <c r="AS188">
        <v>17.224</v>
      </c>
      <c r="AT188">
        <v>17.698</v>
      </c>
      <c r="AU188">
        <v>0.85099999999999998</v>
      </c>
      <c r="AV188">
        <v>12.163</v>
      </c>
      <c r="AW188">
        <v>4.9450000000000003</v>
      </c>
      <c r="AX188">
        <v>8809.0310000000009</v>
      </c>
    </row>
    <row r="189" spans="28:50" x14ac:dyDescent="0.2">
      <c r="AB189">
        <v>1</v>
      </c>
      <c r="AC189">
        <v>4</v>
      </c>
      <c r="AD189">
        <v>42</v>
      </c>
      <c r="AE189">
        <v>120</v>
      </c>
      <c r="AF189">
        <v>12822.46</v>
      </c>
      <c r="AG189">
        <v>10713.329</v>
      </c>
      <c r="AH189">
        <v>11029.718999999999</v>
      </c>
      <c r="AI189">
        <v>-6.4000000000000001E-2</v>
      </c>
      <c r="AJ189">
        <v>9.3629999999999995</v>
      </c>
      <c r="AK189">
        <v>6.8959999999999999</v>
      </c>
      <c r="AL189">
        <v>5703.7460000000001</v>
      </c>
      <c r="AM189">
        <v>11029.718999999999</v>
      </c>
      <c r="AN189">
        <v>6.6000000000000003E-2</v>
      </c>
      <c r="AO189">
        <v>0</v>
      </c>
      <c r="AP189">
        <v>1</v>
      </c>
      <c r="AQ189">
        <v>1</v>
      </c>
      <c r="AR189">
        <v>1.04</v>
      </c>
      <c r="AS189">
        <v>16.126000000000001</v>
      </c>
      <c r="AT189">
        <v>19.003</v>
      </c>
      <c r="AU189">
        <v>3.403</v>
      </c>
      <c r="AV189">
        <v>13.055</v>
      </c>
      <c r="AW189">
        <v>6.5119999999999996</v>
      </c>
      <c r="AX189">
        <v>11178.099</v>
      </c>
    </row>
    <row r="190" spans="28:50" x14ac:dyDescent="0.2">
      <c r="AB190">
        <v>1</v>
      </c>
      <c r="AC190">
        <v>4</v>
      </c>
      <c r="AD190">
        <v>43</v>
      </c>
      <c r="AE190">
        <v>12</v>
      </c>
      <c r="AF190">
        <v>27143.012999999999</v>
      </c>
      <c r="AG190">
        <v>7810.5910000000003</v>
      </c>
      <c r="AH190">
        <v>8715.875</v>
      </c>
      <c r="AI190">
        <v>-0.88900000000000001</v>
      </c>
      <c r="AJ190">
        <v>4.8170000000000002</v>
      </c>
      <c r="AK190">
        <v>12.064</v>
      </c>
      <c r="AL190">
        <v>12764.148999999999</v>
      </c>
      <c r="AM190">
        <v>7766.4430000000002</v>
      </c>
      <c r="AN190">
        <v>0.78500000000000003</v>
      </c>
      <c r="AO190">
        <v>0.36399999999999999</v>
      </c>
      <c r="AP190">
        <v>1</v>
      </c>
      <c r="AQ190">
        <v>0.78400000000000003</v>
      </c>
      <c r="AR190">
        <v>3.2250000000000001</v>
      </c>
      <c r="AS190">
        <v>33.893000000000001</v>
      </c>
      <c r="AT190">
        <v>28.670999999999999</v>
      </c>
      <c r="AU190">
        <v>-5.4169999999999998</v>
      </c>
      <c r="AV190">
        <v>12.015000000000001</v>
      </c>
      <c r="AW190">
        <v>1E-3</v>
      </c>
      <c r="AX190">
        <v>10165.181</v>
      </c>
    </row>
    <row r="191" spans="28:50" x14ac:dyDescent="0.2">
      <c r="AB191">
        <v>1</v>
      </c>
      <c r="AC191">
        <v>4</v>
      </c>
      <c r="AD191">
        <v>44</v>
      </c>
      <c r="AE191">
        <v>60</v>
      </c>
      <c r="AF191">
        <v>8205.2960000000003</v>
      </c>
      <c r="AG191">
        <v>77.566999999999993</v>
      </c>
      <c r="AH191">
        <v>508.40800000000002</v>
      </c>
      <c r="AI191">
        <v>5.8999999999999997E-2</v>
      </c>
      <c r="AJ191">
        <v>9.5609999999999999</v>
      </c>
      <c r="AK191">
        <v>4.2190000000000003</v>
      </c>
      <c r="AL191">
        <v>2854.3510000000001</v>
      </c>
      <c r="AM191">
        <v>270.87299999999999</v>
      </c>
      <c r="AN191">
        <v>1</v>
      </c>
      <c r="AO191">
        <v>1</v>
      </c>
      <c r="AP191">
        <v>1</v>
      </c>
      <c r="AQ191">
        <v>1</v>
      </c>
      <c r="AR191">
        <v>0.47599999999999998</v>
      </c>
      <c r="AS191">
        <v>10.9</v>
      </c>
      <c r="AT191">
        <v>16.126999999999999</v>
      </c>
      <c r="AU191">
        <v>5.9870000000000001</v>
      </c>
      <c r="AV191">
        <v>11.394</v>
      </c>
      <c r="AW191">
        <v>7.92</v>
      </c>
      <c r="AX191">
        <v>659.33299999999997</v>
      </c>
    </row>
    <row r="192" spans="28:50" x14ac:dyDescent="0.2">
      <c r="AB192">
        <v>1</v>
      </c>
      <c r="AC192">
        <v>4</v>
      </c>
      <c r="AD192">
        <v>45</v>
      </c>
      <c r="AE192">
        <v>120</v>
      </c>
      <c r="AF192">
        <v>4849.6210000000001</v>
      </c>
      <c r="AG192">
        <v>49.024000000000001</v>
      </c>
      <c r="AH192">
        <v>189.511</v>
      </c>
      <c r="AI192">
        <v>-1E-3</v>
      </c>
      <c r="AJ192">
        <v>9.5559999999999992</v>
      </c>
      <c r="AK192">
        <v>3.335</v>
      </c>
      <c r="AL192">
        <v>1971.4190000000001</v>
      </c>
      <c r="AM192">
        <v>82.13</v>
      </c>
      <c r="AN192">
        <v>1</v>
      </c>
      <c r="AO192">
        <v>1</v>
      </c>
      <c r="AP192">
        <v>1</v>
      </c>
      <c r="AQ192">
        <v>1</v>
      </c>
      <c r="AR192">
        <v>0.308</v>
      </c>
      <c r="AS192">
        <v>7.5830000000000002</v>
      </c>
      <c r="AT192">
        <v>13.365</v>
      </c>
      <c r="AU192">
        <v>6.2869999999999999</v>
      </c>
      <c r="AV192">
        <v>11.21</v>
      </c>
      <c r="AW192">
        <v>7.9850000000000003</v>
      </c>
      <c r="AX192">
        <v>235.20099999999999</v>
      </c>
    </row>
    <row r="193" spans="28:50" x14ac:dyDescent="0.2">
      <c r="AB193">
        <v>1</v>
      </c>
      <c r="AC193">
        <v>4</v>
      </c>
      <c r="AD193">
        <v>46</v>
      </c>
      <c r="AE193">
        <v>12</v>
      </c>
      <c r="AF193">
        <v>25046.866999999998</v>
      </c>
      <c r="AG193">
        <v>2894.24</v>
      </c>
      <c r="AH193">
        <v>8563.4470000000001</v>
      </c>
      <c r="AI193">
        <v>1.905</v>
      </c>
      <c r="AJ193">
        <v>8.61</v>
      </c>
      <c r="AK193">
        <v>9.5269999999999992</v>
      </c>
      <c r="AL193">
        <v>11834.950999999999</v>
      </c>
      <c r="AM193">
        <v>2895.9</v>
      </c>
      <c r="AN193">
        <v>0.85099999999999998</v>
      </c>
      <c r="AO193">
        <v>0.248</v>
      </c>
      <c r="AP193">
        <v>1</v>
      </c>
      <c r="AQ193">
        <v>0.73299999999999998</v>
      </c>
      <c r="AR193">
        <v>3.202</v>
      </c>
      <c r="AS193">
        <v>25.919</v>
      </c>
      <c r="AT193">
        <v>26.225999999999999</v>
      </c>
      <c r="AU193">
        <v>-0.94499999999999995</v>
      </c>
      <c r="AV193">
        <v>14.832000000000001</v>
      </c>
      <c r="AW193">
        <v>4.38</v>
      </c>
      <c r="AX193">
        <v>9377.0310000000009</v>
      </c>
    </row>
    <row r="194" spans="28:50" x14ac:dyDescent="0.2">
      <c r="AB194">
        <v>1</v>
      </c>
      <c r="AC194">
        <v>4</v>
      </c>
      <c r="AD194">
        <v>47</v>
      </c>
      <c r="AE194">
        <v>60</v>
      </c>
      <c r="AF194">
        <v>14028.597</v>
      </c>
      <c r="AG194">
        <v>1322.068</v>
      </c>
      <c r="AH194">
        <v>1960.527</v>
      </c>
      <c r="AI194">
        <v>0.55200000000000005</v>
      </c>
      <c r="AJ194">
        <v>10.965999999999999</v>
      </c>
      <c r="AK194">
        <v>7.0590000000000002</v>
      </c>
      <c r="AL194">
        <v>6627.7389999999996</v>
      </c>
      <c r="AM194">
        <v>1231.346</v>
      </c>
      <c r="AN194">
        <v>1</v>
      </c>
      <c r="AO194">
        <v>0.76</v>
      </c>
      <c r="AP194">
        <v>1</v>
      </c>
      <c r="AQ194">
        <v>1</v>
      </c>
      <c r="AR194">
        <v>1.429</v>
      </c>
      <c r="AS194">
        <v>16.335000000000001</v>
      </c>
      <c r="AT194">
        <v>19.731000000000002</v>
      </c>
      <c r="AU194">
        <v>3.1120000000000001</v>
      </c>
      <c r="AV194">
        <v>14.778</v>
      </c>
      <c r="AW194">
        <v>7.4779999999999998</v>
      </c>
      <c r="AX194">
        <v>2348.58</v>
      </c>
    </row>
    <row r="195" spans="28:50" x14ac:dyDescent="0.2">
      <c r="AB195">
        <v>1</v>
      </c>
      <c r="AC195">
        <v>4</v>
      </c>
      <c r="AD195">
        <v>48</v>
      </c>
      <c r="AE195">
        <v>120</v>
      </c>
      <c r="AF195">
        <v>5620.5870000000004</v>
      </c>
      <c r="AG195">
        <v>-7.3959999999999999</v>
      </c>
      <c r="AH195">
        <v>445.29700000000003</v>
      </c>
      <c r="AI195">
        <v>4.2999999999999997E-2</v>
      </c>
      <c r="AJ195">
        <v>10.554</v>
      </c>
      <c r="AK195">
        <v>3.8079999999999998</v>
      </c>
      <c r="AL195">
        <v>2485.143</v>
      </c>
      <c r="AM195">
        <v>-15.244999999999999</v>
      </c>
      <c r="AN195">
        <v>1</v>
      </c>
      <c r="AO195">
        <v>0.95899999999999996</v>
      </c>
      <c r="AP195">
        <v>1</v>
      </c>
      <c r="AQ195">
        <v>1</v>
      </c>
      <c r="AR195">
        <v>0.58499999999999996</v>
      </c>
      <c r="AS195">
        <v>8.6349999999999998</v>
      </c>
      <c r="AT195">
        <v>14.686</v>
      </c>
      <c r="AU195">
        <v>6.9039999999999999</v>
      </c>
      <c r="AV195">
        <v>12.372</v>
      </c>
      <c r="AW195">
        <v>8.8689999999999998</v>
      </c>
      <c r="AX195">
        <v>554.36800000000005</v>
      </c>
    </row>
    <row r="196" spans="28:50" x14ac:dyDescent="0.2">
      <c r="AB196">
        <v>1</v>
      </c>
      <c r="AC196">
        <v>5</v>
      </c>
      <c r="AD196">
        <v>1</v>
      </c>
      <c r="AE196">
        <v>12</v>
      </c>
      <c r="AF196">
        <v>14774.489</v>
      </c>
      <c r="AG196">
        <v>-2502.2689999999998</v>
      </c>
      <c r="AH196">
        <v>2470.5059999999999</v>
      </c>
      <c r="AI196">
        <v>7.9000000000000001E-2</v>
      </c>
      <c r="AJ196">
        <v>14.188000000000001</v>
      </c>
      <c r="AK196">
        <v>8.7789999999999999</v>
      </c>
      <c r="AL196">
        <v>6506.1540000000005</v>
      </c>
      <c r="AM196">
        <v>-2470.1990000000001</v>
      </c>
      <c r="AN196">
        <v>0.93400000000000005</v>
      </c>
      <c r="AO196">
        <v>0.72699999999999998</v>
      </c>
      <c r="AP196">
        <v>1</v>
      </c>
      <c r="AQ196">
        <v>0.88800000000000001</v>
      </c>
      <c r="AR196">
        <v>1.579</v>
      </c>
      <c r="AS196">
        <v>21.385000000000002</v>
      </c>
      <c r="AT196">
        <v>29.672000000000001</v>
      </c>
      <c r="AU196">
        <v>5.5359999999999996</v>
      </c>
      <c r="AV196">
        <v>20.013999999999999</v>
      </c>
      <c r="AW196">
        <v>9.984</v>
      </c>
      <c r="AX196">
        <v>3307.6320000000001</v>
      </c>
    </row>
    <row r="197" spans="28:50" x14ac:dyDescent="0.2">
      <c r="AB197">
        <v>1</v>
      </c>
      <c r="AC197">
        <v>5</v>
      </c>
      <c r="AD197">
        <v>2</v>
      </c>
      <c r="AE197">
        <v>60</v>
      </c>
      <c r="AF197">
        <v>2690.7109999999998</v>
      </c>
      <c r="AG197">
        <v>-98.081000000000003</v>
      </c>
      <c r="AH197">
        <v>405.73899999999998</v>
      </c>
      <c r="AI197">
        <v>-7.0000000000000007E-2</v>
      </c>
      <c r="AJ197">
        <v>9.5790000000000006</v>
      </c>
      <c r="AK197">
        <v>2.5819999999999999</v>
      </c>
      <c r="AL197">
        <v>1309.164</v>
      </c>
      <c r="AM197">
        <v>-107.235</v>
      </c>
      <c r="AN197">
        <v>1</v>
      </c>
      <c r="AO197">
        <v>0.80200000000000005</v>
      </c>
      <c r="AP197">
        <v>1</v>
      </c>
      <c r="AQ197">
        <v>0.81</v>
      </c>
      <c r="AR197">
        <v>0.76500000000000001</v>
      </c>
      <c r="AS197">
        <v>5.4020000000000001</v>
      </c>
      <c r="AT197">
        <v>12.192</v>
      </c>
      <c r="AU197">
        <v>7.1559999999999997</v>
      </c>
      <c r="AV197">
        <v>10.781000000000001</v>
      </c>
      <c r="AW197">
        <v>8.3840000000000003</v>
      </c>
      <c r="AX197">
        <v>514.78300000000002</v>
      </c>
    </row>
    <row r="198" spans="28:50" x14ac:dyDescent="0.2">
      <c r="AB198">
        <v>1</v>
      </c>
      <c r="AC198">
        <v>5</v>
      </c>
      <c r="AD198">
        <v>3</v>
      </c>
      <c r="AE198">
        <v>120</v>
      </c>
      <c r="AF198">
        <v>2113.4769999999999</v>
      </c>
      <c r="AG198">
        <v>3.0049999999999999</v>
      </c>
      <c r="AH198">
        <v>315.36200000000002</v>
      </c>
      <c r="AI198">
        <v>5.8999999999999997E-2</v>
      </c>
      <c r="AJ198">
        <v>9.6869999999999994</v>
      </c>
      <c r="AK198">
        <v>2.081</v>
      </c>
      <c r="AL198">
        <v>1000.299</v>
      </c>
      <c r="AM198">
        <v>1.31</v>
      </c>
      <c r="AN198">
        <v>1</v>
      </c>
      <c r="AO198">
        <v>0.80200000000000005</v>
      </c>
      <c r="AP198">
        <v>1</v>
      </c>
      <c r="AQ198">
        <v>0.871</v>
      </c>
      <c r="AR198">
        <v>0.55200000000000005</v>
      </c>
      <c r="AS198">
        <v>4.3739999999999997</v>
      </c>
      <c r="AT198">
        <v>12.044</v>
      </c>
      <c r="AU198">
        <v>7.6040000000000001</v>
      </c>
      <c r="AV198">
        <v>10.798</v>
      </c>
      <c r="AW198">
        <v>8.6929999999999996</v>
      </c>
      <c r="AX198">
        <v>366.78100000000001</v>
      </c>
    </row>
    <row r="199" spans="28:50" x14ac:dyDescent="0.2">
      <c r="AB199">
        <v>1</v>
      </c>
      <c r="AC199">
        <v>5</v>
      </c>
      <c r="AD199">
        <v>4</v>
      </c>
      <c r="AE199">
        <v>12</v>
      </c>
      <c r="AF199">
        <v>15491.183999999999</v>
      </c>
      <c r="AG199">
        <v>-450.92599999999999</v>
      </c>
      <c r="AH199">
        <v>850.84400000000005</v>
      </c>
      <c r="AI199">
        <v>0.21099999999999999</v>
      </c>
      <c r="AJ199">
        <v>9.7530000000000001</v>
      </c>
      <c r="AK199">
        <v>7.444</v>
      </c>
      <c r="AL199">
        <v>7003.6090000000004</v>
      </c>
      <c r="AM199">
        <v>-456.38799999999998</v>
      </c>
      <c r="AN199">
        <v>1</v>
      </c>
      <c r="AO199">
        <v>1</v>
      </c>
      <c r="AP199">
        <v>1</v>
      </c>
      <c r="AQ199">
        <v>1</v>
      </c>
      <c r="AR199">
        <v>0.78</v>
      </c>
      <c r="AS199">
        <v>18.113</v>
      </c>
      <c r="AT199">
        <v>21.033999999999999</v>
      </c>
      <c r="AU199">
        <v>1.907</v>
      </c>
      <c r="AV199">
        <v>14.162000000000001</v>
      </c>
      <c r="AW199">
        <v>6.0860000000000003</v>
      </c>
      <c r="AX199">
        <v>1134.778</v>
      </c>
    </row>
    <row r="200" spans="28:50" x14ac:dyDescent="0.2">
      <c r="AB200">
        <v>1</v>
      </c>
      <c r="AC200">
        <v>5</v>
      </c>
      <c r="AD200">
        <v>5</v>
      </c>
      <c r="AE200">
        <v>60</v>
      </c>
      <c r="AF200">
        <v>4499.7920000000004</v>
      </c>
      <c r="AG200">
        <v>28.041</v>
      </c>
      <c r="AH200">
        <v>411.77499999999998</v>
      </c>
      <c r="AI200">
        <v>5.8999999999999997E-2</v>
      </c>
      <c r="AJ200">
        <v>11.004</v>
      </c>
      <c r="AK200">
        <v>3.4089999999999998</v>
      </c>
      <c r="AL200">
        <v>2188.7429999999999</v>
      </c>
      <c r="AM200">
        <v>16.076000000000001</v>
      </c>
      <c r="AN200">
        <v>1</v>
      </c>
      <c r="AO200">
        <v>0.95899999999999996</v>
      </c>
      <c r="AP200">
        <v>1</v>
      </c>
      <c r="AQ200">
        <v>1</v>
      </c>
      <c r="AR200">
        <v>0.61499999999999999</v>
      </c>
      <c r="AS200">
        <v>7.2030000000000003</v>
      </c>
      <c r="AT200">
        <v>15.129</v>
      </c>
      <c r="AU200">
        <v>7.2869999999999999</v>
      </c>
      <c r="AV200">
        <v>12.901</v>
      </c>
      <c r="AW200">
        <v>9.2059999999999995</v>
      </c>
      <c r="AX200">
        <v>506.202</v>
      </c>
    </row>
    <row r="201" spans="28:50" x14ac:dyDescent="0.2">
      <c r="AB201">
        <v>1</v>
      </c>
      <c r="AC201">
        <v>5</v>
      </c>
      <c r="AD201">
        <v>6</v>
      </c>
      <c r="AE201">
        <v>120</v>
      </c>
      <c r="AF201">
        <v>4139.924</v>
      </c>
      <c r="AG201">
        <v>-461.63</v>
      </c>
      <c r="AH201">
        <v>796.24099999999999</v>
      </c>
      <c r="AI201">
        <v>0.26400000000000001</v>
      </c>
      <c r="AJ201">
        <v>9.1069999999999993</v>
      </c>
      <c r="AK201">
        <v>3.27</v>
      </c>
      <c r="AL201">
        <v>2009.289</v>
      </c>
      <c r="AM201">
        <v>-473.00900000000001</v>
      </c>
      <c r="AN201">
        <v>0.90100000000000002</v>
      </c>
      <c r="AO201">
        <v>0.69399999999999995</v>
      </c>
      <c r="AP201">
        <v>1</v>
      </c>
      <c r="AQ201">
        <v>0.82799999999999996</v>
      </c>
      <c r="AR201">
        <v>0.78800000000000003</v>
      </c>
      <c r="AS201">
        <v>6.8979999999999997</v>
      </c>
      <c r="AT201">
        <v>13.067</v>
      </c>
      <c r="AU201">
        <v>5.758</v>
      </c>
      <c r="AV201">
        <v>10.920999999999999</v>
      </c>
      <c r="AW201">
        <v>7.4550000000000001</v>
      </c>
      <c r="AX201">
        <v>1165.509</v>
      </c>
    </row>
    <row r="202" spans="28:50" x14ac:dyDescent="0.2">
      <c r="AB202">
        <v>1</v>
      </c>
      <c r="AC202">
        <v>5</v>
      </c>
      <c r="AD202">
        <v>7</v>
      </c>
      <c r="AE202">
        <v>12</v>
      </c>
      <c r="AF202">
        <v>14355.48</v>
      </c>
      <c r="AG202">
        <v>-6229.8649999999998</v>
      </c>
      <c r="AH202">
        <v>6227.1270000000004</v>
      </c>
      <c r="AI202">
        <v>0.60199999999999998</v>
      </c>
      <c r="AJ202">
        <v>12.228</v>
      </c>
      <c r="AK202">
        <v>7.3680000000000003</v>
      </c>
      <c r="AL202">
        <v>6408.0680000000002</v>
      </c>
      <c r="AM202">
        <v>-6227.1270000000004</v>
      </c>
      <c r="AN202">
        <v>0.59499999999999997</v>
      </c>
      <c r="AO202">
        <v>0.157</v>
      </c>
      <c r="AP202">
        <v>1</v>
      </c>
      <c r="AQ202">
        <v>0.81899999999999995</v>
      </c>
      <c r="AR202">
        <v>2.097</v>
      </c>
      <c r="AS202">
        <v>17.404</v>
      </c>
      <c r="AT202">
        <v>22.547000000000001</v>
      </c>
      <c r="AU202">
        <v>4.6840000000000002</v>
      </c>
      <c r="AV202">
        <v>16.481999999999999</v>
      </c>
      <c r="AW202">
        <v>8.5679999999999996</v>
      </c>
      <c r="AX202">
        <v>6837.3019999999997</v>
      </c>
    </row>
    <row r="203" spans="28:50" x14ac:dyDescent="0.2">
      <c r="AB203">
        <v>1</v>
      </c>
      <c r="AC203">
        <v>5</v>
      </c>
      <c r="AD203">
        <v>8</v>
      </c>
      <c r="AE203">
        <v>60</v>
      </c>
      <c r="AF203">
        <v>7859.2219999999998</v>
      </c>
      <c r="AG203">
        <v>-933.52</v>
      </c>
      <c r="AH203">
        <v>1096.665</v>
      </c>
      <c r="AI203">
        <v>0.318</v>
      </c>
      <c r="AJ203">
        <v>10.694000000000001</v>
      </c>
      <c r="AK203">
        <v>5.2460000000000004</v>
      </c>
      <c r="AL203">
        <v>3880.0129999999999</v>
      </c>
      <c r="AM203">
        <v>-889.27499999999998</v>
      </c>
      <c r="AN203">
        <v>1</v>
      </c>
      <c r="AO203">
        <v>0.81</v>
      </c>
      <c r="AP203">
        <v>1</v>
      </c>
      <c r="AQ203">
        <v>0.93100000000000005</v>
      </c>
      <c r="AR203">
        <v>1.1579999999999999</v>
      </c>
      <c r="AS203">
        <v>11.38</v>
      </c>
      <c r="AT203">
        <v>17.21</v>
      </c>
      <c r="AU203">
        <v>5.7960000000000003</v>
      </c>
      <c r="AV203">
        <v>13.428000000000001</v>
      </c>
      <c r="AW203">
        <v>8.3879999999999999</v>
      </c>
      <c r="AX203">
        <v>1453.9390000000001</v>
      </c>
    </row>
    <row r="204" spans="28:50" x14ac:dyDescent="0.2">
      <c r="AB204">
        <v>1</v>
      </c>
      <c r="AC204">
        <v>5</v>
      </c>
      <c r="AD204">
        <v>9</v>
      </c>
      <c r="AE204">
        <v>120</v>
      </c>
      <c r="AF204">
        <v>6470.2060000000001</v>
      </c>
      <c r="AG204">
        <v>-186.08699999999999</v>
      </c>
      <c r="AH204">
        <v>1222.6099999999999</v>
      </c>
      <c r="AI204">
        <v>-0.153</v>
      </c>
      <c r="AJ204">
        <v>9.4960000000000004</v>
      </c>
      <c r="AK204">
        <v>3.9809999999999999</v>
      </c>
      <c r="AL204">
        <v>2930.837</v>
      </c>
      <c r="AM204">
        <v>-51.140999999999998</v>
      </c>
      <c r="AN204">
        <v>0.93400000000000005</v>
      </c>
      <c r="AO204">
        <v>0.77700000000000002</v>
      </c>
      <c r="AP204">
        <v>1</v>
      </c>
      <c r="AQ204">
        <v>0.86199999999999999</v>
      </c>
      <c r="AR204">
        <v>1.0860000000000001</v>
      </c>
      <c r="AS204">
        <v>8.4380000000000006</v>
      </c>
      <c r="AT204">
        <v>13.612</v>
      </c>
      <c r="AU204">
        <v>5.8730000000000002</v>
      </c>
      <c r="AV204">
        <v>11.260999999999999</v>
      </c>
      <c r="AW204">
        <v>7.7880000000000003</v>
      </c>
      <c r="AX204">
        <v>1470.4259999999999</v>
      </c>
    </row>
    <row r="205" spans="28:50" x14ac:dyDescent="0.2">
      <c r="AB205">
        <v>1</v>
      </c>
      <c r="AC205">
        <v>5</v>
      </c>
      <c r="AD205">
        <v>10</v>
      </c>
      <c r="AE205">
        <v>12</v>
      </c>
      <c r="AF205">
        <v>14779.073</v>
      </c>
      <c r="AG205">
        <v>-4627.2240000000002</v>
      </c>
      <c r="AH205">
        <v>4644.4399999999996</v>
      </c>
      <c r="AI205">
        <v>0.20899999999999999</v>
      </c>
      <c r="AJ205">
        <v>10.228</v>
      </c>
      <c r="AK205">
        <v>7.6109999999999998</v>
      </c>
      <c r="AL205">
        <v>6634.549</v>
      </c>
      <c r="AM205">
        <v>-4644.4399999999996</v>
      </c>
      <c r="AN205">
        <v>0.92600000000000005</v>
      </c>
      <c r="AO205">
        <v>0.248</v>
      </c>
      <c r="AP205">
        <v>1</v>
      </c>
      <c r="AQ205">
        <v>1</v>
      </c>
      <c r="AR205">
        <v>1.2909999999999999</v>
      </c>
      <c r="AS205">
        <v>19.137</v>
      </c>
      <c r="AT205">
        <v>23.29</v>
      </c>
      <c r="AU205">
        <v>2.8170000000000002</v>
      </c>
      <c r="AV205">
        <v>14.497999999999999</v>
      </c>
      <c r="AW205">
        <v>6.867</v>
      </c>
      <c r="AX205">
        <v>5045.2349999999997</v>
      </c>
    </row>
    <row r="206" spans="28:50" x14ac:dyDescent="0.2">
      <c r="AB206">
        <v>1</v>
      </c>
      <c r="AC206">
        <v>5</v>
      </c>
      <c r="AD206">
        <v>11</v>
      </c>
      <c r="AE206">
        <v>60</v>
      </c>
      <c r="AF206">
        <v>7382.9830000000002</v>
      </c>
      <c r="AG206">
        <v>-507.81700000000001</v>
      </c>
      <c r="AH206">
        <v>1251.4349999999999</v>
      </c>
      <c r="AI206">
        <v>6.4000000000000001E-2</v>
      </c>
      <c r="AJ206">
        <v>11.327999999999999</v>
      </c>
      <c r="AK206">
        <v>4.82</v>
      </c>
      <c r="AL206">
        <v>3661.8539999999998</v>
      </c>
      <c r="AM206">
        <v>-511.84800000000001</v>
      </c>
      <c r="AN206">
        <v>0.97499999999999998</v>
      </c>
      <c r="AO206">
        <v>0.70199999999999996</v>
      </c>
      <c r="AP206">
        <v>1</v>
      </c>
      <c r="AQ206">
        <v>0.94799999999999995</v>
      </c>
      <c r="AR206">
        <v>1.125</v>
      </c>
      <c r="AS206">
        <v>10.445</v>
      </c>
      <c r="AT206">
        <v>16.605</v>
      </c>
      <c r="AU206">
        <v>6.4160000000000004</v>
      </c>
      <c r="AV206">
        <v>13.763</v>
      </c>
      <c r="AW206">
        <v>9.0129999999999999</v>
      </c>
      <c r="AX206">
        <v>1587.797</v>
      </c>
    </row>
    <row r="207" spans="28:50" x14ac:dyDescent="0.2">
      <c r="AB207">
        <v>1</v>
      </c>
      <c r="AC207">
        <v>5</v>
      </c>
      <c r="AD207">
        <v>12</v>
      </c>
      <c r="AE207">
        <v>120</v>
      </c>
      <c r="AF207">
        <v>6991.8710000000001</v>
      </c>
      <c r="AG207">
        <v>-127.994</v>
      </c>
      <c r="AH207">
        <v>579.22900000000004</v>
      </c>
      <c r="AI207">
        <v>-3.5999999999999997E-2</v>
      </c>
      <c r="AJ207">
        <v>10.37</v>
      </c>
      <c r="AK207">
        <v>4.62</v>
      </c>
      <c r="AL207">
        <v>3344.0079999999998</v>
      </c>
      <c r="AM207">
        <v>-107.255</v>
      </c>
      <c r="AN207">
        <v>1</v>
      </c>
      <c r="AO207">
        <v>0.92600000000000005</v>
      </c>
      <c r="AP207">
        <v>1</v>
      </c>
      <c r="AQ207">
        <v>1</v>
      </c>
      <c r="AR207">
        <v>0.73299999999999998</v>
      </c>
      <c r="AS207">
        <v>10.047000000000001</v>
      </c>
      <c r="AT207">
        <v>16.199000000000002</v>
      </c>
      <c r="AU207">
        <v>5.657</v>
      </c>
      <c r="AV207">
        <v>12.895</v>
      </c>
      <c r="AW207">
        <v>8.1620000000000008</v>
      </c>
      <c r="AX207">
        <v>777.93399999999997</v>
      </c>
    </row>
    <row r="208" spans="28:50" x14ac:dyDescent="0.2">
      <c r="AB208">
        <v>1</v>
      </c>
      <c r="AC208">
        <v>5</v>
      </c>
      <c r="AD208">
        <v>13</v>
      </c>
      <c r="AE208">
        <v>12</v>
      </c>
      <c r="AF208">
        <v>7038.4520000000002</v>
      </c>
      <c r="AG208">
        <v>-166.78399999999999</v>
      </c>
      <c r="AH208">
        <v>1175.1569999999999</v>
      </c>
      <c r="AI208">
        <v>-0.20399999999999999</v>
      </c>
      <c r="AJ208">
        <v>8.7319999999999993</v>
      </c>
      <c r="AK208">
        <v>4.3019999999999996</v>
      </c>
      <c r="AL208">
        <v>3134.3</v>
      </c>
      <c r="AM208">
        <v>-174.32300000000001</v>
      </c>
      <c r="AN208">
        <v>1</v>
      </c>
      <c r="AO208">
        <v>0.72699999999999998</v>
      </c>
      <c r="AP208">
        <v>1</v>
      </c>
      <c r="AQ208">
        <v>0.93100000000000005</v>
      </c>
      <c r="AR208">
        <v>1.0840000000000001</v>
      </c>
      <c r="AS208">
        <v>9.7110000000000003</v>
      </c>
      <c r="AT208">
        <v>13.682</v>
      </c>
      <c r="AU208">
        <v>4.452</v>
      </c>
      <c r="AV208">
        <v>10.835000000000001</v>
      </c>
      <c r="AW208">
        <v>6.8449999999999998</v>
      </c>
      <c r="AX208">
        <v>1340.5640000000001</v>
      </c>
    </row>
    <row r="209" spans="28:50" x14ac:dyDescent="0.2">
      <c r="AB209">
        <v>1</v>
      </c>
      <c r="AC209">
        <v>5</v>
      </c>
      <c r="AD209">
        <v>14</v>
      </c>
      <c r="AE209">
        <v>60</v>
      </c>
      <c r="AF209">
        <v>3295.578</v>
      </c>
      <c r="AG209">
        <v>-279.60399999999998</v>
      </c>
      <c r="AH209">
        <v>470.69600000000003</v>
      </c>
      <c r="AI209">
        <v>0.23799999999999999</v>
      </c>
      <c r="AJ209">
        <v>9.9990000000000006</v>
      </c>
      <c r="AK209">
        <v>2.9470000000000001</v>
      </c>
      <c r="AL209">
        <v>1596.038</v>
      </c>
      <c r="AM209">
        <v>-283.154</v>
      </c>
      <c r="AN209">
        <v>0.95899999999999996</v>
      </c>
      <c r="AO209">
        <v>0.88400000000000001</v>
      </c>
      <c r="AP209">
        <v>1</v>
      </c>
      <c r="AQ209">
        <v>0.91400000000000003</v>
      </c>
      <c r="AR209">
        <v>0.59199999999999997</v>
      </c>
      <c r="AS209">
        <v>6.2640000000000002</v>
      </c>
      <c r="AT209">
        <v>13.308</v>
      </c>
      <c r="AU209">
        <v>7.0880000000000001</v>
      </c>
      <c r="AV209">
        <v>11.49</v>
      </c>
      <c r="AW209">
        <v>8.5790000000000006</v>
      </c>
      <c r="AX209">
        <v>622.91</v>
      </c>
    </row>
    <row r="210" spans="28:50" x14ac:dyDescent="0.2">
      <c r="AB210">
        <v>1</v>
      </c>
      <c r="AC210">
        <v>5</v>
      </c>
      <c r="AD210">
        <v>15</v>
      </c>
      <c r="AE210">
        <v>120</v>
      </c>
      <c r="AF210">
        <v>2474.998</v>
      </c>
      <c r="AG210">
        <v>-148.65</v>
      </c>
      <c r="AH210">
        <v>309.53500000000003</v>
      </c>
      <c r="AI210">
        <v>-1E-3</v>
      </c>
      <c r="AJ210">
        <v>9.8680000000000003</v>
      </c>
      <c r="AK210">
        <v>2.3039999999999998</v>
      </c>
      <c r="AL210">
        <v>1206.8800000000001</v>
      </c>
      <c r="AM210">
        <v>-149.471</v>
      </c>
      <c r="AN210">
        <v>1</v>
      </c>
      <c r="AO210">
        <v>0.88400000000000001</v>
      </c>
      <c r="AP210">
        <v>1</v>
      </c>
      <c r="AQ210">
        <v>0.97399999999999998</v>
      </c>
      <c r="AR210">
        <v>0.36599999999999999</v>
      </c>
      <c r="AS210">
        <v>4.8029999999999999</v>
      </c>
      <c r="AT210">
        <v>12.311999999999999</v>
      </c>
      <c r="AU210">
        <v>7.657</v>
      </c>
      <c r="AV210">
        <v>11.026999999999999</v>
      </c>
      <c r="AW210">
        <v>8.7850000000000001</v>
      </c>
      <c r="AX210">
        <v>394.10700000000003</v>
      </c>
    </row>
    <row r="211" spans="28:50" x14ac:dyDescent="0.2">
      <c r="AB211">
        <v>1</v>
      </c>
      <c r="AC211">
        <v>5</v>
      </c>
      <c r="AD211">
        <v>16</v>
      </c>
      <c r="AE211">
        <v>12</v>
      </c>
      <c r="AF211">
        <v>15676.358</v>
      </c>
      <c r="AG211">
        <v>1074.078</v>
      </c>
      <c r="AH211">
        <v>1251.6320000000001</v>
      </c>
      <c r="AI211">
        <v>0.09</v>
      </c>
      <c r="AJ211">
        <v>8.48</v>
      </c>
      <c r="AK211">
        <v>7.3840000000000003</v>
      </c>
      <c r="AL211">
        <v>7074.277</v>
      </c>
      <c r="AM211">
        <v>1065.433</v>
      </c>
      <c r="AN211">
        <v>1</v>
      </c>
      <c r="AO211">
        <v>0.95</v>
      </c>
      <c r="AP211">
        <v>1</v>
      </c>
      <c r="AQ211">
        <v>1</v>
      </c>
      <c r="AR211">
        <v>1.0669999999999999</v>
      </c>
      <c r="AS211">
        <v>17.18</v>
      </c>
      <c r="AT211">
        <v>18.760999999999999</v>
      </c>
      <c r="AU211">
        <v>-0.17299999999999999</v>
      </c>
      <c r="AV211">
        <v>12.827</v>
      </c>
      <c r="AW211">
        <v>4.6920000000000002</v>
      </c>
      <c r="AX211">
        <v>1594.8309999999999</v>
      </c>
    </row>
    <row r="212" spans="28:50" x14ac:dyDescent="0.2">
      <c r="AB212">
        <v>1</v>
      </c>
      <c r="AC212">
        <v>5</v>
      </c>
      <c r="AD212">
        <v>17</v>
      </c>
      <c r="AE212">
        <v>60</v>
      </c>
      <c r="AF212">
        <v>4796.6310000000003</v>
      </c>
      <c r="AG212">
        <v>-252.69499999999999</v>
      </c>
      <c r="AH212">
        <v>643.46699999999998</v>
      </c>
      <c r="AI212">
        <v>8.0000000000000002E-3</v>
      </c>
      <c r="AJ212">
        <v>10.305</v>
      </c>
      <c r="AK212">
        <v>4.0270000000000001</v>
      </c>
      <c r="AL212">
        <v>2332.9140000000002</v>
      </c>
      <c r="AM212">
        <v>-258.08699999999999</v>
      </c>
      <c r="AN212">
        <v>1</v>
      </c>
      <c r="AO212">
        <v>0.876</v>
      </c>
      <c r="AP212">
        <v>1</v>
      </c>
      <c r="AQ212">
        <v>0.86199999999999999</v>
      </c>
      <c r="AR212">
        <v>1.0640000000000001</v>
      </c>
      <c r="AS212">
        <v>8.5739999999999998</v>
      </c>
      <c r="AT212">
        <v>14.808</v>
      </c>
      <c r="AU212">
        <v>6.3879999999999999</v>
      </c>
      <c r="AV212">
        <v>12.347</v>
      </c>
      <c r="AW212">
        <v>8.4139999999999997</v>
      </c>
      <c r="AX212">
        <v>775.94</v>
      </c>
    </row>
    <row r="213" spans="28:50" x14ac:dyDescent="0.2">
      <c r="AB213">
        <v>1</v>
      </c>
      <c r="AC213">
        <v>5</v>
      </c>
      <c r="AD213">
        <v>18</v>
      </c>
      <c r="AE213">
        <v>120</v>
      </c>
      <c r="AF213">
        <v>3622.9189999999999</v>
      </c>
      <c r="AG213">
        <v>-303.10700000000003</v>
      </c>
      <c r="AH213">
        <v>562.16200000000003</v>
      </c>
      <c r="AI213">
        <v>6.7000000000000004E-2</v>
      </c>
      <c r="AJ213">
        <v>9.4480000000000004</v>
      </c>
      <c r="AK213">
        <v>2.9620000000000002</v>
      </c>
      <c r="AL213">
        <v>1760.7950000000001</v>
      </c>
      <c r="AM213">
        <v>-304.32299999999998</v>
      </c>
      <c r="AN213">
        <v>0.95899999999999996</v>
      </c>
      <c r="AO213">
        <v>0.81</v>
      </c>
      <c r="AP213">
        <v>1</v>
      </c>
      <c r="AQ213">
        <v>0.92200000000000004</v>
      </c>
      <c r="AR213">
        <v>0.69299999999999995</v>
      </c>
      <c r="AS213">
        <v>6.2430000000000003</v>
      </c>
      <c r="AT213">
        <v>13.016999999999999</v>
      </c>
      <c r="AU213">
        <v>6.3789999999999996</v>
      </c>
      <c r="AV213">
        <v>11.044</v>
      </c>
      <c r="AW213">
        <v>7.9470000000000001</v>
      </c>
      <c r="AX213">
        <v>745.947</v>
      </c>
    </row>
    <row r="214" spans="28:50" x14ac:dyDescent="0.2">
      <c r="AB214">
        <v>1</v>
      </c>
      <c r="AC214">
        <v>5</v>
      </c>
      <c r="AD214">
        <v>19</v>
      </c>
      <c r="AE214">
        <v>12</v>
      </c>
      <c r="AF214">
        <v>4987.6480000000001</v>
      </c>
      <c r="AG214">
        <v>-113.04900000000001</v>
      </c>
      <c r="AH214">
        <v>869.51599999999996</v>
      </c>
      <c r="AI214">
        <v>0.125</v>
      </c>
      <c r="AJ214">
        <v>9.7249999999999996</v>
      </c>
      <c r="AK214">
        <v>3.7679999999999998</v>
      </c>
      <c r="AL214">
        <v>2300.0149999999999</v>
      </c>
      <c r="AM214">
        <v>-114.866</v>
      </c>
      <c r="AN214">
        <v>0.95</v>
      </c>
      <c r="AO214">
        <v>0.73599999999999999</v>
      </c>
      <c r="AP214">
        <v>1</v>
      </c>
      <c r="AQ214">
        <v>0.871</v>
      </c>
      <c r="AR214">
        <v>0.97899999999999998</v>
      </c>
      <c r="AS214">
        <v>8.2319999999999993</v>
      </c>
      <c r="AT214">
        <v>13.65</v>
      </c>
      <c r="AU214">
        <v>6.5469999999999997</v>
      </c>
      <c r="AV214">
        <v>11.446</v>
      </c>
      <c r="AW214">
        <v>8.1579999999999995</v>
      </c>
      <c r="AX214">
        <v>1055.018</v>
      </c>
    </row>
    <row r="215" spans="28:50" x14ac:dyDescent="0.2">
      <c r="AB215">
        <v>1</v>
      </c>
      <c r="AC215">
        <v>5</v>
      </c>
      <c r="AD215">
        <v>20</v>
      </c>
      <c r="AE215">
        <v>60</v>
      </c>
      <c r="AF215">
        <v>1687.62</v>
      </c>
      <c r="AG215">
        <v>-83.582999999999998</v>
      </c>
      <c r="AH215">
        <v>195.62</v>
      </c>
      <c r="AI215">
        <v>4.0000000000000001E-3</v>
      </c>
      <c r="AJ215">
        <v>9.49</v>
      </c>
      <c r="AK215">
        <v>1.754</v>
      </c>
      <c r="AL215">
        <v>811.84900000000005</v>
      </c>
      <c r="AM215">
        <v>-83.174999999999997</v>
      </c>
      <c r="AN215">
        <v>1</v>
      </c>
      <c r="AO215">
        <v>0.86799999999999999</v>
      </c>
      <c r="AP215">
        <v>1</v>
      </c>
      <c r="AQ215">
        <v>0.96599999999999997</v>
      </c>
      <c r="AR215">
        <v>0.40799999999999997</v>
      </c>
      <c r="AS215">
        <v>3.661</v>
      </c>
      <c r="AT215">
        <v>11.5</v>
      </c>
      <c r="AU215">
        <v>7.5359999999999996</v>
      </c>
      <c r="AV215">
        <v>10.452</v>
      </c>
      <c r="AW215">
        <v>8.5350000000000001</v>
      </c>
      <c r="AX215">
        <v>259.62700000000001</v>
      </c>
    </row>
    <row r="216" spans="28:50" x14ac:dyDescent="0.2">
      <c r="AB216">
        <v>1</v>
      </c>
      <c r="AC216">
        <v>5</v>
      </c>
      <c r="AD216">
        <v>21</v>
      </c>
      <c r="AE216">
        <v>120</v>
      </c>
      <c r="AF216">
        <v>1726.0530000000001</v>
      </c>
      <c r="AG216">
        <v>-10.523</v>
      </c>
      <c r="AH216">
        <v>228.59</v>
      </c>
      <c r="AI216">
        <v>-2.8000000000000001E-2</v>
      </c>
      <c r="AJ216">
        <v>9.8650000000000002</v>
      </c>
      <c r="AK216">
        <v>1.734</v>
      </c>
      <c r="AL216">
        <v>805.17600000000004</v>
      </c>
      <c r="AM216">
        <v>-7.3289999999999997</v>
      </c>
      <c r="AN216">
        <v>1</v>
      </c>
      <c r="AO216">
        <v>0.90900000000000003</v>
      </c>
      <c r="AP216">
        <v>1</v>
      </c>
      <c r="AQ216">
        <v>0.92200000000000004</v>
      </c>
      <c r="AR216">
        <v>0.46400000000000002</v>
      </c>
      <c r="AS216">
        <v>3.6480000000000001</v>
      </c>
      <c r="AT216">
        <v>11.901999999999999</v>
      </c>
      <c r="AU216">
        <v>7.9880000000000004</v>
      </c>
      <c r="AV216">
        <v>10.805</v>
      </c>
      <c r="AW216">
        <v>8.968</v>
      </c>
      <c r="AX216">
        <v>273.07600000000002</v>
      </c>
    </row>
    <row r="217" spans="28:50" x14ac:dyDescent="0.2">
      <c r="AB217">
        <v>1</v>
      </c>
      <c r="AC217">
        <v>5</v>
      </c>
      <c r="AD217">
        <v>22</v>
      </c>
      <c r="AE217">
        <v>12</v>
      </c>
      <c r="AF217">
        <v>15247.451999999999</v>
      </c>
      <c r="AG217">
        <v>1671.316</v>
      </c>
      <c r="AH217">
        <v>1761.1289999999999</v>
      </c>
      <c r="AI217">
        <v>-4.7E-2</v>
      </c>
      <c r="AJ217">
        <v>9.0079999999999991</v>
      </c>
      <c r="AK217">
        <v>7.0780000000000003</v>
      </c>
      <c r="AL217">
        <v>6948.9470000000001</v>
      </c>
      <c r="AM217">
        <v>1642.049</v>
      </c>
      <c r="AN217">
        <v>1</v>
      </c>
      <c r="AO217">
        <v>0.93400000000000005</v>
      </c>
      <c r="AP217">
        <v>1</v>
      </c>
      <c r="AQ217">
        <v>1</v>
      </c>
      <c r="AR217">
        <v>0.81</v>
      </c>
      <c r="AS217">
        <v>16.353999999999999</v>
      </c>
      <c r="AT217">
        <v>17.527999999999999</v>
      </c>
      <c r="AU217">
        <v>1.5720000000000001</v>
      </c>
      <c r="AV217">
        <v>12.582000000000001</v>
      </c>
      <c r="AW217">
        <v>5.6079999999999997</v>
      </c>
      <c r="AX217">
        <v>1995.895</v>
      </c>
    </row>
    <row r="218" spans="28:50" x14ac:dyDescent="0.2">
      <c r="AB218">
        <v>1</v>
      </c>
      <c r="AC218">
        <v>5</v>
      </c>
      <c r="AD218">
        <v>23</v>
      </c>
      <c r="AE218">
        <v>60</v>
      </c>
      <c r="AF218">
        <v>4429.1379999999999</v>
      </c>
      <c r="AG218">
        <v>-110.904</v>
      </c>
      <c r="AH218">
        <v>504.62599999999998</v>
      </c>
      <c r="AI218">
        <v>0.121</v>
      </c>
      <c r="AJ218">
        <v>10.438000000000001</v>
      </c>
      <c r="AK218">
        <v>3.5089999999999999</v>
      </c>
      <c r="AL218">
        <v>2151.259</v>
      </c>
      <c r="AM218">
        <v>-117.10599999999999</v>
      </c>
      <c r="AN218">
        <v>1</v>
      </c>
      <c r="AO218">
        <v>0.90900000000000003</v>
      </c>
      <c r="AP218">
        <v>1</v>
      </c>
      <c r="AQ218">
        <v>0.95699999999999996</v>
      </c>
      <c r="AR218">
        <v>0.78500000000000003</v>
      </c>
      <c r="AS218">
        <v>7.4180000000000001</v>
      </c>
      <c r="AT218">
        <v>14.307</v>
      </c>
      <c r="AU218">
        <v>6.8959999999999999</v>
      </c>
      <c r="AV218">
        <v>12.118</v>
      </c>
      <c r="AW218">
        <v>8.7759999999999998</v>
      </c>
      <c r="AX218">
        <v>617.44500000000005</v>
      </c>
    </row>
    <row r="219" spans="28:50" x14ac:dyDescent="0.2">
      <c r="AB219">
        <v>1</v>
      </c>
      <c r="AC219">
        <v>5</v>
      </c>
      <c r="AD219">
        <v>24</v>
      </c>
      <c r="AE219">
        <v>120</v>
      </c>
      <c r="AF219">
        <v>3571.6759999999999</v>
      </c>
      <c r="AG219">
        <v>-266.54899999999998</v>
      </c>
      <c r="AH219">
        <v>636.47</v>
      </c>
      <c r="AI219">
        <v>6.3E-2</v>
      </c>
      <c r="AJ219">
        <v>10.164999999999999</v>
      </c>
      <c r="AK219">
        <v>3.1019999999999999</v>
      </c>
      <c r="AL219">
        <v>1734.039</v>
      </c>
      <c r="AM219">
        <v>-267.15800000000002</v>
      </c>
      <c r="AN219">
        <v>1</v>
      </c>
      <c r="AO219">
        <v>0.69399999999999995</v>
      </c>
      <c r="AP219">
        <v>1</v>
      </c>
      <c r="AQ219">
        <v>0.92200000000000004</v>
      </c>
      <c r="AR219">
        <v>0.74299999999999999</v>
      </c>
      <c r="AS219">
        <v>6.5590000000000002</v>
      </c>
      <c r="AT219">
        <v>13.967000000000001</v>
      </c>
      <c r="AU219">
        <v>7.234</v>
      </c>
      <c r="AV219">
        <v>11.858000000000001</v>
      </c>
      <c r="AW219">
        <v>8.6929999999999996</v>
      </c>
      <c r="AX219">
        <v>738.53499999999997</v>
      </c>
    </row>
    <row r="220" spans="28:50" x14ac:dyDescent="0.2">
      <c r="AB220">
        <v>1</v>
      </c>
      <c r="AC220">
        <v>5</v>
      </c>
      <c r="AD220">
        <v>25</v>
      </c>
      <c r="AE220">
        <v>12</v>
      </c>
      <c r="AF220">
        <v>14062.575999999999</v>
      </c>
      <c r="AG220">
        <v>-3011.817</v>
      </c>
      <c r="AH220">
        <v>3012.6039999999998</v>
      </c>
      <c r="AI220">
        <v>1.4E-2</v>
      </c>
      <c r="AJ220">
        <v>11.888</v>
      </c>
      <c r="AK220">
        <v>7.585</v>
      </c>
      <c r="AL220">
        <v>6243.3959999999997</v>
      </c>
      <c r="AM220">
        <v>-3012.6039999999998</v>
      </c>
      <c r="AN220">
        <v>1</v>
      </c>
      <c r="AO220">
        <v>0.60299999999999998</v>
      </c>
      <c r="AP220">
        <v>1</v>
      </c>
      <c r="AQ220">
        <v>1</v>
      </c>
      <c r="AR220">
        <v>1.4650000000000001</v>
      </c>
      <c r="AS220">
        <v>17.323</v>
      </c>
      <c r="AT220">
        <v>20.963000000000001</v>
      </c>
      <c r="AU220">
        <v>4.1749999999999998</v>
      </c>
      <c r="AV220">
        <v>15.776999999999999</v>
      </c>
      <c r="AW220">
        <v>8.27</v>
      </c>
      <c r="AX220">
        <v>3551.681</v>
      </c>
    </row>
    <row r="221" spans="28:50" x14ac:dyDescent="0.2">
      <c r="AB221">
        <v>1</v>
      </c>
      <c r="AC221">
        <v>5</v>
      </c>
      <c r="AD221">
        <v>26</v>
      </c>
      <c r="AE221">
        <v>60</v>
      </c>
      <c r="AF221">
        <v>2335.9920000000002</v>
      </c>
      <c r="AG221">
        <v>-227.10499999999999</v>
      </c>
      <c r="AH221">
        <v>456.33</v>
      </c>
      <c r="AI221">
        <v>-7.0000000000000001E-3</v>
      </c>
      <c r="AJ221">
        <v>9.4420000000000002</v>
      </c>
      <c r="AK221">
        <v>2.173</v>
      </c>
      <c r="AL221">
        <v>1094.261</v>
      </c>
      <c r="AM221">
        <v>-221.31800000000001</v>
      </c>
      <c r="AN221">
        <v>0.96699999999999997</v>
      </c>
      <c r="AO221">
        <v>0.66900000000000004</v>
      </c>
      <c r="AP221">
        <v>1</v>
      </c>
      <c r="AQ221">
        <v>0.91400000000000003</v>
      </c>
      <c r="AR221">
        <v>0.51200000000000001</v>
      </c>
      <c r="AS221">
        <v>4.6180000000000003</v>
      </c>
      <c r="AT221">
        <v>11.672000000000001</v>
      </c>
      <c r="AU221">
        <v>7.3680000000000003</v>
      </c>
      <c r="AV221">
        <v>10.475</v>
      </c>
      <c r="AW221">
        <v>8.4420000000000002</v>
      </c>
      <c r="AX221">
        <v>539.91800000000001</v>
      </c>
    </row>
    <row r="222" spans="28:50" x14ac:dyDescent="0.2">
      <c r="AB222">
        <v>1</v>
      </c>
      <c r="AC222">
        <v>5</v>
      </c>
      <c r="AD222">
        <v>27</v>
      </c>
      <c r="AE222">
        <v>120</v>
      </c>
      <c r="AF222">
        <v>3240.953</v>
      </c>
      <c r="AG222">
        <v>-38.284999999999997</v>
      </c>
      <c r="AH222">
        <v>265.42899999999997</v>
      </c>
      <c r="AI222">
        <v>-2.5000000000000001E-2</v>
      </c>
      <c r="AJ222">
        <v>10.050000000000001</v>
      </c>
      <c r="AK222">
        <v>2.528</v>
      </c>
      <c r="AL222">
        <v>1394.4590000000001</v>
      </c>
      <c r="AM222">
        <v>-15.458</v>
      </c>
      <c r="AN222">
        <v>1</v>
      </c>
      <c r="AO222">
        <v>0.90900000000000003</v>
      </c>
      <c r="AP222">
        <v>1</v>
      </c>
      <c r="AQ222">
        <v>0.94799999999999995</v>
      </c>
      <c r="AR222">
        <v>0.44600000000000001</v>
      </c>
      <c r="AS222">
        <v>5.66</v>
      </c>
      <c r="AT222">
        <v>13.744999999999999</v>
      </c>
      <c r="AU222">
        <v>7.5730000000000004</v>
      </c>
      <c r="AV222">
        <v>11.522</v>
      </c>
      <c r="AW222">
        <v>8.8889999999999993</v>
      </c>
      <c r="AX222">
        <v>400.46100000000001</v>
      </c>
    </row>
    <row r="223" spans="28:50" x14ac:dyDescent="0.2">
      <c r="AB223">
        <v>1</v>
      </c>
      <c r="AC223">
        <v>5</v>
      </c>
      <c r="AD223">
        <v>28</v>
      </c>
      <c r="AE223">
        <v>12</v>
      </c>
      <c r="AF223">
        <v>16714.322</v>
      </c>
      <c r="AG223">
        <v>-3828.1529999999998</v>
      </c>
      <c r="AH223">
        <v>4879.6850000000004</v>
      </c>
      <c r="AI223">
        <v>0.58599999999999997</v>
      </c>
      <c r="AJ223">
        <v>14.273</v>
      </c>
      <c r="AK223">
        <v>9.6590000000000007</v>
      </c>
      <c r="AL223">
        <v>7532.8609999999999</v>
      </c>
      <c r="AM223">
        <v>-3841.1089999999999</v>
      </c>
      <c r="AN223">
        <v>0.85099999999999998</v>
      </c>
      <c r="AO223">
        <v>0.52100000000000002</v>
      </c>
      <c r="AP223">
        <v>1</v>
      </c>
      <c r="AQ223">
        <v>0.69799999999999995</v>
      </c>
      <c r="AR223">
        <v>3.3969999999999998</v>
      </c>
      <c r="AS223">
        <v>21.98</v>
      </c>
      <c r="AT223">
        <v>27.117000000000001</v>
      </c>
      <c r="AU223">
        <v>4.1020000000000003</v>
      </c>
      <c r="AV223">
        <v>19.661000000000001</v>
      </c>
      <c r="AW223">
        <v>9.4329999999999998</v>
      </c>
      <c r="AX223">
        <v>5989.0240000000003</v>
      </c>
    </row>
    <row r="224" spans="28:50" x14ac:dyDescent="0.2">
      <c r="AB224">
        <v>1</v>
      </c>
      <c r="AC224">
        <v>5</v>
      </c>
      <c r="AD224">
        <v>29</v>
      </c>
      <c r="AE224">
        <v>60</v>
      </c>
      <c r="AF224">
        <v>5544.5029999999997</v>
      </c>
      <c r="AG224">
        <v>-370.54</v>
      </c>
      <c r="AH224">
        <v>958.21900000000005</v>
      </c>
      <c r="AI224">
        <v>0.223</v>
      </c>
      <c r="AJ224">
        <v>12.117000000000001</v>
      </c>
      <c r="AK224">
        <v>4.6719999999999997</v>
      </c>
      <c r="AL224">
        <v>2668.24</v>
      </c>
      <c r="AM224">
        <v>-387.66699999999997</v>
      </c>
      <c r="AN224">
        <v>0.97499999999999998</v>
      </c>
      <c r="AO224">
        <v>0.752</v>
      </c>
      <c r="AP224">
        <v>1</v>
      </c>
      <c r="AQ224">
        <v>0.79300000000000004</v>
      </c>
      <c r="AR224">
        <v>1.474</v>
      </c>
      <c r="AS224">
        <v>9.9969999999999999</v>
      </c>
      <c r="AT224">
        <v>17.803999999999998</v>
      </c>
      <c r="AU224">
        <v>7.49</v>
      </c>
      <c r="AV224">
        <v>14.711</v>
      </c>
      <c r="AW224">
        <v>9.8109999999999999</v>
      </c>
      <c r="AX224">
        <v>1249.625</v>
      </c>
    </row>
    <row r="225" spans="28:50" x14ac:dyDescent="0.2">
      <c r="AB225">
        <v>1</v>
      </c>
      <c r="AC225">
        <v>5</v>
      </c>
      <c r="AD225">
        <v>30</v>
      </c>
      <c r="AE225">
        <v>120</v>
      </c>
      <c r="AF225">
        <v>3947.3870000000002</v>
      </c>
      <c r="AG225">
        <v>-48.322000000000003</v>
      </c>
      <c r="AH225">
        <v>704.471</v>
      </c>
      <c r="AI225">
        <v>9.8000000000000004E-2</v>
      </c>
      <c r="AJ225">
        <v>8.7289999999999992</v>
      </c>
      <c r="AK225">
        <v>2.972</v>
      </c>
      <c r="AL225">
        <v>1892.6890000000001</v>
      </c>
      <c r="AM225">
        <v>-36.695999999999998</v>
      </c>
      <c r="AN225">
        <v>1</v>
      </c>
      <c r="AO225">
        <v>0.77700000000000002</v>
      </c>
      <c r="AP225">
        <v>1</v>
      </c>
      <c r="AQ225">
        <v>0.96599999999999997</v>
      </c>
      <c r="AR225">
        <v>0.58899999999999997</v>
      </c>
      <c r="AS225">
        <v>6.2869999999999999</v>
      </c>
      <c r="AT225">
        <v>12.048999999999999</v>
      </c>
      <c r="AU225">
        <v>5.5720000000000001</v>
      </c>
      <c r="AV225">
        <v>10.259</v>
      </c>
      <c r="AW225">
        <v>7.2270000000000003</v>
      </c>
      <c r="AX225">
        <v>793.44500000000005</v>
      </c>
    </row>
    <row r="226" spans="28:50" x14ac:dyDescent="0.2">
      <c r="AB226">
        <v>1</v>
      </c>
      <c r="AC226">
        <v>5</v>
      </c>
      <c r="AD226">
        <v>31</v>
      </c>
      <c r="AE226">
        <v>12</v>
      </c>
      <c r="AF226">
        <v>24985.605</v>
      </c>
      <c r="AG226">
        <v>-11621.040999999999</v>
      </c>
      <c r="AH226">
        <v>11875.928</v>
      </c>
      <c r="AI226">
        <v>-0.70399999999999996</v>
      </c>
      <c r="AJ226">
        <v>13.705</v>
      </c>
      <c r="AK226">
        <v>12.103</v>
      </c>
      <c r="AL226">
        <v>11695.272999999999</v>
      </c>
      <c r="AM226">
        <v>-11629.085999999999</v>
      </c>
      <c r="AN226">
        <v>0.54500000000000004</v>
      </c>
      <c r="AO226">
        <v>0.182</v>
      </c>
      <c r="AP226">
        <v>1</v>
      </c>
      <c r="AQ226">
        <v>0.69799999999999995</v>
      </c>
      <c r="AR226">
        <v>4.1719999999999997</v>
      </c>
      <c r="AS226">
        <v>30.640999999999998</v>
      </c>
      <c r="AT226">
        <v>31.518999999999998</v>
      </c>
      <c r="AU226">
        <v>1.8169999999999999</v>
      </c>
      <c r="AV226">
        <v>20.263000000000002</v>
      </c>
      <c r="AW226">
        <v>8.3249999999999993</v>
      </c>
      <c r="AX226">
        <v>13546.522999999999</v>
      </c>
    </row>
    <row r="227" spans="28:50" x14ac:dyDescent="0.2">
      <c r="AB227">
        <v>1</v>
      </c>
      <c r="AC227">
        <v>5</v>
      </c>
      <c r="AD227">
        <v>32</v>
      </c>
      <c r="AE227">
        <v>60</v>
      </c>
      <c r="AF227">
        <v>31887.896000000001</v>
      </c>
      <c r="AG227">
        <v>-5515.5929999999998</v>
      </c>
      <c r="AH227">
        <v>6085.4849999999997</v>
      </c>
      <c r="AI227">
        <v>1.6160000000000001</v>
      </c>
      <c r="AJ227">
        <v>13.430999999999999</v>
      </c>
      <c r="AK227">
        <v>17.143000000000001</v>
      </c>
      <c r="AL227">
        <v>16071.945</v>
      </c>
      <c r="AM227">
        <v>-5489.9679999999998</v>
      </c>
      <c r="AN227">
        <v>0.93400000000000005</v>
      </c>
      <c r="AO227">
        <v>0.66900000000000004</v>
      </c>
      <c r="AP227">
        <v>1</v>
      </c>
      <c r="AQ227">
        <v>0.78400000000000003</v>
      </c>
      <c r="AR227">
        <v>4.5549999999999997</v>
      </c>
      <c r="AS227">
        <v>47.302</v>
      </c>
      <c r="AT227">
        <v>57.390999999999998</v>
      </c>
      <c r="AU227">
        <v>-1.7509999999999999</v>
      </c>
      <c r="AV227">
        <v>27.193999999999999</v>
      </c>
      <c r="AW227">
        <v>4.7679999999999998</v>
      </c>
      <c r="AX227">
        <v>8282.9359999999997</v>
      </c>
    </row>
    <row r="228" spans="28:50" x14ac:dyDescent="0.2">
      <c r="AB228">
        <v>1</v>
      </c>
      <c r="AC228">
        <v>5</v>
      </c>
      <c r="AD228">
        <v>33</v>
      </c>
      <c r="AE228">
        <v>120</v>
      </c>
      <c r="AF228">
        <v>22099.077000000001</v>
      </c>
      <c r="AG228">
        <v>830.58399999999995</v>
      </c>
      <c r="AH228">
        <v>2967.569</v>
      </c>
      <c r="AI228">
        <v>-0.43</v>
      </c>
      <c r="AJ228">
        <v>11.178000000000001</v>
      </c>
      <c r="AK228">
        <v>14.352</v>
      </c>
      <c r="AL228">
        <v>11617.897999999999</v>
      </c>
      <c r="AM228">
        <v>1027.4970000000001</v>
      </c>
      <c r="AN228">
        <v>1</v>
      </c>
      <c r="AO228">
        <v>0.82599999999999996</v>
      </c>
      <c r="AP228">
        <v>1</v>
      </c>
      <c r="AQ228">
        <v>0.93100000000000005</v>
      </c>
      <c r="AR228">
        <v>1.8720000000000001</v>
      </c>
      <c r="AS228">
        <v>38.854999999999997</v>
      </c>
      <c r="AT228">
        <v>66.498000000000005</v>
      </c>
      <c r="AU228">
        <v>2.2949999999999999</v>
      </c>
      <c r="AV228">
        <v>31.965</v>
      </c>
      <c r="AW228">
        <v>6.8460000000000001</v>
      </c>
      <c r="AX228">
        <v>3540.27</v>
      </c>
    </row>
    <row r="229" spans="28:50" x14ac:dyDescent="0.2">
      <c r="AB229">
        <v>1</v>
      </c>
      <c r="AC229">
        <v>5</v>
      </c>
      <c r="AD229">
        <v>34</v>
      </c>
      <c r="AE229">
        <v>12</v>
      </c>
      <c r="AF229">
        <v>52252.898000000001</v>
      </c>
      <c r="AG229">
        <v>8447.5159999999996</v>
      </c>
      <c r="AH229">
        <v>10633.365</v>
      </c>
      <c r="AI229">
        <v>0.11</v>
      </c>
      <c r="AJ229">
        <v>51.741</v>
      </c>
      <c r="AK229">
        <v>51.951000000000001</v>
      </c>
      <c r="AL229">
        <v>25288.788</v>
      </c>
      <c r="AM229">
        <v>8403.6509999999998</v>
      </c>
      <c r="AN229">
        <v>0.93400000000000005</v>
      </c>
      <c r="AO229">
        <v>0.628</v>
      </c>
      <c r="AP229">
        <v>0.95699999999999996</v>
      </c>
      <c r="AQ229">
        <v>0.82799999999999996</v>
      </c>
      <c r="AR229">
        <v>14.129</v>
      </c>
      <c r="AS229">
        <v>110.197</v>
      </c>
      <c r="AT229">
        <v>99.194999999999993</v>
      </c>
      <c r="AU229">
        <v>12.096</v>
      </c>
      <c r="AV229">
        <v>73.98</v>
      </c>
      <c r="AW229">
        <v>32.043999999999997</v>
      </c>
      <c r="AX229">
        <v>12849.941000000001</v>
      </c>
    </row>
    <row r="230" spans="28:50" x14ac:dyDescent="0.2">
      <c r="AB230">
        <v>1</v>
      </c>
      <c r="AC230">
        <v>5</v>
      </c>
      <c r="AD230">
        <v>35</v>
      </c>
      <c r="AE230">
        <v>60</v>
      </c>
      <c r="AF230">
        <v>29953.303</v>
      </c>
      <c r="AG230">
        <v>-407.26299999999998</v>
      </c>
      <c r="AH230">
        <v>4748.009</v>
      </c>
      <c r="AI230">
        <v>1.4E-2</v>
      </c>
      <c r="AJ230">
        <v>14.448</v>
      </c>
      <c r="AK230">
        <v>19.41</v>
      </c>
      <c r="AL230">
        <v>15317.181</v>
      </c>
      <c r="AM230">
        <v>107.26900000000001</v>
      </c>
      <c r="AN230">
        <v>1</v>
      </c>
      <c r="AO230">
        <v>0.81</v>
      </c>
      <c r="AP230">
        <v>1</v>
      </c>
      <c r="AQ230">
        <v>1</v>
      </c>
      <c r="AR230">
        <v>2.6949999999999998</v>
      </c>
      <c r="AS230">
        <v>55.587000000000003</v>
      </c>
      <c r="AT230">
        <v>46.65</v>
      </c>
      <c r="AU230">
        <v>-6.3010000000000002</v>
      </c>
      <c r="AV230">
        <v>26.718</v>
      </c>
      <c r="AW230">
        <v>6.2130000000000001</v>
      </c>
      <c r="AX230">
        <v>5598.4889999999996</v>
      </c>
    </row>
    <row r="231" spans="28:50" x14ac:dyDescent="0.2">
      <c r="AB231">
        <v>1</v>
      </c>
      <c r="AC231">
        <v>5</v>
      </c>
      <c r="AD231">
        <v>36</v>
      </c>
      <c r="AE231">
        <v>120</v>
      </c>
      <c r="AF231">
        <v>29808.659</v>
      </c>
      <c r="AG231">
        <v>-3365.645</v>
      </c>
      <c r="AH231">
        <v>7064.0010000000002</v>
      </c>
      <c r="AI231">
        <v>2.1589999999999998</v>
      </c>
      <c r="AJ231">
        <v>37.085999999999999</v>
      </c>
      <c r="AK231">
        <v>37.468000000000004</v>
      </c>
      <c r="AL231">
        <v>14800.593999999999</v>
      </c>
      <c r="AM231">
        <v>-3491.5070000000001</v>
      </c>
      <c r="AN231">
        <v>0.90900000000000003</v>
      </c>
      <c r="AO231">
        <v>0.60299999999999998</v>
      </c>
      <c r="AP231">
        <v>0.97399999999999998</v>
      </c>
      <c r="AQ231">
        <v>0.72399999999999998</v>
      </c>
      <c r="AR231">
        <v>12.785</v>
      </c>
      <c r="AS231">
        <v>77.682000000000002</v>
      </c>
      <c r="AT231">
        <v>74.820999999999998</v>
      </c>
      <c r="AU231">
        <v>5.8150000000000004</v>
      </c>
      <c r="AV231">
        <v>54.308999999999997</v>
      </c>
      <c r="AW231">
        <v>22.300999999999998</v>
      </c>
      <c r="AX231">
        <v>8608.75</v>
      </c>
    </row>
    <row r="232" spans="28:50" x14ac:dyDescent="0.2">
      <c r="AB232">
        <v>1</v>
      </c>
      <c r="AC232">
        <v>5</v>
      </c>
      <c r="AD232">
        <v>37</v>
      </c>
      <c r="AE232">
        <v>12</v>
      </c>
      <c r="AF232">
        <v>42920.976000000002</v>
      </c>
      <c r="AG232">
        <v>3558.761</v>
      </c>
      <c r="AH232">
        <v>11020.843999999999</v>
      </c>
      <c r="AI232">
        <v>-1.3049999999999999</v>
      </c>
      <c r="AJ232">
        <v>35.997</v>
      </c>
      <c r="AK232">
        <v>39.878</v>
      </c>
      <c r="AL232">
        <v>20045.177</v>
      </c>
      <c r="AM232">
        <v>3678.8110000000001</v>
      </c>
      <c r="AN232">
        <v>0.876</v>
      </c>
      <c r="AO232">
        <v>0.52900000000000003</v>
      </c>
      <c r="AP232">
        <v>0.96599999999999997</v>
      </c>
      <c r="AQ232">
        <v>0.85299999999999998</v>
      </c>
      <c r="AR232">
        <v>9.5090000000000003</v>
      </c>
      <c r="AS232">
        <v>92.15</v>
      </c>
      <c r="AT232">
        <v>77.558000000000007</v>
      </c>
      <c r="AU232">
        <v>-1.38</v>
      </c>
      <c r="AV232">
        <v>57.738</v>
      </c>
      <c r="AW232">
        <v>8.6709999999999994</v>
      </c>
      <c r="AX232">
        <v>12606.485000000001</v>
      </c>
    </row>
    <row r="233" spans="28:50" x14ac:dyDescent="0.2">
      <c r="AB233">
        <v>1</v>
      </c>
      <c r="AC233">
        <v>5</v>
      </c>
      <c r="AD233">
        <v>38</v>
      </c>
      <c r="AE233">
        <v>60</v>
      </c>
      <c r="AF233">
        <v>19091.906999999999</v>
      </c>
      <c r="AG233">
        <v>8755.9760000000006</v>
      </c>
      <c r="AH233">
        <v>9282.5840000000007</v>
      </c>
      <c r="AI233">
        <v>-0.312</v>
      </c>
      <c r="AJ233">
        <v>9.14</v>
      </c>
      <c r="AK233">
        <v>8.7690000000000001</v>
      </c>
      <c r="AL233">
        <v>7666.3419999999996</v>
      </c>
      <c r="AM233">
        <v>9282.5840000000007</v>
      </c>
      <c r="AN233">
        <v>0.52900000000000003</v>
      </c>
      <c r="AO233">
        <v>0.182</v>
      </c>
      <c r="AP233">
        <v>1</v>
      </c>
      <c r="AQ233">
        <v>0.97399999999999998</v>
      </c>
      <c r="AR233">
        <v>1.415</v>
      </c>
      <c r="AS233">
        <v>31.184000000000001</v>
      </c>
      <c r="AT233">
        <v>40.262</v>
      </c>
      <c r="AU233">
        <v>1.798</v>
      </c>
      <c r="AV233">
        <v>14.315</v>
      </c>
      <c r="AW233">
        <v>5.5069999999999997</v>
      </c>
      <c r="AX233">
        <v>9620.5969999999998</v>
      </c>
    </row>
    <row r="234" spans="28:50" x14ac:dyDescent="0.2">
      <c r="AB234">
        <v>1</v>
      </c>
      <c r="AC234">
        <v>5</v>
      </c>
      <c r="AD234">
        <v>39</v>
      </c>
      <c r="AE234">
        <v>120</v>
      </c>
      <c r="AF234">
        <v>11720.66</v>
      </c>
      <c r="AG234">
        <v>8595.3770000000004</v>
      </c>
      <c r="AH234">
        <v>8871.6890000000003</v>
      </c>
      <c r="AI234">
        <v>-0.20200000000000001</v>
      </c>
      <c r="AJ234">
        <v>11.395</v>
      </c>
      <c r="AK234">
        <v>6.8310000000000004</v>
      </c>
      <c r="AL234">
        <v>5268.8370000000004</v>
      </c>
      <c r="AM234">
        <v>8871.6890000000003</v>
      </c>
      <c r="AN234">
        <v>0.27300000000000002</v>
      </c>
      <c r="AO234">
        <v>0</v>
      </c>
      <c r="AP234">
        <v>1</v>
      </c>
      <c r="AQ234">
        <v>0.90500000000000003</v>
      </c>
      <c r="AR234">
        <v>1.6279999999999999</v>
      </c>
      <c r="AS234">
        <v>15.904</v>
      </c>
      <c r="AT234">
        <v>22.753</v>
      </c>
      <c r="AU234">
        <v>5.48</v>
      </c>
      <c r="AV234">
        <v>15.365</v>
      </c>
      <c r="AW234">
        <v>8.5739999999999998</v>
      </c>
      <c r="AX234">
        <v>9067.5589999999993</v>
      </c>
    </row>
    <row r="235" spans="28:50" x14ac:dyDescent="0.2">
      <c r="AB235">
        <v>1</v>
      </c>
      <c r="AC235">
        <v>5</v>
      </c>
      <c r="AD235">
        <v>40</v>
      </c>
      <c r="AE235">
        <v>12</v>
      </c>
      <c r="AF235">
        <v>38309.701999999997</v>
      </c>
      <c r="AG235">
        <v>1946.2909999999999</v>
      </c>
      <c r="AH235">
        <v>5903.7889999999998</v>
      </c>
      <c r="AI235">
        <v>-6.8000000000000005E-2</v>
      </c>
      <c r="AJ235">
        <v>41.545999999999999</v>
      </c>
      <c r="AK235">
        <v>36.369</v>
      </c>
      <c r="AL235">
        <v>17601.359</v>
      </c>
      <c r="AM235">
        <v>1930.8530000000001</v>
      </c>
      <c r="AN235">
        <v>0.95</v>
      </c>
      <c r="AO235">
        <v>0.80200000000000005</v>
      </c>
      <c r="AP235">
        <v>1</v>
      </c>
      <c r="AQ235">
        <v>0.81</v>
      </c>
      <c r="AR235">
        <v>8.3290000000000006</v>
      </c>
      <c r="AS235">
        <v>83.608000000000004</v>
      </c>
      <c r="AT235">
        <v>90.138000000000005</v>
      </c>
      <c r="AU235">
        <v>5.6139999999999999</v>
      </c>
      <c r="AV235">
        <v>63.811</v>
      </c>
      <c r="AW235">
        <v>21.382999999999999</v>
      </c>
      <c r="AX235">
        <v>8122.3940000000002</v>
      </c>
    </row>
    <row r="236" spans="28:50" x14ac:dyDescent="0.2">
      <c r="AB236">
        <v>1</v>
      </c>
      <c r="AC236">
        <v>5</v>
      </c>
      <c r="AD236">
        <v>41</v>
      </c>
      <c r="AE236">
        <v>60</v>
      </c>
      <c r="AF236">
        <v>13336.648999999999</v>
      </c>
      <c r="AG236">
        <v>8129.75</v>
      </c>
      <c r="AH236">
        <v>8162.0720000000001</v>
      </c>
      <c r="AI236">
        <v>-0.51100000000000001</v>
      </c>
      <c r="AJ236">
        <v>10.196999999999999</v>
      </c>
      <c r="AK236">
        <v>7.9340000000000002</v>
      </c>
      <c r="AL236">
        <v>6415.8959999999997</v>
      </c>
      <c r="AM236">
        <v>8162.0720000000001</v>
      </c>
      <c r="AN236">
        <v>0.27300000000000002</v>
      </c>
      <c r="AO236">
        <v>2.5000000000000001E-2</v>
      </c>
      <c r="AP236">
        <v>1</v>
      </c>
      <c r="AQ236">
        <v>0.93100000000000005</v>
      </c>
      <c r="AR236">
        <v>1.407</v>
      </c>
      <c r="AS236">
        <v>18.463000000000001</v>
      </c>
      <c r="AT236">
        <v>22.315999999999999</v>
      </c>
      <c r="AU236">
        <v>2.6160000000000001</v>
      </c>
      <c r="AV236">
        <v>13.897</v>
      </c>
      <c r="AW236">
        <v>6.8570000000000002</v>
      </c>
      <c r="AX236">
        <v>8383.6679999999997</v>
      </c>
    </row>
    <row r="237" spans="28:50" x14ac:dyDescent="0.2">
      <c r="AB237">
        <v>1</v>
      </c>
      <c r="AC237">
        <v>5</v>
      </c>
      <c r="AD237">
        <v>42</v>
      </c>
      <c r="AE237">
        <v>120</v>
      </c>
      <c r="AF237">
        <v>16135.501</v>
      </c>
      <c r="AG237">
        <v>7754.6</v>
      </c>
      <c r="AH237">
        <v>8088.9930000000004</v>
      </c>
      <c r="AI237">
        <v>7.0000000000000007E-2</v>
      </c>
      <c r="AJ237">
        <v>11.456</v>
      </c>
      <c r="AK237">
        <v>9.6669999999999998</v>
      </c>
      <c r="AL237">
        <v>6735.0029999999997</v>
      </c>
      <c r="AM237">
        <v>8088.9930000000004</v>
      </c>
      <c r="AN237">
        <v>0.56200000000000006</v>
      </c>
      <c r="AO237">
        <v>6.6000000000000003E-2</v>
      </c>
      <c r="AP237">
        <v>1</v>
      </c>
      <c r="AQ237">
        <v>0.94799999999999995</v>
      </c>
      <c r="AR237">
        <v>1.1220000000000001</v>
      </c>
      <c r="AS237">
        <v>33.723999999999997</v>
      </c>
      <c r="AT237">
        <v>45.277999999999999</v>
      </c>
      <c r="AU237">
        <v>4.45</v>
      </c>
      <c r="AV237">
        <v>20.382999999999999</v>
      </c>
      <c r="AW237">
        <v>8.41</v>
      </c>
      <c r="AX237">
        <v>8265.9500000000007</v>
      </c>
    </row>
    <row r="238" spans="28:50" x14ac:dyDescent="0.2">
      <c r="AB238">
        <v>1</v>
      </c>
      <c r="AC238">
        <v>5</v>
      </c>
      <c r="AD238">
        <v>43</v>
      </c>
      <c r="AE238">
        <v>12</v>
      </c>
      <c r="AF238">
        <v>40940.025000000001</v>
      </c>
      <c r="AG238">
        <v>546.13499999999999</v>
      </c>
      <c r="AH238">
        <v>5832.6909999999998</v>
      </c>
      <c r="AI238">
        <v>-0.41199999999999998</v>
      </c>
      <c r="AJ238">
        <v>31.372</v>
      </c>
      <c r="AK238">
        <v>30.866</v>
      </c>
      <c r="AL238">
        <v>18931.421999999999</v>
      </c>
      <c r="AM238">
        <v>554.94299999999998</v>
      </c>
      <c r="AN238">
        <v>1</v>
      </c>
      <c r="AO238">
        <v>0.752</v>
      </c>
      <c r="AP238">
        <v>1</v>
      </c>
      <c r="AQ238">
        <v>0.86199999999999999</v>
      </c>
      <c r="AR238">
        <v>7.2169999999999996</v>
      </c>
      <c r="AS238">
        <v>77.022000000000006</v>
      </c>
      <c r="AT238">
        <v>80.138000000000005</v>
      </c>
      <c r="AU238">
        <v>4.1840000000000002</v>
      </c>
      <c r="AV238">
        <v>54.732999999999997</v>
      </c>
      <c r="AW238">
        <v>13.951000000000001</v>
      </c>
      <c r="AX238">
        <v>7007.8710000000001</v>
      </c>
    </row>
    <row r="239" spans="28:50" x14ac:dyDescent="0.2">
      <c r="AB239">
        <v>1</v>
      </c>
      <c r="AC239">
        <v>5</v>
      </c>
      <c r="AD239">
        <v>44</v>
      </c>
      <c r="AE239">
        <v>60</v>
      </c>
      <c r="AF239">
        <v>10658.626</v>
      </c>
      <c r="AG239">
        <v>664.899</v>
      </c>
      <c r="AH239">
        <v>757.26400000000001</v>
      </c>
      <c r="AI239">
        <v>-6.7000000000000004E-2</v>
      </c>
      <c r="AJ239">
        <v>9.6440000000000001</v>
      </c>
      <c r="AK239">
        <v>5.08</v>
      </c>
      <c r="AL239">
        <v>4667.2420000000002</v>
      </c>
      <c r="AM239">
        <v>483.35700000000003</v>
      </c>
      <c r="AN239">
        <v>1</v>
      </c>
      <c r="AO239">
        <v>0.90900000000000003</v>
      </c>
      <c r="AP239">
        <v>1</v>
      </c>
      <c r="AQ239">
        <v>1</v>
      </c>
      <c r="AR239">
        <v>0.496</v>
      </c>
      <c r="AS239">
        <v>12.04</v>
      </c>
      <c r="AT239">
        <v>14.726000000000001</v>
      </c>
      <c r="AU239">
        <v>4.29</v>
      </c>
      <c r="AV239">
        <v>11.853</v>
      </c>
      <c r="AW239">
        <v>7.3559999999999999</v>
      </c>
      <c r="AX239">
        <v>952.59900000000005</v>
      </c>
    </row>
    <row r="240" spans="28:50" x14ac:dyDescent="0.2">
      <c r="AB240">
        <v>1</v>
      </c>
      <c r="AC240">
        <v>5</v>
      </c>
      <c r="AD240">
        <v>45</v>
      </c>
      <c r="AE240">
        <v>120</v>
      </c>
      <c r="AF240">
        <v>6894.5770000000002</v>
      </c>
      <c r="AG240">
        <v>57.411000000000001</v>
      </c>
      <c r="AH240">
        <v>276.41699999999997</v>
      </c>
      <c r="AI240">
        <v>4.4999999999999998E-2</v>
      </c>
      <c r="AJ240">
        <v>10.095000000000001</v>
      </c>
      <c r="AK240">
        <v>3.633</v>
      </c>
      <c r="AL240">
        <v>2385.7449999999999</v>
      </c>
      <c r="AM240">
        <v>9.5879999999999992</v>
      </c>
      <c r="AN240">
        <v>1</v>
      </c>
      <c r="AO240">
        <v>1</v>
      </c>
      <c r="AP240">
        <v>1</v>
      </c>
      <c r="AQ240">
        <v>1</v>
      </c>
      <c r="AR240">
        <v>0.47299999999999998</v>
      </c>
      <c r="AS240">
        <v>8.93</v>
      </c>
      <c r="AT240">
        <v>14.541</v>
      </c>
      <c r="AU240">
        <v>6.593</v>
      </c>
      <c r="AV240">
        <v>11.791</v>
      </c>
      <c r="AW240">
        <v>8.5950000000000006</v>
      </c>
      <c r="AX240">
        <v>321.30599999999998</v>
      </c>
    </row>
    <row r="241" spans="28:50" x14ac:dyDescent="0.2">
      <c r="AB241">
        <v>1</v>
      </c>
      <c r="AC241">
        <v>5</v>
      </c>
      <c r="AD241">
        <v>46</v>
      </c>
      <c r="AE241">
        <v>12</v>
      </c>
      <c r="AF241">
        <v>39372.940999999999</v>
      </c>
      <c r="AG241">
        <v>5197.8860000000004</v>
      </c>
      <c r="AH241">
        <v>7916.1360000000004</v>
      </c>
      <c r="AI241">
        <v>0.64200000000000002</v>
      </c>
      <c r="AJ241">
        <v>24.846</v>
      </c>
      <c r="AK241">
        <v>29.690999999999999</v>
      </c>
      <c r="AL241">
        <v>18090.865000000002</v>
      </c>
      <c r="AM241">
        <v>4997.88</v>
      </c>
      <c r="AN241">
        <v>0.876</v>
      </c>
      <c r="AO241">
        <v>0.63600000000000001</v>
      </c>
      <c r="AP241">
        <v>1</v>
      </c>
      <c r="AQ241">
        <v>0.81899999999999995</v>
      </c>
      <c r="AR241">
        <v>8.3559999999999999</v>
      </c>
      <c r="AS241">
        <v>74.593999999999994</v>
      </c>
      <c r="AT241">
        <v>72.084000000000003</v>
      </c>
      <c r="AU241">
        <v>-4.8120000000000003</v>
      </c>
      <c r="AV241">
        <v>44.375</v>
      </c>
      <c r="AW241">
        <v>12.067</v>
      </c>
      <c r="AX241">
        <v>10416.796</v>
      </c>
    </row>
    <row r="242" spans="28:50" x14ac:dyDescent="0.2">
      <c r="AB242">
        <v>1</v>
      </c>
      <c r="AC242">
        <v>5</v>
      </c>
      <c r="AD242">
        <v>47</v>
      </c>
      <c r="AE242">
        <v>60</v>
      </c>
      <c r="AF242">
        <v>10194.663</v>
      </c>
      <c r="AG242">
        <v>331.435</v>
      </c>
      <c r="AH242">
        <v>484.35399999999998</v>
      </c>
      <c r="AI242">
        <v>6.8000000000000005E-2</v>
      </c>
      <c r="AJ242">
        <v>9.6980000000000004</v>
      </c>
      <c r="AK242">
        <v>4.6379999999999999</v>
      </c>
      <c r="AL242">
        <v>3580.3380000000002</v>
      </c>
      <c r="AM242">
        <v>24.393999999999998</v>
      </c>
      <c r="AN242">
        <v>1</v>
      </c>
      <c r="AO242">
        <v>1</v>
      </c>
      <c r="AP242">
        <v>1</v>
      </c>
      <c r="AQ242">
        <v>1</v>
      </c>
      <c r="AR242">
        <v>0.59099999999999997</v>
      </c>
      <c r="AS242">
        <v>11.109</v>
      </c>
      <c r="AT242">
        <v>15.305</v>
      </c>
      <c r="AU242">
        <v>4.4260000000000002</v>
      </c>
      <c r="AV242">
        <v>12.122999999999999</v>
      </c>
      <c r="AW242">
        <v>7.2510000000000003</v>
      </c>
      <c r="AX242">
        <v>591.947</v>
      </c>
    </row>
    <row r="243" spans="28:50" x14ac:dyDescent="0.2">
      <c r="AB243">
        <v>1</v>
      </c>
      <c r="AC243">
        <v>5</v>
      </c>
      <c r="AD243">
        <v>48</v>
      </c>
      <c r="AE243">
        <v>120</v>
      </c>
      <c r="AF243">
        <v>8201.9879999999994</v>
      </c>
      <c r="AG243">
        <v>-768.11699999999996</v>
      </c>
      <c r="AH243">
        <v>949.36699999999996</v>
      </c>
      <c r="AI243">
        <v>0.10199999999999999</v>
      </c>
      <c r="AJ243">
        <v>9.4570000000000007</v>
      </c>
      <c r="AK243">
        <v>4.6289999999999996</v>
      </c>
      <c r="AL243">
        <v>3498.6550000000002</v>
      </c>
      <c r="AM243">
        <v>-641.37400000000002</v>
      </c>
      <c r="AN243">
        <v>1</v>
      </c>
      <c r="AO243">
        <v>0.88400000000000001</v>
      </c>
      <c r="AP243">
        <v>1</v>
      </c>
      <c r="AQ243">
        <v>1</v>
      </c>
      <c r="AR243">
        <v>0.64600000000000002</v>
      </c>
      <c r="AS243">
        <v>10.897</v>
      </c>
      <c r="AT243">
        <v>16.654</v>
      </c>
      <c r="AU243">
        <v>4.4279999999999999</v>
      </c>
      <c r="AV243">
        <v>12.233000000000001</v>
      </c>
      <c r="AW243">
        <v>7.0540000000000003</v>
      </c>
      <c r="AX243">
        <v>1097.029</v>
      </c>
    </row>
    <row r="268" spans="26:26" x14ac:dyDescent="0.2">
      <c r="Z268" s="12"/>
    </row>
    <row r="269" spans="26:26" x14ac:dyDescent="0.2">
      <c r="Z269" s="12"/>
    </row>
    <row r="270" spans="26:26" x14ac:dyDescent="0.2">
      <c r="Z270" s="12"/>
    </row>
    <row r="271" spans="26:26" x14ac:dyDescent="0.2">
      <c r="Z271" s="12"/>
    </row>
    <row r="272" spans="26:26" x14ac:dyDescent="0.2">
      <c r="Z272" s="12"/>
    </row>
    <row r="273" spans="26:26" x14ac:dyDescent="0.2">
      <c r="Z273" s="12"/>
    </row>
    <row r="274" spans="26:26" x14ac:dyDescent="0.2">
      <c r="Z274" s="12"/>
    </row>
    <row r="275" spans="26:26" x14ac:dyDescent="0.2">
      <c r="Z275" s="12"/>
    </row>
    <row r="276" spans="26:26" x14ac:dyDescent="0.2">
      <c r="Z276" s="12"/>
    </row>
    <row r="277" spans="26:26" x14ac:dyDescent="0.2">
      <c r="Z277" s="12"/>
    </row>
    <row r="278" spans="26:26" x14ac:dyDescent="0.2">
      <c r="Z278" s="1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73A1F2-22F3-944B-AD75-DDACF55D174E}">
  <dimension ref="A2:AX243"/>
  <sheetViews>
    <sheetView tabSelected="1" topLeftCell="A2" zoomScale="74" zoomScaleNormal="100" workbookViewId="0">
      <selection activeCell="F19" sqref="F19"/>
    </sheetView>
  </sheetViews>
  <sheetFormatPr baseColWidth="10" defaultRowHeight="16" x14ac:dyDescent="0.2"/>
  <cols>
    <col min="1" max="1" width="18.33203125" customWidth="1"/>
    <col min="2" max="2" width="19" bestFit="1" customWidth="1"/>
    <col min="3" max="4" width="17.1640625" customWidth="1"/>
    <col min="5" max="25" width="8" customWidth="1"/>
    <col min="26" max="26" width="10" customWidth="1"/>
    <col min="27" max="28" width="8.5" customWidth="1"/>
  </cols>
  <sheetData>
    <row r="2" spans="1:50" x14ac:dyDescent="0.2">
      <c r="AF2" t="s">
        <v>61</v>
      </c>
      <c r="AG2" t="s">
        <v>83</v>
      </c>
      <c r="AH2" t="s">
        <v>82</v>
      </c>
      <c r="AI2" t="s">
        <v>81</v>
      </c>
      <c r="AJ2" s="16" t="s">
        <v>47</v>
      </c>
      <c r="AK2" t="s">
        <v>0</v>
      </c>
      <c r="AL2" t="s">
        <v>80</v>
      </c>
      <c r="AM2" t="s">
        <v>79</v>
      </c>
      <c r="AN2" t="s">
        <v>78</v>
      </c>
      <c r="AO2" t="s">
        <v>77</v>
      </c>
      <c r="AP2" t="s">
        <v>76</v>
      </c>
      <c r="AQ2" t="s">
        <v>75</v>
      </c>
      <c r="AR2" t="s">
        <v>74</v>
      </c>
      <c r="AS2" t="s">
        <v>73</v>
      </c>
      <c r="AT2" t="s">
        <v>46</v>
      </c>
      <c r="AU2" t="s">
        <v>72</v>
      </c>
      <c r="AV2" t="s">
        <v>45</v>
      </c>
      <c r="AW2" t="s">
        <v>44</v>
      </c>
      <c r="AX2" t="s">
        <v>90</v>
      </c>
    </row>
    <row r="3" spans="1:50" s="11" customFormat="1" ht="51" x14ac:dyDescent="0.2">
      <c r="E3" s="11" t="s">
        <v>88</v>
      </c>
      <c r="F3" s="11" t="s">
        <v>87</v>
      </c>
      <c r="G3" s="11" t="s">
        <v>86</v>
      </c>
      <c r="H3" s="15" t="s">
        <v>61</v>
      </c>
      <c r="I3" s="11" t="s">
        <v>83</v>
      </c>
      <c r="J3" s="11" t="s">
        <v>82</v>
      </c>
      <c r="K3" s="11" t="s">
        <v>81</v>
      </c>
      <c r="L3" s="11" t="s">
        <v>47</v>
      </c>
      <c r="M3" s="11" t="s">
        <v>0</v>
      </c>
      <c r="N3" s="11" t="s">
        <v>80</v>
      </c>
      <c r="O3" s="15" t="s">
        <v>79</v>
      </c>
      <c r="P3" s="15" t="s">
        <v>78</v>
      </c>
      <c r="Q3" s="11" t="s">
        <v>77</v>
      </c>
      <c r="R3" s="11" t="s">
        <v>76</v>
      </c>
      <c r="S3" s="15" t="s">
        <v>75</v>
      </c>
      <c r="T3" s="11" t="s">
        <v>74</v>
      </c>
      <c r="U3" s="15" t="s">
        <v>73</v>
      </c>
      <c r="V3" s="11" t="s">
        <v>46</v>
      </c>
      <c r="W3" s="11" t="s">
        <v>72</v>
      </c>
      <c r="X3" s="11" t="s">
        <v>45</v>
      </c>
      <c r="Y3" s="11" t="s">
        <v>44</v>
      </c>
      <c r="Z3" s="11" t="s">
        <v>102</v>
      </c>
      <c r="AC3" t="s">
        <v>85</v>
      </c>
      <c r="AD3" t="s">
        <v>84</v>
      </c>
      <c r="AE3"/>
      <c r="AF3" s="11" t="s">
        <v>61</v>
      </c>
      <c r="AG3" s="11" t="s">
        <v>83</v>
      </c>
      <c r="AH3" s="11" t="s">
        <v>82</v>
      </c>
      <c r="AI3" s="11" t="s">
        <v>81</v>
      </c>
      <c r="AJ3" s="11" t="s">
        <v>47</v>
      </c>
      <c r="AK3" s="11" t="s">
        <v>0</v>
      </c>
      <c r="AL3" s="11" t="s">
        <v>80</v>
      </c>
      <c r="AM3" s="11" t="s">
        <v>79</v>
      </c>
      <c r="AN3" s="11" t="s">
        <v>78</v>
      </c>
      <c r="AO3" s="11" t="s">
        <v>77</v>
      </c>
      <c r="AP3" s="11" t="s">
        <v>76</v>
      </c>
      <c r="AQ3" s="11" t="s">
        <v>75</v>
      </c>
      <c r="AR3" s="11" t="s">
        <v>74</v>
      </c>
      <c r="AS3" s="11" t="s">
        <v>73</v>
      </c>
      <c r="AT3" s="11" t="s">
        <v>46</v>
      </c>
      <c r="AU3" s="11" t="s">
        <v>72</v>
      </c>
      <c r="AV3" s="11" t="s">
        <v>45</v>
      </c>
      <c r="AW3" s="11" t="s">
        <v>44</v>
      </c>
      <c r="AX3" s="11" t="s">
        <v>91</v>
      </c>
    </row>
    <row r="4" spans="1:50" x14ac:dyDescent="0.2">
      <c r="D4">
        <v>1</v>
      </c>
      <c r="E4">
        <v>75</v>
      </c>
      <c r="F4" t="s">
        <v>27</v>
      </c>
      <c r="G4">
        <v>12</v>
      </c>
      <c r="H4" s="8">
        <f t="shared" ref="H4:H51" si="0">AVERAGE(AF4,AF52,AF100,AF148,AF196)/1000</f>
        <v>14.675570799999997</v>
      </c>
      <c r="I4" s="8">
        <f t="shared" ref="I4:I51" si="1">AVERAGE(AG4,AG52,AG100,AG148,AG196)/1000</f>
        <v>-0.72039979999999992</v>
      </c>
      <c r="J4" s="8">
        <f t="shared" ref="J4:J51" si="2">AVERAGE(AH4,AH52,AH100,AH148,AH196)/1000</f>
        <v>3.0408713999999999</v>
      </c>
      <c r="K4" s="8">
        <f t="shared" ref="K4:K51" si="3">AVERAGE(AI4,AI52,AI100,AI148,AI196)</f>
        <v>-0.68480000000000008</v>
      </c>
      <c r="L4" s="8">
        <f t="shared" ref="L4:L51" si="4">AVERAGE(AJ4,AJ52,AJ100,AJ148,AJ196)</f>
        <v>22.398000000000003</v>
      </c>
      <c r="M4" s="8">
        <f t="shared" ref="M4:M51" si="5">AVERAGE(AK4,AK52,AK100,AK148,AK196)</f>
        <v>9.2181999999999995</v>
      </c>
      <c r="N4" s="8">
        <f t="shared" ref="N4:N51" si="6">AVERAGE(AL4,AL52,AL100,AL148,AL196)/1000</f>
        <v>6.5942060000000007</v>
      </c>
      <c r="O4" s="8">
        <f t="shared" ref="O4:O51" si="7">AVERAGE(AM4,AM52,AM100,AM148,AM196)/1000</f>
        <v>-0.73678319999999997</v>
      </c>
      <c r="P4" s="9">
        <f>AVERAGE(AN4,AN52,AN100,AN148,AN196)</f>
        <v>0.8912000000000001</v>
      </c>
      <c r="Q4" s="9">
        <f t="shared" ref="Q4:Q51" si="8">AVERAGE(AO4,AO52,AO100,AO148,AO196)</f>
        <v>0.67780000000000007</v>
      </c>
      <c r="R4" s="9">
        <f t="shared" ref="R4:R51" si="9">AVERAGE(AP4,AP52,AP100,AP148,AP196)</f>
        <v>0.8448</v>
      </c>
      <c r="S4" s="9">
        <f t="shared" ref="S4:S51" si="10">AVERAGE(AQ4,AQ52,AQ100,AQ148,AQ196)</f>
        <v>0.59320000000000006</v>
      </c>
      <c r="T4" s="9">
        <f t="shared" ref="T4:T51" si="11">AVERAGE(AR4,AR52,AR100,AR148,AR196)</f>
        <v>5.2602000000000002</v>
      </c>
      <c r="U4" s="8">
        <f t="shared" ref="U4:U51" si="12">AVERAGE(AS4,AS52,AS100,AS148,AS196)</f>
        <v>21.012</v>
      </c>
      <c r="V4" s="10">
        <f t="shared" ref="V4:V51" si="13">AVERAGE(AT4,AT52,AT100,AT148,AT196)</f>
        <v>34.704799999999992</v>
      </c>
      <c r="W4" s="10">
        <f t="shared" ref="W4:W51" si="14">AVERAGE(AU4,AU52,AU100,AU148,AU196)</f>
        <v>13.256200000000002</v>
      </c>
      <c r="X4" s="10">
        <f t="shared" ref="X4:X51" si="15">AVERAGE(AV4,AV52,AV100,AV148,AV196)</f>
        <v>27.423200000000001</v>
      </c>
      <c r="Y4" s="10">
        <f t="shared" ref="Y4:Y51" si="16">AVERAGE(AW4,AW52,AW100,AW148,AW196)</f>
        <v>18.0152</v>
      </c>
      <c r="Z4" s="10">
        <f t="shared" ref="Z4:Z51" si="17">AVERAGE(AX4,AX52,AX100,AX148,AX196)</f>
        <v>4285.8353999999999</v>
      </c>
      <c r="AA4" s="8">
        <v>4285.8353999999999</v>
      </c>
      <c r="AC4">
        <v>1</v>
      </c>
      <c r="AD4">
        <v>1</v>
      </c>
      <c r="AE4">
        <v>12</v>
      </c>
      <c r="AF4">
        <v>11444.675999999999</v>
      </c>
      <c r="AG4">
        <v>-1434.279</v>
      </c>
      <c r="AH4">
        <v>2680.654</v>
      </c>
      <c r="AI4">
        <v>-0.55800000000000005</v>
      </c>
      <c r="AJ4">
        <v>22.619</v>
      </c>
      <c r="AK4">
        <v>8.5389999999999997</v>
      </c>
      <c r="AL4">
        <v>5065.1840000000002</v>
      </c>
      <c r="AM4">
        <v>-1454.1669999999999</v>
      </c>
      <c r="AN4">
        <v>0.80200000000000005</v>
      </c>
      <c r="AO4">
        <v>0.64500000000000002</v>
      </c>
      <c r="AP4">
        <v>0.80200000000000005</v>
      </c>
      <c r="AQ4">
        <v>0.55200000000000005</v>
      </c>
      <c r="AR4">
        <v>5.1239999999999997</v>
      </c>
      <c r="AS4">
        <v>18.873999999999999</v>
      </c>
      <c r="AT4">
        <v>32.427999999999997</v>
      </c>
      <c r="AU4">
        <v>13.522</v>
      </c>
      <c r="AV4">
        <v>26.946999999999999</v>
      </c>
      <c r="AW4">
        <v>18.260999999999999</v>
      </c>
      <c r="AX4">
        <v>3865.7649999999999</v>
      </c>
    </row>
    <row r="5" spans="1:50" x14ac:dyDescent="0.2">
      <c r="D5">
        <v>2</v>
      </c>
      <c r="E5">
        <v>75</v>
      </c>
      <c r="F5" t="s">
        <v>27</v>
      </c>
      <c r="G5">
        <v>60</v>
      </c>
      <c r="H5" s="8">
        <f t="shared" si="0"/>
        <v>5.8595753999999998</v>
      </c>
      <c r="I5" s="8">
        <f t="shared" si="1"/>
        <v>0.17576759999999997</v>
      </c>
      <c r="J5" s="8">
        <f t="shared" si="2"/>
        <v>1.1130189999999998</v>
      </c>
      <c r="K5" s="8">
        <f t="shared" si="3"/>
        <v>-0.31220000000000003</v>
      </c>
      <c r="L5" s="8">
        <f t="shared" si="4"/>
        <v>34.846200000000003</v>
      </c>
      <c r="M5" s="8">
        <f t="shared" si="5"/>
        <v>6.8133999999999997</v>
      </c>
      <c r="N5" s="8">
        <f t="shared" si="6"/>
        <v>2.7811050000000006</v>
      </c>
      <c r="O5" s="8">
        <f t="shared" si="7"/>
        <v>0.17576900000000001</v>
      </c>
      <c r="P5" s="9">
        <f t="shared" ref="P4:P51" si="18">AVERAGE(AN5,AN53,AN101,AN149,AN197)</f>
        <v>0.95059999999999989</v>
      </c>
      <c r="Q5" s="9">
        <f t="shared" si="8"/>
        <v>0.73380000000000001</v>
      </c>
      <c r="R5" s="9">
        <f t="shared" si="9"/>
        <v>0.95</v>
      </c>
      <c r="S5" s="9">
        <f t="shared" si="10"/>
        <v>0.7208</v>
      </c>
      <c r="T5" s="9">
        <f t="shared" si="11"/>
        <v>2.7117999999999998</v>
      </c>
      <c r="U5" s="8">
        <f t="shared" si="12"/>
        <v>14.273400000000001</v>
      </c>
      <c r="V5" s="10">
        <f t="shared" si="13"/>
        <v>43.421999999999997</v>
      </c>
      <c r="W5" s="10">
        <f t="shared" si="14"/>
        <v>26.912600000000005</v>
      </c>
      <c r="X5" s="10">
        <f t="shared" si="15"/>
        <v>38.916800000000002</v>
      </c>
      <c r="Y5" s="10">
        <f t="shared" si="16"/>
        <v>30.911799999999999</v>
      </c>
      <c r="Z5" s="10">
        <f t="shared" si="17"/>
        <v>1619.422</v>
      </c>
      <c r="AA5" s="8">
        <v>1619.422</v>
      </c>
      <c r="AC5">
        <v>1</v>
      </c>
      <c r="AD5">
        <v>2</v>
      </c>
      <c r="AE5">
        <v>60</v>
      </c>
      <c r="AF5">
        <v>5691.5450000000001</v>
      </c>
      <c r="AG5">
        <v>-35.823999999999998</v>
      </c>
      <c r="AH5">
        <v>897.29300000000001</v>
      </c>
      <c r="AI5">
        <v>-0.40500000000000003</v>
      </c>
      <c r="AJ5">
        <v>37.728000000000002</v>
      </c>
      <c r="AK5">
        <v>6.8970000000000002</v>
      </c>
      <c r="AL5">
        <v>2692.21</v>
      </c>
      <c r="AM5">
        <v>-56.405999999999999</v>
      </c>
      <c r="AN5">
        <v>0.97499999999999998</v>
      </c>
      <c r="AO5">
        <v>0.76</v>
      </c>
      <c r="AP5">
        <v>0.97399999999999998</v>
      </c>
      <c r="AQ5">
        <v>0.77600000000000002</v>
      </c>
      <c r="AR5">
        <v>2.351</v>
      </c>
      <c r="AS5">
        <v>14.340999999999999</v>
      </c>
      <c r="AT5">
        <v>46.274999999999999</v>
      </c>
      <c r="AU5">
        <v>29.077999999999999</v>
      </c>
      <c r="AV5">
        <v>41.939</v>
      </c>
      <c r="AW5">
        <v>33.642000000000003</v>
      </c>
      <c r="AX5">
        <v>1438.05</v>
      </c>
    </row>
    <row r="6" spans="1:50" x14ac:dyDescent="0.2">
      <c r="D6">
        <v>3</v>
      </c>
      <c r="E6">
        <v>75</v>
      </c>
      <c r="F6" t="s">
        <v>27</v>
      </c>
      <c r="G6">
        <v>120</v>
      </c>
      <c r="H6" s="8">
        <f t="shared" si="0"/>
        <v>4.9911306</v>
      </c>
      <c r="I6" s="8">
        <f t="shared" si="1"/>
        <v>0.17236119999999999</v>
      </c>
      <c r="J6" s="8">
        <f t="shared" si="2"/>
        <v>0.97813719999999993</v>
      </c>
      <c r="K6" s="8">
        <f t="shared" si="3"/>
        <v>-0.3256</v>
      </c>
      <c r="L6" s="8">
        <f t="shared" si="4"/>
        <v>39.864999999999995</v>
      </c>
      <c r="M6" s="8">
        <f t="shared" si="5"/>
        <v>6.1517999999999997</v>
      </c>
      <c r="N6" s="8">
        <f t="shared" si="6"/>
        <v>2.3731228</v>
      </c>
      <c r="O6" s="8">
        <f t="shared" si="7"/>
        <v>0.17592720000000001</v>
      </c>
      <c r="P6" s="9">
        <f t="shared" si="18"/>
        <v>0.93399999999999994</v>
      </c>
      <c r="Q6" s="9">
        <f t="shared" si="8"/>
        <v>0.71239999999999992</v>
      </c>
      <c r="R6" s="9">
        <f t="shared" si="9"/>
        <v>0.95700000000000007</v>
      </c>
      <c r="S6" s="9">
        <f t="shared" si="10"/>
        <v>0.7036</v>
      </c>
      <c r="T6" s="9">
        <f t="shared" si="11"/>
        <v>2.4210000000000003</v>
      </c>
      <c r="U6" s="8">
        <f t="shared" si="12"/>
        <v>12.893199999999998</v>
      </c>
      <c r="V6" s="10">
        <f t="shared" si="13"/>
        <v>48.438200000000002</v>
      </c>
      <c r="W6" s="10">
        <f t="shared" si="14"/>
        <v>31.8584</v>
      </c>
      <c r="X6" s="10">
        <f t="shared" si="15"/>
        <v>43.939</v>
      </c>
      <c r="Y6" s="10">
        <f t="shared" si="16"/>
        <v>35.983799999999995</v>
      </c>
      <c r="Z6" s="10">
        <f t="shared" si="17"/>
        <v>1381.5803999999998</v>
      </c>
      <c r="AA6" s="8">
        <v>1381.5803999999998</v>
      </c>
      <c r="AC6">
        <v>1</v>
      </c>
      <c r="AD6">
        <v>3</v>
      </c>
      <c r="AE6">
        <v>120</v>
      </c>
      <c r="AF6">
        <v>4635.7150000000001</v>
      </c>
      <c r="AG6">
        <v>-27.14</v>
      </c>
      <c r="AH6">
        <v>969.54700000000003</v>
      </c>
      <c r="AI6">
        <v>-0.41199999999999998</v>
      </c>
      <c r="AJ6">
        <v>35.837000000000003</v>
      </c>
      <c r="AK6">
        <v>5.4889999999999999</v>
      </c>
      <c r="AL6">
        <v>2150.1610000000001</v>
      </c>
      <c r="AM6">
        <v>-15.518000000000001</v>
      </c>
      <c r="AN6">
        <v>0.90900000000000003</v>
      </c>
      <c r="AO6">
        <v>0.66100000000000003</v>
      </c>
      <c r="AP6">
        <v>0.96599999999999997</v>
      </c>
      <c r="AQ6">
        <v>0.63800000000000001</v>
      </c>
      <c r="AR6">
        <v>2.4119999999999999</v>
      </c>
      <c r="AS6">
        <v>11.654</v>
      </c>
      <c r="AT6">
        <v>42.826000000000001</v>
      </c>
      <c r="AU6">
        <v>29.048999999999999</v>
      </c>
      <c r="AV6">
        <v>39.198</v>
      </c>
      <c r="AW6">
        <v>32.585999999999999</v>
      </c>
      <c r="AX6">
        <v>1334.13</v>
      </c>
    </row>
    <row r="7" spans="1:50" x14ac:dyDescent="0.2">
      <c r="D7">
        <v>4</v>
      </c>
      <c r="E7">
        <v>250</v>
      </c>
      <c r="F7" t="s">
        <v>27</v>
      </c>
      <c r="G7">
        <v>12</v>
      </c>
      <c r="H7" s="8">
        <f t="shared" si="0"/>
        <v>20.629677000000004</v>
      </c>
      <c r="I7" s="8">
        <f t="shared" si="1"/>
        <v>-1.1852860000000003</v>
      </c>
      <c r="J7" s="8">
        <f t="shared" si="2"/>
        <v>4.1258879999999998</v>
      </c>
      <c r="K7" s="8">
        <f t="shared" si="3"/>
        <v>-0.88080000000000003</v>
      </c>
      <c r="L7" s="8">
        <f t="shared" si="4"/>
        <v>20.032399999999999</v>
      </c>
      <c r="M7" s="8">
        <f t="shared" si="5"/>
        <v>10.247200000000001</v>
      </c>
      <c r="N7" s="8">
        <f t="shared" si="6"/>
        <v>9.6202460000000016</v>
      </c>
      <c r="O7" s="8">
        <f t="shared" si="7"/>
        <v>-1.1803097999999999</v>
      </c>
      <c r="P7" s="9">
        <f t="shared" si="18"/>
        <v>0.93059999999999987</v>
      </c>
      <c r="Q7" s="9">
        <f t="shared" si="8"/>
        <v>0.69740000000000002</v>
      </c>
      <c r="R7" s="9">
        <f t="shared" si="9"/>
        <v>0.86539999999999995</v>
      </c>
      <c r="S7" s="9">
        <f t="shared" si="10"/>
        <v>0.60519999999999996</v>
      </c>
      <c r="T7" s="9">
        <f t="shared" si="11"/>
        <v>5.9366000000000003</v>
      </c>
      <c r="U7" s="8">
        <f t="shared" si="12"/>
        <v>24.227400000000003</v>
      </c>
      <c r="V7" s="10">
        <f t="shared" si="13"/>
        <v>35.1248</v>
      </c>
      <c r="W7" s="10">
        <f t="shared" si="14"/>
        <v>10.2372</v>
      </c>
      <c r="X7" s="10">
        <f t="shared" si="15"/>
        <v>26.038800000000002</v>
      </c>
      <c r="Y7" s="10">
        <f t="shared" si="16"/>
        <v>15.191800000000001</v>
      </c>
      <c r="Z7" s="10">
        <f t="shared" si="17"/>
        <v>5596.3933999999999</v>
      </c>
      <c r="AA7" s="8">
        <v>5596.3933999999999</v>
      </c>
      <c r="AC7">
        <v>1</v>
      </c>
      <c r="AD7">
        <v>4</v>
      </c>
      <c r="AE7">
        <v>12</v>
      </c>
      <c r="AF7">
        <v>19094.172999999999</v>
      </c>
      <c r="AG7">
        <v>-1257.5060000000001</v>
      </c>
      <c r="AH7">
        <v>3660.4169999999999</v>
      </c>
      <c r="AI7">
        <v>-0.753</v>
      </c>
      <c r="AJ7">
        <v>19.09</v>
      </c>
      <c r="AK7">
        <v>8.5869999999999997</v>
      </c>
      <c r="AL7">
        <v>8871.2790000000005</v>
      </c>
      <c r="AM7">
        <v>-1258.1859999999999</v>
      </c>
      <c r="AN7">
        <v>0.91700000000000004</v>
      </c>
      <c r="AO7">
        <v>0.66900000000000004</v>
      </c>
      <c r="AP7">
        <v>0.81899999999999995</v>
      </c>
      <c r="AQ7">
        <v>0.65500000000000003</v>
      </c>
      <c r="AR7">
        <v>5.4930000000000003</v>
      </c>
      <c r="AS7">
        <v>19.742999999999999</v>
      </c>
      <c r="AT7">
        <v>30.056999999999999</v>
      </c>
      <c r="AU7">
        <v>10.583</v>
      </c>
      <c r="AV7">
        <v>23.617000000000001</v>
      </c>
      <c r="AW7">
        <v>15.11</v>
      </c>
      <c r="AX7">
        <v>5269.6629999999996</v>
      </c>
    </row>
    <row r="8" spans="1:50" x14ac:dyDescent="0.2">
      <c r="D8">
        <v>5</v>
      </c>
      <c r="E8">
        <v>250</v>
      </c>
      <c r="F8" t="s">
        <v>27</v>
      </c>
      <c r="G8">
        <v>60</v>
      </c>
      <c r="H8" s="8">
        <f t="shared" si="0"/>
        <v>9.028452999999999</v>
      </c>
      <c r="I8" s="8">
        <f t="shared" si="1"/>
        <v>0.54150779999999998</v>
      </c>
      <c r="J8" s="8">
        <f t="shared" si="2"/>
        <v>2.0824804000000001</v>
      </c>
      <c r="K8" s="8">
        <f t="shared" si="3"/>
        <v>-0.46920000000000001</v>
      </c>
      <c r="L8" s="8">
        <f t="shared" si="4"/>
        <v>22.4328</v>
      </c>
      <c r="M8" s="8">
        <f t="shared" si="5"/>
        <v>7.3388000000000009</v>
      </c>
      <c r="N8" s="8">
        <f t="shared" si="6"/>
        <v>4.3712536000000011</v>
      </c>
      <c r="O8" s="8">
        <f t="shared" si="7"/>
        <v>0.53666619999999998</v>
      </c>
      <c r="P8" s="9">
        <f t="shared" si="18"/>
        <v>0.90559999999999996</v>
      </c>
      <c r="Q8" s="9">
        <f t="shared" si="8"/>
        <v>0.65620000000000001</v>
      </c>
      <c r="R8" s="9">
        <f t="shared" si="9"/>
        <v>0.84659999999999991</v>
      </c>
      <c r="S8" s="9">
        <f t="shared" si="10"/>
        <v>0.60519999999999996</v>
      </c>
      <c r="T8" s="9">
        <f t="shared" si="11"/>
        <v>4.4876000000000005</v>
      </c>
      <c r="U8" s="8">
        <f t="shared" si="12"/>
        <v>15.955000000000002</v>
      </c>
      <c r="V8" s="10">
        <f t="shared" si="13"/>
        <v>33.205400000000004</v>
      </c>
      <c r="W8" s="10">
        <f t="shared" si="14"/>
        <v>14.947999999999999</v>
      </c>
      <c r="X8" s="10">
        <f t="shared" si="15"/>
        <v>27.072600000000001</v>
      </c>
      <c r="Y8" s="10">
        <f t="shared" si="16"/>
        <v>18.643000000000001</v>
      </c>
      <c r="Z8" s="10">
        <f t="shared" si="17"/>
        <v>3007.0824000000002</v>
      </c>
      <c r="AA8" s="8">
        <v>3007.0824000000002</v>
      </c>
      <c r="AC8">
        <v>1</v>
      </c>
      <c r="AD8">
        <v>5</v>
      </c>
      <c r="AE8">
        <v>60</v>
      </c>
      <c r="AF8">
        <v>8085.5810000000001</v>
      </c>
      <c r="AG8">
        <v>710.18200000000002</v>
      </c>
      <c r="AH8">
        <v>2285.1239999999998</v>
      </c>
      <c r="AI8">
        <v>-0.61399999999999999</v>
      </c>
      <c r="AJ8">
        <v>21.423999999999999</v>
      </c>
      <c r="AK8">
        <v>6.8659999999999997</v>
      </c>
      <c r="AL8">
        <v>3916.203</v>
      </c>
      <c r="AM8">
        <v>698.97400000000005</v>
      </c>
      <c r="AN8">
        <v>0.85099999999999998</v>
      </c>
      <c r="AO8">
        <v>0.57899999999999996</v>
      </c>
      <c r="AP8">
        <v>0.81899999999999995</v>
      </c>
      <c r="AQ8">
        <v>0.56899999999999995</v>
      </c>
      <c r="AR8">
        <v>4.4610000000000003</v>
      </c>
      <c r="AS8">
        <v>14.835000000000001</v>
      </c>
      <c r="AT8">
        <v>30.91</v>
      </c>
      <c r="AU8">
        <v>14.178000000000001</v>
      </c>
      <c r="AV8">
        <v>25.611999999999998</v>
      </c>
      <c r="AW8">
        <v>17.917000000000002</v>
      </c>
      <c r="AX8">
        <v>3146.1030000000001</v>
      </c>
    </row>
    <row r="9" spans="1:50" x14ac:dyDescent="0.2">
      <c r="B9" s="8"/>
      <c r="C9" s="8"/>
      <c r="D9">
        <v>6</v>
      </c>
      <c r="E9">
        <v>250</v>
      </c>
      <c r="F9" t="s">
        <v>27</v>
      </c>
      <c r="G9">
        <v>120</v>
      </c>
      <c r="H9" s="8">
        <f t="shared" si="0"/>
        <v>7.5735991999999994</v>
      </c>
      <c r="I9" s="8">
        <f t="shared" si="1"/>
        <v>0.16543940000000001</v>
      </c>
      <c r="J9" s="8">
        <f t="shared" si="2"/>
        <v>1.7283979999999999</v>
      </c>
      <c r="K9" s="8">
        <f t="shared" si="3"/>
        <v>-0.44900000000000001</v>
      </c>
      <c r="L9" s="8">
        <f t="shared" si="4"/>
        <v>27.335799999999999</v>
      </c>
      <c r="M9" s="8">
        <f t="shared" si="5"/>
        <v>7.3107999999999986</v>
      </c>
      <c r="N9" s="8">
        <f t="shared" si="6"/>
        <v>3.6981435999999994</v>
      </c>
      <c r="O9" s="8">
        <f t="shared" si="7"/>
        <v>0.15436160000000002</v>
      </c>
      <c r="P9" s="9">
        <f t="shared" si="18"/>
        <v>0.90600000000000003</v>
      </c>
      <c r="Q9" s="9">
        <f t="shared" si="8"/>
        <v>0.69600000000000006</v>
      </c>
      <c r="R9" s="9">
        <f t="shared" si="9"/>
        <v>0.87080000000000002</v>
      </c>
      <c r="S9" s="9">
        <f t="shared" si="10"/>
        <v>0.64139999999999997</v>
      </c>
      <c r="T9" s="9">
        <f t="shared" si="11"/>
        <v>3.7992000000000004</v>
      </c>
      <c r="U9" s="8">
        <f t="shared" si="12"/>
        <v>15.522200000000002</v>
      </c>
      <c r="V9" s="10">
        <f t="shared" si="13"/>
        <v>38.611800000000002</v>
      </c>
      <c r="W9" s="10">
        <f t="shared" si="14"/>
        <v>19.491399999999999</v>
      </c>
      <c r="X9" s="10">
        <f t="shared" si="15"/>
        <v>32.435400000000001</v>
      </c>
      <c r="Y9" s="10">
        <f t="shared" si="16"/>
        <v>23.138799999999996</v>
      </c>
      <c r="Z9" s="10">
        <f t="shared" si="17"/>
        <v>2419.8838000000001</v>
      </c>
      <c r="AA9" s="8">
        <v>2419.8838000000001</v>
      </c>
      <c r="AC9">
        <v>1</v>
      </c>
      <c r="AD9">
        <v>6</v>
      </c>
      <c r="AE9">
        <v>120</v>
      </c>
      <c r="AF9">
        <v>6511.9059999999999</v>
      </c>
      <c r="AG9">
        <v>152.28200000000001</v>
      </c>
      <c r="AH9">
        <v>2107.0079999999998</v>
      </c>
      <c r="AI9">
        <v>-0.57799999999999996</v>
      </c>
      <c r="AJ9">
        <v>22.952000000000002</v>
      </c>
      <c r="AK9">
        <v>5.8479999999999999</v>
      </c>
      <c r="AL9">
        <v>3170.2109999999998</v>
      </c>
      <c r="AM9">
        <v>139.75299999999999</v>
      </c>
      <c r="AN9">
        <v>0.80200000000000005</v>
      </c>
      <c r="AO9">
        <v>0.52900000000000003</v>
      </c>
      <c r="AP9">
        <v>0.75900000000000001</v>
      </c>
      <c r="AQ9">
        <v>0.49099999999999999</v>
      </c>
      <c r="AR9">
        <v>4.5609999999999999</v>
      </c>
      <c r="AS9">
        <v>12.381</v>
      </c>
      <c r="AT9">
        <v>31.608000000000001</v>
      </c>
      <c r="AU9">
        <v>16.795999999999999</v>
      </c>
      <c r="AV9">
        <v>26.931000000000001</v>
      </c>
      <c r="AW9">
        <v>19.675999999999998</v>
      </c>
      <c r="AX9">
        <v>2890.4969999999998</v>
      </c>
    </row>
    <row r="10" spans="1:50" x14ac:dyDescent="0.2">
      <c r="B10" s="8"/>
      <c r="C10" s="8"/>
      <c r="D10">
        <v>7</v>
      </c>
      <c r="E10">
        <v>75</v>
      </c>
      <c r="F10" t="s">
        <v>26</v>
      </c>
      <c r="G10">
        <v>12</v>
      </c>
      <c r="H10" s="8">
        <f t="shared" si="0"/>
        <v>21.434457999999999</v>
      </c>
      <c r="I10" s="8">
        <f t="shared" si="1"/>
        <v>-5.8781445999999997</v>
      </c>
      <c r="J10" s="8">
        <f t="shared" si="2"/>
        <v>7.3245465999999997</v>
      </c>
      <c r="K10" s="8">
        <f t="shared" si="3"/>
        <v>-1.1607999999999998</v>
      </c>
      <c r="L10" s="8">
        <f t="shared" si="4"/>
        <v>22.986399999999996</v>
      </c>
      <c r="M10" s="8">
        <f t="shared" si="5"/>
        <v>11.069599999999999</v>
      </c>
      <c r="N10" s="8">
        <f t="shared" si="6"/>
        <v>9.8199307999999981</v>
      </c>
      <c r="O10" s="8">
        <f t="shared" si="7"/>
        <v>-5.8659022000000007</v>
      </c>
      <c r="P10" s="9">
        <f t="shared" si="18"/>
        <v>0.70400000000000007</v>
      </c>
      <c r="Q10" s="9">
        <f t="shared" si="8"/>
        <v>0.38360000000000005</v>
      </c>
      <c r="R10" s="9">
        <f t="shared" si="9"/>
        <v>0.87259999999999993</v>
      </c>
      <c r="S10" s="9">
        <f t="shared" si="10"/>
        <v>0.62260000000000004</v>
      </c>
      <c r="T10" s="9">
        <f t="shared" si="11"/>
        <v>5.8593999999999999</v>
      </c>
      <c r="U10" s="8">
        <f t="shared" si="12"/>
        <v>27.201599999999996</v>
      </c>
      <c r="V10" s="10">
        <f t="shared" si="13"/>
        <v>41.778400000000005</v>
      </c>
      <c r="W10" s="10">
        <f t="shared" si="14"/>
        <v>11.3452</v>
      </c>
      <c r="X10" s="10">
        <f t="shared" si="15"/>
        <v>30.3658</v>
      </c>
      <c r="Y10" s="10">
        <f t="shared" si="16"/>
        <v>17.302</v>
      </c>
      <c r="Z10" s="10">
        <f t="shared" si="17"/>
        <v>8924.0465999999997</v>
      </c>
      <c r="AA10" s="8">
        <v>8924.0465999999997</v>
      </c>
      <c r="AC10">
        <v>1</v>
      </c>
      <c r="AD10">
        <v>7</v>
      </c>
      <c r="AE10">
        <v>12</v>
      </c>
      <c r="AF10">
        <v>21507.428</v>
      </c>
      <c r="AG10">
        <v>-5189.9040000000005</v>
      </c>
      <c r="AH10">
        <v>7241.3180000000002</v>
      </c>
      <c r="AI10">
        <v>-1.44</v>
      </c>
      <c r="AJ10">
        <v>21.632000000000001</v>
      </c>
      <c r="AK10">
        <v>11.363</v>
      </c>
      <c r="AL10">
        <v>9863.2579999999998</v>
      </c>
      <c r="AM10">
        <v>-5213.527</v>
      </c>
      <c r="AN10">
        <v>0.76</v>
      </c>
      <c r="AO10">
        <v>0.52100000000000002</v>
      </c>
      <c r="AP10">
        <v>0.88800000000000001</v>
      </c>
      <c r="AQ10">
        <v>0.69</v>
      </c>
      <c r="AR10">
        <v>5.6760000000000002</v>
      </c>
      <c r="AS10">
        <v>26.791</v>
      </c>
      <c r="AT10">
        <v>36.521000000000001</v>
      </c>
      <c r="AU10">
        <v>10.173</v>
      </c>
      <c r="AV10">
        <v>27.677</v>
      </c>
      <c r="AW10">
        <v>16.379000000000001</v>
      </c>
      <c r="AX10">
        <v>9455.2160000000003</v>
      </c>
    </row>
    <row r="11" spans="1:50" x14ac:dyDescent="0.2">
      <c r="B11" s="8"/>
      <c r="C11" s="8"/>
      <c r="D11">
        <v>8</v>
      </c>
      <c r="E11">
        <v>75</v>
      </c>
      <c r="F11" t="s">
        <v>26</v>
      </c>
      <c r="G11">
        <v>60</v>
      </c>
      <c r="H11" s="8">
        <f t="shared" si="0"/>
        <v>11.7058646</v>
      </c>
      <c r="I11" s="8">
        <f t="shared" si="1"/>
        <v>-1.3742141999999999</v>
      </c>
      <c r="J11" s="8">
        <f t="shared" si="2"/>
        <v>3.0911752000000003</v>
      </c>
      <c r="K11" s="8">
        <f t="shared" si="3"/>
        <v>2.1200000000000017E-2</v>
      </c>
      <c r="L11" s="8">
        <f t="shared" si="4"/>
        <v>22.3354</v>
      </c>
      <c r="M11" s="8">
        <f t="shared" si="5"/>
        <v>7.7995999999999999</v>
      </c>
      <c r="N11" s="8">
        <f t="shared" si="6"/>
        <v>5.6912643999999997</v>
      </c>
      <c r="O11" s="8">
        <f t="shared" si="7"/>
        <v>-1.356039</v>
      </c>
      <c r="P11" s="9">
        <f t="shared" si="18"/>
        <v>0.86959999999999993</v>
      </c>
      <c r="Q11" s="9">
        <f t="shared" si="8"/>
        <v>0.50759999999999994</v>
      </c>
      <c r="R11" s="9">
        <f t="shared" si="9"/>
        <v>0.84119999999999995</v>
      </c>
      <c r="S11" s="9">
        <f t="shared" si="10"/>
        <v>0.55159999999999998</v>
      </c>
      <c r="T11" s="9">
        <f t="shared" si="11"/>
        <v>5.0977999999999994</v>
      </c>
      <c r="U11" s="8">
        <f t="shared" si="12"/>
        <v>17.265000000000001</v>
      </c>
      <c r="V11" s="10">
        <f t="shared" si="13"/>
        <v>33.647800000000004</v>
      </c>
      <c r="W11" s="10">
        <f t="shared" si="14"/>
        <v>14.974799999999998</v>
      </c>
      <c r="X11" s="10">
        <f t="shared" si="15"/>
        <v>26.925000000000001</v>
      </c>
      <c r="Y11" s="10">
        <f t="shared" si="16"/>
        <v>18.564999999999998</v>
      </c>
      <c r="Z11" s="10">
        <f t="shared" si="17"/>
        <v>3902.1341999999995</v>
      </c>
      <c r="AA11" s="8">
        <v>3902.1341999999995</v>
      </c>
      <c r="AC11">
        <v>1</v>
      </c>
      <c r="AD11">
        <v>8</v>
      </c>
      <c r="AE11">
        <v>60</v>
      </c>
      <c r="AF11">
        <v>11746.142</v>
      </c>
      <c r="AG11">
        <v>325.09300000000002</v>
      </c>
      <c r="AH11">
        <v>2584.3989999999999</v>
      </c>
      <c r="AI11">
        <v>-8.5999999999999993E-2</v>
      </c>
      <c r="AJ11">
        <v>23.068000000000001</v>
      </c>
      <c r="AK11">
        <v>7.4790000000000001</v>
      </c>
      <c r="AL11">
        <v>5838.076</v>
      </c>
      <c r="AM11">
        <v>409.077</v>
      </c>
      <c r="AN11">
        <v>0.92600000000000005</v>
      </c>
      <c r="AO11">
        <v>0.57899999999999996</v>
      </c>
      <c r="AP11">
        <v>0.81899999999999995</v>
      </c>
      <c r="AQ11">
        <v>0.60299999999999998</v>
      </c>
      <c r="AR11">
        <v>4.8319999999999999</v>
      </c>
      <c r="AS11">
        <v>16.393000000000001</v>
      </c>
      <c r="AT11">
        <v>33.838000000000001</v>
      </c>
      <c r="AU11">
        <v>16.241</v>
      </c>
      <c r="AV11">
        <v>27.666</v>
      </c>
      <c r="AW11">
        <v>19.471</v>
      </c>
      <c r="AX11">
        <v>3166.145</v>
      </c>
    </row>
    <row r="12" spans="1:50" x14ac:dyDescent="0.2">
      <c r="B12" s="8"/>
      <c r="C12" s="8"/>
      <c r="D12">
        <v>9</v>
      </c>
      <c r="E12">
        <v>75</v>
      </c>
      <c r="F12" t="s">
        <v>26</v>
      </c>
      <c r="G12">
        <v>120</v>
      </c>
      <c r="H12" s="8">
        <f t="shared" si="0"/>
        <v>9.6672518000000025</v>
      </c>
      <c r="I12" s="8">
        <f t="shared" si="1"/>
        <v>-1.3962984000000001</v>
      </c>
      <c r="J12" s="8">
        <f t="shared" si="2"/>
        <v>2.5868342000000002</v>
      </c>
      <c r="K12" s="8">
        <f t="shared" si="3"/>
        <v>0.63700000000000001</v>
      </c>
      <c r="L12" s="8">
        <f t="shared" si="4"/>
        <v>27.400800000000004</v>
      </c>
      <c r="M12" s="8">
        <f t="shared" si="5"/>
        <v>8.4779999999999998</v>
      </c>
      <c r="N12" s="8">
        <f t="shared" si="6"/>
        <v>4.6600190000000001</v>
      </c>
      <c r="O12" s="8">
        <f t="shared" si="7"/>
        <v>-1.3714961999999999</v>
      </c>
      <c r="P12" s="9">
        <f t="shared" si="18"/>
        <v>0.84299999999999997</v>
      </c>
      <c r="Q12" s="9">
        <f t="shared" si="8"/>
        <v>0.60160000000000002</v>
      </c>
      <c r="R12" s="9">
        <f t="shared" si="9"/>
        <v>0.89659999999999995</v>
      </c>
      <c r="S12" s="9">
        <f t="shared" si="10"/>
        <v>0.57579999999999987</v>
      </c>
      <c r="T12" s="9">
        <f t="shared" si="11"/>
        <v>4.5012000000000008</v>
      </c>
      <c r="U12" s="8">
        <f t="shared" si="12"/>
        <v>18.703999999999997</v>
      </c>
      <c r="V12" s="10">
        <f t="shared" si="13"/>
        <v>40.526799999999994</v>
      </c>
      <c r="W12" s="10">
        <f t="shared" si="14"/>
        <v>19.0762</v>
      </c>
      <c r="X12" s="10">
        <f t="shared" si="15"/>
        <v>33.200800000000001</v>
      </c>
      <c r="Y12" s="10">
        <f t="shared" si="16"/>
        <v>22.9574</v>
      </c>
      <c r="Z12" s="10">
        <f t="shared" si="17"/>
        <v>3495.4849999999997</v>
      </c>
      <c r="AA12" s="8">
        <v>3495.4849999999997</v>
      </c>
      <c r="AC12">
        <v>1</v>
      </c>
      <c r="AD12">
        <v>9</v>
      </c>
      <c r="AE12">
        <v>120</v>
      </c>
      <c r="AF12">
        <v>8782.7250000000004</v>
      </c>
      <c r="AG12">
        <v>-1147.018</v>
      </c>
      <c r="AH12">
        <v>2083.5030000000002</v>
      </c>
      <c r="AI12">
        <v>0.223</v>
      </c>
      <c r="AJ12">
        <v>25.72</v>
      </c>
      <c r="AK12">
        <v>6.9779999999999998</v>
      </c>
      <c r="AL12">
        <v>4257.8419999999996</v>
      </c>
      <c r="AM12">
        <v>-1101.01</v>
      </c>
      <c r="AN12">
        <v>0.93400000000000005</v>
      </c>
      <c r="AO12">
        <v>0.59499999999999997</v>
      </c>
      <c r="AP12">
        <v>0.871</v>
      </c>
      <c r="AQ12">
        <v>0.60299999999999998</v>
      </c>
      <c r="AR12">
        <v>3.95</v>
      </c>
      <c r="AS12">
        <v>15.000999999999999</v>
      </c>
      <c r="AT12">
        <v>34.744</v>
      </c>
      <c r="AU12">
        <v>18.837</v>
      </c>
      <c r="AV12">
        <v>29.847000000000001</v>
      </c>
      <c r="AW12">
        <v>22.116</v>
      </c>
      <c r="AX12">
        <v>2618.3209999999999</v>
      </c>
    </row>
    <row r="13" spans="1:50" x14ac:dyDescent="0.2">
      <c r="B13" s="8"/>
      <c r="C13" s="8"/>
      <c r="D13">
        <v>10</v>
      </c>
      <c r="E13">
        <v>250</v>
      </c>
      <c r="F13" t="s">
        <v>26</v>
      </c>
      <c r="G13">
        <v>12</v>
      </c>
      <c r="H13" s="8">
        <f t="shared" si="0"/>
        <v>23.396471200000004</v>
      </c>
      <c r="I13" s="8">
        <f t="shared" si="1"/>
        <v>-4.220459</v>
      </c>
      <c r="J13" s="8">
        <f t="shared" si="2"/>
        <v>5.9121161999999998</v>
      </c>
      <c r="K13" s="8">
        <f t="shared" si="3"/>
        <v>-0.99519999999999986</v>
      </c>
      <c r="L13" s="8">
        <f t="shared" si="4"/>
        <v>22.489000000000001</v>
      </c>
      <c r="M13" s="8">
        <f t="shared" si="5"/>
        <v>12.3544</v>
      </c>
      <c r="N13" s="8">
        <f t="shared" si="6"/>
        <v>10.896558200000001</v>
      </c>
      <c r="O13" s="8">
        <f t="shared" si="7"/>
        <v>-4.2287686000000004</v>
      </c>
      <c r="P13" s="9">
        <f t="shared" si="18"/>
        <v>0.86939999999999995</v>
      </c>
      <c r="Q13" s="9">
        <f t="shared" si="8"/>
        <v>0.48780000000000001</v>
      </c>
      <c r="R13" s="9">
        <f t="shared" si="9"/>
        <v>0.90159999999999985</v>
      </c>
      <c r="S13" s="9">
        <f t="shared" si="10"/>
        <v>0.61</v>
      </c>
      <c r="T13" s="9">
        <f t="shared" si="11"/>
        <v>6.1565999999999992</v>
      </c>
      <c r="U13" s="8">
        <f t="shared" si="12"/>
        <v>29.900199999999995</v>
      </c>
      <c r="V13" s="10">
        <f t="shared" si="13"/>
        <v>41.791000000000004</v>
      </c>
      <c r="W13" s="10">
        <f t="shared" si="14"/>
        <v>10.088199999999999</v>
      </c>
      <c r="X13" s="10">
        <f t="shared" si="15"/>
        <v>30.160799999999995</v>
      </c>
      <c r="Y13" s="10">
        <f t="shared" si="16"/>
        <v>16.360399999999998</v>
      </c>
      <c r="Z13" s="10">
        <f t="shared" si="17"/>
        <v>7245.5245999999997</v>
      </c>
      <c r="AA13" s="8">
        <v>7245.5245999999997</v>
      </c>
      <c r="AC13">
        <v>1</v>
      </c>
      <c r="AD13">
        <v>10</v>
      </c>
      <c r="AE13">
        <v>12</v>
      </c>
      <c r="AF13">
        <v>22130.251</v>
      </c>
      <c r="AG13">
        <v>-5838.4889999999996</v>
      </c>
      <c r="AH13">
        <v>6283.1660000000002</v>
      </c>
      <c r="AI13">
        <v>8.3000000000000004E-2</v>
      </c>
      <c r="AJ13">
        <v>24.948</v>
      </c>
      <c r="AK13">
        <v>12.76</v>
      </c>
      <c r="AL13">
        <v>10162.834999999999</v>
      </c>
      <c r="AM13">
        <v>-5810.1840000000002</v>
      </c>
      <c r="AN13">
        <v>0.82599999999999996</v>
      </c>
      <c r="AO13">
        <v>0.39700000000000002</v>
      </c>
      <c r="AP13">
        <v>0.90500000000000003</v>
      </c>
      <c r="AQ13">
        <v>0.74099999999999999</v>
      </c>
      <c r="AR13">
        <v>5.3120000000000003</v>
      </c>
      <c r="AS13">
        <v>29.617000000000001</v>
      </c>
      <c r="AT13">
        <v>43.953000000000003</v>
      </c>
      <c r="AU13">
        <v>9.4179999999999993</v>
      </c>
      <c r="AV13">
        <v>33.372</v>
      </c>
      <c r="AW13">
        <v>17.16</v>
      </c>
      <c r="AX13">
        <v>7714.3810000000003</v>
      </c>
    </row>
    <row r="14" spans="1:50" x14ac:dyDescent="0.2">
      <c r="C14" s="8"/>
      <c r="D14">
        <v>11</v>
      </c>
      <c r="E14">
        <v>250</v>
      </c>
      <c r="F14" t="s">
        <v>26</v>
      </c>
      <c r="G14">
        <v>60</v>
      </c>
      <c r="H14" s="8">
        <f t="shared" si="0"/>
        <v>13.0990936</v>
      </c>
      <c r="I14" s="8">
        <f t="shared" si="1"/>
        <v>-0.95817800000000009</v>
      </c>
      <c r="J14" s="8">
        <f t="shared" si="2"/>
        <v>2.5704250000000002</v>
      </c>
      <c r="K14" s="8">
        <f t="shared" si="3"/>
        <v>-1.2199999999999978E-2</v>
      </c>
      <c r="L14" s="8">
        <f t="shared" si="4"/>
        <v>22.161000000000001</v>
      </c>
      <c r="M14" s="8">
        <f t="shared" si="5"/>
        <v>8.4892000000000003</v>
      </c>
      <c r="N14" s="8">
        <f t="shared" si="6"/>
        <v>6.3295578000000008</v>
      </c>
      <c r="O14" s="8">
        <f t="shared" si="7"/>
        <v>-0.9662407999999999</v>
      </c>
      <c r="P14" s="9">
        <f t="shared" si="18"/>
        <v>0.91739999999999999</v>
      </c>
      <c r="Q14" s="9">
        <f t="shared" si="8"/>
        <v>0.70239999999999991</v>
      </c>
      <c r="R14" s="9">
        <f t="shared" si="9"/>
        <v>0.86399999999999988</v>
      </c>
      <c r="S14" s="9">
        <f t="shared" si="10"/>
        <v>0.5898000000000001</v>
      </c>
      <c r="T14" s="9">
        <f t="shared" si="11"/>
        <v>4.9241999999999999</v>
      </c>
      <c r="U14" s="8">
        <f t="shared" si="12"/>
        <v>19.115000000000002</v>
      </c>
      <c r="V14" s="10">
        <f t="shared" si="13"/>
        <v>34.804999999999993</v>
      </c>
      <c r="W14" s="10">
        <f t="shared" si="14"/>
        <v>14.201599999999999</v>
      </c>
      <c r="X14" s="10">
        <f t="shared" si="15"/>
        <v>27.274400000000004</v>
      </c>
      <c r="Y14" s="10">
        <f t="shared" si="16"/>
        <v>18.080000000000002</v>
      </c>
      <c r="Z14" s="10">
        <f t="shared" si="17"/>
        <v>3503.3669999999997</v>
      </c>
      <c r="AA14" s="8">
        <v>3503.3669999999997</v>
      </c>
      <c r="AC14">
        <v>1</v>
      </c>
      <c r="AD14">
        <v>11</v>
      </c>
      <c r="AE14">
        <v>60</v>
      </c>
      <c r="AF14">
        <v>13395.909</v>
      </c>
      <c r="AG14">
        <v>-818.62699999999995</v>
      </c>
      <c r="AH14">
        <v>2238.8760000000002</v>
      </c>
      <c r="AI14">
        <v>-0.42799999999999999</v>
      </c>
      <c r="AJ14">
        <v>21.257000000000001</v>
      </c>
      <c r="AK14">
        <v>8.3800000000000008</v>
      </c>
      <c r="AL14">
        <v>6480.5749999999998</v>
      </c>
      <c r="AM14">
        <v>-838.76700000000005</v>
      </c>
      <c r="AN14">
        <v>0.96699999999999997</v>
      </c>
      <c r="AO14">
        <v>0.77700000000000002</v>
      </c>
      <c r="AP14">
        <v>0.84499999999999997</v>
      </c>
      <c r="AQ14">
        <v>0.57799999999999996</v>
      </c>
      <c r="AR14">
        <v>4.8810000000000002</v>
      </c>
      <c r="AS14">
        <v>18.321000000000002</v>
      </c>
      <c r="AT14">
        <v>32.295999999999999</v>
      </c>
      <c r="AU14">
        <v>13.532999999999999</v>
      </c>
      <c r="AV14">
        <v>25.917000000000002</v>
      </c>
      <c r="AW14">
        <v>17.391999999999999</v>
      </c>
      <c r="AX14">
        <v>3089.2109999999998</v>
      </c>
    </row>
    <row r="15" spans="1:50" x14ac:dyDescent="0.2">
      <c r="D15">
        <v>12</v>
      </c>
      <c r="E15">
        <v>250</v>
      </c>
      <c r="F15" t="s">
        <v>26</v>
      </c>
      <c r="G15">
        <v>120</v>
      </c>
      <c r="H15" s="8">
        <f t="shared" si="0"/>
        <v>10.627232200000002</v>
      </c>
      <c r="I15" s="8">
        <f t="shared" si="1"/>
        <v>-1.0866882</v>
      </c>
      <c r="J15" s="8">
        <f t="shared" si="2"/>
        <v>2.5218874000000007</v>
      </c>
      <c r="K15" s="8">
        <f t="shared" si="3"/>
        <v>0.10939999999999998</v>
      </c>
      <c r="L15" s="8">
        <f t="shared" si="4"/>
        <v>23.738</v>
      </c>
      <c r="M15" s="8">
        <f t="shared" si="5"/>
        <v>8.2170000000000005</v>
      </c>
      <c r="N15" s="8">
        <f t="shared" si="6"/>
        <v>5.0880380000000001</v>
      </c>
      <c r="O15" s="8">
        <f t="shared" si="7"/>
        <v>-1.0464878000000002</v>
      </c>
      <c r="P15" s="9">
        <f t="shared" si="18"/>
        <v>0.88919999999999999</v>
      </c>
      <c r="Q15" s="9">
        <f t="shared" si="8"/>
        <v>0.6462</v>
      </c>
      <c r="R15" s="9">
        <f t="shared" si="9"/>
        <v>0.86219999999999997</v>
      </c>
      <c r="S15" s="9">
        <f t="shared" si="10"/>
        <v>0.64119999999999999</v>
      </c>
      <c r="T15" s="9">
        <f t="shared" si="11"/>
        <v>4.4988000000000001</v>
      </c>
      <c r="U15" s="8">
        <f t="shared" si="12"/>
        <v>18.688200000000002</v>
      </c>
      <c r="V15" s="10">
        <f t="shared" si="13"/>
        <v>38.885999999999996</v>
      </c>
      <c r="W15" s="10">
        <f t="shared" si="14"/>
        <v>15.996599999999997</v>
      </c>
      <c r="X15" s="10">
        <f t="shared" si="15"/>
        <v>30.1022</v>
      </c>
      <c r="Y15" s="10">
        <f t="shared" si="16"/>
        <v>19.606400000000001</v>
      </c>
      <c r="Z15" s="10">
        <f t="shared" si="17"/>
        <v>3413.88</v>
      </c>
      <c r="AA15" s="8">
        <v>3413.88</v>
      </c>
      <c r="AC15">
        <v>1</v>
      </c>
      <c r="AD15">
        <v>12</v>
      </c>
      <c r="AE15">
        <v>120</v>
      </c>
      <c r="AF15">
        <v>10248.200000000001</v>
      </c>
      <c r="AG15">
        <v>-665.22900000000004</v>
      </c>
      <c r="AH15">
        <v>2500.1460000000002</v>
      </c>
      <c r="AI15">
        <v>-0.46100000000000002</v>
      </c>
      <c r="AJ15">
        <v>21.97</v>
      </c>
      <c r="AK15">
        <v>7.601</v>
      </c>
      <c r="AL15">
        <v>4947.0110000000004</v>
      </c>
      <c r="AM15">
        <v>-606.13699999999994</v>
      </c>
      <c r="AN15">
        <v>0.90900000000000003</v>
      </c>
      <c r="AO15">
        <v>0.59499999999999997</v>
      </c>
      <c r="AP15">
        <v>0.82799999999999996</v>
      </c>
      <c r="AQ15">
        <v>0.58599999999999997</v>
      </c>
      <c r="AR15">
        <v>4.6950000000000003</v>
      </c>
      <c r="AS15">
        <v>16.91</v>
      </c>
      <c r="AT15">
        <v>34.917999999999999</v>
      </c>
      <c r="AU15">
        <v>14.664</v>
      </c>
      <c r="AV15">
        <v>27.361999999999998</v>
      </c>
      <c r="AW15">
        <v>18.016999999999999</v>
      </c>
      <c r="AX15">
        <v>3379.2939999999999</v>
      </c>
    </row>
    <row r="16" spans="1:50" x14ac:dyDescent="0.2">
      <c r="A16" s="8"/>
      <c r="D16">
        <v>13</v>
      </c>
      <c r="E16">
        <v>75</v>
      </c>
      <c r="F16" t="s">
        <v>25</v>
      </c>
      <c r="G16">
        <v>12</v>
      </c>
      <c r="H16" s="8">
        <f t="shared" si="0"/>
        <v>16.140953</v>
      </c>
      <c r="I16" s="8">
        <f t="shared" si="1"/>
        <v>1.0762400000000004E-2</v>
      </c>
      <c r="J16" s="8">
        <f t="shared" si="2"/>
        <v>2.4566462000000002</v>
      </c>
      <c r="K16" s="8">
        <f t="shared" si="3"/>
        <v>-0.44160000000000005</v>
      </c>
      <c r="L16" s="8">
        <f t="shared" si="4"/>
        <v>22.211400000000005</v>
      </c>
      <c r="M16" s="8">
        <f t="shared" si="5"/>
        <v>9.3111999999999995</v>
      </c>
      <c r="N16" s="8">
        <f t="shared" si="6"/>
        <v>7.2782106000000004</v>
      </c>
      <c r="O16" s="8">
        <f t="shared" si="7"/>
        <v>-8.8903999999999771E-3</v>
      </c>
      <c r="P16" s="9">
        <f t="shared" si="18"/>
        <v>0.9536</v>
      </c>
      <c r="Q16" s="9">
        <f t="shared" si="8"/>
        <v>0.79820000000000002</v>
      </c>
      <c r="R16" s="9">
        <f t="shared" si="9"/>
        <v>0.87259999999999993</v>
      </c>
      <c r="S16" s="9">
        <f t="shared" si="10"/>
        <v>0.64659999999999995</v>
      </c>
      <c r="T16" s="9">
        <f t="shared" si="11"/>
        <v>5.0402000000000005</v>
      </c>
      <c r="U16" s="8">
        <f t="shared" si="12"/>
        <v>21.472799999999999</v>
      </c>
      <c r="V16" s="10">
        <f t="shared" si="13"/>
        <v>35.494199999999999</v>
      </c>
      <c r="W16" s="10">
        <f t="shared" si="14"/>
        <v>13.164400000000001</v>
      </c>
      <c r="X16" s="10">
        <f t="shared" si="15"/>
        <v>28.063799999999997</v>
      </c>
      <c r="Y16" s="10">
        <f t="shared" si="16"/>
        <v>17.743400000000001</v>
      </c>
      <c r="Z16" s="10">
        <f t="shared" si="17"/>
        <v>3321.0706</v>
      </c>
      <c r="AA16" s="8">
        <v>3321.0706</v>
      </c>
      <c r="AC16">
        <v>1</v>
      </c>
      <c r="AD16">
        <v>13</v>
      </c>
      <c r="AE16">
        <v>12</v>
      </c>
      <c r="AF16">
        <v>18289.362000000001</v>
      </c>
      <c r="AG16">
        <v>-58.624000000000002</v>
      </c>
      <c r="AH16">
        <v>2401.5810000000001</v>
      </c>
      <c r="AI16">
        <v>-0.49</v>
      </c>
      <c r="AJ16">
        <v>22.184000000000001</v>
      </c>
      <c r="AK16">
        <v>10.132</v>
      </c>
      <c r="AL16">
        <v>8440.2350000000006</v>
      </c>
      <c r="AM16">
        <v>-75.144000000000005</v>
      </c>
      <c r="AN16">
        <v>0.98299999999999998</v>
      </c>
      <c r="AO16">
        <v>0.86799999999999999</v>
      </c>
      <c r="AP16">
        <v>0.94</v>
      </c>
      <c r="AQ16">
        <v>0.69</v>
      </c>
      <c r="AR16">
        <v>5.1289999999999996</v>
      </c>
      <c r="AS16">
        <v>23.44</v>
      </c>
      <c r="AT16">
        <v>41.844000000000001</v>
      </c>
      <c r="AU16">
        <v>12.087</v>
      </c>
      <c r="AV16">
        <v>31.388999999999999</v>
      </c>
      <c r="AW16">
        <v>16.611000000000001</v>
      </c>
      <c r="AX16">
        <v>3103.3609999999999</v>
      </c>
    </row>
    <row r="17" spans="1:50" x14ac:dyDescent="0.2">
      <c r="A17" s="8"/>
      <c r="D17">
        <v>14</v>
      </c>
      <c r="E17">
        <v>75</v>
      </c>
      <c r="F17" t="s">
        <v>25</v>
      </c>
      <c r="G17">
        <v>60</v>
      </c>
      <c r="H17" s="8">
        <f t="shared" si="0"/>
        <v>5.8991082000000006</v>
      </c>
      <c r="I17" s="8">
        <f t="shared" si="1"/>
        <v>5.0657200000000006E-2</v>
      </c>
      <c r="J17" s="8">
        <f t="shared" si="2"/>
        <v>1.0738361999999999</v>
      </c>
      <c r="K17" s="8">
        <f t="shared" si="3"/>
        <v>-0.217</v>
      </c>
      <c r="L17" s="8">
        <f t="shared" si="4"/>
        <v>38.028600000000004</v>
      </c>
      <c r="M17" s="8">
        <f t="shared" si="5"/>
        <v>7.2784000000000004</v>
      </c>
      <c r="N17" s="8">
        <f t="shared" si="6"/>
        <v>2.8589504000000003</v>
      </c>
      <c r="O17" s="8">
        <f t="shared" si="7"/>
        <v>4.7577800000000003E-2</v>
      </c>
      <c r="P17" s="9">
        <f t="shared" si="18"/>
        <v>0.95199999999999996</v>
      </c>
      <c r="Q17" s="9">
        <f t="shared" si="8"/>
        <v>0.71919999999999995</v>
      </c>
      <c r="R17" s="9">
        <f t="shared" si="9"/>
        <v>0.96219999999999994</v>
      </c>
      <c r="S17" s="9">
        <f t="shared" si="10"/>
        <v>0.75180000000000002</v>
      </c>
      <c r="T17" s="9">
        <f t="shared" si="11"/>
        <v>2.6799999999999997</v>
      </c>
      <c r="U17" s="8">
        <f t="shared" si="12"/>
        <v>15.138999999999999</v>
      </c>
      <c r="V17" s="10">
        <f t="shared" si="13"/>
        <v>47.343999999999994</v>
      </c>
      <c r="W17" s="10">
        <f t="shared" si="14"/>
        <v>29.889600000000002</v>
      </c>
      <c r="X17" s="10">
        <f t="shared" si="15"/>
        <v>42.428200000000004</v>
      </c>
      <c r="Y17" s="10">
        <f t="shared" si="16"/>
        <v>33.897200000000005</v>
      </c>
      <c r="Z17" s="10">
        <f t="shared" si="17"/>
        <v>1412.6736000000001</v>
      </c>
      <c r="AA17" s="8">
        <v>1412.6736000000001</v>
      </c>
      <c r="AC17">
        <v>1</v>
      </c>
      <c r="AD17">
        <v>14</v>
      </c>
      <c r="AE17">
        <v>60</v>
      </c>
      <c r="AF17">
        <v>5863.8950000000004</v>
      </c>
      <c r="AG17">
        <v>-37.890999999999998</v>
      </c>
      <c r="AH17">
        <v>946.93499999999995</v>
      </c>
      <c r="AI17">
        <v>-0.309</v>
      </c>
      <c r="AJ17">
        <v>32.545000000000002</v>
      </c>
      <c r="AK17">
        <v>6.77</v>
      </c>
      <c r="AL17">
        <v>2853.172</v>
      </c>
      <c r="AM17">
        <v>-39.479999999999997</v>
      </c>
      <c r="AN17">
        <v>0.95</v>
      </c>
      <c r="AO17">
        <v>0.83499999999999996</v>
      </c>
      <c r="AP17">
        <v>0.93100000000000005</v>
      </c>
      <c r="AQ17">
        <v>0.70699999999999996</v>
      </c>
      <c r="AR17">
        <v>2.7589999999999999</v>
      </c>
      <c r="AS17">
        <v>14.054</v>
      </c>
      <c r="AT17">
        <v>40.215000000000003</v>
      </c>
      <c r="AU17">
        <v>25.805</v>
      </c>
      <c r="AV17">
        <v>36.17</v>
      </c>
      <c r="AW17">
        <v>29.141999999999999</v>
      </c>
      <c r="AX17">
        <v>1387.683</v>
      </c>
    </row>
    <row r="18" spans="1:50" x14ac:dyDescent="0.2">
      <c r="D18">
        <v>15</v>
      </c>
      <c r="E18">
        <v>75</v>
      </c>
      <c r="F18" t="s">
        <v>25</v>
      </c>
      <c r="G18">
        <v>120</v>
      </c>
      <c r="H18" s="8">
        <f t="shared" si="0"/>
        <v>4.4685946000000003</v>
      </c>
      <c r="I18" s="8">
        <f t="shared" si="1"/>
        <v>0.14289360000000001</v>
      </c>
      <c r="J18" s="8">
        <f t="shared" si="2"/>
        <v>0.85153099999999993</v>
      </c>
      <c r="K18" s="8">
        <f t="shared" si="3"/>
        <v>-0.2346</v>
      </c>
      <c r="L18" s="8">
        <f t="shared" si="4"/>
        <v>39.909399999999998</v>
      </c>
      <c r="M18" s="8">
        <f t="shared" si="5"/>
        <v>5.8496000000000006</v>
      </c>
      <c r="N18" s="8">
        <f t="shared" si="6"/>
        <v>2.1803656</v>
      </c>
      <c r="O18" s="8">
        <f t="shared" si="7"/>
        <v>0.14113139999999999</v>
      </c>
      <c r="P18" s="9">
        <f t="shared" si="18"/>
        <v>0.93879999999999997</v>
      </c>
      <c r="Q18" s="9">
        <f t="shared" si="8"/>
        <v>0.71879999999999999</v>
      </c>
      <c r="R18" s="9">
        <f t="shared" si="9"/>
        <v>0.96540000000000004</v>
      </c>
      <c r="S18" s="9">
        <f t="shared" si="10"/>
        <v>0.7742</v>
      </c>
      <c r="T18" s="9">
        <f t="shared" si="11"/>
        <v>2.0096000000000003</v>
      </c>
      <c r="U18" s="8">
        <f t="shared" si="12"/>
        <v>12.046200000000001</v>
      </c>
      <c r="V18" s="10">
        <f t="shared" si="13"/>
        <v>47.970600000000005</v>
      </c>
      <c r="W18" s="10">
        <f t="shared" si="14"/>
        <v>32.843800000000002</v>
      </c>
      <c r="X18" s="10">
        <f t="shared" si="15"/>
        <v>43.710599999999999</v>
      </c>
      <c r="Y18" s="10">
        <f t="shared" si="16"/>
        <v>36.343999999999994</v>
      </c>
      <c r="Z18" s="10">
        <f t="shared" si="17"/>
        <v>1158.2682</v>
      </c>
      <c r="AA18" s="8">
        <v>1158.2682</v>
      </c>
      <c r="AC18">
        <v>1</v>
      </c>
      <c r="AD18">
        <v>15</v>
      </c>
      <c r="AE18">
        <v>120</v>
      </c>
      <c r="AF18">
        <v>4011.2550000000001</v>
      </c>
      <c r="AG18">
        <v>-20.654</v>
      </c>
      <c r="AH18">
        <v>798.69600000000003</v>
      </c>
      <c r="AI18">
        <v>-0.249</v>
      </c>
      <c r="AJ18">
        <v>36.011000000000003</v>
      </c>
      <c r="AK18">
        <v>5.15</v>
      </c>
      <c r="AL18">
        <v>1956.348</v>
      </c>
      <c r="AM18">
        <v>-24.92</v>
      </c>
      <c r="AN18">
        <v>0.92600000000000005</v>
      </c>
      <c r="AO18">
        <v>0.70199999999999996</v>
      </c>
      <c r="AP18">
        <v>0.95699999999999996</v>
      </c>
      <c r="AQ18">
        <v>0.72399999999999998</v>
      </c>
      <c r="AR18">
        <v>2.0150000000000001</v>
      </c>
      <c r="AS18">
        <v>10.567</v>
      </c>
      <c r="AT18">
        <v>42.271000000000001</v>
      </c>
      <c r="AU18">
        <v>30.419</v>
      </c>
      <c r="AV18">
        <v>38.959000000000003</v>
      </c>
      <c r="AW18">
        <v>33.218000000000004</v>
      </c>
      <c r="AX18">
        <v>1172.9680000000001</v>
      </c>
    </row>
    <row r="19" spans="1:50" x14ac:dyDescent="0.2">
      <c r="D19">
        <v>16</v>
      </c>
      <c r="E19">
        <v>250</v>
      </c>
      <c r="F19" t="s">
        <v>25</v>
      </c>
      <c r="G19">
        <v>12</v>
      </c>
      <c r="H19" s="8">
        <f t="shared" si="0"/>
        <v>21.036316800000002</v>
      </c>
      <c r="I19" s="8">
        <f t="shared" si="1"/>
        <v>-0.20743060000000005</v>
      </c>
      <c r="J19" s="8">
        <f t="shared" si="2"/>
        <v>3.2458620000000002</v>
      </c>
      <c r="K19" s="8">
        <f t="shared" si="3"/>
        <v>-0.66639999999999999</v>
      </c>
      <c r="L19" s="8">
        <f t="shared" si="4"/>
        <v>20.892800000000001</v>
      </c>
      <c r="M19" s="8">
        <f t="shared" si="5"/>
        <v>10.818000000000001</v>
      </c>
      <c r="N19" s="8">
        <f t="shared" si="6"/>
        <v>9.7235668000000004</v>
      </c>
      <c r="O19" s="8">
        <f t="shared" si="7"/>
        <v>-0.20386919999999992</v>
      </c>
      <c r="P19" s="9">
        <f t="shared" si="18"/>
        <v>0.96199999999999997</v>
      </c>
      <c r="Q19" s="9">
        <f t="shared" si="8"/>
        <v>0.79</v>
      </c>
      <c r="R19" s="9">
        <f t="shared" si="9"/>
        <v>0.88460000000000005</v>
      </c>
      <c r="S19" s="9">
        <f t="shared" si="10"/>
        <v>0.69480000000000008</v>
      </c>
      <c r="T19" s="9">
        <f t="shared" si="11"/>
        <v>5.4505999999999997</v>
      </c>
      <c r="U19" s="8">
        <f t="shared" si="12"/>
        <v>25.727800000000002</v>
      </c>
      <c r="V19" s="10">
        <f t="shared" si="13"/>
        <v>36.924799999999998</v>
      </c>
      <c r="W19" s="10">
        <f t="shared" si="14"/>
        <v>10.536</v>
      </c>
      <c r="X19" s="10">
        <f t="shared" si="15"/>
        <v>27.079400000000003</v>
      </c>
      <c r="Y19" s="10">
        <f t="shared" si="16"/>
        <v>16.0626</v>
      </c>
      <c r="Z19" s="10">
        <f t="shared" si="17"/>
        <v>4593.0583999999999</v>
      </c>
      <c r="AA19" s="8">
        <v>4593.0583999999999</v>
      </c>
      <c r="AC19">
        <v>1</v>
      </c>
      <c r="AD19">
        <v>16</v>
      </c>
      <c r="AE19">
        <v>12</v>
      </c>
      <c r="AF19">
        <v>19100.888999999999</v>
      </c>
      <c r="AG19">
        <v>-2093.7570000000001</v>
      </c>
      <c r="AH19">
        <v>2711.7840000000001</v>
      </c>
      <c r="AI19">
        <v>-0.37</v>
      </c>
      <c r="AJ19">
        <v>21.652000000000001</v>
      </c>
      <c r="AK19">
        <v>10.173999999999999</v>
      </c>
      <c r="AL19">
        <v>8746.3029999999999</v>
      </c>
      <c r="AM19">
        <v>-2058.154</v>
      </c>
      <c r="AN19">
        <v>0.93400000000000005</v>
      </c>
      <c r="AO19">
        <v>0.79300000000000004</v>
      </c>
      <c r="AP19">
        <v>0.89700000000000002</v>
      </c>
      <c r="AQ19">
        <v>0.76700000000000002</v>
      </c>
      <c r="AR19">
        <v>4.577</v>
      </c>
      <c r="AS19">
        <v>23.78</v>
      </c>
      <c r="AT19">
        <v>36.122999999999998</v>
      </c>
      <c r="AU19">
        <v>11.345000000000001</v>
      </c>
      <c r="AV19">
        <v>27.763999999999999</v>
      </c>
      <c r="AW19">
        <v>16.661999999999999</v>
      </c>
      <c r="AX19">
        <v>4302.7129999999997</v>
      </c>
    </row>
    <row r="20" spans="1:50" x14ac:dyDescent="0.2">
      <c r="D20">
        <v>17</v>
      </c>
      <c r="E20">
        <v>250</v>
      </c>
      <c r="F20" t="s">
        <v>25</v>
      </c>
      <c r="G20">
        <v>60</v>
      </c>
      <c r="H20" s="8">
        <f t="shared" si="0"/>
        <v>9.7592739999999996</v>
      </c>
      <c r="I20" s="8">
        <f t="shared" si="1"/>
        <v>-0.1845416</v>
      </c>
      <c r="J20" s="8">
        <f t="shared" si="2"/>
        <v>1.6595941999999999</v>
      </c>
      <c r="K20" s="8">
        <f t="shared" si="3"/>
        <v>-0.34139999999999998</v>
      </c>
      <c r="L20" s="8">
        <f t="shared" si="4"/>
        <v>25.954799999999999</v>
      </c>
      <c r="M20" s="8">
        <f t="shared" si="5"/>
        <v>8.5741999999999994</v>
      </c>
      <c r="N20" s="8">
        <f t="shared" si="6"/>
        <v>4.7243408000000002</v>
      </c>
      <c r="O20" s="8">
        <f t="shared" si="7"/>
        <v>-0.18452559999999998</v>
      </c>
      <c r="P20" s="9">
        <f t="shared" si="18"/>
        <v>0.95560000000000012</v>
      </c>
      <c r="Q20" s="9">
        <f t="shared" si="8"/>
        <v>0.77020000000000011</v>
      </c>
      <c r="R20" s="9">
        <f t="shared" si="9"/>
        <v>0.90339999999999987</v>
      </c>
      <c r="S20" s="9">
        <f t="shared" si="10"/>
        <v>0.67080000000000006</v>
      </c>
      <c r="T20" s="9">
        <f t="shared" si="11"/>
        <v>3.9396</v>
      </c>
      <c r="U20" s="8">
        <f t="shared" si="12"/>
        <v>18.598000000000003</v>
      </c>
      <c r="V20" s="10">
        <f t="shared" si="13"/>
        <v>38.553800000000003</v>
      </c>
      <c r="W20" s="10">
        <f t="shared" si="14"/>
        <v>17.204999999999998</v>
      </c>
      <c r="X20" s="10">
        <f t="shared" si="15"/>
        <v>31.497399999999999</v>
      </c>
      <c r="Y20" s="10">
        <f t="shared" si="16"/>
        <v>21.352000000000004</v>
      </c>
      <c r="Z20" s="10">
        <f t="shared" si="17"/>
        <v>2362.0294000000004</v>
      </c>
      <c r="AA20" s="8">
        <v>2362.0294000000004</v>
      </c>
      <c r="AC20">
        <v>1</v>
      </c>
      <c r="AD20">
        <v>17</v>
      </c>
      <c r="AE20">
        <v>60</v>
      </c>
      <c r="AF20">
        <v>8670.7860000000001</v>
      </c>
      <c r="AG20">
        <v>-204.143</v>
      </c>
      <c r="AH20">
        <v>1988.441</v>
      </c>
      <c r="AI20">
        <v>-0.38400000000000001</v>
      </c>
      <c r="AJ20">
        <v>23.068000000000001</v>
      </c>
      <c r="AK20">
        <v>6.7770000000000001</v>
      </c>
      <c r="AL20">
        <v>4205.8959999999997</v>
      </c>
      <c r="AM20">
        <v>-211.178</v>
      </c>
      <c r="AN20">
        <v>0.93400000000000005</v>
      </c>
      <c r="AO20">
        <v>0.66900000000000004</v>
      </c>
      <c r="AP20">
        <v>0.81899999999999995</v>
      </c>
      <c r="AQ20">
        <v>0.51700000000000002</v>
      </c>
      <c r="AR20">
        <v>4.5010000000000003</v>
      </c>
      <c r="AS20">
        <v>14.772</v>
      </c>
      <c r="AT20">
        <v>32.765000000000001</v>
      </c>
      <c r="AU20">
        <v>16.396000000000001</v>
      </c>
      <c r="AV20">
        <v>27.116</v>
      </c>
      <c r="AW20">
        <v>19.690000000000001</v>
      </c>
      <c r="AX20">
        <v>2604.5830000000001</v>
      </c>
    </row>
    <row r="21" spans="1:50" x14ac:dyDescent="0.2">
      <c r="D21">
        <v>18</v>
      </c>
      <c r="E21">
        <v>250</v>
      </c>
      <c r="F21" t="s">
        <v>25</v>
      </c>
      <c r="G21">
        <v>120</v>
      </c>
      <c r="H21" s="8">
        <f t="shared" si="0"/>
        <v>7.5394712000000004</v>
      </c>
      <c r="I21" s="8">
        <f t="shared" si="1"/>
        <v>1.2544799999999998E-2</v>
      </c>
      <c r="J21" s="8">
        <f t="shared" si="2"/>
        <v>1.5778479999999999</v>
      </c>
      <c r="K21" s="8">
        <f t="shared" si="3"/>
        <v>-0.39699999999999996</v>
      </c>
      <c r="L21" s="8">
        <f t="shared" si="4"/>
        <v>27.638799999999996</v>
      </c>
      <c r="M21" s="8">
        <f t="shared" si="5"/>
        <v>7.1965999999999992</v>
      </c>
      <c r="N21" s="8">
        <f t="shared" si="6"/>
        <v>3.6776958</v>
      </c>
      <c r="O21" s="8">
        <f t="shared" si="7"/>
        <v>1.1618400000000003E-2</v>
      </c>
      <c r="P21" s="9">
        <f t="shared" si="18"/>
        <v>0.93720000000000003</v>
      </c>
      <c r="Q21" s="9">
        <f t="shared" si="8"/>
        <v>0.6923999999999999</v>
      </c>
      <c r="R21" s="9">
        <f t="shared" si="9"/>
        <v>0.88260000000000005</v>
      </c>
      <c r="S21" s="9">
        <f t="shared" si="10"/>
        <v>0.68799999999999994</v>
      </c>
      <c r="T21" s="9">
        <f t="shared" si="11"/>
        <v>3.5116000000000001</v>
      </c>
      <c r="U21" s="8">
        <f t="shared" si="12"/>
        <v>15.229400000000002</v>
      </c>
      <c r="V21" s="10">
        <f t="shared" si="13"/>
        <v>37.831999999999994</v>
      </c>
      <c r="W21" s="10">
        <f t="shared" si="14"/>
        <v>20.096599999999999</v>
      </c>
      <c r="X21" s="10">
        <f t="shared" si="15"/>
        <v>32.214199999999991</v>
      </c>
      <c r="Y21" s="10">
        <f t="shared" si="16"/>
        <v>23.674200000000003</v>
      </c>
      <c r="Z21" s="10">
        <f t="shared" si="17"/>
        <v>2204.0500000000002</v>
      </c>
      <c r="AA21" s="8">
        <v>2204.0500000000002</v>
      </c>
      <c r="AC21">
        <v>1</v>
      </c>
      <c r="AD21">
        <v>18</v>
      </c>
      <c r="AE21">
        <v>120</v>
      </c>
      <c r="AF21">
        <v>7389.3549999999996</v>
      </c>
      <c r="AG21">
        <v>124.304</v>
      </c>
      <c r="AH21">
        <v>1714.9739999999999</v>
      </c>
      <c r="AI21">
        <v>-0.45400000000000001</v>
      </c>
      <c r="AJ21">
        <v>23.565000000000001</v>
      </c>
      <c r="AK21">
        <v>6.4349999999999996</v>
      </c>
      <c r="AL21">
        <v>3596.2550000000001</v>
      </c>
      <c r="AM21">
        <v>125.81699999999999</v>
      </c>
      <c r="AN21">
        <v>0.89300000000000002</v>
      </c>
      <c r="AO21">
        <v>0.63600000000000001</v>
      </c>
      <c r="AP21">
        <v>0.81899999999999995</v>
      </c>
      <c r="AQ21">
        <v>0.621</v>
      </c>
      <c r="AR21">
        <v>3.9350000000000001</v>
      </c>
      <c r="AS21">
        <v>13.811</v>
      </c>
      <c r="AT21">
        <v>33.045999999999999</v>
      </c>
      <c r="AU21">
        <v>17.012</v>
      </c>
      <c r="AV21">
        <v>27.741</v>
      </c>
      <c r="AW21">
        <v>20.114999999999998</v>
      </c>
      <c r="AX21">
        <v>2534.4589999999998</v>
      </c>
    </row>
    <row r="22" spans="1:50" x14ac:dyDescent="0.2">
      <c r="D22">
        <v>19</v>
      </c>
      <c r="E22">
        <v>75</v>
      </c>
      <c r="F22" t="s">
        <v>66</v>
      </c>
      <c r="G22">
        <v>12</v>
      </c>
      <c r="H22" s="8">
        <f t="shared" si="0"/>
        <v>13.680370400000003</v>
      </c>
      <c r="I22" s="8">
        <f t="shared" si="1"/>
        <v>-0.34930660000000002</v>
      </c>
      <c r="J22" s="8">
        <f t="shared" si="2"/>
        <v>2.9774683999999998</v>
      </c>
      <c r="K22" s="8">
        <f t="shared" si="3"/>
        <v>-0.63239999999999996</v>
      </c>
      <c r="L22" s="8">
        <f t="shared" si="4"/>
        <v>21.22</v>
      </c>
      <c r="M22" s="8">
        <f t="shared" si="5"/>
        <v>8.0007999999999999</v>
      </c>
      <c r="N22" s="8">
        <f t="shared" si="6"/>
        <v>6.0830302000000005</v>
      </c>
      <c r="O22" s="8">
        <f t="shared" si="7"/>
        <v>-0.37312499999999998</v>
      </c>
      <c r="P22" s="9">
        <f t="shared" si="18"/>
        <v>0.88760000000000017</v>
      </c>
      <c r="Q22" s="9">
        <f t="shared" si="8"/>
        <v>0.64140000000000008</v>
      </c>
      <c r="R22" s="9">
        <f t="shared" si="9"/>
        <v>0.81899999999999995</v>
      </c>
      <c r="S22" s="9">
        <f t="shared" si="10"/>
        <v>0.61360000000000003</v>
      </c>
      <c r="T22" s="9">
        <f t="shared" si="11"/>
        <v>5.2990000000000004</v>
      </c>
      <c r="U22" s="8">
        <f t="shared" si="12"/>
        <v>18.040600000000001</v>
      </c>
      <c r="V22" s="10">
        <f t="shared" si="13"/>
        <v>31.537799999999997</v>
      </c>
      <c r="W22" s="10">
        <f t="shared" si="14"/>
        <v>13.2774</v>
      </c>
      <c r="X22" s="10">
        <f t="shared" si="15"/>
        <v>25.428000000000001</v>
      </c>
      <c r="Y22" s="10">
        <f t="shared" si="16"/>
        <v>17.437200000000001</v>
      </c>
      <c r="Z22" s="10">
        <f t="shared" si="17"/>
        <v>4544.3024000000005</v>
      </c>
      <c r="AA22" s="8">
        <v>4544.3024000000005</v>
      </c>
      <c r="AC22">
        <v>1</v>
      </c>
      <c r="AD22">
        <v>19</v>
      </c>
      <c r="AE22">
        <v>12</v>
      </c>
      <c r="AF22">
        <v>11264.285</v>
      </c>
      <c r="AG22">
        <v>818.24</v>
      </c>
      <c r="AH22">
        <v>3134.72</v>
      </c>
      <c r="AI22">
        <v>-0.748</v>
      </c>
      <c r="AJ22">
        <v>22.89</v>
      </c>
      <c r="AK22">
        <v>7.4980000000000002</v>
      </c>
      <c r="AL22">
        <v>4944.5789999999997</v>
      </c>
      <c r="AM22">
        <v>819.346</v>
      </c>
      <c r="AN22">
        <v>0.79300000000000004</v>
      </c>
      <c r="AO22">
        <v>0.59499999999999997</v>
      </c>
      <c r="AP22">
        <v>0.81899999999999995</v>
      </c>
      <c r="AQ22">
        <v>0.60299999999999998</v>
      </c>
      <c r="AR22">
        <v>5.3120000000000003</v>
      </c>
      <c r="AS22">
        <v>16.651</v>
      </c>
      <c r="AT22">
        <v>31.4</v>
      </c>
      <c r="AU22">
        <v>15.327999999999999</v>
      </c>
      <c r="AV22">
        <v>26.524000000000001</v>
      </c>
      <c r="AW22">
        <v>19.286000000000001</v>
      </c>
      <c r="AX22">
        <v>4648.665</v>
      </c>
    </row>
    <row r="23" spans="1:50" x14ac:dyDescent="0.2">
      <c r="D23">
        <v>20</v>
      </c>
      <c r="E23">
        <v>75</v>
      </c>
      <c r="F23" t="s">
        <v>66</v>
      </c>
      <c r="G23">
        <v>60</v>
      </c>
      <c r="H23" s="8">
        <f t="shared" si="0"/>
        <v>5.6073932000000006</v>
      </c>
      <c r="I23" s="8">
        <f t="shared" si="1"/>
        <v>-5.1912000000000014E-2</v>
      </c>
      <c r="J23" s="8">
        <f t="shared" si="2"/>
        <v>0.99106759999999994</v>
      </c>
      <c r="K23" s="8">
        <f t="shared" si="3"/>
        <v>-0.22960000000000003</v>
      </c>
      <c r="L23" s="8">
        <f t="shared" si="4"/>
        <v>37.366399999999999</v>
      </c>
      <c r="M23" s="8">
        <f t="shared" si="5"/>
        <v>6.8558000000000003</v>
      </c>
      <c r="N23" s="8">
        <f t="shared" si="6"/>
        <v>2.6061526000000002</v>
      </c>
      <c r="O23" s="8">
        <f t="shared" si="7"/>
        <v>-5.9477000000000009E-2</v>
      </c>
      <c r="P23" s="9">
        <f t="shared" si="18"/>
        <v>0.93879999999999997</v>
      </c>
      <c r="Q23" s="9">
        <f t="shared" si="8"/>
        <v>0.75540000000000007</v>
      </c>
      <c r="R23" s="9">
        <f t="shared" si="9"/>
        <v>0.96199999999999997</v>
      </c>
      <c r="S23" s="9">
        <f t="shared" si="10"/>
        <v>0.75860000000000005</v>
      </c>
      <c r="T23" s="9">
        <f t="shared" si="11"/>
        <v>2.4612000000000003</v>
      </c>
      <c r="U23" s="8">
        <f t="shared" si="12"/>
        <v>14.355399999999999</v>
      </c>
      <c r="V23" s="10">
        <f t="shared" si="13"/>
        <v>47.927</v>
      </c>
      <c r="W23" s="10">
        <f t="shared" si="14"/>
        <v>27.424599999999998</v>
      </c>
      <c r="X23" s="10">
        <f t="shared" si="15"/>
        <v>42.192800000000005</v>
      </c>
      <c r="Y23" s="10">
        <f t="shared" si="16"/>
        <v>32.281199999999998</v>
      </c>
      <c r="Z23" s="10">
        <f t="shared" si="17"/>
        <v>1511.2057999999997</v>
      </c>
      <c r="AA23" s="8">
        <v>1511.2057999999997</v>
      </c>
      <c r="AC23">
        <v>1</v>
      </c>
      <c r="AD23">
        <v>20</v>
      </c>
      <c r="AE23">
        <v>60</v>
      </c>
      <c r="AF23">
        <v>4963.6080000000002</v>
      </c>
      <c r="AG23">
        <v>169.291</v>
      </c>
      <c r="AH23">
        <v>882.51499999999999</v>
      </c>
      <c r="AI23">
        <v>-0.42399999999999999</v>
      </c>
      <c r="AJ23">
        <v>35.267000000000003</v>
      </c>
      <c r="AK23">
        <v>6.3070000000000004</v>
      </c>
      <c r="AL23">
        <v>2416.6529999999998</v>
      </c>
      <c r="AM23">
        <v>158.703</v>
      </c>
      <c r="AN23">
        <v>0.91700000000000004</v>
      </c>
      <c r="AO23">
        <v>0.76</v>
      </c>
      <c r="AP23">
        <v>0.94</v>
      </c>
      <c r="AQ23">
        <v>0.75</v>
      </c>
      <c r="AR23">
        <v>2.3210000000000002</v>
      </c>
      <c r="AS23">
        <v>13.045999999999999</v>
      </c>
      <c r="AT23">
        <v>44.902000000000001</v>
      </c>
      <c r="AU23">
        <v>27.172999999999998</v>
      </c>
      <c r="AV23">
        <v>39.762</v>
      </c>
      <c r="AW23">
        <v>31.141999999999999</v>
      </c>
      <c r="AX23">
        <v>1461.0429999999999</v>
      </c>
    </row>
    <row r="24" spans="1:50" x14ac:dyDescent="0.2">
      <c r="D24">
        <v>21</v>
      </c>
      <c r="E24">
        <v>75</v>
      </c>
      <c r="F24" t="s">
        <v>66</v>
      </c>
      <c r="G24">
        <v>120</v>
      </c>
      <c r="H24" s="8">
        <f t="shared" si="0"/>
        <v>4.9231765999999997</v>
      </c>
      <c r="I24" s="8">
        <f t="shared" si="1"/>
        <v>0.12360080000000001</v>
      </c>
      <c r="J24" s="8">
        <f t="shared" si="2"/>
        <v>0.85203159999999989</v>
      </c>
      <c r="K24" s="8">
        <f t="shared" si="3"/>
        <v>-0.27240000000000003</v>
      </c>
      <c r="L24" s="8">
        <f t="shared" si="4"/>
        <v>35.228999999999999</v>
      </c>
      <c r="M24" s="8">
        <f t="shared" si="5"/>
        <v>5.7126000000000001</v>
      </c>
      <c r="N24" s="8">
        <f t="shared" si="6"/>
        <v>2.3723755999999998</v>
      </c>
      <c r="O24" s="8">
        <f t="shared" si="7"/>
        <v>0.12609299999999998</v>
      </c>
      <c r="P24" s="9">
        <f t="shared" si="18"/>
        <v>0.9406000000000001</v>
      </c>
      <c r="Q24" s="9">
        <f t="shared" si="8"/>
        <v>0.79520000000000002</v>
      </c>
      <c r="R24" s="9">
        <f t="shared" si="9"/>
        <v>0.95180000000000009</v>
      </c>
      <c r="S24" s="9">
        <f t="shared" si="10"/>
        <v>0.75520000000000009</v>
      </c>
      <c r="T24" s="9">
        <f t="shared" si="11"/>
        <v>2.2025999999999999</v>
      </c>
      <c r="U24" s="8">
        <f t="shared" si="12"/>
        <v>11.9808</v>
      </c>
      <c r="V24" s="10">
        <f t="shared" si="13"/>
        <v>43.0366</v>
      </c>
      <c r="W24" s="10">
        <f t="shared" si="14"/>
        <v>28.660599999999999</v>
      </c>
      <c r="X24" s="10">
        <f t="shared" si="15"/>
        <v>38.906199999999998</v>
      </c>
      <c r="Y24" s="10">
        <f t="shared" si="16"/>
        <v>31.894400000000001</v>
      </c>
      <c r="Z24" s="10">
        <f t="shared" si="17"/>
        <v>1285.5394000000001</v>
      </c>
      <c r="AA24" s="8">
        <v>1285.5394000000001</v>
      </c>
      <c r="AC24">
        <v>1</v>
      </c>
      <c r="AD24">
        <v>21</v>
      </c>
      <c r="AE24">
        <v>120</v>
      </c>
      <c r="AF24">
        <v>7370.0529999999999</v>
      </c>
      <c r="AG24">
        <v>42.408000000000001</v>
      </c>
      <c r="AH24">
        <v>1815.4359999999999</v>
      </c>
      <c r="AI24">
        <v>-0.46600000000000003</v>
      </c>
      <c r="AJ24">
        <v>26.768000000000001</v>
      </c>
      <c r="AK24">
        <v>6.9189999999999996</v>
      </c>
      <c r="AL24">
        <v>3590.1129999999998</v>
      </c>
      <c r="AM24">
        <v>40.344999999999999</v>
      </c>
      <c r="AN24">
        <v>0.89300000000000002</v>
      </c>
      <c r="AO24">
        <v>0.62</v>
      </c>
      <c r="AP24">
        <v>0.879</v>
      </c>
      <c r="AQ24">
        <v>0.55200000000000005</v>
      </c>
      <c r="AR24">
        <v>4.1909999999999998</v>
      </c>
      <c r="AS24">
        <v>14.819000000000001</v>
      </c>
      <c r="AT24">
        <v>38.326000000000001</v>
      </c>
      <c r="AU24">
        <v>19.364000000000001</v>
      </c>
      <c r="AV24">
        <v>32.033999999999999</v>
      </c>
      <c r="AW24">
        <v>22.701000000000001</v>
      </c>
      <c r="AX24">
        <v>2408.7220000000002</v>
      </c>
    </row>
    <row r="25" spans="1:50" x14ac:dyDescent="0.2">
      <c r="D25">
        <v>22</v>
      </c>
      <c r="E25">
        <v>250</v>
      </c>
      <c r="F25" t="s">
        <v>66</v>
      </c>
      <c r="G25">
        <v>12</v>
      </c>
      <c r="H25" s="8">
        <f t="shared" si="0"/>
        <v>20.303723600000001</v>
      </c>
      <c r="I25" s="8">
        <f t="shared" si="1"/>
        <v>0.42131239999999998</v>
      </c>
      <c r="J25" s="8">
        <f t="shared" si="2"/>
        <v>3.8931762000000005</v>
      </c>
      <c r="K25" s="8">
        <f t="shared" si="3"/>
        <v>-0.77799999999999991</v>
      </c>
      <c r="L25" s="8">
        <f t="shared" si="4"/>
        <v>21.041000000000004</v>
      </c>
      <c r="M25" s="8">
        <f t="shared" si="5"/>
        <v>10.3636</v>
      </c>
      <c r="N25" s="8">
        <f t="shared" si="6"/>
        <v>9.4022369999999995</v>
      </c>
      <c r="O25" s="8">
        <f t="shared" si="7"/>
        <v>0.40726179999999995</v>
      </c>
      <c r="P25" s="9">
        <f t="shared" si="18"/>
        <v>0.9406000000000001</v>
      </c>
      <c r="Q25" s="9">
        <f t="shared" si="8"/>
        <v>0.70760000000000001</v>
      </c>
      <c r="R25" s="9">
        <f t="shared" si="9"/>
        <v>0.84460000000000002</v>
      </c>
      <c r="S25" s="9">
        <f t="shared" si="10"/>
        <v>0.56200000000000006</v>
      </c>
      <c r="T25" s="9">
        <f t="shared" si="11"/>
        <v>6.1752000000000002</v>
      </c>
      <c r="U25" s="8">
        <f t="shared" si="12"/>
        <v>23.967399999999998</v>
      </c>
      <c r="V25" s="10">
        <f t="shared" si="13"/>
        <v>34.455200000000005</v>
      </c>
      <c r="W25" s="10">
        <f t="shared" si="14"/>
        <v>10.65</v>
      </c>
      <c r="X25" s="10">
        <f t="shared" si="15"/>
        <v>26.501999999999999</v>
      </c>
      <c r="Y25" s="10">
        <f t="shared" si="16"/>
        <v>16.115400000000001</v>
      </c>
      <c r="Z25" s="10">
        <f t="shared" si="17"/>
        <v>5254.3339999999998</v>
      </c>
      <c r="AA25" s="8">
        <v>5254.3339999999998</v>
      </c>
      <c r="AC25">
        <v>1</v>
      </c>
      <c r="AD25">
        <v>22</v>
      </c>
      <c r="AE25">
        <v>12</v>
      </c>
      <c r="AF25">
        <v>16027.32</v>
      </c>
      <c r="AG25">
        <v>26.106000000000002</v>
      </c>
      <c r="AH25">
        <v>3238.4380000000001</v>
      </c>
      <c r="AI25">
        <v>-0.46600000000000003</v>
      </c>
      <c r="AJ25">
        <v>18.657</v>
      </c>
      <c r="AK25">
        <v>7.2930000000000001</v>
      </c>
      <c r="AL25">
        <v>7329.6139999999996</v>
      </c>
      <c r="AM25">
        <v>38.151000000000003</v>
      </c>
      <c r="AN25">
        <v>0.92600000000000005</v>
      </c>
      <c r="AO25">
        <v>0.65300000000000002</v>
      </c>
      <c r="AP25">
        <v>0.81</v>
      </c>
      <c r="AQ25">
        <v>0.58599999999999997</v>
      </c>
      <c r="AR25">
        <v>5.4489999999999998</v>
      </c>
      <c r="AS25">
        <v>16.728999999999999</v>
      </c>
      <c r="AT25">
        <v>28.300999999999998</v>
      </c>
      <c r="AU25">
        <v>10.683</v>
      </c>
      <c r="AV25">
        <v>22.620999999999999</v>
      </c>
      <c r="AW25">
        <v>15.044</v>
      </c>
      <c r="AX25">
        <v>4312.7629999999999</v>
      </c>
    </row>
    <row r="26" spans="1:50" x14ac:dyDescent="0.2">
      <c r="D26">
        <v>23</v>
      </c>
      <c r="E26">
        <v>250</v>
      </c>
      <c r="F26" t="s">
        <v>66</v>
      </c>
      <c r="G26">
        <v>60</v>
      </c>
      <c r="H26" s="8">
        <f t="shared" si="0"/>
        <v>9.9632121999999992</v>
      </c>
      <c r="I26" s="8">
        <f t="shared" si="1"/>
        <v>2.317700000000001E-2</v>
      </c>
      <c r="J26" s="8">
        <f t="shared" si="2"/>
        <v>1.8053352</v>
      </c>
      <c r="K26" s="8">
        <f t="shared" si="3"/>
        <v>-0.33360000000000001</v>
      </c>
      <c r="L26" s="8">
        <f t="shared" si="4"/>
        <v>25.422199999999997</v>
      </c>
      <c r="M26" s="8">
        <f t="shared" si="5"/>
        <v>8.7612000000000005</v>
      </c>
      <c r="N26" s="8">
        <f t="shared" si="6"/>
        <v>4.8343867999999999</v>
      </c>
      <c r="O26" s="8">
        <f t="shared" si="7"/>
        <v>1.2332000000000044E-2</v>
      </c>
      <c r="P26" s="9">
        <f t="shared" si="18"/>
        <v>0.94220000000000004</v>
      </c>
      <c r="Q26" s="9">
        <f t="shared" si="8"/>
        <v>0.75540000000000007</v>
      </c>
      <c r="R26" s="9">
        <f t="shared" si="9"/>
        <v>0.88100000000000001</v>
      </c>
      <c r="S26" s="9">
        <f t="shared" si="10"/>
        <v>0.6966</v>
      </c>
      <c r="T26" s="9">
        <f t="shared" si="11"/>
        <v>3.9539999999999997</v>
      </c>
      <c r="U26" s="8">
        <f t="shared" si="12"/>
        <v>18.790600000000001</v>
      </c>
      <c r="V26" s="10">
        <f t="shared" si="13"/>
        <v>38.651200000000003</v>
      </c>
      <c r="W26" s="10">
        <f t="shared" si="14"/>
        <v>16.275399999999998</v>
      </c>
      <c r="X26" s="10">
        <f t="shared" si="15"/>
        <v>31.246199999999998</v>
      </c>
      <c r="Y26" s="10">
        <f t="shared" si="16"/>
        <v>20.588000000000001</v>
      </c>
      <c r="Z26" s="10">
        <f t="shared" si="17"/>
        <v>2729.8845999999999</v>
      </c>
      <c r="AA26" s="8">
        <v>2729.8845999999999</v>
      </c>
      <c r="AC26">
        <v>1</v>
      </c>
      <c r="AD26">
        <v>23</v>
      </c>
      <c r="AE26">
        <v>60</v>
      </c>
      <c r="AF26">
        <v>11910.973</v>
      </c>
      <c r="AG26">
        <v>394.62200000000001</v>
      </c>
      <c r="AH26">
        <v>1016.544</v>
      </c>
      <c r="AI26">
        <v>-0.26800000000000002</v>
      </c>
      <c r="AJ26">
        <v>36.307000000000002</v>
      </c>
      <c r="AK26">
        <v>14.314</v>
      </c>
      <c r="AL26">
        <v>5760.41</v>
      </c>
      <c r="AM26">
        <v>380.01499999999999</v>
      </c>
      <c r="AN26">
        <v>1</v>
      </c>
      <c r="AO26">
        <v>0.93400000000000005</v>
      </c>
      <c r="AP26">
        <v>1</v>
      </c>
      <c r="AQ26">
        <v>0.94799999999999995</v>
      </c>
      <c r="AR26">
        <v>2.423</v>
      </c>
      <c r="AS26">
        <v>30.353000000000002</v>
      </c>
      <c r="AT26">
        <v>59.390999999999998</v>
      </c>
      <c r="AU26">
        <v>19.747</v>
      </c>
      <c r="AV26">
        <v>46.686</v>
      </c>
      <c r="AW26">
        <v>27.523</v>
      </c>
      <c r="AX26">
        <v>1718.3019999999999</v>
      </c>
    </row>
    <row r="27" spans="1:50" x14ac:dyDescent="0.2">
      <c r="D27">
        <v>24</v>
      </c>
      <c r="E27">
        <v>250</v>
      </c>
      <c r="F27" t="s">
        <v>66</v>
      </c>
      <c r="G27">
        <v>120</v>
      </c>
      <c r="H27" s="8">
        <f t="shared" si="0"/>
        <v>7.9787141999999998</v>
      </c>
      <c r="I27" s="8">
        <f t="shared" si="1"/>
        <v>0.20995920000000001</v>
      </c>
      <c r="J27" s="8">
        <f t="shared" si="2"/>
        <v>1.4582635999999998</v>
      </c>
      <c r="K27" s="8">
        <f t="shared" si="3"/>
        <v>-0.39740000000000003</v>
      </c>
      <c r="L27" s="8">
        <f t="shared" si="4"/>
        <v>30.137400000000003</v>
      </c>
      <c r="M27" s="8">
        <f t="shared" si="5"/>
        <v>8.4077999999999999</v>
      </c>
      <c r="N27" s="8">
        <f t="shared" si="6"/>
        <v>3.8848280000000002</v>
      </c>
      <c r="O27" s="8">
        <f t="shared" si="7"/>
        <v>0.20605739999999997</v>
      </c>
      <c r="P27" s="9">
        <f t="shared" si="18"/>
        <v>0.95679999999999998</v>
      </c>
      <c r="Q27" s="9">
        <f t="shared" si="8"/>
        <v>0.74720000000000009</v>
      </c>
      <c r="R27" s="9">
        <f t="shared" si="9"/>
        <v>0.9396000000000001</v>
      </c>
      <c r="S27" s="9">
        <f t="shared" si="10"/>
        <v>0.71900000000000008</v>
      </c>
      <c r="T27" s="9">
        <f t="shared" si="11"/>
        <v>3.3676000000000004</v>
      </c>
      <c r="U27" s="8">
        <f t="shared" si="12"/>
        <v>17.821999999999999</v>
      </c>
      <c r="V27" s="10">
        <f t="shared" si="13"/>
        <v>42.852999999999994</v>
      </c>
      <c r="W27" s="10">
        <f t="shared" si="14"/>
        <v>21.096200000000003</v>
      </c>
      <c r="X27" s="10">
        <f t="shared" si="15"/>
        <v>35.744199999999999</v>
      </c>
      <c r="Y27" s="10">
        <f t="shared" si="16"/>
        <v>25.409199999999998</v>
      </c>
      <c r="Z27" s="10">
        <f t="shared" si="17"/>
        <v>2026.3719999999998</v>
      </c>
      <c r="AA27" s="8">
        <v>2026.3719999999998</v>
      </c>
      <c r="AC27">
        <v>1</v>
      </c>
      <c r="AD27">
        <v>24</v>
      </c>
      <c r="AE27">
        <v>120</v>
      </c>
      <c r="AF27">
        <v>8142.9849999999997</v>
      </c>
      <c r="AG27">
        <v>-132.24</v>
      </c>
      <c r="AH27">
        <v>1592.914</v>
      </c>
      <c r="AI27">
        <v>-0.72</v>
      </c>
      <c r="AJ27">
        <v>28.49</v>
      </c>
      <c r="AK27">
        <v>8.7840000000000007</v>
      </c>
      <c r="AL27">
        <v>3950.6880000000001</v>
      </c>
      <c r="AM27">
        <v>-149.846</v>
      </c>
      <c r="AN27">
        <v>0.94199999999999995</v>
      </c>
      <c r="AO27">
        <v>0.68600000000000005</v>
      </c>
      <c r="AP27">
        <v>0.95699999999999996</v>
      </c>
      <c r="AQ27">
        <v>0.70699999999999996</v>
      </c>
      <c r="AR27">
        <v>3.5470000000000002</v>
      </c>
      <c r="AS27">
        <v>18.568000000000001</v>
      </c>
      <c r="AT27">
        <v>41.94</v>
      </c>
      <c r="AU27">
        <v>18.97</v>
      </c>
      <c r="AV27">
        <v>34.31</v>
      </c>
      <c r="AW27">
        <v>23.443000000000001</v>
      </c>
      <c r="AX27">
        <v>2309.5729999999999</v>
      </c>
    </row>
    <row r="28" spans="1:50" x14ac:dyDescent="0.2">
      <c r="D28">
        <v>25</v>
      </c>
      <c r="E28">
        <v>75</v>
      </c>
      <c r="F28" t="s">
        <v>65</v>
      </c>
      <c r="G28">
        <v>12</v>
      </c>
      <c r="H28" s="8">
        <f t="shared" si="0"/>
        <v>19.712557200000003</v>
      </c>
      <c r="I28" s="8">
        <f t="shared" si="1"/>
        <v>-2.4425024</v>
      </c>
      <c r="J28" s="8">
        <f t="shared" si="2"/>
        <v>4.6490321999999997</v>
      </c>
      <c r="K28" s="8">
        <f t="shared" si="3"/>
        <v>-1.014</v>
      </c>
      <c r="L28" s="8">
        <f t="shared" si="4"/>
        <v>22.034399999999998</v>
      </c>
      <c r="M28" s="8">
        <f t="shared" si="5"/>
        <v>10.4984</v>
      </c>
      <c r="N28" s="8">
        <f t="shared" si="6"/>
        <v>9.0470725999999999</v>
      </c>
      <c r="O28" s="8">
        <f t="shared" si="7"/>
        <v>-2.4558669999999996</v>
      </c>
      <c r="P28" s="9">
        <f t="shared" si="18"/>
        <v>0.90399999999999991</v>
      </c>
      <c r="Q28" s="9">
        <f t="shared" si="8"/>
        <v>0.57840000000000003</v>
      </c>
      <c r="R28" s="9">
        <f t="shared" si="9"/>
        <v>0.86699999999999999</v>
      </c>
      <c r="S28" s="9">
        <f t="shared" si="10"/>
        <v>0.54820000000000002</v>
      </c>
      <c r="T28" s="9">
        <f t="shared" si="11"/>
        <v>5.9673999999999996</v>
      </c>
      <c r="U28" s="8">
        <f t="shared" si="12"/>
        <v>24.55</v>
      </c>
      <c r="V28" s="10">
        <f t="shared" si="13"/>
        <v>37.985599999999998</v>
      </c>
      <c r="W28" s="10">
        <f t="shared" si="14"/>
        <v>11.097999999999999</v>
      </c>
      <c r="X28" s="10">
        <f t="shared" si="15"/>
        <v>28.616000000000003</v>
      </c>
      <c r="Y28" s="10">
        <f t="shared" si="16"/>
        <v>16.497599999999998</v>
      </c>
      <c r="Z28" s="10">
        <f t="shared" si="17"/>
        <v>6002.6253999999999</v>
      </c>
      <c r="AA28" s="8">
        <v>6002.6253999999999</v>
      </c>
      <c r="AC28">
        <v>1</v>
      </c>
      <c r="AD28">
        <v>25</v>
      </c>
      <c r="AE28">
        <v>12</v>
      </c>
      <c r="AF28">
        <v>27000.14</v>
      </c>
      <c r="AG28">
        <v>-4672.3100000000004</v>
      </c>
      <c r="AH28">
        <v>7122.2659999999996</v>
      </c>
      <c r="AI28">
        <v>-2.1819999999999999</v>
      </c>
      <c r="AJ28">
        <v>22.689</v>
      </c>
      <c r="AK28">
        <v>14.07</v>
      </c>
      <c r="AL28">
        <v>12928.973</v>
      </c>
      <c r="AM28">
        <v>-4633.826</v>
      </c>
      <c r="AN28">
        <v>0.98299999999999998</v>
      </c>
      <c r="AO28">
        <v>0.41299999999999998</v>
      </c>
      <c r="AP28">
        <v>0.91400000000000003</v>
      </c>
      <c r="AQ28">
        <v>0.43099999999999999</v>
      </c>
      <c r="AR28">
        <v>7.524</v>
      </c>
      <c r="AS28">
        <v>33.177999999999997</v>
      </c>
      <c r="AT28">
        <v>46.411999999999999</v>
      </c>
      <c r="AU28">
        <v>8.9689999999999994</v>
      </c>
      <c r="AV28">
        <v>33.082999999999998</v>
      </c>
      <c r="AW28">
        <v>14.742000000000001</v>
      </c>
      <c r="AX28">
        <v>8202.7309999999998</v>
      </c>
    </row>
    <row r="29" spans="1:50" x14ac:dyDescent="0.2">
      <c r="D29">
        <v>26</v>
      </c>
      <c r="E29">
        <v>75</v>
      </c>
      <c r="F29" t="s">
        <v>65</v>
      </c>
      <c r="G29">
        <v>60</v>
      </c>
      <c r="H29" s="8">
        <f t="shared" si="0"/>
        <v>8.456411199999998</v>
      </c>
      <c r="I29" s="8">
        <f t="shared" si="1"/>
        <v>-0.10054459999999998</v>
      </c>
      <c r="J29" s="8">
        <f t="shared" si="2"/>
        <v>1.5729872</v>
      </c>
      <c r="K29" s="8">
        <f t="shared" si="3"/>
        <v>-1.44E-2</v>
      </c>
      <c r="L29" s="8">
        <f t="shared" si="4"/>
        <v>29.847199999999997</v>
      </c>
      <c r="M29" s="8">
        <f t="shared" si="5"/>
        <v>7.9134000000000002</v>
      </c>
      <c r="N29" s="8">
        <f t="shared" si="6"/>
        <v>3.9702826</v>
      </c>
      <c r="O29" s="8">
        <f t="shared" si="7"/>
        <v>-9.2791799999999994E-2</v>
      </c>
      <c r="P29" s="9">
        <f t="shared" si="18"/>
        <v>0.93059999999999987</v>
      </c>
      <c r="Q29" s="9">
        <f t="shared" si="8"/>
        <v>0.74540000000000006</v>
      </c>
      <c r="R29" s="9">
        <f t="shared" si="9"/>
        <v>0.88979999999999992</v>
      </c>
      <c r="S29" s="9">
        <f t="shared" si="10"/>
        <v>0.69820000000000004</v>
      </c>
      <c r="T29" s="9">
        <f t="shared" si="11"/>
        <v>3.6387999999999998</v>
      </c>
      <c r="U29" s="8">
        <f t="shared" si="12"/>
        <v>17.442</v>
      </c>
      <c r="V29" s="10">
        <f t="shared" si="13"/>
        <v>40.645400000000002</v>
      </c>
      <c r="W29" s="10">
        <f t="shared" si="14"/>
        <v>21.614599999999999</v>
      </c>
      <c r="X29" s="10">
        <f t="shared" si="15"/>
        <v>34.391200000000005</v>
      </c>
      <c r="Y29" s="10">
        <f t="shared" si="16"/>
        <v>25.914400000000001</v>
      </c>
      <c r="Z29" s="10">
        <f t="shared" si="17"/>
        <v>2268.1954000000001</v>
      </c>
      <c r="AA29" s="8">
        <v>2268.1954000000001</v>
      </c>
      <c r="AC29">
        <v>1</v>
      </c>
      <c r="AD29">
        <v>26</v>
      </c>
      <c r="AE29">
        <v>60</v>
      </c>
      <c r="AF29">
        <v>10409.749</v>
      </c>
      <c r="AG29">
        <v>-75.364999999999995</v>
      </c>
      <c r="AH29">
        <v>2484.4090000000001</v>
      </c>
      <c r="AI29">
        <v>-5.8000000000000003E-2</v>
      </c>
      <c r="AJ29">
        <v>22.05</v>
      </c>
      <c r="AK29">
        <v>7.6050000000000004</v>
      </c>
      <c r="AL29">
        <v>5072.9790000000003</v>
      </c>
      <c r="AM29">
        <v>-83.27</v>
      </c>
      <c r="AN29">
        <v>0.84299999999999997</v>
      </c>
      <c r="AO29">
        <v>0.61199999999999999</v>
      </c>
      <c r="AP29">
        <v>0.82799999999999996</v>
      </c>
      <c r="AQ29">
        <v>0.49099999999999999</v>
      </c>
      <c r="AR29">
        <v>5.0449999999999999</v>
      </c>
      <c r="AS29">
        <v>16.427</v>
      </c>
      <c r="AT29">
        <v>33.252000000000002</v>
      </c>
      <c r="AU29">
        <v>14.878</v>
      </c>
      <c r="AV29">
        <v>26.923999999999999</v>
      </c>
      <c r="AW29">
        <v>18.268000000000001</v>
      </c>
      <c r="AX29">
        <v>3322.2170000000001</v>
      </c>
    </row>
    <row r="30" spans="1:50" x14ac:dyDescent="0.2">
      <c r="D30">
        <v>27</v>
      </c>
      <c r="E30">
        <v>75</v>
      </c>
      <c r="F30" t="s">
        <v>65</v>
      </c>
      <c r="G30">
        <v>120</v>
      </c>
      <c r="H30" s="8">
        <f t="shared" si="0"/>
        <v>6.6694788000000003</v>
      </c>
      <c r="I30" s="8">
        <f t="shared" si="1"/>
        <v>-0.4248902</v>
      </c>
      <c r="J30" s="8">
        <f t="shared" si="2"/>
        <v>1.1370464</v>
      </c>
      <c r="K30" s="8">
        <f t="shared" si="3"/>
        <v>0.13420000000000001</v>
      </c>
      <c r="L30" s="8">
        <f t="shared" si="4"/>
        <v>36.549199999999999</v>
      </c>
      <c r="M30" s="8">
        <f t="shared" si="5"/>
        <v>7.5277999999999992</v>
      </c>
      <c r="N30" s="8">
        <f t="shared" si="6"/>
        <v>3.2356835999999998</v>
      </c>
      <c r="O30" s="8">
        <f t="shared" si="7"/>
        <v>-0.41031319999999993</v>
      </c>
      <c r="P30" s="9">
        <f t="shared" si="18"/>
        <v>0.93900000000000006</v>
      </c>
      <c r="Q30" s="9">
        <f t="shared" si="8"/>
        <v>0.81299999999999994</v>
      </c>
      <c r="R30" s="9">
        <f t="shared" si="9"/>
        <v>0.97599999999999998</v>
      </c>
      <c r="S30" s="9">
        <f t="shared" si="10"/>
        <v>0.76380000000000003</v>
      </c>
      <c r="T30" s="9">
        <f t="shared" si="11"/>
        <v>2.6064000000000003</v>
      </c>
      <c r="U30" s="8">
        <f t="shared" si="12"/>
        <v>15.721799999999998</v>
      </c>
      <c r="V30" s="10">
        <f t="shared" si="13"/>
        <v>45.743399999999994</v>
      </c>
      <c r="W30" s="10">
        <f t="shared" si="14"/>
        <v>28.507600000000004</v>
      </c>
      <c r="X30" s="10">
        <f t="shared" si="15"/>
        <v>40.893000000000001</v>
      </c>
      <c r="Y30" s="10">
        <f t="shared" si="16"/>
        <v>32.493200000000002</v>
      </c>
      <c r="Z30" s="10">
        <f t="shared" si="17"/>
        <v>1649.3292000000001</v>
      </c>
      <c r="AA30" s="8">
        <v>1649.3292000000001</v>
      </c>
      <c r="AC30">
        <v>1</v>
      </c>
      <c r="AD30">
        <v>27</v>
      </c>
      <c r="AE30">
        <v>120</v>
      </c>
      <c r="AF30">
        <v>7030.3869999999997</v>
      </c>
      <c r="AG30">
        <v>-15.933999999999999</v>
      </c>
      <c r="AH30">
        <v>1182.7570000000001</v>
      </c>
      <c r="AI30">
        <v>-0.29299999999999998</v>
      </c>
      <c r="AJ30">
        <v>33.463000000000001</v>
      </c>
      <c r="AK30">
        <v>7.4850000000000003</v>
      </c>
      <c r="AL30">
        <v>3439.4560000000001</v>
      </c>
      <c r="AM30">
        <v>-0.39500000000000002</v>
      </c>
      <c r="AN30">
        <v>0.98299999999999998</v>
      </c>
      <c r="AO30">
        <v>0.76</v>
      </c>
      <c r="AP30">
        <v>0.96599999999999997</v>
      </c>
      <c r="AQ30">
        <v>0.69</v>
      </c>
      <c r="AR30">
        <v>2.859</v>
      </c>
      <c r="AS30">
        <v>15.571999999999999</v>
      </c>
      <c r="AT30">
        <v>43.101999999999997</v>
      </c>
      <c r="AU30">
        <v>24.882000000000001</v>
      </c>
      <c r="AV30">
        <v>38.026000000000003</v>
      </c>
      <c r="AW30">
        <v>29.077999999999999</v>
      </c>
      <c r="AX30">
        <v>1572.7449999999999</v>
      </c>
    </row>
    <row r="31" spans="1:50" x14ac:dyDescent="0.2">
      <c r="D31">
        <v>28</v>
      </c>
      <c r="E31">
        <v>250</v>
      </c>
      <c r="F31" t="s">
        <v>65</v>
      </c>
      <c r="G31">
        <v>12</v>
      </c>
      <c r="H31" s="8">
        <f t="shared" si="0"/>
        <v>21.530203199999999</v>
      </c>
      <c r="I31" s="8">
        <f t="shared" si="1"/>
        <v>-1.9471184000000001</v>
      </c>
      <c r="J31" s="8">
        <f t="shared" si="2"/>
        <v>4.8044840000000004</v>
      </c>
      <c r="K31" s="8">
        <f t="shared" si="3"/>
        <v>-0.94440000000000013</v>
      </c>
      <c r="L31" s="8">
        <f t="shared" si="4"/>
        <v>20.617599999999999</v>
      </c>
      <c r="M31" s="8">
        <f t="shared" si="5"/>
        <v>10.6722</v>
      </c>
      <c r="N31" s="8">
        <f t="shared" si="6"/>
        <v>10.053753</v>
      </c>
      <c r="O31" s="8">
        <f t="shared" si="7"/>
        <v>-1.9561785999999999</v>
      </c>
      <c r="P31" s="9">
        <f t="shared" si="18"/>
        <v>0.89600000000000013</v>
      </c>
      <c r="Q31" s="9">
        <f t="shared" si="8"/>
        <v>0.64479999999999993</v>
      </c>
      <c r="R31" s="9">
        <f t="shared" si="9"/>
        <v>0.86739999999999995</v>
      </c>
      <c r="S31" s="9">
        <f t="shared" si="10"/>
        <v>0.60699999999999998</v>
      </c>
      <c r="T31" s="9">
        <f t="shared" si="11"/>
        <v>6.0345999999999993</v>
      </c>
      <c r="U31" s="8">
        <f t="shared" si="12"/>
        <v>25.2074</v>
      </c>
      <c r="V31" s="10">
        <f t="shared" si="13"/>
        <v>36.933</v>
      </c>
      <c r="W31" s="10">
        <f t="shared" si="14"/>
        <v>10.2934</v>
      </c>
      <c r="X31" s="10">
        <f t="shared" si="15"/>
        <v>27.069400000000002</v>
      </c>
      <c r="Y31" s="10">
        <f t="shared" si="16"/>
        <v>15.7202</v>
      </c>
      <c r="Z31" s="10">
        <f t="shared" si="17"/>
        <v>6262.9160000000002</v>
      </c>
      <c r="AA31" s="8">
        <v>6262.9160000000002</v>
      </c>
      <c r="AC31">
        <v>1</v>
      </c>
      <c r="AD31">
        <v>28</v>
      </c>
      <c r="AE31">
        <v>12</v>
      </c>
      <c r="AF31">
        <v>20655.136999999999</v>
      </c>
      <c r="AG31">
        <v>-3889.9389999999999</v>
      </c>
      <c r="AH31">
        <v>5284.018</v>
      </c>
      <c r="AI31">
        <v>-1.042</v>
      </c>
      <c r="AJ31">
        <v>19.178000000000001</v>
      </c>
      <c r="AK31">
        <v>8.7119999999999997</v>
      </c>
      <c r="AL31">
        <v>9662.57</v>
      </c>
      <c r="AM31">
        <v>-3864.875</v>
      </c>
      <c r="AN31">
        <v>0.76900000000000002</v>
      </c>
      <c r="AO31">
        <v>0.68600000000000005</v>
      </c>
      <c r="AP31">
        <v>0.81</v>
      </c>
      <c r="AQ31">
        <v>0.629</v>
      </c>
      <c r="AR31">
        <v>5.5449999999999999</v>
      </c>
      <c r="AS31">
        <v>20.13</v>
      </c>
      <c r="AT31">
        <v>30.024000000000001</v>
      </c>
      <c r="AU31">
        <v>10.023</v>
      </c>
      <c r="AV31">
        <v>23.84</v>
      </c>
      <c r="AW31">
        <v>14.945</v>
      </c>
      <c r="AX31">
        <v>7518.6769999999997</v>
      </c>
    </row>
    <row r="32" spans="1:50" x14ac:dyDescent="0.2">
      <c r="D32">
        <v>29</v>
      </c>
      <c r="E32">
        <v>250</v>
      </c>
      <c r="F32" t="s">
        <v>65</v>
      </c>
      <c r="G32">
        <v>60</v>
      </c>
      <c r="H32" s="8">
        <f t="shared" si="0"/>
        <v>11.30738</v>
      </c>
      <c r="I32" s="8">
        <f t="shared" si="1"/>
        <v>-0.67688879999999996</v>
      </c>
      <c r="J32" s="8">
        <f t="shared" si="2"/>
        <v>2.5410977999999997</v>
      </c>
      <c r="K32" s="8">
        <f t="shared" si="3"/>
        <v>-0.11939999999999999</v>
      </c>
      <c r="L32" s="8">
        <f t="shared" si="4"/>
        <v>25.253600000000002</v>
      </c>
      <c r="M32" s="8">
        <f t="shared" si="5"/>
        <v>9.0847999999999995</v>
      </c>
      <c r="N32" s="8">
        <f t="shared" si="6"/>
        <v>5.4489894000000003</v>
      </c>
      <c r="O32" s="8">
        <f t="shared" si="7"/>
        <v>-0.67074300000000009</v>
      </c>
      <c r="P32" s="9">
        <f t="shared" si="18"/>
        <v>0.92239999999999989</v>
      </c>
      <c r="Q32" s="9">
        <f t="shared" si="8"/>
        <v>0.60819999999999996</v>
      </c>
      <c r="R32" s="9">
        <f t="shared" si="9"/>
        <v>0.86359999999999992</v>
      </c>
      <c r="S32" s="9">
        <f t="shared" si="10"/>
        <v>0.57940000000000003</v>
      </c>
      <c r="T32" s="9">
        <f t="shared" si="11"/>
        <v>4.9495999999999993</v>
      </c>
      <c r="U32" s="8">
        <f t="shared" si="12"/>
        <v>20.0824</v>
      </c>
      <c r="V32" s="10">
        <f t="shared" si="13"/>
        <v>37.995399999999997</v>
      </c>
      <c r="W32" s="10">
        <f t="shared" si="14"/>
        <v>16.388399999999997</v>
      </c>
      <c r="X32" s="10">
        <f t="shared" si="15"/>
        <v>30.762400000000003</v>
      </c>
      <c r="Y32" s="10">
        <f t="shared" si="16"/>
        <v>20.710599999999999</v>
      </c>
      <c r="Z32" s="10">
        <f t="shared" si="17"/>
        <v>3317.8465999999999</v>
      </c>
      <c r="AA32" s="8">
        <v>3317.8465999999999</v>
      </c>
      <c r="AC32">
        <v>1</v>
      </c>
      <c r="AD32">
        <v>29</v>
      </c>
      <c r="AE32">
        <v>60</v>
      </c>
      <c r="AF32">
        <v>10079.655000000001</v>
      </c>
      <c r="AG32">
        <v>-1412.5319999999999</v>
      </c>
      <c r="AH32">
        <v>2790.527</v>
      </c>
      <c r="AI32">
        <v>-0.19500000000000001</v>
      </c>
      <c r="AJ32">
        <v>22.581</v>
      </c>
      <c r="AK32">
        <v>7.4020000000000001</v>
      </c>
      <c r="AL32">
        <v>4876.7110000000002</v>
      </c>
      <c r="AM32">
        <v>-1422.5530000000001</v>
      </c>
      <c r="AN32">
        <v>0.86799999999999999</v>
      </c>
      <c r="AO32">
        <v>0.52100000000000002</v>
      </c>
      <c r="AP32">
        <v>0.81</v>
      </c>
      <c r="AQ32">
        <v>0.58599999999999997</v>
      </c>
      <c r="AR32">
        <v>4.7489999999999997</v>
      </c>
      <c r="AS32">
        <v>16.212</v>
      </c>
      <c r="AT32">
        <v>32.799999999999997</v>
      </c>
      <c r="AU32">
        <v>15.718999999999999</v>
      </c>
      <c r="AV32">
        <v>26.797999999999998</v>
      </c>
      <c r="AW32">
        <v>19.100000000000001</v>
      </c>
      <c r="AX32">
        <v>3546.0859999999998</v>
      </c>
    </row>
    <row r="33" spans="4:50" x14ac:dyDescent="0.2">
      <c r="D33">
        <v>30</v>
      </c>
      <c r="E33">
        <v>250</v>
      </c>
      <c r="F33" t="s">
        <v>65</v>
      </c>
      <c r="G33">
        <v>120</v>
      </c>
      <c r="H33" s="8">
        <f t="shared" si="0"/>
        <v>8.7508120000000016</v>
      </c>
      <c r="I33" s="8">
        <f t="shared" si="1"/>
        <v>-0.35491440000000002</v>
      </c>
      <c r="J33" s="8">
        <f t="shared" si="2"/>
        <v>2.0599468000000001</v>
      </c>
      <c r="K33" s="8">
        <f t="shared" si="3"/>
        <v>-0.21960000000000002</v>
      </c>
      <c r="L33" s="8">
        <f t="shared" si="4"/>
        <v>23.651800000000001</v>
      </c>
      <c r="M33" s="8">
        <f t="shared" si="5"/>
        <v>6.9774000000000003</v>
      </c>
      <c r="N33" s="8">
        <f t="shared" si="6"/>
        <v>4.2444138000000002</v>
      </c>
      <c r="O33" s="8">
        <f t="shared" si="7"/>
        <v>-0.34375880000000003</v>
      </c>
      <c r="P33" s="9">
        <f t="shared" si="18"/>
        <v>0.90240000000000009</v>
      </c>
      <c r="Q33" s="9">
        <f t="shared" si="8"/>
        <v>0.63780000000000003</v>
      </c>
      <c r="R33" s="9">
        <f t="shared" si="9"/>
        <v>0.82900000000000007</v>
      </c>
      <c r="S33" s="9">
        <f t="shared" si="10"/>
        <v>0.6</v>
      </c>
      <c r="T33" s="9">
        <f t="shared" si="11"/>
        <v>4.2677999999999994</v>
      </c>
      <c r="U33" s="8">
        <f t="shared" si="12"/>
        <v>15.1594</v>
      </c>
      <c r="V33" s="10">
        <f t="shared" si="13"/>
        <v>34.077200000000005</v>
      </c>
      <c r="W33" s="10">
        <f t="shared" si="14"/>
        <v>16.688000000000002</v>
      </c>
      <c r="X33" s="10">
        <f t="shared" si="15"/>
        <v>28.1892</v>
      </c>
      <c r="Y33" s="10">
        <f t="shared" si="16"/>
        <v>20.0152</v>
      </c>
      <c r="Z33" s="10">
        <f t="shared" si="17"/>
        <v>2847.4406000000004</v>
      </c>
      <c r="AA33" s="8">
        <v>2847.4406000000004</v>
      </c>
      <c r="AC33">
        <v>1</v>
      </c>
      <c r="AD33">
        <v>30</v>
      </c>
      <c r="AE33">
        <v>120</v>
      </c>
      <c r="AF33">
        <v>7409.7640000000001</v>
      </c>
      <c r="AG33">
        <v>-864.83500000000004</v>
      </c>
      <c r="AH33">
        <v>2071.114</v>
      </c>
      <c r="AI33">
        <v>-0.123</v>
      </c>
      <c r="AJ33">
        <v>23.670999999999999</v>
      </c>
      <c r="AK33">
        <v>6.1130000000000004</v>
      </c>
      <c r="AL33">
        <v>3560.6680000000001</v>
      </c>
      <c r="AM33">
        <v>-845.48800000000006</v>
      </c>
      <c r="AN33">
        <v>0.876</v>
      </c>
      <c r="AO33">
        <v>0.504</v>
      </c>
      <c r="AP33">
        <v>0.78400000000000003</v>
      </c>
      <c r="AQ33">
        <v>0.56899999999999995</v>
      </c>
      <c r="AR33">
        <v>4.2990000000000004</v>
      </c>
      <c r="AS33">
        <v>13.154999999999999</v>
      </c>
      <c r="AT33">
        <v>32.594999999999999</v>
      </c>
      <c r="AU33">
        <v>17.568000000000001</v>
      </c>
      <c r="AV33">
        <v>27.491</v>
      </c>
      <c r="AW33">
        <v>20.434000000000001</v>
      </c>
      <c r="AX33">
        <v>2821.9769999999999</v>
      </c>
    </row>
    <row r="34" spans="4:50" x14ac:dyDescent="0.2">
      <c r="D34">
        <v>31</v>
      </c>
      <c r="E34">
        <v>75</v>
      </c>
      <c r="F34" t="s">
        <v>64</v>
      </c>
      <c r="G34">
        <v>12</v>
      </c>
      <c r="H34" s="8">
        <f t="shared" si="0"/>
        <v>36.859050000000003</v>
      </c>
      <c r="I34" s="8">
        <f t="shared" si="1"/>
        <v>0.87108339999999984</v>
      </c>
      <c r="J34" s="8">
        <f t="shared" si="2"/>
        <v>9.6365148000000005</v>
      </c>
      <c r="K34" s="8">
        <f t="shared" si="3"/>
        <v>-0.95540000000000003</v>
      </c>
      <c r="L34" s="8">
        <f t="shared" si="4"/>
        <v>44.634200000000007</v>
      </c>
      <c r="M34" s="8">
        <f t="shared" si="5"/>
        <v>28.841199999999997</v>
      </c>
      <c r="N34" s="8">
        <f t="shared" si="6"/>
        <v>17.192490400000004</v>
      </c>
      <c r="O34" s="8">
        <f t="shared" si="7"/>
        <v>0.84335119999999986</v>
      </c>
      <c r="P34" s="9">
        <f t="shared" si="18"/>
        <v>0.81500000000000006</v>
      </c>
      <c r="Q34" s="9">
        <f t="shared" si="8"/>
        <v>0.47579999999999989</v>
      </c>
      <c r="R34" s="9">
        <f t="shared" si="9"/>
        <v>0.9343999999999999</v>
      </c>
      <c r="S34" s="9">
        <f t="shared" si="10"/>
        <v>0.66199999999999992</v>
      </c>
      <c r="T34" s="9">
        <f t="shared" si="11"/>
        <v>10.589400000000001</v>
      </c>
      <c r="U34" s="8">
        <f t="shared" si="12"/>
        <v>68.459999999999994</v>
      </c>
      <c r="V34" s="10">
        <f t="shared" si="13"/>
        <v>79.848600000000005</v>
      </c>
      <c r="W34" s="10">
        <f t="shared" si="14"/>
        <v>16.609000000000002</v>
      </c>
      <c r="X34" s="10">
        <f t="shared" si="15"/>
        <v>59.042200000000001</v>
      </c>
      <c r="Y34" s="10">
        <f t="shared" si="16"/>
        <v>31.669000000000004</v>
      </c>
      <c r="Z34" s="10">
        <f t="shared" si="17"/>
        <v>11685.666200000001</v>
      </c>
      <c r="AA34" s="8">
        <v>11685.666200000001</v>
      </c>
      <c r="AC34">
        <v>1</v>
      </c>
      <c r="AD34">
        <v>31</v>
      </c>
      <c r="AE34">
        <v>12</v>
      </c>
      <c r="AF34">
        <v>27961.087</v>
      </c>
      <c r="AG34">
        <v>5974.9350000000004</v>
      </c>
      <c r="AH34">
        <v>7497.5379999999996</v>
      </c>
      <c r="AI34">
        <v>-1.9550000000000001</v>
      </c>
      <c r="AJ34">
        <v>17.702999999999999</v>
      </c>
      <c r="AK34">
        <v>11.327999999999999</v>
      </c>
      <c r="AL34">
        <v>12809.34</v>
      </c>
      <c r="AM34">
        <v>5886.9080000000004</v>
      </c>
      <c r="AN34">
        <v>0.876</v>
      </c>
      <c r="AO34">
        <v>0.42099999999999999</v>
      </c>
      <c r="AP34">
        <v>0.88800000000000001</v>
      </c>
      <c r="AQ34">
        <v>0.59499999999999997</v>
      </c>
      <c r="AR34">
        <v>6.4980000000000002</v>
      </c>
      <c r="AS34">
        <v>33.457000000000001</v>
      </c>
      <c r="AT34">
        <v>40.682000000000002</v>
      </c>
      <c r="AU34">
        <v>7.2050000000000001</v>
      </c>
      <c r="AV34">
        <v>23.632000000000001</v>
      </c>
      <c r="AW34">
        <v>13.281000000000001</v>
      </c>
      <c r="AX34">
        <v>9137.5169999999998</v>
      </c>
    </row>
    <row r="35" spans="4:50" x14ac:dyDescent="0.2">
      <c r="D35">
        <v>32</v>
      </c>
      <c r="E35">
        <v>75</v>
      </c>
      <c r="F35" t="s">
        <v>64</v>
      </c>
      <c r="G35">
        <v>60</v>
      </c>
      <c r="H35" s="8">
        <f t="shared" si="0"/>
        <v>33.405914799999998</v>
      </c>
      <c r="I35" s="8">
        <f t="shared" si="1"/>
        <v>2.2135962</v>
      </c>
      <c r="J35" s="8">
        <f t="shared" si="2"/>
        <v>6.7864405999999997</v>
      </c>
      <c r="K35" s="8">
        <f t="shared" si="3"/>
        <v>-1.3313999999999999</v>
      </c>
      <c r="L35" s="8">
        <f t="shared" si="4"/>
        <v>35.785199999999996</v>
      </c>
      <c r="M35" s="8">
        <f t="shared" si="5"/>
        <v>28.904399999999999</v>
      </c>
      <c r="N35" s="8">
        <f t="shared" si="6"/>
        <v>16.748882399999999</v>
      </c>
      <c r="O35" s="8">
        <f t="shared" si="7"/>
        <v>1.9875927999999998</v>
      </c>
      <c r="P35" s="9">
        <f t="shared" si="18"/>
        <v>0.93060000000000009</v>
      </c>
      <c r="Q35" s="9">
        <f t="shared" si="8"/>
        <v>0.67440000000000011</v>
      </c>
      <c r="R35" s="9">
        <f t="shared" si="9"/>
        <v>0.95700000000000007</v>
      </c>
      <c r="S35" s="9">
        <f t="shared" si="10"/>
        <v>0.67740000000000011</v>
      </c>
      <c r="T35" s="9">
        <f t="shared" si="11"/>
        <v>10.741399999999999</v>
      </c>
      <c r="U35" s="8">
        <f t="shared" si="12"/>
        <v>67.769800000000004</v>
      </c>
      <c r="V35" s="10">
        <f t="shared" si="13"/>
        <v>83.234999999999999</v>
      </c>
      <c r="W35" s="10">
        <f t="shared" si="14"/>
        <v>13.6418</v>
      </c>
      <c r="X35" s="10">
        <f t="shared" si="15"/>
        <v>53.399000000000001</v>
      </c>
      <c r="Y35" s="10">
        <f t="shared" si="16"/>
        <v>24.6052</v>
      </c>
      <c r="Z35" s="10">
        <f t="shared" si="17"/>
        <v>8735.7523999999994</v>
      </c>
      <c r="AA35" s="8">
        <v>8735.7523999999994</v>
      </c>
      <c r="AC35">
        <v>1</v>
      </c>
      <c r="AD35">
        <v>32</v>
      </c>
      <c r="AE35">
        <v>60</v>
      </c>
      <c r="AF35">
        <v>27394.66</v>
      </c>
      <c r="AG35">
        <v>1517.9549999999999</v>
      </c>
      <c r="AH35">
        <v>7009.9830000000002</v>
      </c>
      <c r="AI35">
        <v>-1.788</v>
      </c>
      <c r="AJ35">
        <v>22.064</v>
      </c>
      <c r="AK35">
        <v>16.009</v>
      </c>
      <c r="AL35">
        <v>13073.937</v>
      </c>
      <c r="AM35">
        <v>1098.6949999999999</v>
      </c>
      <c r="AN35">
        <v>0.92600000000000005</v>
      </c>
      <c r="AO35">
        <v>0.56200000000000006</v>
      </c>
      <c r="AP35">
        <v>0.88800000000000001</v>
      </c>
      <c r="AQ35">
        <v>0.60299999999999998</v>
      </c>
      <c r="AR35">
        <v>7.7060000000000004</v>
      </c>
      <c r="AS35">
        <v>44.05</v>
      </c>
      <c r="AT35">
        <v>54.453000000000003</v>
      </c>
      <c r="AU35">
        <v>6.6180000000000003</v>
      </c>
      <c r="AV35">
        <v>31.074999999999999</v>
      </c>
      <c r="AW35">
        <v>15.567</v>
      </c>
      <c r="AX35">
        <v>9009.2829999999994</v>
      </c>
    </row>
    <row r="36" spans="4:50" x14ac:dyDescent="0.2">
      <c r="D36">
        <v>33</v>
      </c>
      <c r="E36">
        <v>75</v>
      </c>
      <c r="F36" t="s">
        <v>64</v>
      </c>
      <c r="G36">
        <v>120</v>
      </c>
      <c r="H36" s="8">
        <f t="shared" si="0"/>
        <v>24.551638799999999</v>
      </c>
      <c r="I36" s="8">
        <f t="shared" si="1"/>
        <v>-0.81842579999999998</v>
      </c>
      <c r="J36" s="8">
        <f t="shared" si="2"/>
        <v>6.4408850000000006</v>
      </c>
      <c r="K36" s="8">
        <f t="shared" si="3"/>
        <v>-0.60680000000000001</v>
      </c>
      <c r="L36" s="8">
        <f t="shared" si="4"/>
        <v>36.092399999999998</v>
      </c>
      <c r="M36" s="8">
        <f t="shared" si="5"/>
        <v>25.428799999999999</v>
      </c>
      <c r="N36" s="8">
        <f t="shared" si="6"/>
        <v>11.914892</v>
      </c>
      <c r="O36" s="8">
        <f t="shared" si="7"/>
        <v>-1.0193852000000001</v>
      </c>
      <c r="P36" s="9">
        <f t="shared" si="18"/>
        <v>0.8577999999999999</v>
      </c>
      <c r="Q36" s="9">
        <f t="shared" si="8"/>
        <v>0.55220000000000002</v>
      </c>
      <c r="R36" s="9">
        <f t="shared" si="9"/>
        <v>0.94980000000000009</v>
      </c>
      <c r="S36" s="9">
        <f t="shared" si="10"/>
        <v>0.68620000000000003</v>
      </c>
      <c r="T36" s="9">
        <f t="shared" si="11"/>
        <v>9.6059999999999999</v>
      </c>
      <c r="U36" s="8">
        <f t="shared" si="12"/>
        <v>59.312599999999996</v>
      </c>
      <c r="V36" s="10">
        <f t="shared" si="13"/>
        <v>83.659000000000006</v>
      </c>
      <c r="W36" s="10">
        <f t="shared" si="14"/>
        <v>15.850199999999997</v>
      </c>
      <c r="X36" s="10">
        <f t="shared" si="15"/>
        <v>55.360799999999998</v>
      </c>
      <c r="Y36" s="10">
        <f t="shared" si="16"/>
        <v>25.833199999999998</v>
      </c>
      <c r="Z36" s="10">
        <f t="shared" si="17"/>
        <v>7935.9766</v>
      </c>
      <c r="AA36" s="8">
        <v>7935.9766</v>
      </c>
      <c r="AC36">
        <v>1</v>
      </c>
      <c r="AD36">
        <v>33</v>
      </c>
      <c r="AE36">
        <v>120</v>
      </c>
      <c r="AF36">
        <v>28096.956999999999</v>
      </c>
      <c r="AG36">
        <v>322.30700000000002</v>
      </c>
      <c r="AH36">
        <v>8114.0450000000001</v>
      </c>
      <c r="AI36">
        <v>-0.94699999999999995</v>
      </c>
      <c r="AJ36">
        <v>45.390999999999998</v>
      </c>
      <c r="AK36">
        <v>35.25</v>
      </c>
      <c r="AL36">
        <v>14410.554</v>
      </c>
      <c r="AM36">
        <v>464.88</v>
      </c>
      <c r="AN36">
        <v>0.74399999999999999</v>
      </c>
      <c r="AO36">
        <v>0.55400000000000005</v>
      </c>
      <c r="AP36">
        <v>0.92200000000000004</v>
      </c>
      <c r="AQ36">
        <v>0.64700000000000002</v>
      </c>
      <c r="AR36">
        <v>14.081</v>
      </c>
      <c r="AS36">
        <v>72.073999999999998</v>
      </c>
      <c r="AT36">
        <v>103.617</v>
      </c>
      <c r="AU36">
        <v>17.64</v>
      </c>
      <c r="AV36">
        <v>76.296999999999997</v>
      </c>
      <c r="AW36">
        <v>29.016999999999999</v>
      </c>
      <c r="AX36">
        <v>10354.745999999999</v>
      </c>
    </row>
    <row r="37" spans="4:50" x14ac:dyDescent="0.2">
      <c r="D37">
        <v>34</v>
      </c>
      <c r="E37">
        <v>250</v>
      </c>
      <c r="F37" t="s">
        <v>64</v>
      </c>
      <c r="G37">
        <v>12</v>
      </c>
      <c r="H37" s="8">
        <f t="shared" si="0"/>
        <v>41.7936902</v>
      </c>
      <c r="I37" s="8">
        <f t="shared" si="1"/>
        <v>1.130093</v>
      </c>
      <c r="J37" s="8">
        <f t="shared" si="2"/>
        <v>11.918222200000001</v>
      </c>
      <c r="K37" s="8">
        <f t="shared" si="3"/>
        <v>-0.43079999999999996</v>
      </c>
      <c r="L37" s="8">
        <f t="shared" si="4"/>
        <v>41.895200000000003</v>
      </c>
      <c r="M37" s="8">
        <f t="shared" si="5"/>
        <v>33.446400000000004</v>
      </c>
      <c r="N37" s="8">
        <f t="shared" si="6"/>
        <v>19.832127400000001</v>
      </c>
      <c r="O37" s="8">
        <f t="shared" si="7"/>
        <v>1.1165533999999999</v>
      </c>
      <c r="P37" s="9">
        <f t="shared" si="18"/>
        <v>0.75540000000000007</v>
      </c>
      <c r="Q37" s="9">
        <f t="shared" si="8"/>
        <v>0.44460000000000005</v>
      </c>
      <c r="R37" s="9">
        <f t="shared" si="9"/>
        <v>0.95019999999999993</v>
      </c>
      <c r="S37" s="9">
        <f t="shared" si="10"/>
        <v>0.64979999999999993</v>
      </c>
      <c r="T37" s="9">
        <f t="shared" si="11"/>
        <v>11.625199999999998</v>
      </c>
      <c r="U37" s="8">
        <f t="shared" si="12"/>
        <v>76.021000000000001</v>
      </c>
      <c r="V37" s="10">
        <f t="shared" si="13"/>
        <v>82.294000000000011</v>
      </c>
      <c r="W37" s="10">
        <f t="shared" si="14"/>
        <v>12.800999999999998</v>
      </c>
      <c r="X37" s="10">
        <f t="shared" si="15"/>
        <v>59.322600000000001</v>
      </c>
      <c r="Y37" s="10">
        <f t="shared" si="16"/>
        <v>27.122800000000002</v>
      </c>
      <c r="Z37" s="10">
        <f t="shared" si="17"/>
        <v>14010.805000000002</v>
      </c>
      <c r="AA37" s="8">
        <v>14010.805000000002</v>
      </c>
      <c r="AC37">
        <v>1</v>
      </c>
      <c r="AD37">
        <v>34</v>
      </c>
      <c r="AE37">
        <v>12</v>
      </c>
      <c r="AF37">
        <v>45801.36</v>
      </c>
      <c r="AG37">
        <v>-4092.85</v>
      </c>
      <c r="AH37">
        <v>8829.5190000000002</v>
      </c>
      <c r="AI37">
        <v>1.502</v>
      </c>
      <c r="AJ37">
        <v>46.981000000000002</v>
      </c>
      <c r="AK37">
        <v>38.518999999999998</v>
      </c>
      <c r="AL37">
        <v>21555.751</v>
      </c>
      <c r="AM37">
        <v>-4089.018</v>
      </c>
      <c r="AN37">
        <v>0.91700000000000004</v>
      </c>
      <c r="AO37">
        <v>0.73599999999999999</v>
      </c>
      <c r="AP37">
        <v>1</v>
      </c>
      <c r="AQ37">
        <v>0.79300000000000004</v>
      </c>
      <c r="AR37">
        <v>9.8480000000000008</v>
      </c>
      <c r="AS37">
        <v>89.048000000000002</v>
      </c>
      <c r="AT37">
        <v>93.308000000000007</v>
      </c>
      <c r="AU37">
        <v>13.566000000000001</v>
      </c>
      <c r="AV37">
        <v>67.147000000000006</v>
      </c>
      <c r="AW37">
        <v>29.812999999999999</v>
      </c>
      <c r="AX37">
        <v>10830.385</v>
      </c>
    </row>
    <row r="38" spans="4:50" x14ac:dyDescent="0.2">
      <c r="D38">
        <v>35</v>
      </c>
      <c r="E38">
        <v>250</v>
      </c>
      <c r="F38" t="s">
        <v>64</v>
      </c>
      <c r="G38">
        <v>60</v>
      </c>
      <c r="H38" s="8">
        <f t="shared" si="0"/>
        <v>33.670780000000001</v>
      </c>
      <c r="I38" s="8">
        <f t="shared" si="1"/>
        <v>3.2675317999999995</v>
      </c>
      <c r="J38" s="8">
        <f t="shared" si="2"/>
        <v>8.0164530000000003</v>
      </c>
      <c r="K38" s="8">
        <f t="shared" si="3"/>
        <v>-8.340000000000003E-2</v>
      </c>
      <c r="L38" s="8">
        <f t="shared" si="4"/>
        <v>39.026800000000001</v>
      </c>
      <c r="M38" s="8">
        <f t="shared" si="5"/>
        <v>29.101999999999997</v>
      </c>
      <c r="N38" s="8">
        <f t="shared" si="6"/>
        <v>17.301197199999997</v>
      </c>
      <c r="O38" s="8">
        <f t="shared" si="7"/>
        <v>3.2635320000000001</v>
      </c>
      <c r="P38" s="9">
        <f t="shared" si="18"/>
        <v>0.89760000000000006</v>
      </c>
      <c r="Q38" s="9">
        <f t="shared" si="8"/>
        <v>0.54699999999999993</v>
      </c>
      <c r="R38" s="9">
        <f t="shared" si="9"/>
        <v>0.93599999999999994</v>
      </c>
      <c r="S38" s="9">
        <f t="shared" si="10"/>
        <v>0.67420000000000002</v>
      </c>
      <c r="T38" s="9">
        <f t="shared" si="11"/>
        <v>10.0428</v>
      </c>
      <c r="U38" s="8">
        <f t="shared" si="12"/>
        <v>64.016600000000011</v>
      </c>
      <c r="V38" s="10">
        <f t="shared" si="13"/>
        <v>80.454800000000006</v>
      </c>
      <c r="W38" s="10">
        <f t="shared" si="14"/>
        <v>14.739800000000002</v>
      </c>
      <c r="X38" s="10">
        <f t="shared" si="15"/>
        <v>56.711199999999998</v>
      </c>
      <c r="Y38" s="10">
        <f t="shared" si="16"/>
        <v>25.496600000000001</v>
      </c>
      <c r="Z38" s="10">
        <f t="shared" si="17"/>
        <v>9644.9043999999994</v>
      </c>
      <c r="AA38" s="8">
        <v>9644.9043999999994</v>
      </c>
      <c r="AC38">
        <v>1</v>
      </c>
      <c r="AD38">
        <v>35</v>
      </c>
      <c r="AE38">
        <v>60</v>
      </c>
      <c r="AF38">
        <v>22148.047999999999</v>
      </c>
      <c r="AG38">
        <v>2266.3629999999998</v>
      </c>
      <c r="AH38">
        <v>4753.9960000000001</v>
      </c>
      <c r="AI38">
        <v>-7.3999999999999996E-2</v>
      </c>
      <c r="AJ38">
        <v>21.055</v>
      </c>
      <c r="AK38">
        <v>10.07</v>
      </c>
      <c r="AL38">
        <v>10722.764999999999</v>
      </c>
      <c r="AM38">
        <v>1923.787</v>
      </c>
      <c r="AN38">
        <v>0.91700000000000004</v>
      </c>
      <c r="AO38">
        <v>0.628</v>
      </c>
      <c r="AP38">
        <v>0.879</v>
      </c>
      <c r="AQ38">
        <v>0.56899999999999995</v>
      </c>
      <c r="AR38">
        <v>6.4450000000000003</v>
      </c>
      <c r="AS38">
        <v>25.542000000000002</v>
      </c>
      <c r="AT38">
        <v>37.457000000000001</v>
      </c>
      <c r="AU38">
        <v>10.725</v>
      </c>
      <c r="AV38">
        <v>26.58</v>
      </c>
      <c r="AW38">
        <v>16.510999999999999</v>
      </c>
      <c r="AX38">
        <v>6689.7070000000003</v>
      </c>
    </row>
    <row r="39" spans="4:50" x14ac:dyDescent="0.2">
      <c r="D39">
        <v>36</v>
      </c>
      <c r="E39">
        <v>250</v>
      </c>
      <c r="F39" t="s">
        <v>64</v>
      </c>
      <c r="G39">
        <v>120</v>
      </c>
      <c r="H39" s="8">
        <f t="shared" si="0"/>
        <v>24.277439600000005</v>
      </c>
      <c r="I39" s="8">
        <f t="shared" si="1"/>
        <v>-2.0391649999999997</v>
      </c>
      <c r="J39" s="8">
        <f t="shared" si="2"/>
        <v>5.8981142000000002</v>
      </c>
      <c r="K39" s="8">
        <f t="shared" si="3"/>
        <v>-0.53939999999999999</v>
      </c>
      <c r="L39" s="8">
        <f t="shared" si="4"/>
        <v>32.548999999999992</v>
      </c>
      <c r="M39" s="8">
        <f t="shared" si="5"/>
        <v>24.315200000000001</v>
      </c>
      <c r="N39" s="8">
        <f t="shared" si="6"/>
        <v>11.507588200000001</v>
      </c>
      <c r="O39" s="8">
        <f t="shared" si="7"/>
        <v>-2.0840999999999998</v>
      </c>
      <c r="P39" s="9">
        <f t="shared" si="18"/>
        <v>0.89600000000000013</v>
      </c>
      <c r="Q39" s="9">
        <f t="shared" si="8"/>
        <v>0.58020000000000005</v>
      </c>
      <c r="R39" s="9">
        <f t="shared" si="9"/>
        <v>0.96200000000000008</v>
      </c>
      <c r="S39" s="9">
        <f t="shared" si="10"/>
        <v>0.6774</v>
      </c>
      <c r="T39" s="9">
        <f t="shared" si="11"/>
        <v>8.7341999999999995</v>
      </c>
      <c r="U39" s="8">
        <f t="shared" si="12"/>
        <v>57.64</v>
      </c>
      <c r="V39" s="10">
        <f t="shared" si="13"/>
        <v>76.336800000000011</v>
      </c>
      <c r="W39" s="10">
        <f t="shared" si="14"/>
        <v>11.782</v>
      </c>
      <c r="X39" s="10">
        <f t="shared" si="15"/>
        <v>50.2652</v>
      </c>
      <c r="Y39" s="10">
        <f t="shared" si="16"/>
        <v>22.158000000000001</v>
      </c>
      <c r="Z39" s="10">
        <f t="shared" si="17"/>
        <v>7232.9139999999998</v>
      </c>
      <c r="AA39" s="8">
        <v>7232.9139999999998</v>
      </c>
      <c r="AC39">
        <v>1</v>
      </c>
      <c r="AD39">
        <v>36</v>
      </c>
      <c r="AE39">
        <v>120</v>
      </c>
      <c r="AF39">
        <v>28498.989000000001</v>
      </c>
      <c r="AG39">
        <v>-3002.4520000000002</v>
      </c>
      <c r="AH39">
        <v>6113.2719999999999</v>
      </c>
      <c r="AI39">
        <v>-1.77</v>
      </c>
      <c r="AJ39">
        <v>26.678999999999998</v>
      </c>
      <c r="AK39">
        <v>33.697000000000003</v>
      </c>
      <c r="AL39">
        <v>13764.261</v>
      </c>
      <c r="AM39">
        <v>-3116.98</v>
      </c>
      <c r="AN39">
        <v>0.91700000000000004</v>
      </c>
      <c r="AO39">
        <v>0.59499999999999997</v>
      </c>
      <c r="AP39">
        <v>1</v>
      </c>
      <c r="AQ39">
        <v>0.74099999999999999</v>
      </c>
      <c r="AR39">
        <v>8.8510000000000009</v>
      </c>
      <c r="AS39">
        <v>76.122</v>
      </c>
      <c r="AT39">
        <v>84.680999999999997</v>
      </c>
      <c r="AU39">
        <v>3.1309999999999998</v>
      </c>
      <c r="AV39">
        <v>54.457999999999998</v>
      </c>
      <c r="AW39">
        <v>15.46</v>
      </c>
      <c r="AX39">
        <v>7638.3490000000002</v>
      </c>
    </row>
    <row r="40" spans="4:50" x14ac:dyDescent="0.2">
      <c r="D40">
        <v>37</v>
      </c>
      <c r="E40">
        <v>75</v>
      </c>
      <c r="F40" t="s">
        <v>63</v>
      </c>
      <c r="G40">
        <v>12</v>
      </c>
      <c r="H40" s="8">
        <f t="shared" si="0"/>
        <v>31.004774400000002</v>
      </c>
      <c r="I40" s="8">
        <f t="shared" si="1"/>
        <v>3.6305686000000001</v>
      </c>
      <c r="J40" s="8">
        <f t="shared" si="2"/>
        <v>8.1424322</v>
      </c>
      <c r="K40" s="8">
        <f t="shared" si="3"/>
        <v>-1.4219999999999999</v>
      </c>
      <c r="L40" s="8">
        <f t="shared" si="4"/>
        <v>25.846800000000002</v>
      </c>
      <c r="M40" s="8">
        <f t="shared" si="5"/>
        <v>19.264000000000003</v>
      </c>
      <c r="N40" s="8">
        <f t="shared" si="6"/>
        <v>14.4490952</v>
      </c>
      <c r="O40" s="8">
        <f t="shared" si="7"/>
        <v>3.5962529999999999</v>
      </c>
      <c r="P40" s="9">
        <f t="shared" si="18"/>
        <v>0.86619999999999986</v>
      </c>
      <c r="Q40" s="9">
        <f t="shared" si="8"/>
        <v>0.47119999999999995</v>
      </c>
      <c r="R40" s="9">
        <f t="shared" si="9"/>
        <v>0.93799999999999994</v>
      </c>
      <c r="S40" s="9">
        <f t="shared" si="10"/>
        <v>0.75360000000000005</v>
      </c>
      <c r="T40" s="9">
        <f t="shared" si="11"/>
        <v>6.9786000000000001</v>
      </c>
      <c r="U40" s="8">
        <f t="shared" si="12"/>
        <v>48.962000000000003</v>
      </c>
      <c r="V40" s="10">
        <f t="shared" si="13"/>
        <v>57.117600000000003</v>
      </c>
      <c r="W40" s="10">
        <f t="shared" si="14"/>
        <v>9.0450000000000017</v>
      </c>
      <c r="X40" s="10">
        <f t="shared" si="15"/>
        <v>39.101799999999997</v>
      </c>
      <c r="Y40" s="10">
        <f t="shared" si="16"/>
        <v>16.636199999999999</v>
      </c>
      <c r="Z40" s="10">
        <f t="shared" si="17"/>
        <v>9518.8395999999993</v>
      </c>
      <c r="AA40" s="8">
        <v>9518.8395999999993</v>
      </c>
      <c r="AC40">
        <v>1</v>
      </c>
      <c r="AD40">
        <v>37</v>
      </c>
      <c r="AE40">
        <v>12</v>
      </c>
      <c r="AF40">
        <v>26895.255000000001</v>
      </c>
      <c r="AG40">
        <v>6332.7780000000002</v>
      </c>
      <c r="AH40">
        <v>8815.93</v>
      </c>
      <c r="AI40">
        <v>-1.21</v>
      </c>
      <c r="AJ40">
        <v>22.713999999999999</v>
      </c>
      <c r="AK40">
        <v>12.250999999999999</v>
      </c>
      <c r="AL40">
        <v>12649.878000000001</v>
      </c>
      <c r="AM40">
        <v>6270.7190000000001</v>
      </c>
      <c r="AN40">
        <v>0.76</v>
      </c>
      <c r="AO40">
        <v>0.28100000000000003</v>
      </c>
      <c r="AP40">
        <v>0.879</v>
      </c>
      <c r="AQ40">
        <v>0.64700000000000002</v>
      </c>
      <c r="AR40">
        <v>6.9770000000000003</v>
      </c>
      <c r="AS40">
        <v>31.314</v>
      </c>
      <c r="AT40">
        <v>41.137</v>
      </c>
      <c r="AU40">
        <v>12.26</v>
      </c>
      <c r="AV40">
        <v>29.332000000000001</v>
      </c>
      <c r="AW40">
        <v>17.582999999999998</v>
      </c>
      <c r="AX40">
        <v>9847.5830000000005</v>
      </c>
    </row>
    <row r="41" spans="4:50" x14ac:dyDescent="0.2">
      <c r="D41">
        <v>38</v>
      </c>
      <c r="E41">
        <v>75</v>
      </c>
      <c r="F41" t="s">
        <v>63</v>
      </c>
      <c r="G41">
        <v>60</v>
      </c>
      <c r="H41" s="8">
        <f t="shared" si="0"/>
        <v>21.035988599999996</v>
      </c>
      <c r="I41" s="8">
        <f t="shared" si="1"/>
        <v>7.4917818</v>
      </c>
      <c r="J41" s="8">
        <f t="shared" si="2"/>
        <v>8.0577689999999986</v>
      </c>
      <c r="K41" s="8">
        <f t="shared" si="3"/>
        <v>-0.35019999999999996</v>
      </c>
      <c r="L41" s="8">
        <f t="shared" si="4"/>
        <v>22.840999999999998</v>
      </c>
      <c r="M41" s="8">
        <f t="shared" si="5"/>
        <v>13.226600000000001</v>
      </c>
      <c r="N41" s="8">
        <f t="shared" si="6"/>
        <v>10.195016200000001</v>
      </c>
      <c r="O41" s="8">
        <f t="shared" si="7"/>
        <v>7.4413280000000013</v>
      </c>
      <c r="P41" s="9">
        <f t="shared" si="18"/>
        <v>0.67100000000000004</v>
      </c>
      <c r="Q41" s="9">
        <f t="shared" si="8"/>
        <v>0.27100000000000002</v>
      </c>
      <c r="R41" s="9">
        <f t="shared" si="9"/>
        <v>0.8879999999999999</v>
      </c>
      <c r="S41" s="9">
        <f t="shared" si="10"/>
        <v>0.56699999999999995</v>
      </c>
      <c r="T41" s="9">
        <f t="shared" si="11"/>
        <v>6.6027999999999993</v>
      </c>
      <c r="U41" s="8">
        <f t="shared" si="12"/>
        <v>32.873599999999996</v>
      </c>
      <c r="V41" s="10">
        <f t="shared" si="13"/>
        <v>49.283799999999999</v>
      </c>
      <c r="W41" s="10">
        <f t="shared" si="14"/>
        <v>11.057399999999999</v>
      </c>
      <c r="X41" s="10">
        <f t="shared" si="15"/>
        <v>31.949800000000003</v>
      </c>
      <c r="Y41" s="10">
        <f t="shared" si="16"/>
        <v>16.783999999999999</v>
      </c>
      <c r="Z41" s="10">
        <f t="shared" si="17"/>
        <v>9252.7141999999985</v>
      </c>
      <c r="AA41" s="8">
        <v>9252.7141999999985</v>
      </c>
      <c r="AC41">
        <v>1</v>
      </c>
      <c r="AD41">
        <v>38</v>
      </c>
      <c r="AE41">
        <v>60</v>
      </c>
      <c r="AF41">
        <v>19372.46</v>
      </c>
      <c r="AG41">
        <v>7037.2089999999998</v>
      </c>
      <c r="AH41">
        <v>7402.0190000000002</v>
      </c>
      <c r="AI41">
        <v>-0.69499999999999995</v>
      </c>
      <c r="AJ41">
        <v>21.727</v>
      </c>
      <c r="AK41">
        <v>9.9420000000000002</v>
      </c>
      <c r="AL41">
        <v>9269.3369999999995</v>
      </c>
      <c r="AM41">
        <v>7122.2460000000001</v>
      </c>
      <c r="AN41">
        <v>0.65300000000000002</v>
      </c>
      <c r="AO41">
        <v>0.35499999999999998</v>
      </c>
      <c r="AP41">
        <v>0.879</v>
      </c>
      <c r="AQ41">
        <v>0.54300000000000004</v>
      </c>
      <c r="AR41">
        <v>6.4779999999999998</v>
      </c>
      <c r="AS41">
        <v>24.93</v>
      </c>
      <c r="AT41">
        <v>39.642000000000003</v>
      </c>
      <c r="AU41">
        <v>12.693</v>
      </c>
      <c r="AV41">
        <v>27.327000000000002</v>
      </c>
      <c r="AW41">
        <v>17.216999999999999</v>
      </c>
      <c r="AX41">
        <v>8966.8089999999993</v>
      </c>
    </row>
    <row r="42" spans="4:50" x14ac:dyDescent="0.2">
      <c r="D42">
        <v>39</v>
      </c>
      <c r="E42">
        <v>75</v>
      </c>
      <c r="F42" t="s">
        <v>63</v>
      </c>
      <c r="G42">
        <v>120</v>
      </c>
      <c r="H42" s="8">
        <f t="shared" si="0"/>
        <v>13.741301400000001</v>
      </c>
      <c r="I42" s="8">
        <f t="shared" si="1"/>
        <v>6.6649354000000001</v>
      </c>
      <c r="J42" s="8">
        <f t="shared" si="2"/>
        <v>7.2402496000000012</v>
      </c>
      <c r="K42" s="8">
        <f t="shared" si="3"/>
        <v>-0.17399999999999999</v>
      </c>
      <c r="L42" s="8">
        <f t="shared" si="4"/>
        <v>22.409800000000001</v>
      </c>
      <c r="M42" s="8">
        <f t="shared" si="5"/>
        <v>8.8746000000000009</v>
      </c>
      <c r="N42" s="8">
        <f t="shared" si="6"/>
        <v>6.7804712</v>
      </c>
      <c r="O42" s="8">
        <f t="shared" si="7"/>
        <v>6.7449797999999994</v>
      </c>
      <c r="P42" s="9">
        <f t="shared" si="18"/>
        <v>0.50219999999999998</v>
      </c>
      <c r="Q42" s="9">
        <f t="shared" si="8"/>
        <v>0.19339999999999999</v>
      </c>
      <c r="R42" s="9">
        <f t="shared" si="9"/>
        <v>0.83979999999999999</v>
      </c>
      <c r="S42" s="9">
        <f t="shared" si="10"/>
        <v>0.47940000000000005</v>
      </c>
      <c r="T42" s="9">
        <f t="shared" si="11"/>
        <v>5.9125999999999994</v>
      </c>
      <c r="U42" s="8">
        <f t="shared" si="12"/>
        <v>19.7498</v>
      </c>
      <c r="V42" s="10">
        <f t="shared" si="13"/>
        <v>35.577399999999997</v>
      </c>
      <c r="W42" s="10">
        <f t="shared" si="14"/>
        <v>14.539600000000002</v>
      </c>
      <c r="X42" s="10">
        <f t="shared" si="15"/>
        <v>28.142399999999999</v>
      </c>
      <c r="Y42" s="10">
        <f t="shared" si="16"/>
        <v>18.4194</v>
      </c>
      <c r="Z42" s="10">
        <f t="shared" si="17"/>
        <v>8266.3130000000001</v>
      </c>
      <c r="AA42" s="8">
        <v>8266.3130000000001</v>
      </c>
      <c r="AC42">
        <v>1</v>
      </c>
      <c r="AD42">
        <v>39</v>
      </c>
      <c r="AE42">
        <v>120</v>
      </c>
      <c r="AF42">
        <v>15043.834999999999</v>
      </c>
      <c r="AG42">
        <v>7051.1949999999997</v>
      </c>
      <c r="AH42">
        <v>7270.5680000000002</v>
      </c>
      <c r="AI42">
        <v>-0.34899999999999998</v>
      </c>
      <c r="AJ42">
        <v>22.497</v>
      </c>
      <c r="AK42">
        <v>10.101000000000001</v>
      </c>
      <c r="AL42">
        <v>7539.44</v>
      </c>
      <c r="AM42">
        <v>7258.3649999999998</v>
      </c>
      <c r="AN42">
        <v>0.56200000000000006</v>
      </c>
      <c r="AO42">
        <v>0.16500000000000001</v>
      </c>
      <c r="AP42">
        <v>0.90500000000000003</v>
      </c>
      <c r="AQ42">
        <v>0.50900000000000001</v>
      </c>
      <c r="AR42">
        <v>5.9340000000000002</v>
      </c>
      <c r="AS42">
        <v>23.367999999999999</v>
      </c>
      <c r="AT42">
        <v>43.914999999999999</v>
      </c>
      <c r="AU42">
        <v>13.97</v>
      </c>
      <c r="AV42">
        <v>32.152999999999999</v>
      </c>
      <c r="AW42">
        <v>18.164999999999999</v>
      </c>
      <c r="AX42">
        <v>8297.3109999999997</v>
      </c>
    </row>
    <row r="43" spans="4:50" x14ac:dyDescent="0.2">
      <c r="D43">
        <v>40</v>
      </c>
      <c r="E43">
        <v>250</v>
      </c>
      <c r="F43" t="s">
        <v>63</v>
      </c>
      <c r="G43">
        <v>12</v>
      </c>
      <c r="H43" s="8">
        <f t="shared" si="0"/>
        <v>33.050718800000006</v>
      </c>
      <c r="I43" s="8">
        <f t="shared" si="1"/>
        <v>-0.18338919999999997</v>
      </c>
      <c r="J43" s="8">
        <f t="shared" si="2"/>
        <v>7.062777800000001</v>
      </c>
      <c r="K43" s="8">
        <f t="shared" si="3"/>
        <v>-1.1132000000000002</v>
      </c>
      <c r="L43" s="8">
        <f t="shared" si="4"/>
        <v>29.6038</v>
      </c>
      <c r="M43" s="8">
        <f t="shared" si="5"/>
        <v>20.7576</v>
      </c>
      <c r="N43" s="8">
        <f t="shared" si="6"/>
        <v>15.249695600000001</v>
      </c>
      <c r="O43" s="8">
        <f t="shared" si="7"/>
        <v>-0.19392340000000013</v>
      </c>
      <c r="P43" s="9">
        <f t="shared" si="18"/>
        <v>0.93879999999999997</v>
      </c>
      <c r="Q43" s="9">
        <f t="shared" si="8"/>
        <v>0.57699999999999996</v>
      </c>
      <c r="R43" s="9">
        <f t="shared" si="9"/>
        <v>0.9536</v>
      </c>
      <c r="S43" s="9">
        <f t="shared" si="10"/>
        <v>0.63119999999999998</v>
      </c>
      <c r="T43" s="9">
        <f t="shared" si="11"/>
        <v>8.2716000000000012</v>
      </c>
      <c r="U43" s="8">
        <f t="shared" si="12"/>
        <v>54.075399999999988</v>
      </c>
      <c r="V43" s="10">
        <f t="shared" si="13"/>
        <v>64.087799999999987</v>
      </c>
      <c r="W43" s="10">
        <f t="shared" si="14"/>
        <v>9.4057999999999993</v>
      </c>
      <c r="X43" s="10">
        <f t="shared" si="15"/>
        <v>41.851800000000004</v>
      </c>
      <c r="Y43" s="10">
        <f t="shared" si="16"/>
        <v>20.217199999999998</v>
      </c>
      <c r="Z43" s="10">
        <f t="shared" si="17"/>
        <v>8518.2929999999997</v>
      </c>
      <c r="AA43" s="8">
        <v>8518.2929999999997</v>
      </c>
      <c r="AC43">
        <v>1</v>
      </c>
      <c r="AD43">
        <v>40</v>
      </c>
      <c r="AE43">
        <v>12</v>
      </c>
      <c r="AF43">
        <v>30839.995999999999</v>
      </c>
      <c r="AG43">
        <v>-2718.2739999999999</v>
      </c>
      <c r="AH43">
        <v>8080.6540000000005</v>
      </c>
      <c r="AI43">
        <v>-0.28100000000000003</v>
      </c>
      <c r="AJ43">
        <v>24.265000000000001</v>
      </c>
      <c r="AK43">
        <v>15.051</v>
      </c>
      <c r="AL43">
        <v>14329.514999999999</v>
      </c>
      <c r="AM43">
        <v>-2808.63</v>
      </c>
      <c r="AN43">
        <v>0.86799999999999999</v>
      </c>
      <c r="AO43">
        <v>0.43</v>
      </c>
      <c r="AP43">
        <v>0.96599999999999997</v>
      </c>
      <c r="AQ43">
        <v>0.57799999999999996</v>
      </c>
      <c r="AR43">
        <v>7.9240000000000004</v>
      </c>
      <c r="AS43">
        <v>43.786999999999999</v>
      </c>
      <c r="AT43">
        <v>52.384999999999998</v>
      </c>
      <c r="AU43">
        <v>9.6349999999999998</v>
      </c>
      <c r="AV43">
        <v>32.463999999999999</v>
      </c>
      <c r="AW43">
        <v>18.047999999999998</v>
      </c>
      <c r="AX43">
        <v>9637.6049999999996</v>
      </c>
    </row>
    <row r="44" spans="4:50" x14ac:dyDescent="0.2">
      <c r="D44">
        <v>41</v>
      </c>
      <c r="E44">
        <v>250</v>
      </c>
      <c r="F44" t="s">
        <v>63</v>
      </c>
      <c r="G44">
        <v>60</v>
      </c>
      <c r="H44" s="8">
        <f t="shared" si="0"/>
        <v>18.395052000000003</v>
      </c>
      <c r="I44" s="8">
        <f t="shared" si="1"/>
        <v>8.5896337999999997</v>
      </c>
      <c r="J44" s="8">
        <f t="shared" si="2"/>
        <v>9.0299421999999989</v>
      </c>
      <c r="K44" s="8">
        <f t="shared" si="3"/>
        <v>-0.94340000000000013</v>
      </c>
      <c r="L44" s="8">
        <f t="shared" si="4"/>
        <v>22.665199999999995</v>
      </c>
      <c r="M44" s="8">
        <f t="shared" si="5"/>
        <v>12.7088</v>
      </c>
      <c r="N44" s="8">
        <f t="shared" si="6"/>
        <v>8.9067377999999984</v>
      </c>
      <c r="O44" s="8">
        <f t="shared" si="7"/>
        <v>8.5880586000000001</v>
      </c>
      <c r="P44" s="9">
        <f t="shared" si="18"/>
        <v>0.44460000000000005</v>
      </c>
      <c r="Q44" s="9">
        <f t="shared" si="8"/>
        <v>0.2198</v>
      </c>
      <c r="R44" s="9">
        <f t="shared" si="9"/>
        <v>0.84320000000000006</v>
      </c>
      <c r="S44" s="9">
        <f t="shared" si="10"/>
        <v>0.47260000000000002</v>
      </c>
      <c r="T44" s="9">
        <f t="shared" si="11"/>
        <v>7.0640000000000001</v>
      </c>
      <c r="U44" s="8">
        <f t="shared" si="12"/>
        <v>28.683999999999997</v>
      </c>
      <c r="V44" s="10">
        <f t="shared" si="13"/>
        <v>40.328400000000002</v>
      </c>
      <c r="W44" s="10">
        <f t="shared" si="14"/>
        <v>11.144</v>
      </c>
      <c r="X44" s="10">
        <f t="shared" si="15"/>
        <v>30.518000000000001</v>
      </c>
      <c r="Y44" s="10">
        <f t="shared" si="16"/>
        <v>16.7254</v>
      </c>
      <c r="Z44" s="10">
        <f t="shared" si="17"/>
        <v>10085.118599999998</v>
      </c>
      <c r="AA44" s="8">
        <v>10085.118599999998</v>
      </c>
      <c r="AC44">
        <v>1</v>
      </c>
      <c r="AD44">
        <v>41</v>
      </c>
      <c r="AE44">
        <v>60</v>
      </c>
      <c r="AF44">
        <v>28461.452000000001</v>
      </c>
      <c r="AG44">
        <v>4994.875</v>
      </c>
      <c r="AH44">
        <v>6954.875</v>
      </c>
      <c r="AI44">
        <v>-0.44500000000000001</v>
      </c>
      <c r="AJ44">
        <v>32.886000000000003</v>
      </c>
      <c r="AK44">
        <v>29.111999999999998</v>
      </c>
      <c r="AL44">
        <v>13498.815000000001</v>
      </c>
      <c r="AM44">
        <v>4847.6499999999996</v>
      </c>
      <c r="AN44">
        <v>0.85099999999999998</v>
      </c>
      <c r="AO44">
        <v>0.55400000000000005</v>
      </c>
      <c r="AP44">
        <v>0.96599999999999997</v>
      </c>
      <c r="AQ44">
        <v>0.76700000000000002</v>
      </c>
      <c r="AR44">
        <v>9.5830000000000002</v>
      </c>
      <c r="AS44">
        <v>66.703000000000003</v>
      </c>
      <c r="AT44">
        <v>76.539000000000001</v>
      </c>
      <c r="AU44">
        <v>8.0670000000000002</v>
      </c>
      <c r="AV44">
        <v>52.896000000000001</v>
      </c>
      <c r="AW44">
        <v>19.878</v>
      </c>
      <c r="AX44">
        <v>8178.5569999999998</v>
      </c>
    </row>
    <row r="45" spans="4:50" x14ac:dyDescent="0.2">
      <c r="D45">
        <v>42</v>
      </c>
      <c r="E45">
        <v>250</v>
      </c>
      <c r="F45" t="s">
        <v>63</v>
      </c>
      <c r="G45">
        <v>120</v>
      </c>
      <c r="H45" s="8">
        <f t="shared" si="0"/>
        <v>15.247551000000001</v>
      </c>
      <c r="I45" s="8">
        <f t="shared" si="1"/>
        <v>7.269806</v>
      </c>
      <c r="J45" s="8">
        <f t="shared" si="2"/>
        <v>7.3895240000000006</v>
      </c>
      <c r="K45" s="8">
        <f t="shared" si="3"/>
        <v>-0.51300000000000001</v>
      </c>
      <c r="L45" s="8">
        <f t="shared" si="4"/>
        <v>22.3322</v>
      </c>
      <c r="M45" s="8">
        <f t="shared" si="5"/>
        <v>10.803000000000001</v>
      </c>
      <c r="N45" s="8">
        <f t="shared" si="6"/>
        <v>7.4208716000000017</v>
      </c>
      <c r="O45" s="8">
        <f t="shared" si="7"/>
        <v>7.3211774000000007</v>
      </c>
      <c r="P45" s="9">
        <f t="shared" si="18"/>
        <v>0.46939999999999998</v>
      </c>
      <c r="Q45" s="9">
        <f t="shared" si="8"/>
        <v>0.1686</v>
      </c>
      <c r="R45" s="9">
        <f t="shared" si="9"/>
        <v>0.88780000000000003</v>
      </c>
      <c r="S45" s="9">
        <f t="shared" si="10"/>
        <v>0.48780000000000001</v>
      </c>
      <c r="T45" s="9">
        <f t="shared" si="11"/>
        <v>5.9977999999999998</v>
      </c>
      <c r="U45" s="8">
        <f t="shared" si="12"/>
        <v>25.833600000000001</v>
      </c>
      <c r="V45" s="10">
        <f t="shared" si="13"/>
        <v>42.617800000000003</v>
      </c>
      <c r="W45" s="10">
        <f t="shared" si="14"/>
        <v>13.023199999999999</v>
      </c>
      <c r="X45" s="10">
        <f t="shared" si="15"/>
        <v>29.630200000000002</v>
      </c>
      <c r="Y45" s="10">
        <f t="shared" si="16"/>
        <v>17.6248</v>
      </c>
      <c r="Z45" s="10">
        <f t="shared" si="17"/>
        <v>8226.2452000000012</v>
      </c>
      <c r="AA45" s="8">
        <v>8226.2452000000012</v>
      </c>
      <c r="AC45">
        <v>1</v>
      </c>
      <c r="AD45">
        <v>42</v>
      </c>
      <c r="AE45">
        <v>120</v>
      </c>
      <c r="AF45">
        <v>15958.511</v>
      </c>
      <c r="AG45">
        <v>6856.0789999999997</v>
      </c>
      <c r="AH45">
        <v>6905.3959999999997</v>
      </c>
      <c r="AI45">
        <v>0.13300000000000001</v>
      </c>
      <c r="AJ45">
        <v>20.245000000000001</v>
      </c>
      <c r="AK45">
        <v>11.846</v>
      </c>
      <c r="AL45">
        <v>7763.0190000000002</v>
      </c>
      <c r="AM45">
        <v>6857.6</v>
      </c>
      <c r="AN45">
        <v>0.496</v>
      </c>
      <c r="AO45">
        <v>0.25600000000000001</v>
      </c>
      <c r="AP45">
        <v>0.92200000000000004</v>
      </c>
      <c r="AQ45">
        <v>0.60299999999999998</v>
      </c>
      <c r="AR45">
        <v>6.2569999999999997</v>
      </c>
      <c r="AS45">
        <v>29.239000000000001</v>
      </c>
      <c r="AT45">
        <v>52.466000000000001</v>
      </c>
      <c r="AU45">
        <v>10.553000000000001</v>
      </c>
      <c r="AV45">
        <v>30.715</v>
      </c>
      <c r="AW45">
        <v>15.629</v>
      </c>
      <c r="AX45">
        <v>7962.52</v>
      </c>
    </row>
    <row r="46" spans="4:50" x14ac:dyDescent="0.2">
      <c r="D46">
        <v>43</v>
      </c>
      <c r="E46">
        <v>75</v>
      </c>
      <c r="F46" t="s">
        <v>62</v>
      </c>
      <c r="G46">
        <v>12</v>
      </c>
      <c r="H46" s="8">
        <f t="shared" si="0"/>
        <v>33.823679800000001</v>
      </c>
      <c r="I46" s="8">
        <f t="shared" si="1"/>
        <v>5.4747598000000011</v>
      </c>
      <c r="J46" s="8">
        <f t="shared" si="2"/>
        <v>8.6353462000000007</v>
      </c>
      <c r="K46" s="8">
        <f t="shared" si="3"/>
        <v>-3.0298000000000003</v>
      </c>
      <c r="L46" s="8">
        <f t="shared" si="4"/>
        <v>27.341799999999999</v>
      </c>
      <c r="M46" s="8">
        <f t="shared" si="5"/>
        <v>21.181800000000003</v>
      </c>
      <c r="N46" s="8">
        <f t="shared" si="6"/>
        <v>15.677189000000002</v>
      </c>
      <c r="O46" s="8">
        <f t="shared" si="7"/>
        <v>5.4088720000000006</v>
      </c>
      <c r="P46" s="9">
        <f t="shared" si="18"/>
        <v>0.84139999999999993</v>
      </c>
      <c r="Q46" s="9">
        <f t="shared" si="8"/>
        <v>0.55859999999999999</v>
      </c>
      <c r="R46" s="9">
        <f t="shared" si="9"/>
        <v>0.94639999999999991</v>
      </c>
      <c r="S46" s="9">
        <f t="shared" si="10"/>
        <v>0.62240000000000006</v>
      </c>
      <c r="T46" s="9">
        <f t="shared" si="11"/>
        <v>8.5284000000000013</v>
      </c>
      <c r="U46" s="8">
        <f t="shared" si="12"/>
        <v>55.661999999999999</v>
      </c>
      <c r="V46" s="10">
        <f t="shared" si="13"/>
        <v>67.77239999999999</v>
      </c>
      <c r="W46" s="10">
        <f t="shared" si="14"/>
        <v>10.804599999999999</v>
      </c>
      <c r="X46" s="10">
        <f t="shared" si="15"/>
        <v>44.506999999999998</v>
      </c>
      <c r="Y46" s="10">
        <f t="shared" si="16"/>
        <v>18.770400000000002</v>
      </c>
      <c r="Z46" s="10">
        <f t="shared" si="17"/>
        <v>12206.177599999999</v>
      </c>
      <c r="AA46" s="8">
        <v>12206.177599999999</v>
      </c>
      <c r="AC46">
        <v>1</v>
      </c>
      <c r="AD46">
        <v>43</v>
      </c>
      <c r="AE46">
        <v>12</v>
      </c>
      <c r="AF46">
        <v>37430.601999999999</v>
      </c>
      <c r="AG46">
        <v>4369.4449999999997</v>
      </c>
      <c r="AH46">
        <v>8097.6689999999999</v>
      </c>
      <c r="AI46">
        <v>-1.262</v>
      </c>
      <c r="AJ46">
        <v>31.117999999999999</v>
      </c>
      <c r="AK46">
        <v>28.94</v>
      </c>
      <c r="AL46">
        <v>16829.335999999999</v>
      </c>
      <c r="AM46">
        <v>4227.8980000000001</v>
      </c>
      <c r="AN46">
        <v>0.89300000000000002</v>
      </c>
      <c r="AO46">
        <v>0.56200000000000006</v>
      </c>
      <c r="AP46">
        <v>1</v>
      </c>
      <c r="AQ46">
        <v>0.75</v>
      </c>
      <c r="AR46">
        <v>7.3339999999999996</v>
      </c>
      <c r="AS46">
        <v>77.869</v>
      </c>
      <c r="AT46">
        <v>91.683000000000007</v>
      </c>
      <c r="AU46">
        <v>12.471</v>
      </c>
      <c r="AV46">
        <v>62.453000000000003</v>
      </c>
      <c r="AW46">
        <v>19.504000000000001</v>
      </c>
      <c r="AX46">
        <v>9618.9339999999993</v>
      </c>
    </row>
    <row r="47" spans="4:50" x14ac:dyDescent="0.2">
      <c r="D47">
        <v>44</v>
      </c>
      <c r="E47">
        <v>75</v>
      </c>
      <c r="F47" t="s">
        <v>62</v>
      </c>
      <c r="G47" s="1">
        <v>60</v>
      </c>
      <c r="H47" s="8">
        <f t="shared" si="0"/>
        <v>14.215676000000002</v>
      </c>
      <c r="I47" s="8">
        <f t="shared" si="1"/>
        <v>-1.0514959999999998</v>
      </c>
      <c r="J47" s="8">
        <f t="shared" si="2"/>
        <v>3.6418254000000001</v>
      </c>
      <c r="K47" s="8">
        <f t="shared" si="3"/>
        <v>-0.59179999999999988</v>
      </c>
      <c r="L47" s="8">
        <f t="shared" si="4"/>
        <v>20.241600000000002</v>
      </c>
      <c r="M47" s="8">
        <f t="shared" si="5"/>
        <v>9.0351999999999997</v>
      </c>
      <c r="N47" s="8">
        <f t="shared" si="6"/>
        <v>6.8827048</v>
      </c>
      <c r="O47" s="8">
        <f t="shared" si="7"/>
        <v>-1.0490162000000001</v>
      </c>
      <c r="P47" s="9">
        <f t="shared" si="18"/>
        <v>0.84800000000000009</v>
      </c>
      <c r="Q47" s="9">
        <f t="shared" si="8"/>
        <v>0.57360000000000011</v>
      </c>
      <c r="R47" s="9">
        <f t="shared" si="9"/>
        <v>0.80859999999999999</v>
      </c>
      <c r="S47" s="9">
        <f t="shared" si="10"/>
        <v>0.41739999999999994</v>
      </c>
      <c r="T47" s="9">
        <f t="shared" si="11"/>
        <v>6.1378000000000004</v>
      </c>
      <c r="U47" s="8">
        <f t="shared" si="12"/>
        <v>20.7652</v>
      </c>
      <c r="V47" s="10">
        <f t="shared" si="13"/>
        <v>36.172400000000003</v>
      </c>
      <c r="W47" s="10">
        <f t="shared" si="14"/>
        <v>11.8088</v>
      </c>
      <c r="X47" s="10">
        <f t="shared" si="15"/>
        <v>27.797599999999999</v>
      </c>
      <c r="Y47" s="10">
        <f t="shared" si="16"/>
        <v>16.184800000000003</v>
      </c>
      <c r="Z47" s="10">
        <f t="shared" si="17"/>
        <v>4668.2664000000004</v>
      </c>
      <c r="AA47" s="8">
        <v>4668.2664000000004</v>
      </c>
      <c r="AC47">
        <v>1</v>
      </c>
      <c r="AD47">
        <v>44</v>
      </c>
      <c r="AE47">
        <v>60</v>
      </c>
      <c r="AF47">
        <v>13782.126</v>
      </c>
      <c r="AG47">
        <v>-1793.5630000000001</v>
      </c>
      <c r="AH47">
        <v>3725.942</v>
      </c>
      <c r="AI47">
        <v>-0.96499999999999997</v>
      </c>
      <c r="AJ47">
        <v>21.091000000000001</v>
      </c>
      <c r="AK47">
        <v>7.5449999999999999</v>
      </c>
      <c r="AL47">
        <v>6746.7129999999997</v>
      </c>
      <c r="AM47">
        <v>-1786.0350000000001</v>
      </c>
      <c r="AN47">
        <v>0.86</v>
      </c>
      <c r="AO47">
        <v>0.51200000000000001</v>
      </c>
      <c r="AP47">
        <v>0.81</v>
      </c>
      <c r="AQ47">
        <v>0.41399999999999998</v>
      </c>
      <c r="AR47">
        <v>6.048</v>
      </c>
      <c r="AS47">
        <v>16.713999999999999</v>
      </c>
      <c r="AT47">
        <v>30.672999999999998</v>
      </c>
      <c r="AU47">
        <v>14.337</v>
      </c>
      <c r="AV47">
        <v>25.161000000000001</v>
      </c>
      <c r="AW47">
        <v>17.704000000000001</v>
      </c>
      <c r="AX47">
        <v>4478.29</v>
      </c>
    </row>
    <row r="48" spans="4:50" x14ac:dyDescent="0.2">
      <c r="D48">
        <v>45</v>
      </c>
      <c r="E48">
        <v>75</v>
      </c>
      <c r="F48" t="s">
        <v>62</v>
      </c>
      <c r="G48">
        <v>120</v>
      </c>
      <c r="H48" s="8">
        <f t="shared" si="0"/>
        <v>12.5820132</v>
      </c>
      <c r="I48" s="8">
        <f t="shared" si="1"/>
        <v>-0.98599079999999995</v>
      </c>
      <c r="J48" s="8">
        <f t="shared" si="2"/>
        <v>2.774626</v>
      </c>
      <c r="K48" s="8">
        <f t="shared" si="3"/>
        <v>-0.36840000000000001</v>
      </c>
      <c r="L48" s="8">
        <f t="shared" si="4"/>
        <v>23.814799999999998</v>
      </c>
      <c r="M48" s="8">
        <f t="shared" si="5"/>
        <v>8.9971999999999994</v>
      </c>
      <c r="N48" s="8">
        <f t="shared" si="6"/>
        <v>6.0509102000000006</v>
      </c>
      <c r="O48" s="8">
        <f t="shared" si="7"/>
        <v>-1.0757516</v>
      </c>
      <c r="P48" s="9">
        <f t="shared" si="18"/>
        <v>0.9141999999999999</v>
      </c>
      <c r="Q48" s="9">
        <f t="shared" si="8"/>
        <v>0.61140000000000005</v>
      </c>
      <c r="R48" s="9">
        <f t="shared" si="9"/>
        <v>0.88460000000000005</v>
      </c>
      <c r="S48" s="9">
        <f t="shared" si="10"/>
        <v>0.57599999999999985</v>
      </c>
      <c r="T48" s="9">
        <f t="shared" si="11"/>
        <v>5.0794000000000006</v>
      </c>
      <c r="U48" s="8">
        <f t="shared" si="12"/>
        <v>21.407000000000004</v>
      </c>
      <c r="V48" s="10">
        <f t="shared" si="13"/>
        <v>44.6706</v>
      </c>
      <c r="W48" s="10">
        <f t="shared" si="14"/>
        <v>15.562799999999999</v>
      </c>
      <c r="X48" s="10">
        <f t="shared" si="15"/>
        <v>31.726600000000001</v>
      </c>
      <c r="Y48" s="10">
        <f t="shared" si="16"/>
        <v>19.507200000000001</v>
      </c>
      <c r="Z48" s="10">
        <f t="shared" si="17"/>
        <v>3628.4893999999999</v>
      </c>
      <c r="AA48" s="8">
        <v>3628.4893999999999</v>
      </c>
      <c r="AC48">
        <v>1</v>
      </c>
      <c r="AD48">
        <v>45</v>
      </c>
      <c r="AE48">
        <v>120</v>
      </c>
      <c r="AF48">
        <v>9574.402</v>
      </c>
      <c r="AG48">
        <v>-227.90100000000001</v>
      </c>
      <c r="AH48">
        <v>1909.8040000000001</v>
      </c>
      <c r="AI48">
        <v>-0.53300000000000003</v>
      </c>
      <c r="AJ48">
        <v>30.494</v>
      </c>
      <c r="AK48">
        <v>8.74</v>
      </c>
      <c r="AL48">
        <v>4518.9979999999996</v>
      </c>
      <c r="AM48">
        <v>-349.77499999999998</v>
      </c>
      <c r="AN48">
        <v>0.97499999999999998</v>
      </c>
      <c r="AO48">
        <v>0.66100000000000003</v>
      </c>
      <c r="AP48">
        <v>0.89700000000000002</v>
      </c>
      <c r="AQ48">
        <v>0.56899999999999995</v>
      </c>
      <c r="AR48">
        <v>4.2110000000000003</v>
      </c>
      <c r="AS48">
        <v>18.977</v>
      </c>
      <c r="AT48">
        <v>41.709000000000003</v>
      </c>
      <c r="AU48">
        <v>21.311</v>
      </c>
      <c r="AV48">
        <v>35.591999999999999</v>
      </c>
      <c r="AW48">
        <v>25.85</v>
      </c>
      <c r="AX48">
        <v>2451.94</v>
      </c>
    </row>
    <row r="49" spans="4:50" x14ac:dyDescent="0.2">
      <c r="D49">
        <v>46</v>
      </c>
      <c r="E49">
        <v>250</v>
      </c>
      <c r="F49" t="s">
        <v>62</v>
      </c>
      <c r="G49">
        <v>12</v>
      </c>
      <c r="H49" s="8">
        <f t="shared" si="0"/>
        <v>35.478998999999995</v>
      </c>
      <c r="I49" s="8">
        <f t="shared" si="1"/>
        <v>2.3839540000000001</v>
      </c>
      <c r="J49" s="8">
        <f t="shared" si="2"/>
        <v>7.8583125999999996</v>
      </c>
      <c r="K49" s="8">
        <f t="shared" si="3"/>
        <v>-1.0946000000000002</v>
      </c>
      <c r="L49" s="8">
        <f t="shared" si="4"/>
        <v>28.840800000000002</v>
      </c>
      <c r="M49" s="8">
        <f t="shared" si="5"/>
        <v>21.448599999999999</v>
      </c>
      <c r="N49" s="8">
        <f t="shared" si="6"/>
        <v>16.445623000000001</v>
      </c>
      <c r="O49" s="8">
        <f t="shared" si="7"/>
        <v>2.3403497999999998</v>
      </c>
      <c r="P49" s="9">
        <f t="shared" si="18"/>
        <v>0.87959999999999994</v>
      </c>
      <c r="Q49" s="9">
        <f t="shared" si="8"/>
        <v>0.57699999999999996</v>
      </c>
      <c r="R49" s="9">
        <f t="shared" si="9"/>
        <v>0.92599999999999982</v>
      </c>
      <c r="S49" s="9">
        <f t="shared" si="10"/>
        <v>0.66400000000000003</v>
      </c>
      <c r="T49" s="9">
        <f t="shared" si="11"/>
        <v>8.4568000000000012</v>
      </c>
      <c r="U49" s="8">
        <f t="shared" si="12"/>
        <v>54.966200000000001</v>
      </c>
      <c r="V49" s="10">
        <f t="shared" si="13"/>
        <v>63.865400000000001</v>
      </c>
      <c r="W49" s="10">
        <f t="shared" si="14"/>
        <v>9.4976000000000003</v>
      </c>
      <c r="X49" s="10">
        <f t="shared" si="15"/>
        <v>42.482199999999999</v>
      </c>
      <c r="Y49" s="10">
        <f t="shared" si="16"/>
        <v>18.785399999999999</v>
      </c>
      <c r="Z49" s="10">
        <f t="shared" si="17"/>
        <v>9729.2831999999999</v>
      </c>
      <c r="AA49" s="8">
        <v>9729.2831999999999</v>
      </c>
      <c r="AC49">
        <v>1</v>
      </c>
      <c r="AD49">
        <v>46</v>
      </c>
      <c r="AE49">
        <v>12</v>
      </c>
      <c r="AF49">
        <v>30827.14</v>
      </c>
      <c r="AG49">
        <v>-3923.5529999999999</v>
      </c>
      <c r="AH49">
        <v>6703.951</v>
      </c>
      <c r="AI49">
        <v>-1.27</v>
      </c>
      <c r="AJ49">
        <v>21.773</v>
      </c>
      <c r="AK49">
        <v>14.041</v>
      </c>
      <c r="AL49">
        <v>14426.647999999999</v>
      </c>
      <c r="AM49">
        <v>-3998.616</v>
      </c>
      <c r="AN49">
        <v>0.83499999999999996</v>
      </c>
      <c r="AO49">
        <v>0.60299999999999998</v>
      </c>
      <c r="AP49">
        <v>0.88800000000000001</v>
      </c>
      <c r="AQ49">
        <v>0.54300000000000004</v>
      </c>
      <c r="AR49">
        <v>7.5410000000000004</v>
      </c>
      <c r="AS49">
        <v>36.781999999999996</v>
      </c>
      <c r="AT49">
        <v>43.371000000000002</v>
      </c>
      <c r="AU49">
        <v>7.28</v>
      </c>
      <c r="AV49">
        <v>29.727</v>
      </c>
      <c r="AW49">
        <v>15.516999999999999</v>
      </c>
      <c r="AX49">
        <v>8895.1610000000001</v>
      </c>
    </row>
    <row r="50" spans="4:50" x14ac:dyDescent="0.2">
      <c r="D50">
        <v>47</v>
      </c>
      <c r="E50">
        <v>250</v>
      </c>
      <c r="F50" t="s">
        <v>62</v>
      </c>
      <c r="G50">
        <v>60</v>
      </c>
      <c r="H50" s="8">
        <f t="shared" si="0"/>
        <v>17.730078800000005</v>
      </c>
      <c r="I50" s="8">
        <f t="shared" si="1"/>
        <v>-0.98133900000000018</v>
      </c>
      <c r="J50" s="8">
        <f t="shared" si="2"/>
        <v>3.2809582000000002</v>
      </c>
      <c r="K50" s="8">
        <f t="shared" si="3"/>
        <v>-0.15500000000000003</v>
      </c>
      <c r="L50" s="8">
        <f t="shared" si="4"/>
        <v>22.8188</v>
      </c>
      <c r="M50" s="8">
        <f t="shared" si="5"/>
        <v>12.6942</v>
      </c>
      <c r="N50" s="8">
        <f t="shared" si="6"/>
        <v>8.3629160000000002</v>
      </c>
      <c r="O50" s="8">
        <f t="shared" si="7"/>
        <v>-1.0877589999999999</v>
      </c>
      <c r="P50" s="9">
        <f t="shared" si="18"/>
        <v>0.92559999999999998</v>
      </c>
      <c r="Q50" s="9">
        <f t="shared" si="8"/>
        <v>0.6976</v>
      </c>
      <c r="R50" s="9">
        <f t="shared" si="9"/>
        <v>0.88640000000000008</v>
      </c>
      <c r="S50" s="9">
        <f t="shared" si="10"/>
        <v>0.65139999999999998</v>
      </c>
      <c r="T50" s="9">
        <f t="shared" si="11"/>
        <v>5.6431999999999984</v>
      </c>
      <c r="U50" s="8">
        <f t="shared" si="12"/>
        <v>30.019599999999997</v>
      </c>
      <c r="V50" s="10">
        <f t="shared" si="13"/>
        <v>48.297600000000003</v>
      </c>
      <c r="W50" s="10">
        <f t="shared" si="14"/>
        <v>10.7468</v>
      </c>
      <c r="X50" s="10">
        <f t="shared" si="15"/>
        <v>34.073400000000007</v>
      </c>
      <c r="Y50" s="10">
        <f t="shared" si="16"/>
        <v>16.061799999999998</v>
      </c>
      <c r="Z50" s="10">
        <f t="shared" si="17"/>
        <v>4341.4206000000004</v>
      </c>
      <c r="AA50" s="8">
        <v>4341.4206000000004</v>
      </c>
      <c r="AC50">
        <v>1</v>
      </c>
      <c r="AD50">
        <v>47</v>
      </c>
      <c r="AE50">
        <v>60</v>
      </c>
      <c r="AF50">
        <v>14382.321</v>
      </c>
      <c r="AG50">
        <v>9.7690000000000001</v>
      </c>
      <c r="AH50">
        <v>3900.9520000000002</v>
      </c>
      <c r="AI50">
        <v>-7.5999999999999998E-2</v>
      </c>
      <c r="AJ50">
        <v>17.638999999999999</v>
      </c>
      <c r="AK50">
        <v>7.4349999999999996</v>
      </c>
      <c r="AL50">
        <v>6957.527</v>
      </c>
      <c r="AM50">
        <v>-0.68500000000000005</v>
      </c>
      <c r="AN50">
        <v>0.82599999999999996</v>
      </c>
      <c r="AO50">
        <v>0.55400000000000005</v>
      </c>
      <c r="AP50">
        <v>0.80200000000000005</v>
      </c>
      <c r="AQ50">
        <v>0.42199999999999999</v>
      </c>
      <c r="AR50">
        <v>6.1120000000000001</v>
      </c>
      <c r="AS50">
        <v>16.861999999999998</v>
      </c>
      <c r="AT50">
        <v>27.576000000000001</v>
      </c>
      <c r="AU50">
        <v>10.24</v>
      </c>
      <c r="AV50">
        <v>21.995000000000001</v>
      </c>
      <c r="AW50">
        <v>13.977</v>
      </c>
      <c r="AX50">
        <v>4933.0060000000003</v>
      </c>
    </row>
    <row r="51" spans="4:50" x14ac:dyDescent="0.2">
      <c r="D51">
        <v>48</v>
      </c>
      <c r="E51">
        <v>250</v>
      </c>
      <c r="F51" t="s">
        <v>62</v>
      </c>
      <c r="G51">
        <v>120</v>
      </c>
      <c r="H51" s="8">
        <f t="shared" si="0"/>
        <v>12.9248432</v>
      </c>
      <c r="I51" s="8">
        <f t="shared" si="1"/>
        <v>-0.30118940000000005</v>
      </c>
      <c r="J51" s="8">
        <f t="shared" si="2"/>
        <v>2.5852781999999999</v>
      </c>
      <c r="K51" s="8">
        <f t="shared" si="3"/>
        <v>-0.59460000000000002</v>
      </c>
      <c r="L51" s="8">
        <f t="shared" si="4"/>
        <v>23.559800000000003</v>
      </c>
      <c r="M51" s="8">
        <f t="shared" si="5"/>
        <v>9.3024000000000004</v>
      </c>
      <c r="N51" s="8">
        <f t="shared" si="6"/>
        <v>6.2551027999999986</v>
      </c>
      <c r="O51" s="8">
        <f t="shared" si="7"/>
        <v>-0.30198579999999997</v>
      </c>
      <c r="P51" s="9">
        <f t="shared" si="18"/>
        <v>0.94539999999999991</v>
      </c>
      <c r="Q51" s="9">
        <f t="shared" si="8"/>
        <v>0.67419999999999991</v>
      </c>
      <c r="R51" s="9">
        <f t="shared" si="9"/>
        <v>0.88979999999999992</v>
      </c>
      <c r="S51" s="9">
        <f t="shared" si="10"/>
        <v>0.58260000000000001</v>
      </c>
      <c r="T51" s="9">
        <f t="shared" si="11"/>
        <v>4.9337999999999997</v>
      </c>
      <c r="U51" s="8">
        <f t="shared" si="12"/>
        <v>21.334600000000002</v>
      </c>
      <c r="V51" s="10">
        <f t="shared" si="13"/>
        <v>39.147599999999997</v>
      </c>
      <c r="W51" s="10">
        <f t="shared" si="14"/>
        <v>14.666</v>
      </c>
      <c r="X51" s="10">
        <f t="shared" si="15"/>
        <v>30.151199999999999</v>
      </c>
      <c r="Y51" s="10">
        <f t="shared" si="16"/>
        <v>18.8126</v>
      </c>
      <c r="Z51" s="10">
        <f t="shared" si="17"/>
        <v>3378.6652000000004</v>
      </c>
      <c r="AA51" s="8">
        <v>3378.6652000000004</v>
      </c>
      <c r="AC51">
        <v>1</v>
      </c>
      <c r="AD51">
        <v>48</v>
      </c>
      <c r="AE51">
        <v>120</v>
      </c>
      <c r="AF51">
        <v>11754.137000000001</v>
      </c>
      <c r="AG51">
        <v>-357.50799999999998</v>
      </c>
      <c r="AH51">
        <v>3373.3380000000002</v>
      </c>
      <c r="AI51">
        <v>-0.7</v>
      </c>
      <c r="AJ51">
        <v>17.547999999999998</v>
      </c>
      <c r="AK51">
        <v>6.9020000000000001</v>
      </c>
      <c r="AL51">
        <v>5654.9120000000003</v>
      </c>
      <c r="AM51">
        <v>-325.37799999999999</v>
      </c>
      <c r="AN51">
        <v>0.90100000000000002</v>
      </c>
      <c r="AO51">
        <v>0.46300000000000002</v>
      </c>
      <c r="AP51">
        <v>0.80200000000000005</v>
      </c>
      <c r="AQ51">
        <v>0.24099999999999999</v>
      </c>
      <c r="AR51">
        <v>6.1189999999999998</v>
      </c>
      <c r="AS51">
        <v>15.922000000000001</v>
      </c>
      <c r="AT51">
        <v>27.518000000000001</v>
      </c>
      <c r="AU51">
        <v>11.282</v>
      </c>
      <c r="AV51">
        <v>21.510999999999999</v>
      </c>
      <c r="AW51">
        <v>14.462999999999999</v>
      </c>
      <c r="AX51">
        <v>4244.2250000000004</v>
      </c>
    </row>
    <row r="52" spans="4:50" x14ac:dyDescent="0.2">
      <c r="H52" s="8">
        <f t="shared" ref="H52:P52" si="19">AVERAGE(H4:H51)</f>
        <v>16.879264945833338</v>
      </c>
      <c r="I52" s="8">
        <f t="shared" si="19"/>
        <v>0.43993779583333331</v>
      </c>
      <c r="J52" s="8">
        <f t="shared" si="19"/>
        <v>4.1891396749999998</v>
      </c>
      <c r="K52" s="8">
        <f t="shared" si="19"/>
        <v>-0.54038333333333333</v>
      </c>
      <c r="L52" s="8">
        <f t="shared" si="19"/>
        <v>27.77761666666667</v>
      </c>
      <c r="M52" s="8">
        <f t="shared" si="19"/>
        <v>12.325495833333337</v>
      </c>
      <c r="N52" s="8">
        <f t="shared" si="19"/>
        <v>8.0150685708333302</v>
      </c>
      <c r="O52" s="8">
        <f t="shared" si="19"/>
        <v>0.42340323750000003</v>
      </c>
      <c r="P52" s="9">
        <f t="shared" si="19"/>
        <v>0.87103333333333355</v>
      </c>
      <c r="Q52" s="9">
        <f t="shared" ref="Q52:Z52" si="20">AVERAGE(Q4:Q51)</f>
        <v>0.61018749999999988</v>
      </c>
      <c r="R52" s="9">
        <f t="shared" si="20"/>
        <v>0.89824999999999988</v>
      </c>
      <c r="S52" s="9">
        <f t="shared" si="20"/>
        <v>0.63584583333333311</v>
      </c>
      <c r="T52" s="9">
        <f t="shared" si="20"/>
        <v>5.6282500000000004</v>
      </c>
      <c r="U52" s="8">
        <f t="shared" si="20"/>
        <v>28.617566666666665</v>
      </c>
      <c r="V52" s="8">
        <f t="shared" si="20"/>
        <v>46.993108333333332</v>
      </c>
      <c r="W52" s="8">
        <f t="shared" si="20"/>
        <v>16.142112500000007</v>
      </c>
      <c r="X52" s="8">
        <f t="shared" si="20"/>
        <v>35.725458333333329</v>
      </c>
      <c r="Y52" s="8">
        <f t="shared" si="20"/>
        <v>21.881658333333334</v>
      </c>
      <c r="Z52" s="8">
        <f t="shared" si="20"/>
        <v>5304.4087708333327</v>
      </c>
      <c r="AA52" s="8">
        <v>5304.4087708333327</v>
      </c>
      <c r="AC52">
        <v>2</v>
      </c>
      <c r="AD52">
        <v>1</v>
      </c>
      <c r="AE52">
        <v>12</v>
      </c>
      <c r="AF52">
        <v>11511.999</v>
      </c>
      <c r="AG52">
        <v>791.26099999999997</v>
      </c>
      <c r="AH52">
        <v>2690.6379999999999</v>
      </c>
      <c r="AI52">
        <v>-0.57599999999999996</v>
      </c>
      <c r="AJ52">
        <v>23.536000000000001</v>
      </c>
      <c r="AK52">
        <v>8.1039999999999992</v>
      </c>
      <c r="AL52">
        <v>5119.3040000000001</v>
      </c>
      <c r="AM52">
        <v>753.12099999999998</v>
      </c>
      <c r="AN52">
        <v>0.90100000000000002</v>
      </c>
      <c r="AO52">
        <v>0.56200000000000006</v>
      </c>
      <c r="AP52">
        <v>0.78400000000000003</v>
      </c>
      <c r="AQ52">
        <v>0.52600000000000002</v>
      </c>
      <c r="AR52">
        <v>5.6269999999999998</v>
      </c>
      <c r="AS52">
        <v>18.067</v>
      </c>
      <c r="AT52">
        <v>31.396000000000001</v>
      </c>
      <c r="AU52">
        <v>15.407999999999999</v>
      </c>
      <c r="AV52">
        <v>27.036000000000001</v>
      </c>
      <c r="AW52">
        <v>19.96</v>
      </c>
      <c r="AX52">
        <v>3677.9870000000001</v>
      </c>
    </row>
    <row r="53" spans="4:50" x14ac:dyDescent="0.2">
      <c r="AC53">
        <v>2</v>
      </c>
      <c r="AD53">
        <v>2</v>
      </c>
      <c r="AE53">
        <v>60</v>
      </c>
      <c r="AF53">
        <v>6143.5230000000001</v>
      </c>
      <c r="AG53">
        <v>-189.8</v>
      </c>
      <c r="AH53">
        <v>1006.747</v>
      </c>
      <c r="AI53">
        <v>-0.23300000000000001</v>
      </c>
      <c r="AJ53">
        <v>34.119</v>
      </c>
      <c r="AK53">
        <v>6.7709999999999999</v>
      </c>
      <c r="AL53">
        <v>2870.81</v>
      </c>
      <c r="AM53">
        <v>-124.21899999999999</v>
      </c>
      <c r="AN53">
        <v>0.95899999999999996</v>
      </c>
      <c r="AO53">
        <v>0.81</v>
      </c>
      <c r="AP53">
        <v>0.97399999999999998</v>
      </c>
      <c r="AQ53">
        <v>0.75900000000000001</v>
      </c>
      <c r="AR53">
        <v>2.4359999999999999</v>
      </c>
      <c r="AS53">
        <v>14.369</v>
      </c>
      <c r="AT53">
        <v>41.29</v>
      </c>
      <c r="AU53">
        <v>27.263000000000002</v>
      </c>
      <c r="AV53">
        <v>37.459000000000003</v>
      </c>
      <c r="AW53">
        <v>30.82</v>
      </c>
      <c r="AX53">
        <v>1434.684</v>
      </c>
    </row>
    <row r="54" spans="4:50" x14ac:dyDescent="0.2">
      <c r="AC54">
        <v>2</v>
      </c>
      <c r="AD54">
        <v>3</v>
      </c>
      <c r="AE54">
        <v>120</v>
      </c>
      <c r="AF54">
        <v>6309.0389999999998</v>
      </c>
      <c r="AG54">
        <v>89.137</v>
      </c>
      <c r="AH54">
        <v>1111.232</v>
      </c>
      <c r="AI54">
        <v>-0.32300000000000001</v>
      </c>
      <c r="AJ54">
        <v>40.345999999999997</v>
      </c>
      <c r="AK54">
        <v>7.7560000000000002</v>
      </c>
      <c r="AL54">
        <v>3038.4810000000002</v>
      </c>
      <c r="AM54">
        <v>84.65</v>
      </c>
      <c r="AN54">
        <v>0.98299999999999998</v>
      </c>
      <c r="AO54">
        <v>0.74399999999999999</v>
      </c>
      <c r="AP54">
        <v>0.99099999999999999</v>
      </c>
      <c r="AQ54">
        <v>0.75900000000000001</v>
      </c>
      <c r="AR54">
        <v>2.52</v>
      </c>
      <c r="AS54">
        <v>16.234000000000002</v>
      </c>
      <c r="AT54">
        <v>51.228000000000002</v>
      </c>
      <c r="AU54">
        <v>29.565000000000001</v>
      </c>
      <c r="AV54">
        <v>45.32</v>
      </c>
      <c r="AW54">
        <v>35.478000000000002</v>
      </c>
      <c r="AX54">
        <v>1486.5709999999999</v>
      </c>
    </row>
    <row r="55" spans="4:50" ht="51" x14ac:dyDescent="0.2">
      <c r="H55" s="11" t="s">
        <v>61</v>
      </c>
      <c r="I55" s="11" t="s">
        <v>83</v>
      </c>
      <c r="J55" s="11" t="s">
        <v>82</v>
      </c>
      <c r="K55" s="11" t="s">
        <v>81</v>
      </c>
      <c r="L55" s="11" t="s">
        <v>47</v>
      </c>
      <c r="M55" s="11" t="s">
        <v>0</v>
      </c>
      <c r="N55" s="11" t="s">
        <v>80</v>
      </c>
      <c r="O55" s="11" t="s">
        <v>79</v>
      </c>
      <c r="P55" s="11" t="s">
        <v>78</v>
      </c>
      <c r="Q55" s="11" t="s">
        <v>77</v>
      </c>
      <c r="R55" s="11" t="s">
        <v>76</v>
      </c>
      <c r="S55" s="11" t="s">
        <v>75</v>
      </c>
      <c r="T55" s="11" t="s">
        <v>74</v>
      </c>
      <c r="U55" s="11" t="s">
        <v>73</v>
      </c>
      <c r="V55" s="11" t="s">
        <v>46</v>
      </c>
      <c r="W55" s="11" t="s">
        <v>72</v>
      </c>
      <c r="X55" s="11" t="s">
        <v>45</v>
      </c>
      <c r="Y55" s="11" t="s">
        <v>44</v>
      </c>
      <c r="Z55" s="11" t="s">
        <v>102</v>
      </c>
      <c r="AC55">
        <v>2</v>
      </c>
      <c r="AD55">
        <v>4</v>
      </c>
      <c r="AE55">
        <v>12</v>
      </c>
      <c r="AF55">
        <v>20473.718000000001</v>
      </c>
      <c r="AG55">
        <v>-4289.3720000000003</v>
      </c>
      <c r="AH55">
        <v>5160.6490000000003</v>
      </c>
      <c r="AI55">
        <v>-1.0089999999999999</v>
      </c>
      <c r="AJ55">
        <v>20.260999999999999</v>
      </c>
      <c r="AK55">
        <v>10.585000000000001</v>
      </c>
      <c r="AL55">
        <v>9631.6</v>
      </c>
      <c r="AM55">
        <v>-4299.7389999999996</v>
      </c>
      <c r="AN55">
        <v>0.86</v>
      </c>
      <c r="AO55">
        <v>0.66900000000000004</v>
      </c>
      <c r="AP55">
        <v>0.85299999999999998</v>
      </c>
      <c r="AQ55">
        <v>0.71599999999999997</v>
      </c>
      <c r="AR55">
        <v>5.2530000000000001</v>
      </c>
      <c r="AS55">
        <v>25.259</v>
      </c>
      <c r="AT55">
        <v>35.466000000000001</v>
      </c>
      <c r="AU55">
        <v>9.7260000000000009</v>
      </c>
      <c r="AV55">
        <v>26.646000000000001</v>
      </c>
      <c r="AW55">
        <v>14.865</v>
      </c>
      <c r="AX55">
        <v>6932.8689999999997</v>
      </c>
    </row>
    <row r="56" spans="4:50" x14ac:dyDescent="0.2">
      <c r="E56" t="s">
        <v>60</v>
      </c>
      <c r="AC56">
        <v>2</v>
      </c>
      <c r="AD56">
        <v>5</v>
      </c>
      <c r="AE56">
        <v>60</v>
      </c>
      <c r="AF56">
        <v>8412.8700000000008</v>
      </c>
      <c r="AG56">
        <v>-211.136</v>
      </c>
      <c r="AH56">
        <v>1842.163</v>
      </c>
      <c r="AI56">
        <v>-0.379</v>
      </c>
      <c r="AJ56">
        <v>24.134</v>
      </c>
      <c r="AK56">
        <v>8.0410000000000004</v>
      </c>
      <c r="AL56">
        <v>4074.1280000000002</v>
      </c>
      <c r="AM56">
        <v>-227.86699999999999</v>
      </c>
      <c r="AN56">
        <v>0.93400000000000005</v>
      </c>
      <c r="AO56">
        <v>0.66900000000000004</v>
      </c>
      <c r="AP56">
        <v>0.91400000000000003</v>
      </c>
      <c r="AQ56">
        <v>0.69</v>
      </c>
      <c r="AR56">
        <v>4.0780000000000003</v>
      </c>
      <c r="AS56">
        <v>17.079999999999998</v>
      </c>
      <c r="AT56">
        <v>36.768999999999998</v>
      </c>
      <c r="AU56">
        <v>15.737</v>
      </c>
      <c r="AV56">
        <v>29.791</v>
      </c>
      <c r="AW56">
        <v>19.677</v>
      </c>
      <c r="AX56">
        <v>2732.3560000000002</v>
      </c>
    </row>
    <row r="57" spans="4:50" x14ac:dyDescent="0.2">
      <c r="E57" t="s">
        <v>59</v>
      </c>
      <c r="G57" s="4"/>
      <c r="H57" s="1">
        <f t="shared" ref="H57:P57" si="21">AVERAGE(H4,H7,H10,H13,H16,H19,H22,H25,H28,H31,H34,H37,H40,H43,H46,H49)</f>
        <v>25.284450837500003</v>
      </c>
      <c r="I57" s="1">
        <f t="shared" si="21"/>
        <v>-0.20071893749999986</v>
      </c>
      <c r="J57" s="1">
        <f t="shared" si="21"/>
        <v>5.9802310625000015</v>
      </c>
      <c r="K57" s="1">
        <f t="shared" si="21"/>
        <v>-1.0152625000000002</v>
      </c>
      <c r="L57" s="1">
        <f t="shared" si="21"/>
        <v>25.88035</v>
      </c>
      <c r="M57" s="8">
        <f t="shared" si="21"/>
        <v>15.468325000000002</v>
      </c>
      <c r="N57" s="1">
        <f t="shared" si="21"/>
        <v>11.710314487500002</v>
      </c>
      <c r="O57" s="1">
        <f t="shared" si="21"/>
        <v>-0.21818601249999983</v>
      </c>
      <c r="P57" s="9">
        <f t="shared" si="21"/>
        <v>0.87721249999999995</v>
      </c>
      <c r="Q57" s="9">
        <f t="shared" ref="Q57:Z57" si="22">AVERAGE(R4,R7,R10,R13,R16,R19,R22,R25,R28,R31,R34,R37,R40,R43,R46,R49)</f>
        <v>0.89301249999999999</v>
      </c>
      <c r="R57" s="9">
        <f t="shared" si="22"/>
        <v>0.63038749999999999</v>
      </c>
      <c r="S57" s="9">
        <f t="shared" si="22"/>
        <v>6.9768625000000002</v>
      </c>
      <c r="T57" s="1">
        <f t="shared" si="22"/>
        <v>37.4658625</v>
      </c>
      <c r="U57" s="1">
        <f t="shared" si="22"/>
        <v>48.857212499999996</v>
      </c>
      <c r="V57" s="1">
        <f t="shared" si="22"/>
        <v>11.381812500000001</v>
      </c>
      <c r="W57" s="1">
        <f t="shared" si="22"/>
        <v>35.190925</v>
      </c>
      <c r="X57" s="1">
        <f t="shared" si="22"/>
        <v>18.727925000000003</v>
      </c>
      <c r="Y57" s="1">
        <f t="shared" si="22"/>
        <v>7606.1982125000013</v>
      </c>
      <c r="Z57" s="1">
        <f>AVERAGE(AA4,AA7,AA10,AA13,AA16,AA19,AA22,AA25,AA28,AA31,AA34,AA37,AA40,AA43,AA46,AA49)</f>
        <v>7606.1982125000013</v>
      </c>
      <c r="AC57">
        <v>2</v>
      </c>
      <c r="AD57">
        <v>6</v>
      </c>
      <c r="AE57">
        <v>120</v>
      </c>
      <c r="AF57">
        <v>8511.7559999999994</v>
      </c>
      <c r="AG57">
        <v>73.495000000000005</v>
      </c>
      <c r="AH57">
        <v>1822.8879999999999</v>
      </c>
      <c r="AI57">
        <v>-0.61599999999999999</v>
      </c>
      <c r="AJ57">
        <v>27.925000000000001</v>
      </c>
      <c r="AK57">
        <v>8.0399999999999991</v>
      </c>
      <c r="AL57">
        <v>4160.4359999999997</v>
      </c>
      <c r="AM57">
        <v>50.603999999999999</v>
      </c>
      <c r="AN57">
        <v>0.93400000000000005</v>
      </c>
      <c r="AO57">
        <v>0.74399999999999999</v>
      </c>
      <c r="AP57">
        <v>0.90500000000000003</v>
      </c>
      <c r="AQ57">
        <v>0.64700000000000002</v>
      </c>
      <c r="AR57">
        <v>3.8420000000000001</v>
      </c>
      <c r="AS57">
        <v>17.332000000000001</v>
      </c>
      <c r="AT57">
        <v>42.457000000000001</v>
      </c>
      <c r="AU57">
        <v>18.852</v>
      </c>
      <c r="AV57">
        <v>34.674999999999997</v>
      </c>
      <c r="AW57">
        <v>22.736000000000001</v>
      </c>
      <c r="AX57">
        <v>2396.7860000000001</v>
      </c>
    </row>
    <row r="58" spans="4:50" x14ac:dyDescent="0.2">
      <c r="E58" t="s">
        <v>58</v>
      </c>
      <c r="G58" s="4"/>
      <c r="H58" s="1">
        <f t="shared" ref="H58:P58" si="23">AVERAGE(H5,H8,H11,H14,H17,H20,H23,H26,H29,H32,H35,H38,H41,H44,H47,H50)</f>
        <v>14.321203474999999</v>
      </c>
      <c r="I58" s="1">
        <f t="shared" si="23"/>
        <v>1.0609086875</v>
      </c>
      <c r="J58" s="1">
        <f t="shared" si="23"/>
        <v>3.5821503875</v>
      </c>
      <c r="K58" s="1">
        <f t="shared" si="23"/>
        <v>-0.34268750000000003</v>
      </c>
      <c r="L58" s="1">
        <f t="shared" si="23"/>
        <v>27.939174999999999</v>
      </c>
      <c r="M58" s="8">
        <f t="shared" si="23"/>
        <v>11.536249999999999</v>
      </c>
      <c r="N58" s="1">
        <f t="shared" si="23"/>
        <v>7.0008586124999992</v>
      </c>
      <c r="O58" s="1">
        <f t="shared" si="23"/>
        <v>1.0366415000000002</v>
      </c>
      <c r="P58" s="9">
        <f t="shared" si="23"/>
        <v>0.8751374999999999</v>
      </c>
      <c r="Q58" s="9">
        <f t="shared" ref="Q58:Z58" si="24">AVERAGE(R5,R8,R11,R14,R17,R20,R23,R26,R29,R32,R35,R38,R41,R44,R47,R50)</f>
        <v>0.89268749999999997</v>
      </c>
      <c r="R58" s="9">
        <f t="shared" si="24"/>
        <v>0.63017500000000015</v>
      </c>
      <c r="S58" s="9">
        <f t="shared" si="24"/>
        <v>5.3172874999999982</v>
      </c>
      <c r="T58" s="1">
        <f t="shared" si="24"/>
        <v>25.946537500000005</v>
      </c>
      <c r="U58" s="1">
        <f t="shared" si="24"/>
        <v>45.873062500000003</v>
      </c>
      <c r="V58" s="1">
        <f t="shared" si="24"/>
        <v>17.060824999999998</v>
      </c>
      <c r="W58" s="1">
        <f t="shared" si="24"/>
        <v>35.447250000000004</v>
      </c>
      <c r="X58" s="1">
        <f t="shared" si="24"/>
        <v>22.300062499999999</v>
      </c>
      <c r="Y58" s="1">
        <f t="shared" si="24"/>
        <v>4522.6261000000004</v>
      </c>
      <c r="Z58" s="1">
        <f t="shared" si="24"/>
        <v>4522.6261000000004</v>
      </c>
      <c r="AC58">
        <v>2</v>
      </c>
      <c r="AD58">
        <v>7</v>
      </c>
      <c r="AE58">
        <v>12</v>
      </c>
      <c r="AF58">
        <v>22778.151000000002</v>
      </c>
      <c r="AG58">
        <v>-8330.0409999999993</v>
      </c>
      <c r="AH58">
        <v>8386.5949999999993</v>
      </c>
      <c r="AI58">
        <v>-0.73</v>
      </c>
      <c r="AJ58">
        <v>24.195</v>
      </c>
      <c r="AK58">
        <v>11.92</v>
      </c>
      <c r="AL58">
        <v>10902.009</v>
      </c>
      <c r="AM58">
        <v>-8376.6560000000009</v>
      </c>
      <c r="AN58">
        <v>0.65300000000000002</v>
      </c>
      <c r="AO58">
        <v>0.314</v>
      </c>
      <c r="AP58">
        <v>0.91400000000000003</v>
      </c>
      <c r="AQ58">
        <v>0.71599999999999997</v>
      </c>
      <c r="AR58">
        <v>4.9669999999999996</v>
      </c>
      <c r="AS58">
        <v>28.756</v>
      </c>
      <c r="AT58">
        <v>48.307000000000002</v>
      </c>
      <c r="AU58">
        <v>9.9079999999999995</v>
      </c>
      <c r="AV58">
        <v>35.313000000000002</v>
      </c>
      <c r="AW58">
        <v>16.3</v>
      </c>
      <c r="AX58">
        <v>9445.66</v>
      </c>
    </row>
    <row r="59" spans="4:50" x14ac:dyDescent="0.2">
      <c r="E59" t="s">
        <v>57</v>
      </c>
      <c r="G59" s="4"/>
      <c r="H59" s="1">
        <f t="shared" ref="H59:P59" si="25">AVERAGE(H6,H9,H12,H15,H18,H21,H24,H27,H30,H33,H36,H39,H42,H45,H48,H51)</f>
        <v>11.032140525000003</v>
      </c>
      <c r="I59" s="1">
        <f t="shared" si="25"/>
        <v>0.45962363750000002</v>
      </c>
      <c r="J59" s="1">
        <f t="shared" si="25"/>
        <v>3.0050375749999998</v>
      </c>
      <c r="K59" s="1">
        <f t="shared" si="25"/>
        <v>-0.26319999999999999</v>
      </c>
      <c r="L59" s="1">
        <f t="shared" si="25"/>
        <v>29.513324999999998</v>
      </c>
      <c r="M59" s="8">
        <f t="shared" si="25"/>
        <v>9.9719125000000002</v>
      </c>
      <c r="N59" s="1">
        <f t="shared" si="25"/>
        <v>5.3340326125000006</v>
      </c>
      <c r="O59" s="1">
        <f t="shared" si="25"/>
        <v>0.45175422500000001</v>
      </c>
      <c r="P59" s="9">
        <f t="shared" si="25"/>
        <v>0.8607499999999999</v>
      </c>
      <c r="Q59" s="9">
        <f t="shared" ref="Q59:Z59" si="26">AVERAGE(R6,R9,R12,R15,R18,R21,R24,R27,R30,R33,R36,R39,R42,R45,R48,R51)</f>
        <v>0.90905000000000014</v>
      </c>
      <c r="R59" s="9">
        <f t="shared" si="26"/>
        <v>0.64697499999999997</v>
      </c>
      <c r="S59" s="9">
        <f t="shared" si="26"/>
        <v>4.5906000000000002</v>
      </c>
      <c r="T59" s="1">
        <f t="shared" si="26"/>
        <v>22.440300000000001</v>
      </c>
      <c r="U59" s="1">
        <f t="shared" si="26"/>
        <v>46.249050000000004</v>
      </c>
      <c r="V59" s="1">
        <f t="shared" si="26"/>
        <v>19.983699999999999</v>
      </c>
      <c r="W59" s="1">
        <f t="shared" si="26"/>
        <v>36.538199999999996</v>
      </c>
      <c r="X59" s="1">
        <f t="shared" si="26"/>
        <v>24.616987499999997</v>
      </c>
      <c r="Y59" s="1">
        <f t="shared" si="26"/>
        <v>3784.4020000000005</v>
      </c>
      <c r="Z59" s="1">
        <f t="shared" si="26"/>
        <v>3784.4020000000005</v>
      </c>
      <c r="AC59">
        <v>2</v>
      </c>
      <c r="AD59">
        <v>8</v>
      </c>
      <c r="AE59">
        <v>60</v>
      </c>
      <c r="AF59">
        <v>11150.964</v>
      </c>
      <c r="AG59">
        <v>-2254.5909999999999</v>
      </c>
      <c r="AH59">
        <v>4130.3320000000003</v>
      </c>
      <c r="AI59">
        <v>-1.2999999999999999E-2</v>
      </c>
      <c r="AJ59">
        <v>17.748000000000001</v>
      </c>
      <c r="AK59">
        <v>6.4139999999999997</v>
      </c>
      <c r="AL59">
        <v>5394.1490000000003</v>
      </c>
      <c r="AM59">
        <v>-2262.7950000000001</v>
      </c>
      <c r="AN59">
        <v>0.73599999999999999</v>
      </c>
      <c r="AO59">
        <v>0.34699999999999998</v>
      </c>
      <c r="AP59">
        <v>0.78400000000000003</v>
      </c>
      <c r="AQ59">
        <v>0.39700000000000002</v>
      </c>
      <c r="AR59">
        <v>5.7569999999999997</v>
      </c>
      <c r="AS59">
        <v>14.64</v>
      </c>
      <c r="AT59">
        <v>27.108000000000001</v>
      </c>
      <c r="AU59">
        <v>11.5</v>
      </c>
      <c r="AV59">
        <v>20.965</v>
      </c>
      <c r="AW59">
        <v>14.823</v>
      </c>
      <c r="AX59">
        <v>4944.808</v>
      </c>
    </row>
    <row r="60" spans="4:50" x14ac:dyDescent="0.2">
      <c r="G60" s="4"/>
      <c r="M60" s="8"/>
      <c r="P60" s="9"/>
      <c r="Q60" s="9"/>
      <c r="R60" s="9"/>
      <c r="S60" s="9"/>
      <c r="AC60">
        <v>2</v>
      </c>
      <c r="AD60">
        <v>9</v>
      </c>
      <c r="AE60">
        <v>120</v>
      </c>
      <c r="AF60">
        <v>10586.949000000001</v>
      </c>
      <c r="AG60">
        <v>-2206.0360000000001</v>
      </c>
      <c r="AH60">
        <v>2796.07</v>
      </c>
      <c r="AI60">
        <v>0.80200000000000005</v>
      </c>
      <c r="AJ60">
        <v>24.600999999999999</v>
      </c>
      <c r="AK60">
        <v>9.6340000000000003</v>
      </c>
      <c r="AL60">
        <v>5057.0950000000003</v>
      </c>
      <c r="AM60">
        <v>-2173.79</v>
      </c>
      <c r="AN60">
        <v>0.85099999999999998</v>
      </c>
      <c r="AO60">
        <v>0.57899999999999996</v>
      </c>
      <c r="AP60">
        <v>0.94</v>
      </c>
      <c r="AQ60">
        <v>0.621</v>
      </c>
      <c r="AR60">
        <v>4.5910000000000002</v>
      </c>
      <c r="AS60">
        <v>22.431999999999999</v>
      </c>
      <c r="AT60">
        <v>43.302</v>
      </c>
      <c r="AU60">
        <v>16.076000000000001</v>
      </c>
      <c r="AV60">
        <v>32.466999999999999</v>
      </c>
      <c r="AW60">
        <v>19.856000000000002</v>
      </c>
      <c r="AX60">
        <v>3839.877</v>
      </c>
    </row>
    <row r="61" spans="4:50" x14ac:dyDescent="0.2">
      <c r="E61" t="s">
        <v>7</v>
      </c>
      <c r="H61" s="1">
        <f t="shared" ref="H61:P61" si="27">AVERAGE(H16:H21)</f>
        <v>10.807286299999999</v>
      </c>
      <c r="I61" s="1">
        <f t="shared" si="27"/>
        <v>-2.9185700000000005E-2</v>
      </c>
      <c r="J61" s="1">
        <f t="shared" si="27"/>
        <v>1.8108862666666667</v>
      </c>
      <c r="K61" s="1">
        <f t="shared" si="27"/>
        <v>-0.38300000000000001</v>
      </c>
      <c r="L61" s="1">
        <f t="shared" si="27"/>
        <v>29.105966666666671</v>
      </c>
      <c r="M61" s="8">
        <f t="shared" si="27"/>
        <v>8.1713333333333313</v>
      </c>
      <c r="N61" s="1">
        <f t="shared" si="27"/>
        <v>5.073855</v>
      </c>
      <c r="O61" s="1">
        <f t="shared" si="27"/>
        <v>-3.2826266666666652E-2</v>
      </c>
      <c r="P61" s="9">
        <f t="shared" si="27"/>
        <v>0.94986666666666675</v>
      </c>
      <c r="Q61" s="9">
        <f t="shared" ref="Q61:Z61" si="28">AVERAGE(R16:R21)</f>
        <v>0.91179999999999994</v>
      </c>
      <c r="R61" s="9">
        <f t="shared" si="28"/>
        <v>0.70436666666666659</v>
      </c>
      <c r="S61" s="9">
        <f t="shared" si="28"/>
        <v>3.7719333333333336</v>
      </c>
      <c r="T61" s="1">
        <f t="shared" si="28"/>
        <v>18.035533333333333</v>
      </c>
      <c r="U61" s="1">
        <f t="shared" si="28"/>
        <v>40.686566666666671</v>
      </c>
      <c r="V61" s="1">
        <f t="shared" si="28"/>
        <v>20.622566666666668</v>
      </c>
      <c r="W61" s="1">
        <f t="shared" si="28"/>
        <v>34.165600000000005</v>
      </c>
      <c r="X61" s="1">
        <f t="shared" si="28"/>
        <v>24.84556666666667</v>
      </c>
      <c r="Y61" s="1">
        <f t="shared" si="28"/>
        <v>2508.5250333333333</v>
      </c>
      <c r="Z61" s="1">
        <f t="shared" si="28"/>
        <v>2508.5250333333333</v>
      </c>
      <c r="AC61">
        <v>2</v>
      </c>
      <c r="AD61">
        <v>10</v>
      </c>
      <c r="AE61">
        <v>12</v>
      </c>
      <c r="AF61">
        <v>25213.455000000002</v>
      </c>
      <c r="AG61">
        <v>-5500.5119999999997</v>
      </c>
      <c r="AH61">
        <v>7490.9219999999996</v>
      </c>
      <c r="AI61">
        <v>-1.649</v>
      </c>
      <c r="AJ61">
        <v>24.623999999999999</v>
      </c>
      <c r="AK61">
        <v>14.018000000000001</v>
      </c>
      <c r="AL61">
        <v>11762.005999999999</v>
      </c>
      <c r="AM61">
        <v>-5498.4040000000005</v>
      </c>
      <c r="AN61">
        <v>0.89300000000000002</v>
      </c>
      <c r="AO61">
        <v>0.372</v>
      </c>
      <c r="AP61">
        <v>0.94799999999999995</v>
      </c>
      <c r="AQ61">
        <v>0.60299999999999998</v>
      </c>
      <c r="AR61">
        <v>6.3259999999999996</v>
      </c>
      <c r="AS61">
        <v>34.674999999999997</v>
      </c>
      <c r="AT61">
        <v>48.09</v>
      </c>
      <c r="AU61">
        <v>9.4930000000000003</v>
      </c>
      <c r="AV61">
        <v>34.298999999999999</v>
      </c>
      <c r="AW61">
        <v>16.893000000000001</v>
      </c>
      <c r="AX61">
        <v>8557.4249999999993</v>
      </c>
    </row>
    <row r="62" spans="4:50" x14ac:dyDescent="0.2">
      <c r="E62" t="s">
        <v>55</v>
      </c>
      <c r="H62" s="1">
        <f t="shared" ref="H62:P62" si="29">AVERAGE(H22:H27)</f>
        <v>10.409431700000001</v>
      </c>
      <c r="I62" s="1">
        <f t="shared" si="29"/>
        <v>6.2805133333333332E-2</v>
      </c>
      <c r="J62" s="1">
        <f t="shared" si="29"/>
        <v>1.9962237666666667</v>
      </c>
      <c r="K62" s="1">
        <f t="shared" si="29"/>
        <v>-0.44056666666666672</v>
      </c>
      <c r="L62" s="1">
        <f t="shared" si="29"/>
        <v>28.402666666666672</v>
      </c>
      <c r="M62" s="8">
        <f t="shared" si="29"/>
        <v>8.0169666666666668</v>
      </c>
      <c r="N62" s="1">
        <f t="shared" si="29"/>
        <v>4.8638350333333333</v>
      </c>
      <c r="O62" s="1">
        <f t="shared" si="29"/>
        <v>5.3190366666666655E-2</v>
      </c>
      <c r="P62" s="9">
        <f t="shared" si="29"/>
        <v>0.93443333333333334</v>
      </c>
      <c r="Q62" s="9">
        <f t="shared" ref="Q62:Z62" si="30">AVERAGE(R22:R27)</f>
        <v>0.89966666666666673</v>
      </c>
      <c r="R62" s="9">
        <f t="shared" si="30"/>
        <v>0.6841666666666667</v>
      </c>
      <c r="S62" s="9">
        <f t="shared" si="30"/>
        <v>3.9099333333333335</v>
      </c>
      <c r="T62" s="1">
        <f t="shared" si="30"/>
        <v>17.492799999999999</v>
      </c>
      <c r="U62" s="1">
        <f t="shared" si="30"/>
        <v>39.74346666666667</v>
      </c>
      <c r="V62" s="1">
        <f t="shared" si="30"/>
        <v>19.564033333333338</v>
      </c>
      <c r="W62" s="1">
        <f t="shared" si="30"/>
        <v>33.336566666666663</v>
      </c>
      <c r="X62" s="1">
        <f t="shared" si="30"/>
        <v>23.954233333333335</v>
      </c>
      <c r="Y62" s="1">
        <f t="shared" si="30"/>
        <v>2891.9397000000004</v>
      </c>
      <c r="Z62" s="1">
        <f t="shared" si="30"/>
        <v>2891.9397000000004</v>
      </c>
      <c r="AC62">
        <v>2</v>
      </c>
      <c r="AD62">
        <v>11</v>
      </c>
      <c r="AE62">
        <v>60</v>
      </c>
      <c r="AF62">
        <v>12712.168</v>
      </c>
      <c r="AG62">
        <v>-1433.502</v>
      </c>
      <c r="AH62">
        <v>2837.9110000000001</v>
      </c>
      <c r="AI62">
        <v>-0.13900000000000001</v>
      </c>
      <c r="AJ62">
        <v>21.277000000000001</v>
      </c>
      <c r="AK62">
        <v>7.7770000000000001</v>
      </c>
      <c r="AL62">
        <v>6169.8670000000002</v>
      </c>
      <c r="AM62">
        <v>-1435.1869999999999</v>
      </c>
      <c r="AN62">
        <v>0.95899999999999996</v>
      </c>
      <c r="AO62">
        <v>0.60299999999999998</v>
      </c>
      <c r="AP62">
        <v>0.81899999999999995</v>
      </c>
      <c r="AQ62">
        <v>0.61199999999999999</v>
      </c>
      <c r="AR62">
        <v>4.8319999999999999</v>
      </c>
      <c r="AS62">
        <v>17.187999999999999</v>
      </c>
      <c r="AT62">
        <v>32.502000000000002</v>
      </c>
      <c r="AU62">
        <v>14.063000000000001</v>
      </c>
      <c r="AV62">
        <v>26.053999999999998</v>
      </c>
      <c r="AW62">
        <v>17.495000000000001</v>
      </c>
      <c r="AX62">
        <v>3521.444</v>
      </c>
    </row>
    <row r="63" spans="4:50" x14ac:dyDescent="0.2">
      <c r="E63" t="s">
        <v>56</v>
      </c>
      <c r="H63" s="1">
        <f t="shared" ref="H63:P63" si="31">AVERAGE(H4:H9)</f>
        <v>10.459667666666666</v>
      </c>
      <c r="I63" s="1">
        <f t="shared" si="31"/>
        <v>-0.14176830000000001</v>
      </c>
      <c r="J63" s="1">
        <f t="shared" si="31"/>
        <v>2.1781323333333336</v>
      </c>
      <c r="K63" s="1">
        <f t="shared" si="31"/>
        <v>-0.52026666666666666</v>
      </c>
      <c r="L63" s="1">
        <f t="shared" si="31"/>
        <v>27.818366666666666</v>
      </c>
      <c r="M63" s="8">
        <f t="shared" si="31"/>
        <v>7.8466999999999993</v>
      </c>
      <c r="N63" s="1">
        <f t="shared" si="31"/>
        <v>4.9063461666666672</v>
      </c>
      <c r="O63" s="1">
        <f t="shared" si="31"/>
        <v>-0.14572816666666663</v>
      </c>
      <c r="P63" s="9">
        <f t="shared" si="31"/>
        <v>0.91966666666666663</v>
      </c>
      <c r="Q63" s="9">
        <f t="shared" ref="Q63:Z63" si="32">AVERAGE(R4:R9)</f>
        <v>0.8891</v>
      </c>
      <c r="R63" s="9">
        <f t="shared" si="32"/>
        <v>0.64489999999999992</v>
      </c>
      <c r="S63" s="9">
        <f t="shared" si="32"/>
        <v>4.1027333333333331</v>
      </c>
      <c r="T63" s="1">
        <f t="shared" si="32"/>
        <v>17.313866666666666</v>
      </c>
      <c r="U63" s="1">
        <f t="shared" si="32"/>
        <v>38.917833333333334</v>
      </c>
      <c r="V63" s="1">
        <f t="shared" si="32"/>
        <v>19.450633333333332</v>
      </c>
      <c r="W63" s="1">
        <f t="shared" si="32"/>
        <v>32.637633333333333</v>
      </c>
      <c r="X63" s="1">
        <f t="shared" si="32"/>
        <v>23.647400000000001</v>
      </c>
      <c r="Y63" s="1">
        <f t="shared" si="32"/>
        <v>3051.6995666666667</v>
      </c>
      <c r="Z63" s="1">
        <f t="shared" si="32"/>
        <v>3051.6995666666667</v>
      </c>
      <c r="AC63">
        <v>2</v>
      </c>
      <c r="AD63">
        <v>12</v>
      </c>
      <c r="AE63">
        <v>120</v>
      </c>
      <c r="AF63">
        <v>12178.49</v>
      </c>
      <c r="AG63">
        <v>-1512.9</v>
      </c>
      <c r="AH63">
        <v>2783.511</v>
      </c>
      <c r="AI63">
        <v>0.19</v>
      </c>
      <c r="AJ63">
        <v>25.213999999999999</v>
      </c>
      <c r="AK63">
        <v>10.342000000000001</v>
      </c>
      <c r="AL63">
        <v>5636.2250000000004</v>
      </c>
      <c r="AM63">
        <v>-1415.135</v>
      </c>
      <c r="AN63">
        <v>0.95899999999999996</v>
      </c>
      <c r="AO63">
        <v>0.60299999999999998</v>
      </c>
      <c r="AP63">
        <v>0.91400000000000003</v>
      </c>
      <c r="AQ63">
        <v>0.78400000000000003</v>
      </c>
      <c r="AR63">
        <v>4.3209999999999997</v>
      </c>
      <c r="AS63">
        <v>26.094999999999999</v>
      </c>
      <c r="AT63">
        <v>56.173999999999999</v>
      </c>
      <c r="AU63">
        <v>16.065000000000001</v>
      </c>
      <c r="AV63">
        <v>37.857999999999997</v>
      </c>
      <c r="AW63">
        <v>20</v>
      </c>
      <c r="AX63">
        <v>3413.779</v>
      </c>
    </row>
    <row r="64" spans="4:50" x14ac:dyDescent="0.2">
      <c r="E64" t="s">
        <v>54</v>
      </c>
      <c r="H64" s="1">
        <f t="shared" ref="H64:P64" si="33">AVERAGE(H10:H15)</f>
        <v>14.988395233333335</v>
      </c>
      <c r="I64" s="1">
        <f t="shared" si="33"/>
        <v>-2.4856637333333329</v>
      </c>
      <c r="J64" s="1">
        <f t="shared" si="33"/>
        <v>4.0011640999999996</v>
      </c>
      <c r="K64" s="1">
        <f t="shared" si="33"/>
        <v>-0.23343333333333327</v>
      </c>
      <c r="L64" s="1">
        <f t="shared" si="33"/>
        <v>23.518433333333334</v>
      </c>
      <c r="M64" s="8">
        <f t="shared" si="33"/>
        <v>9.4012999999999991</v>
      </c>
      <c r="N64" s="1">
        <f t="shared" si="33"/>
        <v>7.0808946999999991</v>
      </c>
      <c r="O64" s="1">
        <f t="shared" si="33"/>
        <v>-2.4724891000000002</v>
      </c>
      <c r="P64" s="9">
        <f t="shared" si="33"/>
        <v>0.84876666666666656</v>
      </c>
      <c r="Q64" s="9">
        <f t="shared" ref="Q64:Z64" si="34">AVERAGE(R10:R15)</f>
        <v>0.87303333333333322</v>
      </c>
      <c r="R64" s="9">
        <f t="shared" si="34"/>
        <v>0.59849999999999992</v>
      </c>
      <c r="S64" s="9">
        <f t="shared" si="34"/>
        <v>5.173</v>
      </c>
      <c r="T64" s="1">
        <f t="shared" si="34"/>
        <v>21.812333333333331</v>
      </c>
      <c r="U64" s="1">
        <f t="shared" si="34"/>
        <v>38.572499999999998</v>
      </c>
      <c r="V64" s="1">
        <f t="shared" si="34"/>
        <v>14.280433333333335</v>
      </c>
      <c r="W64" s="1">
        <f t="shared" si="34"/>
        <v>29.671500000000005</v>
      </c>
      <c r="X64" s="1">
        <f t="shared" si="34"/>
        <v>18.811866666666663</v>
      </c>
      <c r="Y64" s="1">
        <f t="shared" si="34"/>
        <v>5080.7395666666662</v>
      </c>
      <c r="Z64" s="1">
        <f t="shared" si="34"/>
        <v>5080.7395666666662</v>
      </c>
      <c r="AC64">
        <v>2</v>
      </c>
      <c r="AD64">
        <v>13</v>
      </c>
      <c r="AE64">
        <v>12</v>
      </c>
      <c r="AF64">
        <v>11813.86</v>
      </c>
      <c r="AG64">
        <v>-823.67700000000002</v>
      </c>
      <c r="AH64">
        <v>2330.9760000000001</v>
      </c>
      <c r="AI64">
        <v>-0.34599999999999997</v>
      </c>
      <c r="AJ64">
        <v>21.202000000000002</v>
      </c>
      <c r="AK64">
        <v>7.2359999999999998</v>
      </c>
      <c r="AL64">
        <v>5195.817</v>
      </c>
      <c r="AM64">
        <v>-825.85799999999995</v>
      </c>
      <c r="AN64">
        <v>0.90100000000000002</v>
      </c>
      <c r="AO64">
        <v>0.752</v>
      </c>
      <c r="AP64">
        <v>0.78400000000000003</v>
      </c>
      <c r="AQ64">
        <v>0.61199999999999999</v>
      </c>
      <c r="AR64">
        <v>5.0030000000000001</v>
      </c>
      <c r="AS64">
        <v>16.882000000000001</v>
      </c>
      <c r="AT64">
        <v>30.280999999999999</v>
      </c>
      <c r="AU64">
        <v>13.592000000000001</v>
      </c>
      <c r="AV64">
        <v>24.661000000000001</v>
      </c>
      <c r="AW64">
        <v>17.847000000000001</v>
      </c>
      <c r="AX64">
        <v>3400.06</v>
      </c>
    </row>
    <row r="65" spans="5:50" x14ac:dyDescent="0.2">
      <c r="E65" t="s">
        <v>53</v>
      </c>
      <c r="H65" s="1">
        <f t="shared" ref="H65:P65" si="35">AVERAGE(H28:H33)</f>
        <v>12.737807066666667</v>
      </c>
      <c r="I65" s="1">
        <f t="shared" si="35"/>
        <v>-0.99114313333333348</v>
      </c>
      <c r="J65" s="1">
        <f t="shared" si="35"/>
        <v>2.7940990666666665</v>
      </c>
      <c r="K65" s="1">
        <f t="shared" si="35"/>
        <v>-0.36293333333333333</v>
      </c>
      <c r="L65" s="1">
        <f t="shared" si="35"/>
        <v>26.325633333333332</v>
      </c>
      <c r="M65" s="8">
        <f t="shared" si="35"/>
        <v>8.7790000000000017</v>
      </c>
      <c r="N65" s="1">
        <f t="shared" si="35"/>
        <v>6.0000325000000005</v>
      </c>
      <c r="O65" s="1">
        <f t="shared" si="35"/>
        <v>-0.98827539999999992</v>
      </c>
      <c r="P65" s="9">
        <f t="shared" si="35"/>
        <v>0.91573333333333329</v>
      </c>
      <c r="Q65" s="9">
        <f t="shared" ref="Q65:Z65" si="36">AVERAGE(R28:R33)</f>
        <v>0.88213333333333332</v>
      </c>
      <c r="R65" s="9">
        <f t="shared" si="36"/>
        <v>0.63276666666666681</v>
      </c>
      <c r="S65" s="9">
        <f t="shared" si="36"/>
        <v>4.5774333333333326</v>
      </c>
      <c r="T65" s="1">
        <f t="shared" si="36"/>
        <v>19.693833333333334</v>
      </c>
      <c r="U65" s="1">
        <f t="shared" si="36"/>
        <v>38.896666666666668</v>
      </c>
      <c r="V65" s="1">
        <f t="shared" si="36"/>
        <v>17.431666666666665</v>
      </c>
      <c r="W65" s="1">
        <f t="shared" si="36"/>
        <v>31.653533333333339</v>
      </c>
      <c r="X65" s="1">
        <f t="shared" si="36"/>
        <v>21.891866666666669</v>
      </c>
      <c r="Y65" s="1">
        <f t="shared" si="36"/>
        <v>3724.7255333333337</v>
      </c>
      <c r="Z65" s="1">
        <f t="shared" si="36"/>
        <v>3724.7255333333337</v>
      </c>
      <c r="AC65">
        <v>2</v>
      </c>
      <c r="AD65">
        <v>14</v>
      </c>
      <c r="AE65">
        <v>60</v>
      </c>
      <c r="AF65">
        <v>5339.7240000000002</v>
      </c>
      <c r="AG65">
        <v>-145.577</v>
      </c>
      <c r="AH65">
        <v>1215.662</v>
      </c>
      <c r="AI65">
        <v>-0.28699999999999998</v>
      </c>
      <c r="AJ65">
        <v>37.279000000000003</v>
      </c>
      <c r="AK65">
        <v>6.6630000000000003</v>
      </c>
      <c r="AL65">
        <v>2595.616</v>
      </c>
      <c r="AM65">
        <v>-144.595</v>
      </c>
      <c r="AN65">
        <v>0.92600000000000005</v>
      </c>
      <c r="AO65">
        <v>0.628</v>
      </c>
      <c r="AP65">
        <v>0.96599999999999997</v>
      </c>
      <c r="AQ65">
        <v>0.75900000000000001</v>
      </c>
      <c r="AR65">
        <v>2.681</v>
      </c>
      <c r="AS65">
        <v>13.84</v>
      </c>
      <c r="AT65">
        <v>45.689</v>
      </c>
      <c r="AU65">
        <v>30.029</v>
      </c>
      <c r="AV65">
        <v>41.228999999999999</v>
      </c>
      <c r="AW65">
        <v>33.564</v>
      </c>
      <c r="AX65">
        <v>1537.8130000000001</v>
      </c>
    </row>
    <row r="66" spans="5:50" x14ac:dyDescent="0.2">
      <c r="E66" t="s">
        <v>50</v>
      </c>
      <c r="H66" s="1">
        <f t="shared" ref="H66:P66" si="37">AVERAGE(H34:H39)</f>
        <v>32.426418900000009</v>
      </c>
      <c r="I66" s="1">
        <f t="shared" si="37"/>
        <v>0.77078559999999996</v>
      </c>
      <c r="J66" s="1">
        <f t="shared" si="37"/>
        <v>8.1161049666666667</v>
      </c>
      <c r="K66" s="1">
        <f t="shared" si="37"/>
        <v>-0.65786666666666671</v>
      </c>
      <c r="L66" s="1">
        <f t="shared" si="37"/>
        <v>38.330466666666666</v>
      </c>
      <c r="M66" s="8">
        <f t="shared" si="37"/>
        <v>28.33966666666667</v>
      </c>
      <c r="N66" s="1">
        <f t="shared" si="37"/>
        <v>15.749529600000001</v>
      </c>
      <c r="O66" s="1">
        <f t="shared" si="37"/>
        <v>0.68459069999999989</v>
      </c>
      <c r="P66" s="9">
        <f t="shared" si="37"/>
        <v>0.85873333333333324</v>
      </c>
      <c r="Q66" s="9">
        <f t="shared" ref="Q66:Z66" si="38">AVERAGE(R34:R39)</f>
        <v>0.94823333333333337</v>
      </c>
      <c r="R66" s="9">
        <f t="shared" si="38"/>
        <v>0.67116666666666658</v>
      </c>
      <c r="S66" s="9">
        <f t="shared" si="38"/>
        <v>10.223166666666666</v>
      </c>
      <c r="T66" s="1">
        <f t="shared" si="38"/>
        <v>65.536666666666676</v>
      </c>
      <c r="U66" s="1">
        <f t="shared" si="38"/>
        <v>80.971366666666668</v>
      </c>
      <c r="V66" s="1">
        <f t="shared" si="38"/>
        <v>14.237299999999999</v>
      </c>
      <c r="W66" s="1">
        <f t="shared" si="38"/>
        <v>55.683500000000002</v>
      </c>
      <c r="X66" s="1">
        <f t="shared" si="38"/>
        <v>26.147466666666674</v>
      </c>
      <c r="Y66" s="1">
        <f t="shared" si="38"/>
        <v>9874.336433333332</v>
      </c>
      <c r="Z66" s="1">
        <f t="shared" si="38"/>
        <v>9874.336433333332</v>
      </c>
      <c r="AC66">
        <v>2</v>
      </c>
      <c r="AD66">
        <v>15</v>
      </c>
      <c r="AE66">
        <v>120</v>
      </c>
      <c r="AF66">
        <v>4583.2610000000004</v>
      </c>
      <c r="AG66">
        <v>437.577</v>
      </c>
      <c r="AH66">
        <v>839.16</v>
      </c>
      <c r="AI66">
        <v>-0.23200000000000001</v>
      </c>
      <c r="AJ66">
        <v>39.128</v>
      </c>
      <c r="AK66">
        <v>6.077</v>
      </c>
      <c r="AL66">
        <v>2232.4389999999999</v>
      </c>
      <c r="AM66">
        <v>437.76799999999997</v>
      </c>
      <c r="AN66">
        <v>0.95899999999999996</v>
      </c>
      <c r="AO66">
        <v>0.74399999999999999</v>
      </c>
      <c r="AP66">
        <v>0.99099999999999999</v>
      </c>
      <c r="AQ66">
        <v>0.82799999999999996</v>
      </c>
      <c r="AR66">
        <v>1.851</v>
      </c>
      <c r="AS66">
        <v>12.552</v>
      </c>
      <c r="AT66">
        <v>48.246000000000002</v>
      </c>
      <c r="AU66">
        <v>31.048999999999999</v>
      </c>
      <c r="AV66">
        <v>43.478999999999999</v>
      </c>
      <c r="AW66">
        <v>35.042999999999999</v>
      </c>
      <c r="AX66">
        <v>1122.914</v>
      </c>
    </row>
    <row r="67" spans="5:50" x14ac:dyDescent="0.2">
      <c r="E67" t="s">
        <v>51</v>
      </c>
      <c r="H67" s="1">
        <f t="shared" ref="H67:P67" si="39">AVERAGE(H46:H51)</f>
        <v>21.125881666666668</v>
      </c>
      <c r="I67" s="1">
        <f t="shared" si="39"/>
        <v>0.75644976666666686</v>
      </c>
      <c r="J67" s="1">
        <f t="shared" si="39"/>
        <v>4.7960577666666664</v>
      </c>
      <c r="K67" s="1">
        <f t="shared" si="39"/>
        <v>-0.97236666666666671</v>
      </c>
      <c r="L67" s="1">
        <f t="shared" si="39"/>
        <v>24.436266666666668</v>
      </c>
      <c r="M67" s="8">
        <f t="shared" si="39"/>
        <v>13.776566666666668</v>
      </c>
      <c r="N67" s="1">
        <f t="shared" si="39"/>
        <v>9.9457409666666656</v>
      </c>
      <c r="O67" s="1">
        <f t="shared" si="39"/>
        <v>0.70578486666666673</v>
      </c>
      <c r="P67" s="9">
        <f t="shared" si="39"/>
        <v>0.89236666666666675</v>
      </c>
      <c r="Q67" s="9">
        <f t="shared" ref="Q67:Z67" si="40">AVERAGE(R46:R51)</f>
        <v>0.89029999999999998</v>
      </c>
      <c r="R67" s="9">
        <f t="shared" si="40"/>
        <v>0.58563333333333334</v>
      </c>
      <c r="S67" s="9">
        <f t="shared" si="40"/>
        <v>6.4632333333333341</v>
      </c>
      <c r="T67" s="1">
        <f t="shared" si="40"/>
        <v>34.025766666666669</v>
      </c>
      <c r="U67" s="1">
        <f t="shared" si="40"/>
        <v>49.987666666666662</v>
      </c>
      <c r="V67" s="1">
        <f t="shared" si="40"/>
        <v>12.181099999999999</v>
      </c>
      <c r="W67" s="1">
        <f t="shared" si="40"/>
        <v>35.122999999999998</v>
      </c>
      <c r="X67" s="1">
        <f t="shared" si="40"/>
        <v>18.020366666666664</v>
      </c>
      <c r="Y67" s="1">
        <f t="shared" si="40"/>
        <v>6325.3837333333331</v>
      </c>
      <c r="Z67" s="1">
        <f t="shared" si="40"/>
        <v>6325.3837333333331</v>
      </c>
      <c r="AC67">
        <v>2</v>
      </c>
      <c r="AD67">
        <v>16</v>
      </c>
      <c r="AE67">
        <v>12</v>
      </c>
      <c r="AF67">
        <v>22055.168000000001</v>
      </c>
      <c r="AG67">
        <v>-1103.0930000000001</v>
      </c>
      <c r="AH67">
        <v>3096.069</v>
      </c>
      <c r="AI67">
        <v>-0.91700000000000004</v>
      </c>
      <c r="AJ67">
        <v>19.457000000000001</v>
      </c>
      <c r="AK67">
        <v>10.992000000000001</v>
      </c>
      <c r="AL67">
        <v>10104.251</v>
      </c>
      <c r="AM67">
        <v>-1103.1969999999999</v>
      </c>
      <c r="AN67">
        <v>0.96699999999999997</v>
      </c>
      <c r="AO67">
        <v>0.76</v>
      </c>
      <c r="AP67">
        <v>0.90500000000000003</v>
      </c>
      <c r="AQ67">
        <v>0.64700000000000002</v>
      </c>
      <c r="AR67">
        <v>5.8079999999999998</v>
      </c>
      <c r="AS67">
        <v>27.834</v>
      </c>
      <c r="AT67">
        <v>39.511000000000003</v>
      </c>
      <c r="AU67">
        <v>9.7859999999999996</v>
      </c>
      <c r="AV67">
        <v>26.478000000000002</v>
      </c>
      <c r="AW67">
        <v>14.827999999999999</v>
      </c>
      <c r="AX67">
        <v>4031.5160000000001</v>
      </c>
    </row>
    <row r="68" spans="5:50" x14ac:dyDescent="0.2">
      <c r="E68" t="s">
        <v>52</v>
      </c>
      <c r="H68" s="1">
        <f t="shared" ref="H68:P68" si="41">AVERAGE(H40:H45)</f>
        <v>22.079231033333333</v>
      </c>
      <c r="I68" s="1">
        <f t="shared" si="41"/>
        <v>5.5772227333333335</v>
      </c>
      <c r="J68" s="1">
        <f t="shared" si="41"/>
        <v>7.8204491333333337</v>
      </c>
      <c r="K68" s="1">
        <f t="shared" si="41"/>
        <v>-0.75263333333333338</v>
      </c>
      <c r="L68" s="1">
        <f t="shared" si="41"/>
        <v>24.283133333333335</v>
      </c>
      <c r="M68" s="8">
        <f t="shared" si="41"/>
        <v>14.272433333333332</v>
      </c>
      <c r="N68" s="1">
        <f t="shared" si="41"/>
        <v>10.500314600000001</v>
      </c>
      <c r="O68" s="1">
        <f t="shared" si="41"/>
        <v>5.5829789000000005</v>
      </c>
      <c r="P68" s="9">
        <f t="shared" si="41"/>
        <v>0.64869999999999994</v>
      </c>
      <c r="Q68" s="9">
        <f t="shared" ref="Q68:Z68" si="42">AVERAGE(R40:R45)</f>
        <v>0.89173333333333338</v>
      </c>
      <c r="R68" s="9">
        <f t="shared" si="42"/>
        <v>0.5652666666666667</v>
      </c>
      <c r="S68" s="9">
        <f t="shared" si="42"/>
        <v>6.8045666666666662</v>
      </c>
      <c r="T68" s="1">
        <f t="shared" si="42"/>
        <v>35.029733333333333</v>
      </c>
      <c r="U68" s="1">
        <f t="shared" si="42"/>
        <v>48.168799999999997</v>
      </c>
      <c r="V68" s="1">
        <f t="shared" si="42"/>
        <v>11.369166666666667</v>
      </c>
      <c r="W68" s="1">
        <f t="shared" si="42"/>
        <v>33.532333333333334</v>
      </c>
      <c r="X68" s="1">
        <f t="shared" si="42"/>
        <v>17.734499999999997</v>
      </c>
      <c r="Y68" s="1">
        <f t="shared" si="42"/>
        <v>8977.9205999999995</v>
      </c>
      <c r="Z68" s="1">
        <f t="shared" si="42"/>
        <v>8977.9205999999995</v>
      </c>
      <c r="AC68">
        <v>2</v>
      </c>
      <c r="AD68">
        <v>17</v>
      </c>
      <c r="AE68">
        <v>60</v>
      </c>
      <c r="AF68">
        <v>8843.4689999999991</v>
      </c>
      <c r="AG68">
        <v>-580.76</v>
      </c>
      <c r="AH68">
        <v>1433.277</v>
      </c>
      <c r="AI68">
        <v>-0.32800000000000001</v>
      </c>
      <c r="AJ68">
        <v>32.372999999999998</v>
      </c>
      <c r="AK68">
        <v>9.7490000000000006</v>
      </c>
      <c r="AL68">
        <v>4286.9129999999996</v>
      </c>
      <c r="AM68">
        <v>-576.17700000000002</v>
      </c>
      <c r="AN68">
        <v>0.99199999999999999</v>
      </c>
      <c r="AO68">
        <v>0.76900000000000002</v>
      </c>
      <c r="AP68">
        <v>1</v>
      </c>
      <c r="AQ68">
        <v>0.77600000000000002</v>
      </c>
      <c r="AR68">
        <v>3.1440000000000001</v>
      </c>
      <c r="AS68">
        <v>20.678999999999998</v>
      </c>
      <c r="AT68">
        <v>46.884999999999998</v>
      </c>
      <c r="AU68">
        <v>21.736999999999998</v>
      </c>
      <c r="AV68">
        <v>38.988</v>
      </c>
      <c r="AW68">
        <v>26.785</v>
      </c>
      <c r="AX68">
        <v>1921.8230000000001</v>
      </c>
    </row>
    <row r="69" spans="5:50" x14ac:dyDescent="0.2">
      <c r="H69" s="6"/>
      <c r="I69" s="6"/>
      <c r="J69" s="6"/>
      <c r="K69" s="6"/>
      <c r="L69" s="6"/>
      <c r="M69" s="8"/>
      <c r="N69" s="6"/>
      <c r="O69" s="6"/>
      <c r="P69" s="9"/>
      <c r="Q69" s="9"/>
      <c r="R69" s="9"/>
      <c r="S69" s="9"/>
      <c r="T69" s="6"/>
      <c r="U69" s="6"/>
      <c r="V69" s="6"/>
      <c r="W69" s="6"/>
      <c r="X69" s="6"/>
      <c r="Y69" s="6"/>
      <c r="Z69" s="6"/>
      <c r="AC69">
        <v>2</v>
      </c>
      <c r="AD69">
        <v>18</v>
      </c>
      <c r="AE69">
        <v>120</v>
      </c>
      <c r="AF69">
        <v>8038.3909999999996</v>
      </c>
      <c r="AG69">
        <v>-613.60799999999995</v>
      </c>
      <c r="AH69">
        <v>1537.232</v>
      </c>
      <c r="AI69">
        <v>-0.35299999999999998</v>
      </c>
      <c r="AJ69">
        <v>28.728999999999999</v>
      </c>
      <c r="AK69">
        <v>7.9139999999999997</v>
      </c>
      <c r="AL69">
        <v>3911.645</v>
      </c>
      <c r="AM69">
        <v>-618.62800000000004</v>
      </c>
      <c r="AN69">
        <v>0.95</v>
      </c>
      <c r="AO69">
        <v>0.74399999999999999</v>
      </c>
      <c r="AP69">
        <v>0.92200000000000004</v>
      </c>
      <c r="AQ69">
        <v>0.76700000000000002</v>
      </c>
      <c r="AR69">
        <v>3.1019999999999999</v>
      </c>
      <c r="AS69">
        <v>16.890999999999998</v>
      </c>
      <c r="AT69">
        <v>40.503999999999998</v>
      </c>
      <c r="AU69">
        <v>20.395</v>
      </c>
      <c r="AV69">
        <v>33.957000000000001</v>
      </c>
      <c r="AW69">
        <v>24.364000000000001</v>
      </c>
      <c r="AX69">
        <v>2157.9569999999999</v>
      </c>
    </row>
    <row r="70" spans="5:50" x14ac:dyDescent="0.2">
      <c r="E70" t="s">
        <v>43</v>
      </c>
      <c r="H70" s="1">
        <f t="shared" ref="H70:P70" si="43">AVERAGE(H16:H18)</f>
        <v>8.8362186000000005</v>
      </c>
      <c r="I70" s="1">
        <f t="shared" si="43"/>
        <v>6.8104400000000009E-2</v>
      </c>
      <c r="J70" s="1">
        <f t="shared" si="43"/>
        <v>1.4606711333333333</v>
      </c>
      <c r="K70" s="1">
        <f t="shared" si="43"/>
        <v>-0.29773333333333335</v>
      </c>
      <c r="L70" s="1">
        <f t="shared" si="43"/>
        <v>33.38313333333334</v>
      </c>
      <c r="M70" s="8">
        <f t="shared" si="43"/>
        <v>7.4797333333333329</v>
      </c>
      <c r="N70" s="1">
        <f t="shared" si="43"/>
        <v>4.1058422000000006</v>
      </c>
      <c r="O70" s="1">
        <f t="shared" si="43"/>
        <v>5.9939600000000003E-2</v>
      </c>
      <c r="P70" s="9">
        <f t="shared" si="43"/>
        <v>0.94813333333333327</v>
      </c>
      <c r="Q70" s="9">
        <f t="shared" ref="Q70:Z70" si="44">AVERAGE(R16:R18)</f>
        <v>0.93340000000000012</v>
      </c>
      <c r="R70" s="9">
        <f t="shared" si="44"/>
        <v>0.72420000000000007</v>
      </c>
      <c r="S70" s="9">
        <f t="shared" si="44"/>
        <v>3.243266666666667</v>
      </c>
      <c r="T70" s="1">
        <f t="shared" si="44"/>
        <v>16.219333333333335</v>
      </c>
      <c r="U70" s="1">
        <f t="shared" si="44"/>
        <v>43.60293333333334</v>
      </c>
      <c r="V70" s="1">
        <f t="shared" si="44"/>
        <v>25.299266666666668</v>
      </c>
      <c r="W70" s="1">
        <f t="shared" si="44"/>
        <v>38.067533333333337</v>
      </c>
      <c r="X70" s="1">
        <f t="shared" si="44"/>
        <v>29.328199999999999</v>
      </c>
      <c r="Y70" s="1">
        <f t="shared" si="44"/>
        <v>1964.0041333333331</v>
      </c>
      <c r="Z70" s="1">
        <f t="shared" si="44"/>
        <v>1964.0041333333331</v>
      </c>
      <c r="AC70">
        <v>2</v>
      </c>
      <c r="AD70">
        <v>19</v>
      </c>
      <c r="AE70">
        <v>12</v>
      </c>
      <c r="AF70">
        <v>13493.575000000001</v>
      </c>
      <c r="AG70">
        <v>-3313.875</v>
      </c>
      <c r="AH70">
        <v>3747.7139999999999</v>
      </c>
      <c r="AI70">
        <v>-0.371</v>
      </c>
      <c r="AJ70">
        <v>25.052</v>
      </c>
      <c r="AK70">
        <v>8.6820000000000004</v>
      </c>
      <c r="AL70">
        <v>5760.317</v>
      </c>
      <c r="AM70">
        <v>-3368.8969999999999</v>
      </c>
      <c r="AN70">
        <v>0.88400000000000001</v>
      </c>
      <c r="AO70">
        <v>0.59499999999999997</v>
      </c>
      <c r="AP70">
        <v>0.84499999999999997</v>
      </c>
      <c r="AQ70">
        <v>0.72399999999999998</v>
      </c>
      <c r="AR70">
        <v>5.1390000000000002</v>
      </c>
      <c r="AS70">
        <v>19.309000000000001</v>
      </c>
      <c r="AT70">
        <v>35.942999999999998</v>
      </c>
      <c r="AU70">
        <v>15.391999999999999</v>
      </c>
      <c r="AV70">
        <v>29.887</v>
      </c>
      <c r="AW70">
        <v>20.486000000000001</v>
      </c>
      <c r="AX70">
        <v>6562.3230000000003</v>
      </c>
    </row>
    <row r="71" spans="5:50" x14ac:dyDescent="0.2">
      <c r="E71" t="s">
        <v>42</v>
      </c>
      <c r="H71" s="1">
        <f t="shared" ref="H71:P71" si="45">AVERAGE(H19:H21)</f>
        <v>12.778354</v>
      </c>
      <c r="I71" s="1">
        <f t="shared" si="45"/>
        <v>-0.1264758</v>
      </c>
      <c r="J71" s="1">
        <f t="shared" si="45"/>
        <v>2.1611013999999997</v>
      </c>
      <c r="K71" s="1">
        <f t="shared" si="45"/>
        <v>-0.46826666666666666</v>
      </c>
      <c r="L71" s="1">
        <f t="shared" si="45"/>
        <v>24.828800000000001</v>
      </c>
      <c r="M71" s="8">
        <f t="shared" si="45"/>
        <v>8.8629333333333342</v>
      </c>
      <c r="N71" s="1">
        <f t="shared" si="45"/>
        <v>6.0418677999999995</v>
      </c>
      <c r="O71" s="1">
        <f t="shared" si="45"/>
        <v>-0.1255921333333333</v>
      </c>
      <c r="P71" s="9">
        <f t="shared" si="45"/>
        <v>0.9516</v>
      </c>
      <c r="Q71" s="9">
        <f t="shared" ref="Q71:Z71" si="46">AVERAGE(R19:R21)</f>
        <v>0.89019999999999999</v>
      </c>
      <c r="R71" s="9">
        <f t="shared" si="46"/>
        <v>0.68453333333333344</v>
      </c>
      <c r="S71" s="9">
        <f t="shared" si="46"/>
        <v>4.3006000000000002</v>
      </c>
      <c r="T71" s="1">
        <f t="shared" si="46"/>
        <v>19.851733333333332</v>
      </c>
      <c r="U71" s="1">
        <f t="shared" si="46"/>
        <v>37.770199999999996</v>
      </c>
      <c r="V71" s="1">
        <f t="shared" si="46"/>
        <v>15.945866666666666</v>
      </c>
      <c r="W71" s="1">
        <f t="shared" si="46"/>
        <v>30.263666666666666</v>
      </c>
      <c r="X71" s="1">
        <f t="shared" si="46"/>
        <v>20.362933333333334</v>
      </c>
      <c r="Y71" s="1">
        <f t="shared" si="46"/>
        <v>3053.0459333333333</v>
      </c>
      <c r="Z71" s="1">
        <f t="shared" si="46"/>
        <v>3053.0459333333333</v>
      </c>
      <c r="AC71">
        <v>2</v>
      </c>
      <c r="AD71">
        <v>20</v>
      </c>
      <c r="AE71">
        <v>60</v>
      </c>
      <c r="AF71">
        <v>7345.0140000000001</v>
      </c>
      <c r="AG71">
        <v>-395.28800000000001</v>
      </c>
      <c r="AH71">
        <v>1075.319</v>
      </c>
      <c r="AI71">
        <v>-0.39400000000000002</v>
      </c>
      <c r="AJ71">
        <v>41.518000000000001</v>
      </c>
      <c r="AK71">
        <v>8.7059999999999995</v>
      </c>
      <c r="AL71">
        <v>3066.0369999999998</v>
      </c>
      <c r="AM71">
        <v>-369.447</v>
      </c>
      <c r="AN71">
        <v>0.99199999999999999</v>
      </c>
      <c r="AO71">
        <v>0.752</v>
      </c>
      <c r="AP71">
        <v>1</v>
      </c>
      <c r="AQ71">
        <v>0.78400000000000003</v>
      </c>
      <c r="AR71">
        <v>2.6579999999999999</v>
      </c>
      <c r="AS71">
        <v>18.439</v>
      </c>
      <c r="AT71">
        <v>55.91</v>
      </c>
      <c r="AU71">
        <v>22.234000000000002</v>
      </c>
      <c r="AV71">
        <v>48.423999999999999</v>
      </c>
      <c r="AW71">
        <v>31.446999999999999</v>
      </c>
      <c r="AX71">
        <v>1466.961</v>
      </c>
    </row>
    <row r="72" spans="5:50" x14ac:dyDescent="0.2">
      <c r="E72" t="s">
        <v>41</v>
      </c>
      <c r="H72" s="1">
        <f t="shared" ref="H72:P72" si="47">AVERAGE(H4:H6)</f>
        <v>8.5087589333333327</v>
      </c>
      <c r="I72" s="1">
        <f t="shared" si="47"/>
        <v>-0.1240903333333333</v>
      </c>
      <c r="J72" s="1">
        <f t="shared" si="47"/>
        <v>1.7106758666666666</v>
      </c>
      <c r="K72" s="1">
        <f t="shared" si="47"/>
        <v>-0.44086666666666668</v>
      </c>
      <c r="L72" s="1">
        <f t="shared" si="47"/>
        <v>32.369733333333336</v>
      </c>
      <c r="M72" s="8">
        <f t="shared" si="47"/>
        <v>7.3944666666666663</v>
      </c>
      <c r="N72" s="1">
        <f t="shared" si="47"/>
        <v>3.9161446000000004</v>
      </c>
      <c r="O72" s="1">
        <f t="shared" si="47"/>
        <v>-0.12836233333333333</v>
      </c>
      <c r="P72" s="9">
        <f t="shared" si="47"/>
        <v>0.92526666666666679</v>
      </c>
      <c r="Q72" s="9">
        <f t="shared" ref="Q72:Z72" si="48">AVERAGE(R4:R6)</f>
        <v>0.91726666666666679</v>
      </c>
      <c r="R72" s="9">
        <f t="shared" si="48"/>
        <v>0.67253333333333332</v>
      </c>
      <c r="S72" s="9">
        <f t="shared" si="48"/>
        <v>3.4643333333333337</v>
      </c>
      <c r="T72" s="1">
        <f t="shared" si="48"/>
        <v>16.059533333333334</v>
      </c>
      <c r="U72" s="1">
        <f t="shared" si="48"/>
        <v>42.188333333333333</v>
      </c>
      <c r="V72" s="1">
        <f t="shared" si="48"/>
        <v>24.009066666666669</v>
      </c>
      <c r="W72" s="1">
        <f t="shared" si="48"/>
        <v>36.759666666666668</v>
      </c>
      <c r="X72" s="1">
        <f t="shared" si="48"/>
        <v>28.303599999999999</v>
      </c>
      <c r="Y72" s="1">
        <f t="shared" si="48"/>
        <v>2428.9459333333334</v>
      </c>
      <c r="Z72" s="1">
        <f t="shared" si="48"/>
        <v>2428.9459333333334</v>
      </c>
      <c r="AC72">
        <v>2</v>
      </c>
      <c r="AD72">
        <v>21</v>
      </c>
      <c r="AE72">
        <v>120</v>
      </c>
      <c r="AF72">
        <v>4274.9620000000004</v>
      </c>
      <c r="AG72">
        <v>150.74700000000001</v>
      </c>
      <c r="AH72">
        <v>595.53599999999994</v>
      </c>
      <c r="AI72">
        <v>-0.27900000000000003</v>
      </c>
      <c r="AJ72">
        <v>35.835000000000001</v>
      </c>
      <c r="AK72">
        <v>5.2779999999999996</v>
      </c>
      <c r="AL72">
        <v>2068.9470000000001</v>
      </c>
      <c r="AM72">
        <v>155.07400000000001</v>
      </c>
      <c r="AN72">
        <v>0.97499999999999998</v>
      </c>
      <c r="AO72">
        <v>0.86799999999999999</v>
      </c>
      <c r="AP72">
        <v>0.95699999999999996</v>
      </c>
      <c r="AQ72">
        <v>0.79300000000000004</v>
      </c>
      <c r="AR72">
        <v>1.754</v>
      </c>
      <c r="AS72">
        <v>10.913</v>
      </c>
      <c r="AT72">
        <v>42.259</v>
      </c>
      <c r="AU72">
        <v>29.916</v>
      </c>
      <c r="AV72">
        <v>38.890999999999998</v>
      </c>
      <c r="AW72">
        <v>32.914999999999999</v>
      </c>
      <c r="AX72">
        <v>1060.1020000000001</v>
      </c>
    </row>
    <row r="73" spans="5:50" x14ac:dyDescent="0.2">
      <c r="E73" t="s">
        <v>40</v>
      </c>
      <c r="H73" s="1">
        <f t="shared" ref="H73:P73" si="49">AVERAGE(H7:H9)</f>
        <v>12.410576400000002</v>
      </c>
      <c r="I73" s="1">
        <f t="shared" si="49"/>
        <v>-0.15944626666666675</v>
      </c>
      <c r="J73" s="1">
        <f t="shared" si="49"/>
        <v>2.6455888000000001</v>
      </c>
      <c r="K73" s="1">
        <f t="shared" si="49"/>
        <v>-0.59966666666666668</v>
      </c>
      <c r="L73" s="1">
        <f t="shared" si="49"/>
        <v>23.266999999999996</v>
      </c>
      <c r="M73" s="8">
        <f t="shared" si="49"/>
        <v>8.2989333333333324</v>
      </c>
      <c r="N73" s="1">
        <f t="shared" si="49"/>
        <v>5.8965477333333345</v>
      </c>
      <c r="O73" s="1">
        <f t="shared" si="49"/>
        <v>-0.16309399999999996</v>
      </c>
      <c r="P73" s="9">
        <f t="shared" si="49"/>
        <v>0.91406666666666669</v>
      </c>
      <c r="Q73" s="9">
        <f t="shared" ref="Q73:Z73" si="50">AVERAGE(R7:R9)</f>
        <v>0.86093333333333322</v>
      </c>
      <c r="R73" s="9">
        <f t="shared" si="50"/>
        <v>0.61726666666666663</v>
      </c>
      <c r="S73" s="9">
        <f t="shared" si="50"/>
        <v>4.7411333333333339</v>
      </c>
      <c r="T73" s="1">
        <f t="shared" si="50"/>
        <v>18.568200000000001</v>
      </c>
      <c r="U73" s="1">
        <f t="shared" si="50"/>
        <v>35.647333333333336</v>
      </c>
      <c r="V73" s="1">
        <f t="shared" si="50"/>
        <v>14.892199999999997</v>
      </c>
      <c r="W73" s="1">
        <f t="shared" si="50"/>
        <v>28.515600000000003</v>
      </c>
      <c r="X73" s="1">
        <f t="shared" si="50"/>
        <v>18.991199999999999</v>
      </c>
      <c r="Y73" s="1">
        <f t="shared" si="50"/>
        <v>3674.4531999999999</v>
      </c>
      <c r="Z73" s="1">
        <f t="shared" si="50"/>
        <v>3674.4531999999999</v>
      </c>
      <c r="AC73">
        <v>2</v>
      </c>
      <c r="AD73">
        <v>22</v>
      </c>
      <c r="AE73">
        <v>12</v>
      </c>
      <c r="AF73">
        <v>19680.076000000001</v>
      </c>
      <c r="AG73">
        <v>-1062.556</v>
      </c>
      <c r="AH73">
        <v>4150.1409999999996</v>
      </c>
      <c r="AI73">
        <v>-1.2929999999999999</v>
      </c>
      <c r="AJ73">
        <v>26.827000000000002</v>
      </c>
      <c r="AK73">
        <v>13.829000000000001</v>
      </c>
      <c r="AL73">
        <v>8962.1419999999998</v>
      </c>
      <c r="AM73">
        <v>-1056.261</v>
      </c>
      <c r="AN73">
        <v>0.93400000000000005</v>
      </c>
      <c r="AO73">
        <v>0.66900000000000004</v>
      </c>
      <c r="AP73">
        <v>0.88800000000000001</v>
      </c>
      <c r="AQ73">
        <v>0.60299999999999998</v>
      </c>
      <c r="AR73">
        <v>7.0529999999999999</v>
      </c>
      <c r="AS73">
        <v>31.620999999999999</v>
      </c>
      <c r="AT73">
        <v>43.697000000000003</v>
      </c>
      <c r="AU73">
        <v>11.89</v>
      </c>
      <c r="AV73">
        <v>34.262</v>
      </c>
      <c r="AW73">
        <v>19.358000000000001</v>
      </c>
      <c r="AX73">
        <v>5727.9250000000002</v>
      </c>
    </row>
    <row r="74" spans="5:50" x14ac:dyDescent="0.2">
      <c r="E74" t="s">
        <v>39</v>
      </c>
      <c r="H74" s="1">
        <f t="shared" ref="H74:P74" si="51">AVERAGE(H10:H12)</f>
        <v>14.269191466666667</v>
      </c>
      <c r="I74" s="1">
        <f t="shared" si="51"/>
        <v>-2.8828857333333331</v>
      </c>
      <c r="J74" s="1">
        <f t="shared" si="51"/>
        <v>4.3341853333333331</v>
      </c>
      <c r="K74" s="1">
        <f t="shared" si="51"/>
        <v>-0.16753333333333323</v>
      </c>
      <c r="L74" s="1">
        <f t="shared" si="51"/>
        <v>24.240866666666665</v>
      </c>
      <c r="M74" s="8">
        <f t="shared" si="51"/>
        <v>9.115733333333333</v>
      </c>
      <c r="N74" s="1">
        <f t="shared" si="51"/>
        <v>6.723738066666666</v>
      </c>
      <c r="O74" s="1">
        <f t="shared" si="51"/>
        <v>-2.8644791333333335</v>
      </c>
      <c r="P74" s="9">
        <f t="shared" si="51"/>
        <v>0.80553333333333332</v>
      </c>
      <c r="Q74" s="9">
        <f t="shared" ref="Q74:Z74" si="52">AVERAGE(R10:R12)</f>
        <v>0.87013333333333331</v>
      </c>
      <c r="R74" s="9">
        <f t="shared" si="52"/>
        <v>0.58333333333333326</v>
      </c>
      <c r="S74" s="9">
        <f t="shared" si="52"/>
        <v>5.1528</v>
      </c>
      <c r="T74" s="1">
        <f t="shared" si="52"/>
        <v>21.056866666666664</v>
      </c>
      <c r="U74" s="1">
        <f t="shared" si="52"/>
        <v>38.651000000000003</v>
      </c>
      <c r="V74" s="1">
        <f t="shared" si="52"/>
        <v>15.132066666666667</v>
      </c>
      <c r="W74" s="1">
        <f t="shared" si="52"/>
        <v>30.163866666666667</v>
      </c>
      <c r="X74" s="1">
        <f t="shared" si="52"/>
        <v>19.608133333333331</v>
      </c>
      <c r="Y74" s="1">
        <f t="shared" si="52"/>
        <v>5440.5552666666663</v>
      </c>
      <c r="Z74" s="1">
        <f t="shared" si="52"/>
        <v>5440.5552666666663</v>
      </c>
      <c r="AC74">
        <v>2</v>
      </c>
      <c r="AD74">
        <v>23</v>
      </c>
      <c r="AE74">
        <v>60</v>
      </c>
      <c r="AF74">
        <v>9086.8130000000001</v>
      </c>
      <c r="AG74">
        <v>-1629.0920000000001</v>
      </c>
      <c r="AH74">
        <v>2426.498</v>
      </c>
      <c r="AI74">
        <v>-0.16400000000000001</v>
      </c>
      <c r="AJ74">
        <v>21.870999999999999</v>
      </c>
      <c r="AK74">
        <v>7.524</v>
      </c>
      <c r="AL74">
        <v>4406.433</v>
      </c>
      <c r="AM74">
        <v>-1644.713</v>
      </c>
      <c r="AN74">
        <v>0.93400000000000005</v>
      </c>
      <c r="AO74">
        <v>0.64500000000000002</v>
      </c>
      <c r="AP74">
        <v>0.879</v>
      </c>
      <c r="AQ74">
        <v>0.69799999999999995</v>
      </c>
      <c r="AR74">
        <v>4.1619999999999999</v>
      </c>
      <c r="AS74">
        <v>16.335000000000001</v>
      </c>
      <c r="AT74">
        <v>34.042999999999999</v>
      </c>
      <c r="AU74">
        <v>14.192</v>
      </c>
      <c r="AV74">
        <v>27.065000000000001</v>
      </c>
      <c r="AW74">
        <v>17.844000000000001</v>
      </c>
      <c r="AX74">
        <v>3438.21</v>
      </c>
    </row>
    <row r="75" spans="5:50" x14ac:dyDescent="0.2">
      <c r="E75" t="s">
        <v>38</v>
      </c>
      <c r="H75" s="1">
        <f t="shared" ref="H75:P75" si="53">AVERAGE(H13:H15)</f>
        <v>15.707599000000002</v>
      </c>
      <c r="I75" s="1">
        <f t="shared" si="53"/>
        <v>-2.0884417333333336</v>
      </c>
      <c r="J75" s="1">
        <f t="shared" si="53"/>
        <v>3.6681428666666669</v>
      </c>
      <c r="K75" s="1">
        <f t="shared" si="53"/>
        <v>-0.29933333333333328</v>
      </c>
      <c r="L75" s="1">
        <f t="shared" si="53"/>
        <v>22.796000000000003</v>
      </c>
      <c r="M75" s="8">
        <f t="shared" si="53"/>
        <v>9.686866666666667</v>
      </c>
      <c r="N75" s="1">
        <f t="shared" si="53"/>
        <v>7.438051333333334</v>
      </c>
      <c r="O75" s="1">
        <f t="shared" si="53"/>
        <v>-2.080499066666667</v>
      </c>
      <c r="P75" s="9">
        <f t="shared" si="53"/>
        <v>0.89200000000000002</v>
      </c>
      <c r="Q75" s="9">
        <f t="shared" ref="Q75:Z75" si="54">AVERAGE(R13:R15)</f>
        <v>0.87593333333333323</v>
      </c>
      <c r="R75" s="9">
        <f t="shared" si="54"/>
        <v>0.61366666666666669</v>
      </c>
      <c r="S75" s="9">
        <f t="shared" si="54"/>
        <v>5.1932</v>
      </c>
      <c r="T75" s="1">
        <f t="shared" si="54"/>
        <v>22.567799999999995</v>
      </c>
      <c r="U75" s="1">
        <f t="shared" si="54"/>
        <v>38.494</v>
      </c>
      <c r="V75" s="1">
        <f t="shared" si="54"/>
        <v>13.428800000000001</v>
      </c>
      <c r="W75" s="1">
        <f t="shared" si="54"/>
        <v>29.179133333333329</v>
      </c>
      <c r="X75" s="1">
        <f t="shared" si="54"/>
        <v>18.015599999999999</v>
      </c>
      <c r="Y75" s="1">
        <f t="shared" si="54"/>
        <v>4720.923866666667</v>
      </c>
      <c r="Z75" s="1">
        <f t="shared" si="54"/>
        <v>4720.923866666667</v>
      </c>
      <c r="AC75">
        <v>2</v>
      </c>
      <c r="AD75">
        <v>24</v>
      </c>
      <c r="AE75">
        <v>120</v>
      </c>
      <c r="AF75">
        <v>8127.9949999999999</v>
      </c>
      <c r="AG75">
        <v>377.899</v>
      </c>
      <c r="AH75">
        <v>1864.5889999999999</v>
      </c>
      <c r="AI75">
        <v>-0.55300000000000005</v>
      </c>
      <c r="AJ75">
        <v>27.056000000000001</v>
      </c>
      <c r="AK75">
        <v>7.9089999999999998</v>
      </c>
      <c r="AL75">
        <v>3954.4180000000001</v>
      </c>
      <c r="AM75">
        <v>376.834</v>
      </c>
      <c r="AN75">
        <v>0.93400000000000005</v>
      </c>
      <c r="AO75">
        <v>0.65300000000000002</v>
      </c>
      <c r="AP75">
        <v>0.85299999999999998</v>
      </c>
      <c r="AQ75">
        <v>0.65500000000000003</v>
      </c>
      <c r="AR75">
        <v>3.9780000000000002</v>
      </c>
      <c r="AS75">
        <v>17.141999999999999</v>
      </c>
      <c r="AT75">
        <v>40.887</v>
      </c>
      <c r="AU75">
        <v>18.911000000000001</v>
      </c>
      <c r="AV75">
        <v>32.854999999999997</v>
      </c>
      <c r="AW75">
        <v>22.701000000000001</v>
      </c>
      <c r="AX75">
        <v>2603.2829999999999</v>
      </c>
    </row>
    <row r="76" spans="5:50" x14ac:dyDescent="0.2">
      <c r="E76" t="s">
        <v>37</v>
      </c>
      <c r="H76" s="1">
        <f t="shared" ref="H76:P76" si="55">AVERAGE(H22:H24)</f>
        <v>8.0703134000000016</v>
      </c>
      <c r="I76" s="1">
        <f t="shared" si="55"/>
        <v>-9.2539266666666675E-2</v>
      </c>
      <c r="J76" s="1">
        <f t="shared" si="55"/>
        <v>1.6068558666666666</v>
      </c>
      <c r="K76" s="1">
        <f t="shared" si="55"/>
        <v>-0.37813333333333338</v>
      </c>
      <c r="L76" s="1">
        <f t="shared" si="55"/>
        <v>31.271799999999999</v>
      </c>
      <c r="M76" s="8">
        <f t="shared" si="55"/>
        <v>6.8564000000000007</v>
      </c>
      <c r="N76" s="1">
        <f t="shared" si="55"/>
        <v>3.6871861333333338</v>
      </c>
      <c r="O76" s="1">
        <f t="shared" si="55"/>
        <v>-0.10216966666666667</v>
      </c>
      <c r="P76" s="9">
        <f t="shared" si="55"/>
        <v>0.92233333333333345</v>
      </c>
      <c r="Q76" s="9">
        <f t="shared" ref="Q76:Z76" si="56">AVERAGE(R22:R24)</f>
        <v>0.91093333333333337</v>
      </c>
      <c r="R76" s="9">
        <f t="shared" si="56"/>
        <v>0.70913333333333339</v>
      </c>
      <c r="S76" s="9">
        <f t="shared" si="56"/>
        <v>3.320933333333334</v>
      </c>
      <c r="T76" s="1">
        <f t="shared" si="56"/>
        <v>14.792266666666668</v>
      </c>
      <c r="U76" s="1">
        <f t="shared" si="56"/>
        <v>40.833799999999997</v>
      </c>
      <c r="V76" s="1">
        <f t="shared" si="56"/>
        <v>23.120866666666668</v>
      </c>
      <c r="W76" s="1">
        <f t="shared" si="56"/>
        <v>35.509</v>
      </c>
      <c r="X76" s="1">
        <f t="shared" si="56"/>
        <v>27.204266666666669</v>
      </c>
      <c r="Y76" s="1">
        <f t="shared" si="56"/>
        <v>2447.0158666666666</v>
      </c>
      <c r="Z76" s="1">
        <f t="shared" si="56"/>
        <v>2447.0158666666666</v>
      </c>
      <c r="AC76">
        <v>2</v>
      </c>
      <c r="AD76">
        <v>25</v>
      </c>
      <c r="AE76">
        <v>12</v>
      </c>
      <c r="AF76">
        <v>18070.001</v>
      </c>
      <c r="AG76">
        <v>-279.08499999999998</v>
      </c>
      <c r="AH76">
        <v>3022.3530000000001</v>
      </c>
      <c r="AI76">
        <v>-0.64600000000000002</v>
      </c>
      <c r="AJ76">
        <v>20.562999999999999</v>
      </c>
      <c r="AK76">
        <v>9.9909999999999997</v>
      </c>
      <c r="AL76">
        <v>8124.8980000000001</v>
      </c>
      <c r="AM76">
        <v>-298.423</v>
      </c>
      <c r="AN76">
        <v>0.93400000000000005</v>
      </c>
      <c r="AO76">
        <v>0.72699999999999998</v>
      </c>
      <c r="AP76">
        <v>0.879</v>
      </c>
      <c r="AQ76">
        <v>0.55200000000000005</v>
      </c>
      <c r="AR76">
        <v>5.54</v>
      </c>
      <c r="AS76">
        <v>23.332000000000001</v>
      </c>
      <c r="AT76">
        <v>35.216000000000001</v>
      </c>
      <c r="AU76">
        <v>10.013</v>
      </c>
      <c r="AV76">
        <v>26.21</v>
      </c>
      <c r="AW76">
        <v>15.381</v>
      </c>
      <c r="AX76">
        <v>4064.9369999999999</v>
      </c>
    </row>
    <row r="77" spans="5:50" x14ac:dyDescent="0.2">
      <c r="E77" t="s">
        <v>36</v>
      </c>
      <c r="H77" s="1">
        <f t="shared" ref="H77:P77" si="57">AVERAGE(H25:H27)</f>
        <v>12.74855</v>
      </c>
      <c r="I77" s="1">
        <f t="shared" si="57"/>
        <v>0.21814953333333334</v>
      </c>
      <c r="J77" s="1">
        <f t="shared" si="57"/>
        <v>2.385591666666667</v>
      </c>
      <c r="K77" s="1">
        <f t="shared" si="57"/>
        <v>-0.503</v>
      </c>
      <c r="L77" s="1">
        <f t="shared" si="57"/>
        <v>25.533533333333335</v>
      </c>
      <c r="M77" s="8">
        <f t="shared" si="57"/>
        <v>9.1775333333333347</v>
      </c>
      <c r="N77" s="1">
        <f t="shared" si="57"/>
        <v>6.0404839333333333</v>
      </c>
      <c r="O77" s="1">
        <f t="shared" si="57"/>
        <v>0.2085504</v>
      </c>
      <c r="P77" s="9">
        <f t="shared" si="57"/>
        <v>0.94653333333333334</v>
      </c>
      <c r="Q77" s="9">
        <f t="shared" ref="Q77:Z77" si="58">AVERAGE(R25:R27)</f>
        <v>0.88839999999999997</v>
      </c>
      <c r="R77" s="9">
        <f t="shared" si="58"/>
        <v>0.65920000000000001</v>
      </c>
      <c r="S77" s="9">
        <f t="shared" si="58"/>
        <v>4.4989333333333335</v>
      </c>
      <c r="T77" s="1">
        <f t="shared" si="58"/>
        <v>20.193333333333332</v>
      </c>
      <c r="U77" s="1">
        <f t="shared" si="58"/>
        <v>38.653133333333336</v>
      </c>
      <c r="V77" s="1">
        <f t="shared" si="58"/>
        <v>16.007200000000001</v>
      </c>
      <c r="W77" s="1">
        <f t="shared" si="58"/>
        <v>31.164133333333336</v>
      </c>
      <c r="X77" s="1">
        <f t="shared" si="58"/>
        <v>20.7042</v>
      </c>
      <c r="Y77" s="1">
        <f t="shared" si="58"/>
        <v>3336.8635333333332</v>
      </c>
      <c r="Z77" s="1">
        <f t="shared" si="58"/>
        <v>3336.8635333333332</v>
      </c>
      <c r="AC77">
        <v>2</v>
      </c>
      <c r="AD77">
        <v>26</v>
      </c>
      <c r="AE77">
        <v>60</v>
      </c>
      <c r="AF77">
        <v>7998.2110000000002</v>
      </c>
      <c r="AG77">
        <v>-76.454999999999998</v>
      </c>
      <c r="AH77">
        <v>1696.7719999999999</v>
      </c>
      <c r="AI77">
        <v>-7.1999999999999995E-2</v>
      </c>
      <c r="AJ77">
        <v>24.492999999999999</v>
      </c>
      <c r="AK77">
        <v>6.6970000000000001</v>
      </c>
      <c r="AL77">
        <v>3846.3969999999999</v>
      </c>
      <c r="AM77">
        <v>-80.822999999999993</v>
      </c>
      <c r="AN77">
        <v>0.93400000000000005</v>
      </c>
      <c r="AO77">
        <v>0.66100000000000003</v>
      </c>
      <c r="AP77">
        <v>0.82799999999999996</v>
      </c>
      <c r="AQ77">
        <v>0.58599999999999997</v>
      </c>
      <c r="AR77">
        <v>4.1280000000000001</v>
      </c>
      <c r="AS77">
        <v>14.593</v>
      </c>
      <c r="AT77">
        <v>34.652999999999999</v>
      </c>
      <c r="AU77">
        <v>17.670999999999999</v>
      </c>
      <c r="AV77">
        <v>28.577999999999999</v>
      </c>
      <c r="AW77">
        <v>21.102</v>
      </c>
      <c r="AX77">
        <v>2458.5369999999998</v>
      </c>
    </row>
    <row r="78" spans="5:50" x14ac:dyDescent="0.2">
      <c r="E78" t="s">
        <v>35</v>
      </c>
      <c r="H78" s="1">
        <f t="shared" ref="H78:P78" si="59">AVERAGE(H28:H30)</f>
        <v>11.612815733333335</v>
      </c>
      <c r="I78" s="1">
        <f t="shared" si="59"/>
        <v>-0.98931240000000009</v>
      </c>
      <c r="J78" s="1">
        <f t="shared" si="59"/>
        <v>2.4530219333333334</v>
      </c>
      <c r="K78" s="1">
        <f t="shared" si="59"/>
        <v>-0.29806666666666665</v>
      </c>
      <c r="L78" s="1">
        <f t="shared" si="59"/>
        <v>29.476933333333331</v>
      </c>
      <c r="M78" s="8">
        <f t="shared" si="59"/>
        <v>8.6465333333333323</v>
      </c>
      <c r="N78" s="1">
        <f t="shared" si="59"/>
        <v>5.4176795999999996</v>
      </c>
      <c r="O78" s="1">
        <f t="shared" si="59"/>
        <v>-0.98632399999999987</v>
      </c>
      <c r="P78" s="9">
        <f t="shared" si="59"/>
        <v>0.92453333333333332</v>
      </c>
      <c r="Q78" s="9">
        <f t="shared" ref="Q78:Z78" si="60">AVERAGE(R28:R30)</f>
        <v>0.91093333333333337</v>
      </c>
      <c r="R78" s="9">
        <f t="shared" si="60"/>
        <v>0.6700666666666667</v>
      </c>
      <c r="S78" s="9">
        <f t="shared" si="60"/>
        <v>4.0708666666666664</v>
      </c>
      <c r="T78" s="1">
        <f t="shared" si="60"/>
        <v>19.237933333333334</v>
      </c>
      <c r="U78" s="1">
        <f t="shared" si="60"/>
        <v>41.458133333333329</v>
      </c>
      <c r="V78" s="1">
        <f t="shared" si="60"/>
        <v>20.406733333333332</v>
      </c>
      <c r="W78" s="1">
        <f t="shared" si="60"/>
        <v>34.633400000000002</v>
      </c>
      <c r="X78" s="1">
        <f t="shared" si="60"/>
        <v>24.968400000000003</v>
      </c>
      <c r="Y78" s="1">
        <f t="shared" si="60"/>
        <v>3306.7166666666667</v>
      </c>
      <c r="Z78" s="1">
        <f t="shared" si="60"/>
        <v>3306.7166666666667</v>
      </c>
      <c r="AC78">
        <v>2</v>
      </c>
      <c r="AD78">
        <v>27</v>
      </c>
      <c r="AE78">
        <v>120</v>
      </c>
      <c r="AF78">
        <v>6745.4059999999999</v>
      </c>
      <c r="AG78">
        <v>-230.48099999999999</v>
      </c>
      <c r="AH78">
        <v>753.46799999999996</v>
      </c>
      <c r="AI78">
        <v>-7.1999999999999995E-2</v>
      </c>
      <c r="AJ78">
        <v>42.006999999999998</v>
      </c>
      <c r="AK78">
        <v>8.0960000000000001</v>
      </c>
      <c r="AL78">
        <v>3268.5529999999999</v>
      </c>
      <c r="AM78">
        <v>-218.73500000000001</v>
      </c>
      <c r="AN78">
        <v>1</v>
      </c>
      <c r="AO78">
        <v>0.92600000000000005</v>
      </c>
      <c r="AP78">
        <v>1</v>
      </c>
      <c r="AQ78">
        <v>0.90500000000000003</v>
      </c>
      <c r="AR78">
        <v>1.982</v>
      </c>
      <c r="AS78">
        <v>16.777999999999999</v>
      </c>
      <c r="AT78">
        <v>51.350999999999999</v>
      </c>
      <c r="AU78">
        <v>33.625</v>
      </c>
      <c r="AV78">
        <v>46.420999999999999</v>
      </c>
      <c r="AW78">
        <v>37.683</v>
      </c>
      <c r="AX78">
        <v>943.899</v>
      </c>
    </row>
    <row r="79" spans="5:50" x14ac:dyDescent="0.2">
      <c r="E79" t="s">
        <v>34</v>
      </c>
      <c r="H79" s="1">
        <f t="shared" ref="H79:P79" si="61">AVERAGE(H31:H33)</f>
        <v>13.862798400000001</v>
      </c>
      <c r="I79" s="1">
        <f t="shared" si="61"/>
        <v>-0.99297386666666687</v>
      </c>
      <c r="J79" s="1">
        <f t="shared" si="61"/>
        <v>3.1351762000000001</v>
      </c>
      <c r="K79" s="1">
        <f t="shared" si="61"/>
        <v>-0.42780000000000001</v>
      </c>
      <c r="L79" s="1">
        <f t="shared" si="61"/>
        <v>23.174333333333333</v>
      </c>
      <c r="M79" s="8">
        <f t="shared" si="61"/>
        <v>8.9114666666666658</v>
      </c>
      <c r="N79" s="1">
        <f t="shared" si="61"/>
        <v>6.5823853999999997</v>
      </c>
      <c r="O79" s="1">
        <f t="shared" si="61"/>
        <v>-0.99022679999999996</v>
      </c>
      <c r="P79" s="9">
        <f t="shared" si="61"/>
        <v>0.90693333333333337</v>
      </c>
      <c r="Q79" s="9">
        <f t="shared" ref="Q79:Z79" si="62">AVERAGE(R31:R33)</f>
        <v>0.85333333333333339</v>
      </c>
      <c r="R79" s="9">
        <f t="shared" si="62"/>
        <v>0.5954666666666667</v>
      </c>
      <c r="S79" s="9">
        <f t="shared" si="62"/>
        <v>5.0839999999999987</v>
      </c>
      <c r="T79" s="1">
        <f t="shared" si="62"/>
        <v>20.149733333333334</v>
      </c>
      <c r="U79" s="1">
        <f t="shared" si="62"/>
        <v>36.3352</v>
      </c>
      <c r="V79" s="1">
        <f t="shared" si="62"/>
        <v>14.4566</v>
      </c>
      <c r="W79" s="1">
        <f t="shared" si="62"/>
        <v>28.673666666666666</v>
      </c>
      <c r="X79" s="1">
        <f t="shared" si="62"/>
        <v>18.815333333333331</v>
      </c>
      <c r="Y79" s="1">
        <f t="shared" si="62"/>
        <v>4142.7344000000003</v>
      </c>
      <c r="Z79" s="1">
        <f t="shared" si="62"/>
        <v>4142.7344000000003</v>
      </c>
      <c r="AC79">
        <v>2</v>
      </c>
      <c r="AD79">
        <v>28</v>
      </c>
      <c r="AE79">
        <v>12</v>
      </c>
      <c r="AF79">
        <v>25574.81</v>
      </c>
      <c r="AG79">
        <v>-3800.0259999999998</v>
      </c>
      <c r="AH79">
        <v>6974.6940000000004</v>
      </c>
      <c r="AI79">
        <v>-1.7849999999999999</v>
      </c>
      <c r="AJ79">
        <v>18.788</v>
      </c>
      <c r="AK79">
        <v>12.46</v>
      </c>
      <c r="AL79">
        <v>12076.477000000001</v>
      </c>
      <c r="AM79">
        <v>-3788.7249999999999</v>
      </c>
      <c r="AN79">
        <v>0.876</v>
      </c>
      <c r="AO79">
        <v>0.496</v>
      </c>
      <c r="AP79">
        <v>0.89700000000000002</v>
      </c>
      <c r="AQ79">
        <v>0.53400000000000003</v>
      </c>
      <c r="AR79">
        <v>6.8659999999999997</v>
      </c>
      <c r="AS79">
        <v>32.103000000000002</v>
      </c>
      <c r="AT79">
        <v>45.128999999999998</v>
      </c>
      <c r="AU79">
        <v>7.1239999999999997</v>
      </c>
      <c r="AV79">
        <v>27.948</v>
      </c>
      <c r="AW79">
        <v>13.54</v>
      </c>
      <c r="AX79">
        <v>8092.6120000000001</v>
      </c>
    </row>
    <row r="80" spans="5:50" x14ac:dyDescent="0.2">
      <c r="E80" t="s">
        <v>33</v>
      </c>
      <c r="H80" s="1">
        <f t="shared" ref="H80:P80" si="63">AVERAGE(H40:H42)</f>
        <v>21.9273548</v>
      </c>
      <c r="I80" s="1">
        <f t="shared" si="63"/>
        <v>5.9290952666666668</v>
      </c>
      <c r="J80" s="1">
        <f t="shared" si="63"/>
        <v>7.8134836000000005</v>
      </c>
      <c r="K80" s="1">
        <f t="shared" si="63"/>
        <v>-0.64873333333333327</v>
      </c>
      <c r="L80" s="1">
        <f t="shared" si="63"/>
        <v>23.699200000000001</v>
      </c>
      <c r="M80" s="8">
        <f t="shared" si="63"/>
        <v>13.788400000000001</v>
      </c>
      <c r="N80" s="1">
        <f t="shared" si="63"/>
        <v>10.474860866666667</v>
      </c>
      <c r="O80" s="1">
        <f t="shared" si="63"/>
        <v>5.927520266666666</v>
      </c>
      <c r="P80" s="9">
        <f t="shared" si="63"/>
        <v>0.67979999999999985</v>
      </c>
      <c r="Q80" s="9">
        <f t="shared" ref="Q80:Z80" si="64">AVERAGE(R40:R42)</f>
        <v>0.88859999999999995</v>
      </c>
      <c r="R80" s="9">
        <f t="shared" si="64"/>
        <v>0.6</v>
      </c>
      <c r="S80" s="9">
        <f t="shared" si="64"/>
        <v>6.4980000000000002</v>
      </c>
      <c r="T80" s="1">
        <f t="shared" si="64"/>
        <v>33.861799999999995</v>
      </c>
      <c r="U80" s="1">
        <f t="shared" si="64"/>
        <v>47.326266666666662</v>
      </c>
      <c r="V80" s="1">
        <f t="shared" si="64"/>
        <v>11.547333333333334</v>
      </c>
      <c r="W80" s="1">
        <f t="shared" si="64"/>
        <v>33.064666666666668</v>
      </c>
      <c r="X80" s="1">
        <f t="shared" si="64"/>
        <v>17.279866666666663</v>
      </c>
      <c r="Y80" s="1">
        <f t="shared" si="64"/>
        <v>9012.6222666666654</v>
      </c>
      <c r="Z80" s="1">
        <f t="shared" si="64"/>
        <v>9012.6222666666654</v>
      </c>
      <c r="AC80">
        <v>2</v>
      </c>
      <c r="AD80">
        <v>29</v>
      </c>
      <c r="AE80">
        <v>60</v>
      </c>
      <c r="AF80">
        <v>10348.627</v>
      </c>
      <c r="AG80">
        <v>-667.49699999999996</v>
      </c>
      <c r="AH80">
        <v>2314.0859999999998</v>
      </c>
      <c r="AI80">
        <v>2.7E-2</v>
      </c>
      <c r="AJ80">
        <v>26.446000000000002</v>
      </c>
      <c r="AK80">
        <v>8.4600000000000009</v>
      </c>
      <c r="AL80">
        <v>4975.09</v>
      </c>
      <c r="AM80">
        <v>-657.61599999999999</v>
      </c>
      <c r="AN80">
        <v>0.86799999999999999</v>
      </c>
      <c r="AO80">
        <v>0.63600000000000001</v>
      </c>
      <c r="AP80">
        <v>0.78400000000000003</v>
      </c>
      <c r="AQ80">
        <v>0.61199999999999999</v>
      </c>
      <c r="AR80">
        <v>4.7439999999999998</v>
      </c>
      <c r="AS80">
        <v>18.225000000000001</v>
      </c>
      <c r="AT80">
        <v>38.472999999999999</v>
      </c>
      <c r="AU80">
        <v>17.571000000000002</v>
      </c>
      <c r="AV80">
        <v>31.751000000000001</v>
      </c>
      <c r="AW80">
        <v>21.908000000000001</v>
      </c>
      <c r="AX80">
        <v>3108.547</v>
      </c>
    </row>
    <row r="81" spans="1:50" x14ac:dyDescent="0.2">
      <c r="E81" t="s">
        <v>32</v>
      </c>
      <c r="H81" s="1">
        <f t="shared" ref="H81:P81" si="65">AVERAGE(H43:H45)</f>
        <v>22.231107266666669</v>
      </c>
      <c r="I81" s="1">
        <f t="shared" si="65"/>
        <v>5.2253502000000003</v>
      </c>
      <c r="J81" s="1">
        <f t="shared" si="65"/>
        <v>7.8274146666666669</v>
      </c>
      <c r="K81" s="1">
        <f t="shared" si="65"/>
        <v>-0.85653333333333348</v>
      </c>
      <c r="L81" s="1">
        <f t="shared" si="65"/>
        <v>24.867066666666663</v>
      </c>
      <c r="M81" s="8">
        <f t="shared" si="65"/>
        <v>14.756466666666668</v>
      </c>
      <c r="N81" s="1">
        <f t="shared" si="65"/>
        <v>10.525768333333334</v>
      </c>
      <c r="O81" s="1">
        <f t="shared" si="65"/>
        <v>5.2384375333333333</v>
      </c>
      <c r="P81" s="9">
        <f t="shared" si="65"/>
        <v>0.61760000000000004</v>
      </c>
      <c r="Q81" s="9">
        <f t="shared" ref="Q81:Z81" si="66">AVERAGE(R43:R45)</f>
        <v>0.8948666666666667</v>
      </c>
      <c r="R81" s="9">
        <f t="shared" si="66"/>
        <v>0.53053333333333341</v>
      </c>
      <c r="S81" s="9">
        <f t="shared" si="66"/>
        <v>7.111133333333334</v>
      </c>
      <c r="T81" s="1">
        <f t="shared" si="66"/>
        <v>36.197666666666663</v>
      </c>
      <c r="U81" s="1">
        <f t="shared" si="66"/>
        <v>49.011333333333333</v>
      </c>
      <c r="V81" s="1">
        <f t="shared" si="66"/>
        <v>11.190999999999997</v>
      </c>
      <c r="W81" s="1">
        <f t="shared" si="66"/>
        <v>34</v>
      </c>
      <c r="X81" s="1">
        <f t="shared" si="66"/>
        <v>18.189133333333334</v>
      </c>
      <c r="Y81" s="1">
        <f t="shared" si="66"/>
        <v>8943.2189333333336</v>
      </c>
      <c r="Z81" s="1">
        <f t="shared" si="66"/>
        <v>8943.2189333333336</v>
      </c>
      <c r="AC81">
        <v>2</v>
      </c>
      <c r="AD81">
        <v>30</v>
      </c>
      <c r="AE81">
        <v>120</v>
      </c>
      <c r="AF81">
        <v>8837.5439999999999</v>
      </c>
      <c r="AG81">
        <v>-623.72799999999995</v>
      </c>
      <c r="AH81">
        <v>2290.5329999999999</v>
      </c>
      <c r="AI81">
        <v>-0.52100000000000002</v>
      </c>
      <c r="AJ81">
        <v>21.943000000000001</v>
      </c>
      <c r="AK81">
        <v>6.407</v>
      </c>
      <c r="AL81">
        <v>4297.5159999999996</v>
      </c>
      <c r="AM81">
        <v>-619.87800000000004</v>
      </c>
      <c r="AN81">
        <v>0.90100000000000002</v>
      </c>
      <c r="AO81">
        <v>0.63600000000000001</v>
      </c>
      <c r="AP81">
        <v>0.81</v>
      </c>
      <c r="AQ81">
        <v>0.52600000000000002</v>
      </c>
      <c r="AR81">
        <v>4.6449999999999996</v>
      </c>
      <c r="AS81">
        <v>13.901999999999999</v>
      </c>
      <c r="AT81">
        <v>31.859000000000002</v>
      </c>
      <c r="AU81">
        <v>15.544</v>
      </c>
      <c r="AV81">
        <v>26.224</v>
      </c>
      <c r="AW81">
        <v>18.649999999999999</v>
      </c>
      <c r="AX81">
        <v>2987.4810000000002</v>
      </c>
    </row>
    <row r="82" spans="1:50" x14ac:dyDescent="0.2">
      <c r="E82" t="s">
        <v>31</v>
      </c>
      <c r="H82" s="1">
        <f t="shared" ref="H82:P82" si="67">AVERAGE(H46:H48)</f>
        <v>20.207122999999999</v>
      </c>
      <c r="I82" s="1">
        <f t="shared" si="67"/>
        <v>1.1457576666666671</v>
      </c>
      <c r="J82" s="1">
        <f t="shared" si="67"/>
        <v>5.0172658666666665</v>
      </c>
      <c r="K82" s="1">
        <f t="shared" si="67"/>
        <v>-1.3299999999999998</v>
      </c>
      <c r="L82" s="1">
        <f t="shared" si="67"/>
        <v>23.799400000000002</v>
      </c>
      <c r="M82" s="8">
        <f t="shared" si="67"/>
        <v>13.071400000000002</v>
      </c>
      <c r="N82" s="1">
        <f t="shared" si="67"/>
        <v>9.5369346666666672</v>
      </c>
      <c r="O82" s="1">
        <f t="shared" si="67"/>
        <v>1.0947013999999999</v>
      </c>
      <c r="P82" s="9">
        <f t="shared" si="67"/>
        <v>0.86786666666666668</v>
      </c>
      <c r="Q82" s="9">
        <f t="shared" ref="Q82:Z82" si="68">AVERAGE(R46:R48)</f>
        <v>0.87986666666666657</v>
      </c>
      <c r="R82" s="9">
        <f t="shared" si="68"/>
        <v>0.53859999999999997</v>
      </c>
      <c r="S82" s="9">
        <f t="shared" si="68"/>
        <v>6.5818666666666674</v>
      </c>
      <c r="T82" s="1">
        <f t="shared" si="68"/>
        <v>32.611400000000003</v>
      </c>
      <c r="U82" s="1">
        <f t="shared" si="68"/>
        <v>49.538466666666665</v>
      </c>
      <c r="V82" s="1">
        <f t="shared" si="68"/>
        <v>12.725399999999999</v>
      </c>
      <c r="W82" s="1">
        <f t="shared" si="68"/>
        <v>34.677066666666668</v>
      </c>
      <c r="X82" s="1">
        <f t="shared" si="68"/>
        <v>18.154133333333334</v>
      </c>
      <c r="Y82" s="1">
        <f t="shared" si="68"/>
        <v>6834.3111333333327</v>
      </c>
      <c r="Z82" s="1">
        <f t="shared" si="68"/>
        <v>6834.3111333333327</v>
      </c>
      <c r="AC82">
        <v>2</v>
      </c>
      <c r="AD82">
        <v>31</v>
      </c>
      <c r="AE82">
        <v>12</v>
      </c>
      <c r="AF82">
        <v>40257.805999999997</v>
      </c>
      <c r="AG82">
        <v>3250.7080000000001</v>
      </c>
      <c r="AH82">
        <v>7935.1009999999997</v>
      </c>
      <c r="AI82">
        <v>0.24</v>
      </c>
      <c r="AJ82">
        <v>25.655000000000001</v>
      </c>
      <c r="AK82">
        <v>27.879000000000001</v>
      </c>
      <c r="AL82">
        <v>17994.833999999999</v>
      </c>
      <c r="AM82">
        <v>3261.9960000000001</v>
      </c>
      <c r="AN82">
        <v>0.90900000000000003</v>
      </c>
      <c r="AO82">
        <v>0.60299999999999998</v>
      </c>
      <c r="AP82">
        <v>0.97399999999999998</v>
      </c>
      <c r="AQ82">
        <v>0.73299999999999998</v>
      </c>
      <c r="AR82">
        <v>8.1419999999999995</v>
      </c>
      <c r="AS82">
        <v>80.793999999999997</v>
      </c>
      <c r="AT82">
        <v>71.866</v>
      </c>
      <c r="AU82">
        <v>-0.88900000000000001</v>
      </c>
      <c r="AV82">
        <v>41.536000000000001</v>
      </c>
      <c r="AW82">
        <v>15.398</v>
      </c>
      <c r="AX82">
        <v>9966.6710000000003</v>
      </c>
    </row>
    <row r="83" spans="1:50" x14ac:dyDescent="0.2">
      <c r="E83" t="s">
        <v>30</v>
      </c>
      <c r="H83" s="1">
        <f t="shared" ref="H83:P83" si="69">AVERAGE(H49:H51)</f>
        <v>22.044640333333334</v>
      </c>
      <c r="I83" s="1">
        <f t="shared" si="69"/>
        <v>0.36714186666666659</v>
      </c>
      <c r="J83" s="1">
        <f t="shared" si="69"/>
        <v>4.5748496666666663</v>
      </c>
      <c r="K83" s="1">
        <f t="shared" si="69"/>
        <v>-0.61473333333333346</v>
      </c>
      <c r="L83" s="1">
        <f t="shared" si="69"/>
        <v>25.073133333333335</v>
      </c>
      <c r="M83" s="8">
        <f t="shared" si="69"/>
        <v>14.481733333333333</v>
      </c>
      <c r="N83" s="1">
        <f t="shared" si="69"/>
        <v>10.354547266666668</v>
      </c>
      <c r="O83" s="1">
        <f t="shared" si="69"/>
        <v>0.31686833333333331</v>
      </c>
      <c r="P83" s="9">
        <f t="shared" si="69"/>
        <v>0.91686666666666661</v>
      </c>
      <c r="Q83" s="9">
        <f t="shared" ref="Q83:Z83" si="70">AVERAGE(R49:R51)</f>
        <v>0.90073333333333316</v>
      </c>
      <c r="R83" s="9">
        <f t="shared" si="70"/>
        <v>0.6326666666666666</v>
      </c>
      <c r="S83" s="9">
        <f t="shared" si="70"/>
        <v>6.3445999999999998</v>
      </c>
      <c r="T83" s="1">
        <f t="shared" si="70"/>
        <v>35.440133333333335</v>
      </c>
      <c r="U83" s="1">
        <f t="shared" si="70"/>
        <v>50.436866666666674</v>
      </c>
      <c r="V83" s="1">
        <f t="shared" si="70"/>
        <v>11.636799999999999</v>
      </c>
      <c r="W83" s="1">
        <f t="shared" si="70"/>
        <v>35.568933333333334</v>
      </c>
      <c r="X83" s="1">
        <f t="shared" si="70"/>
        <v>17.886600000000001</v>
      </c>
      <c r="Y83" s="1">
        <f t="shared" si="70"/>
        <v>5816.4563333333326</v>
      </c>
      <c r="Z83" s="1">
        <f t="shared" si="70"/>
        <v>5816.4563333333326</v>
      </c>
      <c r="AC83">
        <v>2</v>
      </c>
      <c r="AD83">
        <v>32</v>
      </c>
      <c r="AE83">
        <v>60</v>
      </c>
      <c r="AF83">
        <v>45521.597999999998</v>
      </c>
      <c r="AG83">
        <v>7300.2330000000002</v>
      </c>
      <c r="AH83">
        <v>12343.710999999999</v>
      </c>
      <c r="AI83">
        <v>-4.6669999999999998</v>
      </c>
      <c r="AJ83">
        <v>64.411000000000001</v>
      </c>
      <c r="AK83">
        <v>52.31</v>
      </c>
      <c r="AL83">
        <v>24459.546999999999</v>
      </c>
      <c r="AM83">
        <v>6815.6589999999997</v>
      </c>
      <c r="AN83">
        <v>0.88400000000000001</v>
      </c>
      <c r="AO83">
        <v>0.504</v>
      </c>
      <c r="AP83">
        <v>0.94</v>
      </c>
      <c r="AQ83">
        <v>0.629</v>
      </c>
      <c r="AR83">
        <v>20.529</v>
      </c>
      <c r="AS83">
        <v>104.858</v>
      </c>
      <c r="AT83">
        <v>107.807</v>
      </c>
      <c r="AU83">
        <v>26.966000000000001</v>
      </c>
      <c r="AV83">
        <v>85.091999999999999</v>
      </c>
      <c r="AW83">
        <v>45.432000000000002</v>
      </c>
      <c r="AX83">
        <v>16596.287</v>
      </c>
    </row>
    <row r="84" spans="1:50" x14ac:dyDescent="0.2">
      <c r="E84" t="s">
        <v>29</v>
      </c>
      <c r="H84" s="1">
        <f t="shared" ref="H84:P84" si="71">AVERAGE(H34:H36)</f>
        <v>31.605534533333337</v>
      </c>
      <c r="I84" s="1">
        <f t="shared" si="71"/>
        <v>0.75541793333333329</v>
      </c>
      <c r="J84" s="1">
        <f t="shared" si="71"/>
        <v>7.6212801333333333</v>
      </c>
      <c r="K84" s="1">
        <f t="shared" si="71"/>
        <v>-0.96453333333333335</v>
      </c>
      <c r="L84" s="1">
        <f t="shared" si="71"/>
        <v>38.837266666666665</v>
      </c>
      <c r="M84" s="8">
        <f t="shared" si="71"/>
        <v>27.724799999999998</v>
      </c>
      <c r="N84" s="1">
        <f t="shared" si="71"/>
        <v>15.285421600000001</v>
      </c>
      <c r="O84" s="1">
        <f t="shared" si="71"/>
        <v>0.60385293333333323</v>
      </c>
      <c r="P84" s="9">
        <f t="shared" si="71"/>
        <v>0.8677999999999999</v>
      </c>
      <c r="Q84" s="9">
        <f t="shared" ref="Q84:Z84" si="72">AVERAGE(R34:R36)</f>
        <v>0.94706666666666672</v>
      </c>
      <c r="R84" s="9">
        <f t="shared" si="72"/>
        <v>0.67519999999999991</v>
      </c>
      <c r="S84" s="9">
        <f t="shared" si="72"/>
        <v>10.312266666666666</v>
      </c>
      <c r="T84" s="1">
        <f t="shared" si="72"/>
        <v>65.180800000000005</v>
      </c>
      <c r="U84" s="1">
        <f t="shared" si="72"/>
        <v>82.247533333333323</v>
      </c>
      <c r="V84" s="1">
        <f t="shared" si="72"/>
        <v>15.366999999999999</v>
      </c>
      <c r="W84" s="1">
        <f t="shared" si="72"/>
        <v>55.934000000000005</v>
      </c>
      <c r="X84" s="1">
        <f t="shared" si="72"/>
        <v>27.369133333333338</v>
      </c>
      <c r="Y84" s="1">
        <f t="shared" si="72"/>
        <v>9452.4650666666657</v>
      </c>
      <c r="Z84" s="1">
        <f t="shared" si="72"/>
        <v>9452.4650666666657</v>
      </c>
      <c r="AC84">
        <v>2</v>
      </c>
      <c r="AD84">
        <v>33</v>
      </c>
      <c r="AE84">
        <v>120</v>
      </c>
      <c r="AF84">
        <v>23962.639999999999</v>
      </c>
      <c r="AG84">
        <v>953.28300000000002</v>
      </c>
      <c r="AH84">
        <v>5692.4970000000003</v>
      </c>
      <c r="AI84">
        <v>-0.29499999999999998</v>
      </c>
      <c r="AJ84">
        <v>34.125</v>
      </c>
      <c r="AK84">
        <v>23.904</v>
      </c>
      <c r="AL84">
        <v>11922.895</v>
      </c>
      <c r="AM84">
        <v>485.85300000000001</v>
      </c>
      <c r="AN84">
        <v>0.90900000000000003</v>
      </c>
      <c r="AO84">
        <v>0.628</v>
      </c>
      <c r="AP84">
        <v>1</v>
      </c>
      <c r="AQ84">
        <v>0.78400000000000003</v>
      </c>
      <c r="AR84">
        <v>6.6909999999999998</v>
      </c>
      <c r="AS84">
        <v>54.963000000000001</v>
      </c>
      <c r="AT84">
        <v>72.063000000000002</v>
      </c>
      <c r="AU84">
        <v>17.172000000000001</v>
      </c>
      <c r="AV84">
        <v>47.741</v>
      </c>
      <c r="AW84">
        <v>25.783000000000001</v>
      </c>
      <c r="AX84">
        <v>6827.88</v>
      </c>
    </row>
    <row r="85" spans="1:50" x14ac:dyDescent="0.2">
      <c r="E85" t="s">
        <v>28</v>
      </c>
      <c r="H85" s="1">
        <f t="shared" ref="H85:P85" si="73">AVERAGE(H37:H39)</f>
        <v>33.24730326666667</v>
      </c>
      <c r="I85" s="1">
        <f t="shared" si="73"/>
        <v>0.78615326666666652</v>
      </c>
      <c r="J85" s="1">
        <f t="shared" si="73"/>
        <v>8.610929800000001</v>
      </c>
      <c r="K85" s="1">
        <f t="shared" si="73"/>
        <v>-0.35119999999999996</v>
      </c>
      <c r="L85" s="1">
        <f t="shared" si="73"/>
        <v>37.823666666666661</v>
      </c>
      <c r="M85" s="8">
        <f t="shared" si="73"/>
        <v>28.954533333333334</v>
      </c>
      <c r="N85" s="1">
        <f t="shared" si="73"/>
        <v>16.213637599999998</v>
      </c>
      <c r="O85" s="1">
        <f t="shared" si="73"/>
        <v>0.76532846666666687</v>
      </c>
      <c r="P85" s="9">
        <f t="shared" si="73"/>
        <v>0.84966666666666679</v>
      </c>
      <c r="Q85" s="9">
        <f t="shared" ref="Q85:Z85" si="74">AVERAGE(R37:R39)</f>
        <v>0.94939999999999991</v>
      </c>
      <c r="R85" s="9">
        <f t="shared" si="74"/>
        <v>0.66713333333333324</v>
      </c>
      <c r="S85" s="9">
        <f t="shared" si="74"/>
        <v>10.134066666666667</v>
      </c>
      <c r="T85" s="1">
        <f t="shared" si="74"/>
        <v>65.892533333333333</v>
      </c>
      <c r="U85" s="1">
        <f t="shared" si="74"/>
        <v>79.695200000000014</v>
      </c>
      <c r="V85" s="1">
        <f t="shared" si="74"/>
        <v>13.1076</v>
      </c>
      <c r="W85" s="1">
        <f t="shared" si="74"/>
        <v>55.433</v>
      </c>
      <c r="X85" s="1">
        <f t="shared" si="74"/>
        <v>24.925799999999999</v>
      </c>
      <c r="Y85" s="1">
        <f t="shared" si="74"/>
        <v>10296.2078</v>
      </c>
      <c r="Z85" s="1">
        <f t="shared" si="74"/>
        <v>10296.2078</v>
      </c>
      <c r="AC85">
        <v>2</v>
      </c>
      <c r="AD85">
        <v>34</v>
      </c>
      <c r="AE85">
        <v>12</v>
      </c>
      <c r="AF85">
        <v>30977.705000000002</v>
      </c>
      <c r="AG85">
        <v>-12569.539000000001</v>
      </c>
      <c r="AH85">
        <v>13395.130999999999</v>
      </c>
      <c r="AI85">
        <v>-1.9330000000000001</v>
      </c>
      <c r="AJ85">
        <v>25.867999999999999</v>
      </c>
      <c r="AK85">
        <v>15.871</v>
      </c>
      <c r="AL85">
        <v>14278.581</v>
      </c>
      <c r="AM85">
        <v>-12490.603999999999</v>
      </c>
      <c r="AN85">
        <v>0.504</v>
      </c>
      <c r="AO85">
        <v>0.23100000000000001</v>
      </c>
      <c r="AP85">
        <v>0.98299999999999998</v>
      </c>
      <c r="AQ85">
        <v>0.47399999999999998</v>
      </c>
      <c r="AR85">
        <v>7.46</v>
      </c>
      <c r="AS85">
        <v>45.795000000000002</v>
      </c>
      <c r="AT85">
        <v>65.38</v>
      </c>
      <c r="AU85">
        <v>9.51</v>
      </c>
      <c r="AV85">
        <v>40.628999999999998</v>
      </c>
      <c r="AW85">
        <v>16.861999999999998</v>
      </c>
      <c r="AX85">
        <v>15063.656000000001</v>
      </c>
    </row>
    <row r="86" spans="1:50" x14ac:dyDescent="0.2">
      <c r="M86" s="8"/>
      <c r="P86" s="9"/>
      <c r="S86" s="9"/>
      <c r="AC86">
        <v>2</v>
      </c>
      <c r="AD86">
        <v>35</v>
      </c>
      <c r="AE86">
        <v>60</v>
      </c>
      <c r="AF86">
        <v>29091.457999999999</v>
      </c>
      <c r="AG86">
        <v>5021.7479999999996</v>
      </c>
      <c r="AH86">
        <v>9882.3870000000006</v>
      </c>
      <c r="AI86">
        <v>1.6619999999999999</v>
      </c>
      <c r="AJ86">
        <v>25.675999999999998</v>
      </c>
      <c r="AK86">
        <v>15.413</v>
      </c>
      <c r="AL86">
        <v>15505.008</v>
      </c>
      <c r="AM86">
        <v>5457.4790000000003</v>
      </c>
      <c r="AN86">
        <v>0.71099999999999997</v>
      </c>
      <c r="AO86">
        <v>0.372</v>
      </c>
      <c r="AP86">
        <v>0.85299999999999998</v>
      </c>
      <c r="AQ86">
        <v>0.55200000000000005</v>
      </c>
      <c r="AR86">
        <v>8.44</v>
      </c>
      <c r="AS86">
        <v>39.805999999999997</v>
      </c>
      <c r="AT86">
        <v>59.3</v>
      </c>
      <c r="AU86">
        <v>12.076000000000001</v>
      </c>
      <c r="AV86">
        <v>35.024999999999999</v>
      </c>
      <c r="AW86">
        <v>19.129000000000001</v>
      </c>
      <c r="AX86">
        <v>11359.359</v>
      </c>
    </row>
    <row r="87" spans="1:50" x14ac:dyDescent="0.2">
      <c r="H87" s="1">
        <f t="shared" ref="H87:P87" si="75">AVERAGE(H4:H6,H10:H12,H16:H18,H22:H24,H28:H30,H34:H36,H40:H42,H46:H48,)</f>
        <v>15.004477255999999</v>
      </c>
      <c r="I87" s="1">
        <f t="shared" si="75"/>
        <v>0.45714570400000015</v>
      </c>
      <c r="J87" s="1">
        <f t="shared" si="75"/>
        <v>3.8420927680000001</v>
      </c>
      <c r="K87" s="1">
        <f t="shared" si="75"/>
        <v>-0.543072</v>
      </c>
      <c r="L87" s="1">
        <f t="shared" si="75"/>
        <v>28.449400000000001</v>
      </c>
      <c r="M87" s="8">
        <f t="shared" si="75"/>
        <v>11.289296</v>
      </c>
      <c r="N87" s="1">
        <f t="shared" si="75"/>
        <v>7.0977369279999998</v>
      </c>
      <c r="O87" s="1">
        <f t="shared" si="75"/>
        <v>0.43256148800000005</v>
      </c>
      <c r="P87" s="9">
        <f t="shared" si="75"/>
        <v>0.83295199999999991</v>
      </c>
      <c r="Q87" s="9">
        <f t="shared" ref="Q87:Z87" si="76">AVERAGE(R4:R6,R10:R12,R16:R18,R22:R24,R28:R30,R34:R36,R40:R42,R46:R48,)</f>
        <v>0.87098399999999998</v>
      </c>
      <c r="R87" s="9">
        <f t="shared" si="76"/>
        <v>0.6207680000000001</v>
      </c>
      <c r="S87" s="9">
        <f t="shared" si="76"/>
        <v>5.1173200000000003</v>
      </c>
      <c r="T87" s="1">
        <f t="shared" si="76"/>
        <v>26.282392000000005</v>
      </c>
      <c r="U87" s="1">
        <f t="shared" si="76"/>
        <v>46.301575999999997</v>
      </c>
      <c r="V87" s="1">
        <f t="shared" si="76"/>
        <v>17.712927999999998</v>
      </c>
      <c r="W87" s="1">
        <f t="shared" si="76"/>
        <v>35.857104</v>
      </c>
      <c r="X87" s="1">
        <f t="shared" si="76"/>
        <v>23.065888000000001</v>
      </c>
      <c r="Y87" s="1">
        <f t="shared" si="76"/>
        <v>4906.3963599999997</v>
      </c>
      <c r="Z87" s="1">
        <f t="shared" si="76"/>
        <v>4906.3963599999997</v>
      </c>
      <c r="AC87">
        <v>2</v>
      </c>
      <c r="AD87">
        <v>36</v>
      </c>
      <c r="AE87">
        <v>120</v>
      </c>
      <c r="AF87">
        <v>16823.221000000001</v>
      </c>
      <c r="AG87">
        <v>-4269.259</v>
      </c>
      <c r="AH87">
        <v>5581.9840000000004</v>
      </c>
      <c r="AI87">
        <v>-1.0149999999999999</v>
      </c>
      <c r="AJ87">
        <v>20.308</v>
      </c>
      <c r="AK87">
        <v>9.4809999999999999</v>
      </c>
      <c r="AL87">
        <v>8510.0290000000005</v>
      </c>
      <c r="AM87">
        <v>-4330.5609999999997</v>
      </c>
      <c r="AN87">
        <v>0.81</v>
      </c>
      <c r="AO87">
        <v>0.56999999999999995</v>
      </c>
      <c r="AP87">
        <v>0.879</v>
      </c>
      <c r="AQ87">
        <v>0.65500000000000003</v>
      </c>
      <c r="AR87">
        <v>5.1689999999999996</v>
      </c>
      <c r="AS87">
        <v>23.646999999999998</v>
      </c>
      <c r="AT87">
        <v>35.981000000000002</v>
      </c>
      <c r="AU87">
        <v>10.596</v>
      </c>
      <c r="AV87">
        <v>26.254000000000001</v>
      </c>
      <c r="AW87">
        <v>15.622</v>
      </c>
      <c r="AX87">
        <v>7459.46</v>
      </c>
    </row>
    <row r="88" spans="1:50" x14ac:dyDescent="0.2">
      <c r="E88" t="s">
        <v>49</v>
      </c>
      <c r="H88" s="1"/>
      <c r="I88" s="1"/>
      <c r="J88" s="1"/>
      <c r="K88" s="1"/>
      <c r="L88" s="1"/>
      <c r="M88" s="8"/>
      <c r="N88" s="1"/>
      <c r="O88" s="1"/>
      <c r="P88" s="9"/>
      <c r="Q88" s="9"/>
      <c r="R88" s="9"/>
      <c r="S88" s="9"/>
      <c r="T88" s="1"/>
      <c r="U88" s="1"/>
      <c r="V88" s="1"/>
      <c r="W88" s="1"/>
      <c r="X88" s="1"/>
      <c r="Y88" s="1"/>
      <c r="Z88" s="1"/>
      <c r="AC88">
        <v>2</v>
      </c>
      <c r="AD88">
        <v>37</v>
      </c>
      <c r="AE88">
        <v>12</v>
      </c>
      <c r="AF88">
        <v>24915.898000000001</v>
      </c>
      <c r="AG88">
        <v>-3343.33</v>
      </c>
      <c r="AH88">
        <v>7699.1049999999996</v>
      </c>
      <c r="AI88">
        <v>-1.335</v>
      </c>
      <c r="AJ88">
        <v>20.204000000000001</v>
      </c>
      <c r="AK88">
        <v>10.303000000000001</v>
      </c>
      <c r="AL88">
        <v>11725.013999999999</v>
      </c>
      <c r="AM88">
        <v>-3352.9470000000001</v>
      </c>
      <c r="AN88">
        <v>0.77700000000000002</v>
      </c>
      <c r="AO88">
        <v>0.57899999999999996</v>
      </c>
      <c r="AP88">
        <v>0.88800000000000001</v>
      </c>
      <c r="AQ88">
        <v>0.77600000000000002</v>
      </c>
      <c r="AR88">
        <v>4.875</v>
      </c>
      <c r="AS88">
        <v>26.687000000000001</v>
      </c>
      <c r="AT88">
        <v>37.558</v>
      </c>
      <c r="AU88">
        <v>10.050000000000001</v>
      </c>
      <c r="AV88">
        <v>26.414000000000001</v>
      </c>
      <c r="AW88">
        <v>15.25</v>
      </c>
      <c r="AX88">
        <v>9076.0509999999995</v>
      </c>
    </row>
    <row r="89" spans="1:50" x14ac:dyDescent="0.2">
      <c r="E89" t="s">
        <v>48</v>
      </c>
      <c r="H89" s="1">
        <f t="shared" ref="H89:P89" si="77">AVERAGE(H7:H9,H13:H15,H19:H21,H25:H27,H31:H33,H37:H39,H43:H45,H49:H51)</f>
        <v>18.128866083333332</v>
      </c>
      <c r="I89" s="1">
        <f t="shared" si="77"/>
        <v>0.40368214999999985</v>
      </c>
      <c r="J89" s="1">
        <f t="shared" si="77"/>
        <v>4.3760993833333339</v>
      </c>
      <c r="K89" s="1">
        <f t="shared" si="77"/>
        <v>-0.51506666666666656</v>
      </c>
      <c r="L89" s="1">
        <f t="shared" si="77"/>
        <v>25.920441666666658</v>
      </c>
      <c r="M89" s="1">
        <f t="shared" si="77"/>
        <v>12.891308333333335</v>
      </c>
      <c r="N89" s="1">
        <f t="shared" si="77"/>
        <v>8.6366611750000022</v>
      </c>
      <c r="O89" s="1">
        <f t="shared" si="77"/>
        <v>0.39622159166666671</v>
      </c>
      <c r="P89" s="1">
        <f t="shared" si="77"/>
        <v>0.87440833333333334</v>
      </c>
      <c r="Q89" s="1">
        <f t="shared" ref="Q89:X89" si="78">AVERAGE(R7:R9,R13:R15,R19:R21,R25:R27,R31:R33,R37:R39,R43:R45,R49:R51)</f>
        <v>0.88922500000000004</v>
      </c>
      <c r="R89" s="1">
        <f t="shared" si="78"/>
        <v>0.62505833333333338</v>
      </c>
      <c r="S89" s="1">
        <f t="shared" si="78"/>
        <v>5.925958333333333</v>
      </c>
      <c r="T89" s="1">
        <f t="shared" si="78"/>
        <v>29.857641666666666</v>
      </c>
      <c r="U89" s="5">
        <f t="shared" si="78"/>
        <v>45.755408333333328</v>
      </c>
      <c r="V89" s="5">
        <f t="shared" si="78"/>
        <v>13.833258333333331</v>
      </c>
      <c r="W89" s="5">
        <f t="shared" si="78"/>
        <v>34.099766666666675</v>
      </c>
      <c r="X89" s="5">
        <f t="shared" si="78"/>
        <v>19.736349999999998</v>
      </c>
      <c r="AC89">
        <v>2</v>
      </c>
      <c r="AD89">
        <v>38</v>
      </c>
      <c r="AE89">
        <v>60</v>
      </c>
      <c r="AF89">
        <v>26181.93</v>
      </c>
      <c r="AG89">
        <v>7540.7879999999996</v>
      </c>
      <c r="AH89">
        <v>8509.8989999999994</v>
      </c>
      <c r="AI89">
        <v>-0.32100000000000001</v>
      </c>
      <c r="AJ89">
        <v>33.880000000000003</v>
      </c>
      <c r="AK89">
        <v>23.382999999999999</v>
      </c>
      <c r="AL89">
        <v>13275.101000000001</v>
      </c>
      <c r="AM89">
        <v>7363.2939999999999</v>
      </c>
      <c r="AN89">
        <v>0.79300000000000004</v>
      </c>
      <c r="AO89">
        <v>0.33900000000000002</v>
      </c>
      <c r="AP89">
        <v>0.94</v>
      </c>
      <c r="AQ89">
        <v>0.81</v>
      </c>
      <c r="AR89">
        <v>7.4779999999999998</v>
      </c>
      <c r="AS89">
        <v>53.048999999999999</v>
      </c>
      <c r="AT89">
        <v>68.87</v>
      </c>
      <c r="AU89">
        <v>13.936</v>
      </c>
      <c r="AV89">
        <v>51.29</v>
      </c>
      <c r="AW89">
        <v>21.605</v>
      </c>
      <c r="AX89">
        <v>9328.49</v>
      </c>
    </row>
    <row r="90" spans="1:50" x14ac:dyDescent="0.2">
      <c r="AC90">
        <v>2</v>
      </c>
      <c r="AD90">
        <v>39</v>
      </c>
      <c r="AE90">
        <v>120</v>
      </c>
      <c r="AF90">
        <v>13332.424000000001</v>
      </c>
      <c r="AG90">
        <v>4943.8320000000003</v>
      </c>
      <c r="AH90">
        <v>6682.6</v>
      </c>
      <c r="AI90">
        <v>7.9000000000000001E-2</v>
      </c>
      <c r="AJ90">
        <v>21.338999999999999</v>
      </c>
      <c r="AK90">
        <v>8.9979999999999993</v>
      </c>
      <c r="AL90">
        <v>6530.393</v>
      </c>
      <c r="AM90">
        <v>4947.8320000000003</v>
      </c>
      <c r="AN90">
        <v>0.504</v>
      </c>
      <c r="AO90">
        <v>0.19</v>
      </c>
      <c r="AP90">
        <v>0.82799999999999996</v>
      </c>
      <c r="AQ90">
        <v>0.36199999999999999</v>
      </c>
      <c r="AR90">
        <v>6.5449999999999999</v>
      </c>
      <c r="AS90">
        <v>19.646999999999998</v>
      </c>
      <c r="AT90">
        <v>33.936999999999998</v>
      </c>
      <c r="AU90">
        <v>13.599</v>
      </c>
      <c r="AV90">
        <v>26.518000000000001</v>
      </c>
      <c r="AW90">
        <v>17.347999999999999</v>
      </c>
      <c r="AX90">
        <v>7538.2370000000001</v>
      </c>
    </row>
    <row r="91" spans="1:50" ht="102" x14ac:dyDescent="0.2">
      <c r="A91" t="s">
        <v>93</v>
      </c>
      <c r="C91" t="s">
        <v>103</v>
      </c>
      <c r="E91" t="s">
        <v>95</v>
      </c>
      <c r="H91" t="s">
        <v>104</v>
      </c>
      <c r="J91" t="s">
        <v>126</v>
      </c>
      <c r="L91" s="11" t="s">
        <v>125</v>
      </c>
      <c r="N91" t="s">
        <v>124</v>
      </c>
      <c r="P91" t="s">
        <v>99</v>
      </c>
      <c r="S91" t="s">
        <v>100</v>
      </c>
      <c r="AC91">
        <v>2</v>
      </c>
      <c r="AD91">
        <v>40</v>
      </c>
      <c r="AE91">
        <v>12</v>
      </c>
      <c r="AF91">
        <v>26845.859</v>
      </c>
      <c r="AG91">
        <v>1970.133</v>
      </c>
      <c r="AH91">
        <v>5828.85</v>
      </c>
      <c r="AI91">
        <v>-1.87</v>
      </c>
      <c r="AJ91">
        <v>17.855</v>
      </c>
      <c r="AK91">
        <v>11.052</v>
      </c>
      <c r="AL91">
        <v>12391.172</v>
      </c>
      <c r="AM91">
        <v>2058.5349999999999</v>
      </c>
      <c r="AN91">
        <v>0.98299999999999998</v>
      </c>
      <c r="AO91">
        <v>0.58699999999999997</v>
      </c>
      <c r="AP91">
        <v>0.91400000000000003</v>
      </c>
      <c r="AQ91">
        <v>0.58599999999999997</v>
      </c>
      <c r="AR91">
        <v>6.09</v>
      </c>
      <c r="AS91">
        <v>30.599</v>
      </c>
      <c r="AT91">
        <v>37.191000000000003</v>
      </c>
      <c r="AU91">
        <v>6.9580000000000002</v>
      </c>
      <c r="AV91">
        <v>24.233000000000001</v>
      </c>
      <c r="AW91">
        <v>13.016999999999999</v>
      </c>
      <c r="AX91">
        <v>6661.4070000000002</v>
      </c>
    </row>
    <row r="92" spans="1:50" x14ac:dyDescent="0.2">
      <c r="A92" t="s">
        <v>123</v>
      </c>
      <c r="AC92">
        <v>2</v>
      </c>
      <c r="AD92">
        <v>41</v>
      </c>
      <c r="AE92">
        <v>60</v>
      </c>
      <c r="AF92">
        <v>15608.184999999999</v>
      </c>
      <c r="AG92">
        <v>8989.6910000000007</v>
      </c>
      <c r="AH92">
        <v>8986.6409999999996</v>
      </c>
      <c r="AI92">
        <v>-1.1719999999999999</v>
      </c>
      <c r="AJ92">
        <v>19.425999999999998</v>
      </c>
      <c r="AK92">
        <v>8.2590000000000003</v>
      </c>
      <c r="AL92">
        <v>7446.4629999999997</v>
      </c>
      <c r="AM92">
        <v>8986.6409999999996</v>
      </c>
      <c r="AN92">
        <v>0.48799999999999999</v>
      </c>
      <c r="AO92">
        <v>0.14899999999999999</v>
      </c>
      <c r="AP92">
        <v>0.81899999999999995</v>
      </c>
      <c r="AQ92">
        <v>0.25900000000000001</v>
      </c>
      <c r="AR92">
        <v>6.9630000000000001</v>
      </c>
      <c r="AS92">
        <v>18.928000000000001</v>
      </c>
      <c r="AT92">
        <v>29.47</v>
      </c>
      <c r="AU92">
        <v>11.483000000000001</v>
      </c>
      <c r="AV92">
        <v>23.702999999999999</v>
      </c>
      <c r="AW92">
        <v>15.573</v>
      </c>
      <c r="AX92">
        <v>10129.325999999999</v>
      </c>
    </row>
    <row r="93" spans="1:50" s="11" customFormat="1" ht="51" customHeight="1" x14ac:dyDescent="0.2">
      <c r="A93" t="s">
        <v>92</v>
      </c>
      <c r="B93"/>
      <c r="C93"/>
      <c r="D93"/>
      <c r="E93" s="4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AC93">
        <v>2</v>
      </c>
      <c r="AD93">
        <v>42</v>
      </c>
      <c r="AE93">
        <v>120</v>
      </c>
      <c r="AF93">
        <v>14142.035</v>
      </c>
      <c r="AG93">
        <v>7486.4589999999998</v>
      </c>
      <c r="AH93">
        <v>7511.9309999999996</v>
      </c>
      <c r="AI93">
        <v>-0.45900000000000002</v>
      </c>
      <c r="AJ93">
        <v>21.87</v>
      </c>
      <c r="AK93">
        <v>9.0950000000000006</v>
      </c>
      <c r="AL93">
        <v>7104.1490000000003</v>
      </c>
      <c r="AM93">
        <v>7483.3</v>
      </c>
      <c r="AN93">
        <v>0.39700000000000002</v>
      </c>
      <c r="AO93">
        <v>0.14899999999999999</v>
      </c>
      <c r="AP93">
        <v>0.81899999999999995</v>
      </c>
      <c r="AQ93">
        <v>0.47399999999999998</v>
      </c>
      <c r="AR93">
        <v>5.7350000000000003</v>
      </c>
      <c r="AS93">
        <v>19.919</v>
      </c>
      <c r="AT93">
        <v>34.271000000000001</v>
      </c>
      <c r="AU93">
        <v>13.317</v>
      </c>
      <c r="AV93">
        <v>27.672000000000001</v>
      </c>
      <c r="AW93">
        <v>17.152000000000001</v>
      </c>
      <c r="AX93">
        <v>8286.4490000000005</v>
      </c>
    </row>
    <row r="94" spans="1:50" x14ac:dyDescent="0.2">
      <c r="E94" s="4"/>
      <c r="AC94">
        <v>2</v>
      </c>
      <c r="AD94">
        <v>43</v>
      </c>
      <c r="AE94">
        <v>12</v>
      </c>
      <c r="AF94">
        <v>32699.573</v>
      </c>
      <c r="AG94">
        <v>1468.163</v>
      </c>
      <c r="AH94">
        <v>6084.8850000000002</v>
      </c>
      <c r="AI94">
        <v>-2.2280000000000002</v>
      </c>
      <c r="AJ94">
        <v>22.062000000000001</v>
      </c>
      <c r="AK94">
        <v>18.033999999999999</v>
      </c>
      <c r="AL94">
        <v>14946.12</v>
      </c>
      <c r="AM94">
        <v>1469.5450000000001</v>
      </c>
      <c r="AN94">
        <v>0.93400000000000005</v>
      </c>
      <c r="AO94">
        <v>0.59499999999999997</v>
      </c>
      <c r="AP94">
        <v>0.94799999999999995</v>
      </c>
      <c r="AQ94">
        <v>0.621</v>
      </c>
      <c r="AR94">
        <v>8.4160000000000004</v>
      </c>
      <c r="AS94">
        <v>49.322000000000003</v>
      </c>
      <c r="AT94">
        <v>52.597000000000001</v>
      </c>
      <c r="AU94">
        <v>3.99</v>
      </c>
      <c r="AV94">
        <v>32.302</v>
      </c>
      <c r="AW94">
        <v>15.113</v>
      </c>
      <c r="AX94">
        <v>7973.683</v>
      </c>
    </row>
    <row r="95" spans="1:50" x14ac:dyDescent="0.2">
      <c r="F95" s="4"/>
      <c r="AC95">
        <v>2</v>
      </c>
      <c r="AD95">
        <v>44</v>
      </c>
      <c r="AE95">
        <v>60</v>
      </c>
      <c r="AF95">
        <v>12045.442999999999</v>
      </c>
      <c r="AG95">
        <v>786.99400000000003</v>
      </c>
      <c r="AH95">
        <v>3273.8249999999998</v>
      </c>
      <c r="AI95">
        <v>-1.198</v>
      </c>
      <c r="AJ95">
        <v>22.884</v>
      </c>
      <c r="AK95">
        <v>7.8360000000000003</v>
      </c>
      <c r="AL95">
        <v>5727.674</v>
      </c>
      <c r="AM95">
        <v>711.81500000000005</v>
      </c>
      <c r="AN95">
        <v>0.876</v>
      </c>
      <c r="AO95">
        <v>0.52900000000000003</v>
      </c>
      <c r="AP95">
        <v>0.75900000000000001</v>
      </c>
      <c r="AQ95">
        <v>0.32800000000000001</v>
      </c>
      <c r="AR95">
        <v>6.0789999999999997</v>
      </c>
      <c r="AS95">
        <v>16.853000000000002</v>
      </c>
      <c r="AT95">
        <v>32.816000000000003</v>
      </c>
      <c r="AU95">
        <v>15.063000000000001</v>
      </c>
      <c r="AV95">
        <v>27.277000000000001</v>
      </c>
      <c r="AW95">
        <v>19.015999999999998</v>
      </c>
      <c r="AX95">
        <v>4237.6080000000002</v>
      </c>
    </row>
    <row r="96" spans="1:50" x14ac:dyDescent="0.2">
      <c r="A96" t="s">
        <v>4</v>
      </c>
      <c r="C96" s="1">
        <f>H57/2</f>
        <v>12.642225418750002</v>
      </c>
      <c r="D96" s="1" t="s">
        <v>3</v>
      </c>
      <c r="E96" s="1">
        <f>P57*100</f>
        <v>87.721249999999998</v>
      </c>
      <c r="F96" t="s">
        <v>101</v>
      </c>
      <c r="G96" s="1" t="s">
        <v>3</v>
      </c>
      <c r="H96" s="1">
        <f>O57</f>
        <v>-0.21818601249999983</v>
      </c>
      <c r="I96" s="1" t="s">
        <v>3</v>
      </c>
      <c r="J96" s="1">
        <f>J57</f>
        <v>5.9802310625000015</v>
      </c>
      <c r="K96" s="1" t="s">
        <v>3</v>
      </c>
      <c r="L96" s="1">
        <f>L57</f>
        <v>25.88035</v>
      </c>
      <c r="M96" s="1" t="s">
        <v>3</v>
      </c>
      <c r="N96" s="1">
        <f>M57</f>
        <v>15.468325000000002</v>
      </c>
      <c r="O96" s="1" t="s">
        <v>3</v>
      </c>
      <c r="P96" s="1">
        <f>S57*100</f>
        <v>697.68624999999997</v>
      </c>
      <c r="Q96" t="s">
        <v>101</v>
      </c>
      <c r="R96" s="1" t="s">
        <v>3</v>
      </c>
      <c r="S96" s="1">
        <f>Z57/1000</f>
        <v>7.6061982125000016</v>
      </c>
      <c r="T96" s="2" t="s">
        <v>2</v>
      </c>
      <c r="AC96">
        <v>2</v>
      </c>
      <c r="AD96">
        <v>45</v>
      </c>
      <c r="AE96">
        <v>120</v>
      </c>
      <c r="AF96">
        <v>11622.781999999999</v>
      </c>
      <c r="AG96">
        <v>-1887.1610000000001</v>
      </c>
      <c r="AH96">
        <v>3307.0189999999998</v>
      </c>
      <c r="AI96">
        <v>0.17399999999999999</v>
      </c>
      <c r="AJ96">
        <v>19.405999999999999</v>
      </c>
      <c r="AK96">
        <v>6.7279999999999998</v>
      </c>
      <c r="AL96">
        <v>5564.3050000000003</v>
      </c>
      <c r="AM96">
        <v>-1927.3969999999999</v>
      </c>
      <c r="AN96">
        <v>0.80200000000000005</v>
      </c>
      <c r="AO96">
        <v>0.51200000000000001</v>
      </c>
      <c r="AP96">
        <v>0.81</v>
      </c>
      <c r="AQ96">
        <v>0.56899999999999995</v>
      </c>
      <c r="AR96">
        <v>4.9489999999999998</v>
      </c>
      <c r="AS96">
        <v>15.199</v>
      </c>
      <c r="AT96">
        <v>32.043999999999997</v>
      </c>
      <c r="AU96">
        <v>13.211</v>
      </c>
      <c r="AV96">
        <v>23.437999999999999</v>
      </c>
      <c r="AW96">
        <v>16.257999999999999</v>
      </c>
      <c r="AX96">
        <v>4273.0640000000003</v>
      </c>
    </row>
    <row r="97" spans="1:50" x14ac:dyDescent="0.2">
      <c r="A97" t="s">
        <v>5</v>
      </c>
      <c r="C97" s="1">
        <f>H58/2</f>
        <v>7.1606017374999995</v>
      </c>
      <c r="D97" s="1" t="s">
        <v>3</v>
      </c>
      <c r="E97" s="1">
        <f>P58*100</f>
        <v>87.513749999999987</v>
      </c>
      <c r="F97" t="s">
        <v>101</v>
      </c>
      <c r="G97" s="1" t="s">
        <v>3</v>
      </c>
      <c r="H97" s="1">
        <f>O58</f>
        <v>1.0366415000000002</v>
      </c>
      <c r="I97" s="1" t="s">
        <v>3</v>
      </c>
      <c r="J97" s="1">
        <f>J58</f>
        <v>3.5821503875</v>
      </c>
      <c r="K97" s="1" t="s">
        <v>3</v>
      </c>
      <c r="L97" s="1">
        <f>L58</f>
        <v>27.939174999999999</v>
      </c>
      <c r="M97" s="1" t="s">
        <v>3</v>
      </c>
      <c r="N97" s="1">
        <f>M58</f>
        <v>11.536249999999999</v>
      </c>
      <c r="O97" s="1" t="s">
        <v>3</v>
      </c>
      <c r="P97" s="1">
        <f>S58*100</f>
        <v>531.72874999999976</v>
      </c>
      <c r="Q97" t="s">
        <v>101</v>
      </c>
      <c r="R97" s="1" t="s">
        <v>3</v>
      </c>
      <c r="S97" s="1">
        <f>Z58/1000</f>
        <v>4.5226261000000001</v>
      </c>
      <c r="T97" s="2" t="s">
        <v>2</v>
      </c>
      <c r="AC97">
        <v>2</v>
      </c>
      <c r="AD97">
        <v>46</v>
      </c>
      <c r="AE97">
        <v>12</v>
      </c>
      <c r="AF97">
        <v>47934.146999999997</v>
      </c>
      <c r="AG97">
        <v>5374.585</v>
      </c>
      <c r="AH97">
        <v>12788.773999999999</v>
      </c>
      <c r="AI97">
        <v>-3.1040000000000001</v>
      </c>
      <c r="AJ97">
        <v>50.34</v>
      </c>
      <c r="AK97">
        <v>41.985999999999997</v>
      </c>
      <c r="AL97">
        <v>22677.494999999999</v>
      </c>
      <c r="AM97">
        <v>5265.9309999999996</v>
      </c>
      <c r="AN97">
        <v>0.89300000000000002</v>
      </c>
      <c r="AO97">
        <v>0.47099999999999997</v>
      </c>
      <c r="AP97">
        <v>0.95699999999999996</v>
      </c>
      <c r="AQ97">
        <v>0.75900000000000001</v>
      </c>
      <c r="AR97">
        <v>14.180999999999999</v>
      </c>
      <c r="AS97">
        <v>94.608000000000004</v>
      </c>
      <c r="AT97">
        <v>99.507000000000005</v>
      </c>
      <c r="AU97">
        <v>13.497</v>
      </c>
      <c r="AV97">
        <v>73.572000000000003</v>
      </c>
      <c r="AW97">
        <v>29.285</v>
      </c>
      <c r="AX97">
        <v>15243.873</v>
      </c>
    </row>
    <row r="98" spans="1:50" x14ac:dyDescent="0.2">
      <c r="A98" t="s">
        <v>6</v>
      </c>
      <c r="C98" s="1">
        <f>H59/2</f>
        <v>5.5160702625000013</v>
      </c>
      <c r="D98" s="1" t="s">
        <v>3</v>
      </c>
      <c r="E98" s="1">
        <f>P59*100</f>
        <v>86.074999999999989</v>
      </c>
      <c r="F98" t="s">
        <v>101</v>
      </c>
      <c r="G98" s="1" t="s">
        <v>3</v>
      </c>
      <c r="H98" s="1">
        <f>O59</f>
        <v>0.45175422500000001</v>
      </c>
      <c r="I98" s="1" t="s">
        <v>3</v>
      </c>
      <c r="J98" s="1">
        <f>J59</f>
        <v>3.0050375749999998</v>
      </c>
      <c r="K98" s="1" t="s">
        <v>3</v>
      </c>
      <c r="L98" s="1">
        <f>L59</f>
        <v>29.513324999999998</v>
      </c>
      <c r="M98" s="1" t="s">
        <v>3</v>
      </c>
      <c r="N98" s="1">
        <f>M59</f>
        <v>9.9719125000000002</v>
      </c>
      <c r="O98" s="1" t="s">
        <v>3</v>
      </c>
      <c r="P98" s="1">
        <f>S59*100</f>
        <v>459.06</v>
      </c>
      <c r="Q98" t="s">
        <v>101</v>
      </c>
      <c r="R98" s="1" t="s">
        <v>3</v>
      </c>
      <c r="S98" s="1">
        <f>Z59/1000</f>
        <v>3.7844020000000005</v>
      </c>
      <c r="T98" s="2" t="s">
        <v>2</v>
      </c>
      <c r="AC98">
        <v>2</v>
      </c>
      <c r="AD98">
        <v>47</v>
      </c>
      <c r="AE98">
        <v>60</v>
      </c>
      <c r="AF98">
        <v>13375.517</v>
      </c>
      <c r="AG98">
        <v>-2238.7719999999999</v>
      </c>
      <c r="AH98">
        <v>3583.6120000000001</v>
      </c>
      <c r="AI98">
        <v>-0.25700000000000001</v>
      </c>
      <c r="AJ98">
        <v>17.242000000000001</v>
      </c>
      <c r="AK98">
        <v>6.8810000000000002</v>
      </c>
      <c r="AL98">
        <v>6468.72</v>
      </c>
      <c r="AM98">
        <v>-2290.3719999999998</v>
      </c>
      <c r="AN98">
        <v>0.92600000000000005</v>
      </c>
      <c r="AO98">
        <v>0.57899999999999996</v>
      </c>
      <c r="AP98">
        <v>0.75900000000000001</v>
      </c>
      <c r="AQ98">
        <v>0.60299999999999998</v>
      </c>
      <c r="AR98">
        <v>5.2329999999999997</v>
      </c>
      <c r="AS98">
        <v>15.234</v>
      </c>
      <c r="AT98">
        <v>27.103000000000002</v>
      </c>
      <c r="AU98">
        <v>10.154</v>
      </c>
      <c r="AV98">
        <v>21.422000000000001</v>
      </c>
      <c r="AW98">
        <v>14.041</v>
      </c>
      <c r="AX98">
        <v>4499.5730000000003</v>
      </c>
    </row>
    <row r="99" spans="1:50" x14ac:dyDescent="0.2">
      <c r="A99" s="2" t="s">
        <v>2</v>
      </c>
      <c r="C99" s="1"/>
      <c r="D99" s="1"/>
      <c r="E99" s="1"/>
      <c r="G99" s="1"/>
      <c r="H99" s="1"/>
      <c r="I99" s="1"/>
      <c r="J99" s="1"/>
      <c r="K99" s="1"/>
      <c r="L99" s="1"/>
      <c r="M99" s="1"/>
      <c r="N99" s="1"/>
      <c r="O99" s="1"/>
      <c r="P99" s="1"/>
      <c r="R99" s="1"/>
      <c r="S99" s="1"/>
      <c r="AC99">
        <v>2</v>
      </c>
      <c r="AD99">
        <v>48</v>
      </c>
      <c r="AE99">
        <v>120</v>
      </c>
      <c r="AF99">
        <v>11971.429</v>
      </c>
      <c r="AG99">
        <v>171.3</v>
      </c>
      <c r="AH99">
        <v>1690.5440000000001</v>
      </c>
      <c r="AI99">
        <v>-2.5000000000000001E-2</v>
      </c>
      <c r="AJ99">
        <v>25.576000000000001</v>
      </c>
      <c r="AK99">
        <v>9.141</v>
      </c>
      <c r="AL99">
        <v>5717.6220000000003</v>
      </c>
      <c r="AM99">
        <v>112.785</v>
      </c>
      <c r="AN99">
        <v>0.97499999999999998</v>
      </c>
      <c r="AO99">
        <v>0.85099999999999998</v>
      </c>
      <c r="AP99">
        <v>0.96599999999999997</v>
      </c>
      <c r="AQ99">
        <v>0.72399999999999998</v>
      </c>
      <c r="AR99">
        <v>4.1040000000000001</v>
      </c>
      <c r="AS99">
        <v>20.902000000000001</v>
      </c>
      <c r="AT99">
        <v>41.372999999999998</v>
      </c>
      <c r="AU99">
        <v>16.222000000000001</v>
      </c>
      <c r="AV99">
        <v>32.204000000000001</v>
      </c>
      <c r="AW99">
        <v>20.523</v>
      </c>
      <c r="AX99">
        <v>2415.1790000000001</v>
      </c>
    </row>
    <row r="100" spans="1:50" x14ac:dyDescent="0.2">
      <c r="A100" t="s">
        <v>7</v>
      </c>
      <c r="B100" t="s">
        <v>3</v>
      </c>
      <c r="C100" s="1">
        <f t="shared" ref="C100:C107" si="79">H61/2</f>
        <v>5.4036431499999997</v>
      </c>
      <c r="D100" s="1" t="s">
        <v>3</v>
      </c>
      <c r="E100" s="1">
        <f t="shared" ref="E100:E107" si="80">P61*100</f>
        <v>94.986666666666679</v>
      </c>
      <c r="F100" t="s">
        <v>101</v>
      </c>
      <c r="G100" s="1" t="s">
        <v>3</v>
      </c>
      <c r="H100" s="1">
        <f t="shared" ref="H100:H107" si="81">O61</f>
        <v>-3.2826266666666652E-2</v>
      </c>
      <c r="I100" s="1" t="s">
        <v>3</v>
      </c>
      <c r="J100" s="1">
        <f t="shared" ref="J100:J107" si="82">J61</f>
        <v>1.8108862666666667</v>
      </c>
      <c r="K100" s="1" t="s">
        <v>3</v>
      </c>
      <c r="L100" s="1">
        <f t="shared" ref="L100:L107" si="83">L61</f>
        <v>29.105966666666671</v>
      </c>
      <c r="M100" s="1" t="s">
        <v>3</v>
      </c>
      <c r="N100" s="1">
        <f t="shared" ref="N100:N107" si="84">M61</f>
        <v>8.1713333333333313</v>
      </c>
      <c r="O100" s="1" t="s">
        <v>3</v>
      </c>
      <c r="P100" s="1">
        <f t="shared" ref="P100:P107" si="85">S61*100</f>
        <v>377.19333333333338</v>
      </c>
      <c r="Q100" t="s">
        <v>101</v>
      </c>
      <c r="R100" s="1" t="s">
        <v>3</v>
      </c>
      <c r="S100" s="1">
        <f t="shared" ref="S100:S107" si="86">Z61/1000</f>
        <v>2.5085250333333335</v>
      </c>
      <c r="T100" s="2" t="s">
        <v>2</v>
      </c>
      <c r="AC100">
        <v>3</v>
      </c>
      <c r="AD100">
        <v>1</v>
      </c>
      <c r="AE100">
        <v>12</v>
      </c>
      <c r="AF100">
        <v>21602.511999999999</v>
      </c>
      <c r="AG100">
        <v>133.077</v>
      </c>
      <c r="AH100">
        <v>3089.2669999999998</v>
      </c>
      <c r="AI100">
        <v>-1.042</v>
      </c>
      <c r="AJ100">
        <v>22.428999999999998</v>
      </c>
      <c r="AK100">
        <v>11.657</v>
      </c>
      <c r="AL100">
        <v>9999.4330000000009</v>
      </c>
      <c r="AM100">
        <v>133.48400000000001</v>
      </c>
      <c r="AN100">
        <v>1</v>
      </c>
      <c r="AO100">
        <v>0.86</v>
      </c>
      <c r="AP100">
        <v>0.94799999999999995</v>
      </c>
      <c r="AQ100">
        <v>0.59499999999999997</v>
      </c>
      <c r="AR100">
        <v>5.6120000000000001</v>
      </c>
      <c r="AS100">
        <v>27.611999999999998</v>
      </c>
      <c r="AT100">
        <v>42.000999999999998</v>
      </c>
      <c r="AU100">
        <v>11.692</v>
      </c>
      <c r="AV100">
        <v>29.943999999999999</v>
      </c>
      <c r="AW100">
        <v>16.875</v>
      </c>
      <c r="AX100">
        <v>3713.6480000000001</v>
      </c>
    </row>
    <row r="101" spans="1:50" x14ac:dyDescent="0.2">
      <c r="A101" t="s">
        <v>12</v>
      </c>
      <c r="B101" t="s">
        <v>3</v>
      </c>
      <c r="C101" s="1">
        <f t="shared" si="79"/>
        <v>5.2047158500000004</v>
      </c>
      <c r="D101" s="1" t="s">
        <v>3</v>
      </c>
      <c r="E101" s="1">
        <f t="shared" si="80"/>
        <v>93.443333333333328</v>
      </c>
      <c r="F101" t="s">
        <v>101</v>
      </c>
      <c r="G101" s="1" t="s">
        <v>3</v>
      </c>
      <c r="H101" s="1">
        <f t="shared" si="81"/>
        <v>5.3190366666666655E-2</v>
      </c>
      <c r="I101" s="1" t="s">
        <v>3</v>
      </c>
      <c r="J101" s="1">
        <f t="shared" si="82"/>
        <v>1.9962237666666667</v>
      </c>
      <c r="K101" s="1" t="s">
        <v>3</v>
      </c>
      <c r="L101" s="1">
        <f t="shared" si="83"/>
        <v>28.402666666666672</v>
      </c>
      <c r="M101" s="1" t="s">
        <v>3</v>
      </c>
      <c r="N101" s="1">
        <f t="shared" si="84"/>
        <v>8.0169666666666668</v>
      </c>
      <c r="O101" s="1" t="s">
        <v>3</v>
      </c>
      <c r="P101" s="1">
        <f t="shared" si="85"/>
        <v>390.99333333333334</v>
      </c>
      <c r="Q101" t="s">
        <v>101</v>
      </c>
      <c r="R101" s="1" t="s">
        <v>3</v>
      </c>
      <c r="S101" s="1">
        <f t="shared" si="86"/>
        <v>2.8919397000000004</v>
      </c>
      <c r="T101" s="2" t="s">
        <v>2</v>
      </c>
      <c r="AC101">
        <v>3</v>
      </c>
      <c r="AD101">
        <v>2</v>
      </c>
      <c r="AE101">
        <v>60</v>
      </c>
      <c r="AF101">
        <v>5905.317</v>
      </c>
      <c r="AG101">
        <v>532.92999999999995</v>
      </c>
      <c r="AH101">
        <v>1198.146</v>
      </c>
      <c r="AI101">
        <v>-0.32900000000000001</v>
      </c>
      <c r="AJ101">
        <v>40.192</v>
      </c>
      <c r="AK101">
        <v>7.2309999999999999</v>
      </c>
      <c r="AL101">
        <v>2865.5430000000001</v>
      </c>
      <c r="AM101">
        <v>526.61099999999999</v>
      </c>
      <c r="AN101">
        <v>0.95899999999999996</v>
      </c>
      <c r="AO101">
        <v>0.74399999999999999</v>
      </c>
      <c r="AP101">
        <v>0.97399999999999998</v>
      </c>
      <c r="AQ101">
        <v>0.75900000000000001</v>
      </c>
      <c r="AR101">
        <v>2.64</v>
      </c>
      <c r="AS101">
        <v>15.022</v>
      </c>
      <c r="AT101">
        <v>50.295999999999999</v>
      </c>
      <c r="AU101">
        <v>31.137</v>
      </c>
      <c r="AV101">
        <v>44.981999999999999</v>
      </c>
      <c r="AW101">
        <v>35.512999999999998</v>
      </c>
      <c r="AX101">
        <v>1638.9760000000001</v>
      </c>
    </row>
    <row r="102" spans="1:50" x14ac:dyDescent="0.2">
      <c r="A102" t="s">
        <v>13</v>
      </c>
      <c r="B102" t="s">
        <v>3</v>
      </c>
      <c r="C102" s="1">
        <f t="shared" si="79"/>
        <v>5.2298338333333332</v>
      </c>
      <c r="D102" s="1" t="s">
        <v>3</v>
      </c>
      <c r="E102" s="1">
        <f t="shared" si="80"/>
        <v>91.966666666666669</v>
      </c>
      <c r="F102" t="s">
        <v>101</v>
      </c>
      <c r="G102" s="1" t="s">
        <v>3</v>
      </c>
      <c r="H102" s="1">
        <f t="shared" si="81"/>
        <v>-0.14572816666666663</v>
      </c>
      <c r="I102" s="1" t="s">
        <v>3</v>
      </c>
      <c r="J102" s="1">
        <f t="shared" si="82"/>
        <v>2.1781323333333336</v>
      </c>
      <c r="K102" s="1" t="s">
        <v>3</v>
      </c>
      <c r="L102" s="1">
        <f t="shared" si="83"/>
        <v>27.818366666666666</v>
      </c>
      <c r="M102" s="1" t="s">
        <v>3</v>
      </c>
      <c r="N102" s="1">
        <f t="shared" si="84"/>
        <v>7.8466999999999993</v>
      </c>
      <c r="O102" s="1" t="s">
        <v>3</v>
      </c>
      <c r="P102" s="1">
        <f t="shared" si="85"/>
        <v>410.27333333333331</v>
      </c>
      <c r="Q102" t="s">
        <v>101</v>
      </c>
      <c r="R102" s="1" t="s">
        <v>3</v>
      </c>
      <c r="S102" s="1">
        <f t="shared" si="86"/>
        <v>3.0516995666666666</v>
      </c>
      <c r="T102" s="2" t="s">
        <v>2</v>
      </c>
      <c r="AC102">
        <v>3</v>
      </c>
      <c r="AD102">
        <v>3</v>
      </c>
      <c r="AE102">
        <v>120</v>
      </c>
      <c r="AF102">
        <v>4283.6850000000004</v>
      </c>
      <c r="AG102">
        <v>323.98399999999998</v>
      </c>
      <c r="AH102">
        <v>828.404</v>
      </c>
      <c r="AI102">
        <v>-0.31</v>
      </c>
      <c r="AJ102">
        <v>37.506</v>
      </c>
      <c r="AK102">
        <v>5.218</v>
      </c>
      <c r="AL102">
        <v>2030.6130000000001</v>
      </c>
      <c r="AM102">
        <v>337.714</v>
      </c>
      <c r="AN102">
        <v>0.92600000000000005</v>
      </c>
      <c r="AO102">
        <v>0.81</v>
      </c>
      <c r="AP102">
        <v>0.94799999999999995</v>
      </c>
      <c r="AQ102">
        <v>0.74099999999999999</v>
      </c>
      <c r="AR102">
        <v>2.0529999999999999</v>
      </c>
      <c r="AS102">
        <v>10.98</v>
      </c>
      <c r="AT102">
        <v>45.113999999999997</v>
      </c>
      <c r="AU102">
        <v>31.280999999999999</v>
      </c>
      <c r="AV102">
        <v>41.088000000000001</v>
      </c>
      <c r="AW102">
        <v>34.387999999999998</v>
      </c>
      <c r="AX102">
        <v>1301.856</v>
      </c>
    </row>
    <row r="103" spans="1:50" x14ac:dyDescent="0.2">
      <c r="A103" t="s">
        <v>14</v>
      </c>
      <c r="B103" t="s">
        <v>3</v>
      </c>
      <c r="C103" s="1">
        <f t="shared" si="79"/>
        <v>7.4941976166666677</v>
      </c>
      <c r="D103" s="1" t="s">
        <v>3</v>
      </c>
      <c r="E103" s="1">
        <f t="shared" si="80"/>
        <v>84.876666666666651</v>
      </c>
      <c r="F103" t="s">
        <v>101</v>
      </c>
      <c r="G103" s="1" t="s">
        <v>3</v>
      </c>
      <c r="H103" s="1">
        <f t="shared" si="81"/>
        <v>-2.4724891000000002</v>
      </c>
      <c r="I103" s="1" t="s">
        <v>3</v>
      </c>
      <c r="J103" s="1">
        <f t="shared" si="82"/>
        <v>4.0011640999999996</v>
      </c>
      <c r="K103" s="1" t="s">
        <v>3</v>
      </c>
      <c r="L103" s="1">
        <f t="shared" si="83"/>
        <v>23.518433333333334</v>
      </c>
      <c r="M103" s="1" t="s">
        <v>3</v>
      </c>
      <c r="N103" s="1">
        <f t="shared" si="84"/>
        <v>9.4012999999999991</v>
      </c>
      <c r="O103" s="1" t="s">
        <v>3</v>
      </c>
      <c r="P103" s="1">
        <f t="shared" si="85"/>
        <v>517.29999999999995</v>
      </c>
      <c r="Q103" t="s">
        <v>101</v>
      </c>
      <c r="R103" s="1" t="s">
        <v>3</v>
      </c>
      <c r="S103" s="1">
        <f t="shared" si="86"/>
        <v>5.0807395666666659</v>
      </c>
      <c r="T103" s="2" t="s">
        <v>2</v>
      </c>
      <c r="AC103">
        <v>3</v>
      </c>
      <c r="AD103">
        <v>4</v>
      </c>
      <c r="AE103">
        <v>12</v>
      </c>
      <c r="AF103">
        <v>24413.468000000001</v>
      </c>
      <c r="AG103">
        <v>1270.2760000000001</v>
      </c>
      <c r="AH103">
        <v>3163.1289999999999</v>
      </c>
      <c r="AI103">
        <v>-1.29</v>
      </c>
      <c r="AJ103">
        <v>20.184000000000001</v>
      </c>
      <c r="AK103">
        <v>12.185</v>
      </c>
      <c r="AL103">
        <v>11432.865</v>
      </c>
      <c r="AM103">
        <v>1304.7380000000001</v>
      </c>
      <c r="AN103">
        <v>0.99199999999999999</v>
      </c>
      <c r="AO103">
        <v>0.83499999999999996</v>
      </c>
      <c r="AP103">
        <v>0.95699999999999996</v>
      </c>
      <c r="AQ103">
        <v>0.58599999999999997</v>
      </c>
      <c r="AR103">
        <v>5.8550000000000004</v>
      </c>
      <c r="AS103">
        <v>29.939</v>
      </c>
      <c r="AT103">
        <v>41.311</v>
      </c>
      <c r="AU103">
        <v>9.3019999999999996</v>
      </c>
      <c r="AV103">
        <v>28.251000000000001</v>
      </c>
      <c r="AW103">
        <v>14.518000000000001</v>
      </c>
      <c r="AX103">
        <v>4498.5600000000004</v>
      </c>
    </row>
    <row r="104" spans="1:50" x14ac:dyDescent="0.2">
      <c r="A104" t="s">
        <v>15</v>
      </c>
      <c r="B104" t="s">
        <v>3</v>
      </c>
      <c r="C104" s="1">
        <f t="shared" si="79"/>
        <v>6.3689035333333335</v>
      </c>
      <c r="D104" s="1" t="s">
        <v>3</v>
      </c>
      <c r="E104" s="1">
        <f t="shared" si="80"/>
        <v>91.573333333333323</v>
      </c>
      <c r="F104" t="s">
        <v>101</v>
      </c>
      <c r="G104" s="1" t="s">
        <v>3</v>
      </c>
      <c r="H104" s="1">
        <f t="shared" si="81"/>
        <v>-0.98827539999999992</v>
      </c>
      <c r="I104" s="1" t="s">
        <v>3</v>
      </c>
      <c r="J104" s="1">
        <f t="shared" si="82"/>
        <v>2.7940990666666665</v>
      </c>
      <c r="K104" s="1" t="s">
        <v>3</v>
      </c>
      <c r="L104" s="1">
        <f t="shared" si="83"/>
        <v>26.325633333333332</v>
      </c>
      <c r="M104" s="1" t="s">
        <v>3</v>
      </c>
      <c r="N104" s="1">
        <f t="shared" si="84"/>
        <v>8.7790000000000017</v>
      </c>
      <c r="O104" s="1" t="s">
        <v>3</v>
      </c>
      <c r="P104" s="1">
        <f t="shared" si="85"/>
        <v>457.74333333333328</v>
      </c>
      <c r="Q104" t="s">
        <v>101</v>
      </c>
      <c r="R104" s="1" t="s">
        <v>3</v>
      </c>
      <c r="S104" s="1">
        <f t="shared" si="86"/>
        <v>3.7247255333333338</v>
      </c>
      <c r="T104" s="2" t="s">
        <v>2</v>
      </c>
      <c r="AC104">
        <v>3</v>
      </c>
      <c r="AD104">
        <v>5</v>
      </c>
      <c r="AE104">
        <v>60</v>
      </c>
      <c r="AF104">
        <v>9353.9220000000005</v>
      </c>
      <c r="AG104">
        <v>378.43900000000002</v>
      </c>
      <c r="AH104">
        <v>1962.701</v>
      </c>
      <c r="AI104">
        <v>-0.38400000000000001</v>
      </c>
      <c r="AJ104">
        <v>23</v>
      </c>
      <c r="AK104">
        <v>7.2869999999999999</v>
      </c>
      <c r="AL104">
        <v>4552.3230000000003</v>
      </c>
      <c r="AM104">
        <v>388.44499999999999</v>
      </c>
      <c r="AN104">
        <v>0.91700000000000004</v>
      </c>
      <c r="AO104">
        <v>0.71899999999999997</v>
      </c>
      <c r="AP104">
        <v>0.81</v>
      </c>
      <c r="AQ104">
        <v>0.54300000000000004</v>
      </c>
      <c r="AR104">
        <v>4.8810000000000002</v>
      </c>
      <c r="AS104">
        <v>15.553000000000001</v>
      </c>
      <c r="AT104">
        <v>31.986000000000001</v>
      </c>
      <c r="AU104">
        <v>15.555999999999999</v>
      </c>
      <c r="AV104">
        <v>27.163</v>
      </c>
      <c r="AW104">
        <v>19.29</v>
      </c>
      <c r="AX104">
        <v>2855.1350000000002</v>
      </c>
    </row>
    <row r="105" spans="1:50" x14ac:dyDescent="0.2">
      <c r="A105" t="s">
        <v>8</v>
      </c>
      <c r="B105" t="s">
        <v>3</v>
      </c>
      <c r="C105" s="1">
        <f t="shared" si="79"/>
        <v>16.213209450000004</v>
      </c>
      <c r="D105" s="1" t="s">
        <v>3</v>
      </c>
      <c r="E105" s="1">
        <f t="shared" si="80"/>
        <v>85.873333333333321</v>
      </c>
      <c r="F105" t="s">
        <v>101</v>
      </c>
      <c r="G105" s="1" t="s">
        <v>3</v>
      </c>
      <c r="H105" s="1">
        <f t="shared" si="81"/>
        <v>0.68459069999999989</v>
      </c>
      <c r="I105" s="1" t="s">
        <v>3</v>
      </c>
      <c r="J105" s="1">
        <f t="shared" si="82"/>
        <v>8.1161049666666667</v>
      </c>
      <c r="K105" s="1" t="s">
        <v>3</v>
      </c>
      <c r="L105" s="1">
        <f t="shared" si="83"/>
        <v>38.330466666666666</v>
      </c>
      <c r="M105" s="1" t="s">
        <v>3</v>
      </c>
      <c r="N105" s="1">
        <f t="shared" si="84"/>
        <v>28.33966666666667</v>
      </c>
      <c r="O105" s="1" t="s">
        <v>3</v>
      </c>
      <c r="P105" s="1">
        <f t="shared" si="85"/>
        <v>1022.3166666666666</v>
      </c>
      <c r="Q105" t="s">
        <v>101</v>
      </c>
      <c r="R105" s="1" t="s">
        <v>3</v>
      </c>
      <c r="S105" s="1">
        <f t="shared" si="86"/>
        <v>9.8743364333333314</v>
      </c>
      <c r="T105" s="2" t="s">
        <v>2</v>
      </c>
      <c r="AC105">
        <v>3</v>
      </c>
      <c r="AD105">
        <v>6</v>
      </c>
      <c r="AE105">
        <v>120</v>
      </c>
      <c r="AF105">
        <v>6743.6260000000002</v>
      </c>
      <c r="AG105">
        <v>-80.869</v>
      </c>
      <c r="AH105">
        <v>1369.4179999999999</v>
      </c>
      <c r="AI105">
        <v>-0.49399999999999999</v>
      </c>
      <c r="AJ105">
        <v>29.88</v>
      </c>
      <c r="AK105">
        <v>7.0890000000000004</v>
      </c>
      <c r="AL105">
        <v>3288.7370000000001</v>
      </c>
      <c r="AM105">
        <v>-90.078000000000003</v>
      </c>
      <c r="AN105">
        <v>0.90100000000000002</v>
      </c>
      <c r="AO105">
        <v>0.76</v>
      </c>
      <c r="AP105">
        <v>0.89700000000000002</v>
      </c>
      <c r="AQ105">
        <v>0.69799999999999995</v>
      </c>
      <c r="AR105">
        <v>2.9809999999999999</v>
      </c>
      <c r="AS105">
        <v>14.698</v>
      </c>
      <c r="AT105">
        <v>38.722000000000001</v>
      </c>
      <c r="AU105">
        <v>22.489000000000001</v>
      </c>
      <c r="AV105">
        <v>34.090000000000003</v>
      </c>
      <c r="AW105">
        <v>26.068999999999999</v>
      </c>
      <c r="AX105">
        <v>2019.251</v>
      </c>
    </row>
    <row r="106" spans="1:50" x14ac:dyDescent="0.2">
      <c r="A106" t="s">
        <v>9</v>
      </c>
      <c r="B106" t="s">
        <v>3</v>
      </c>
      <c r="C106" s="1">
        <f t="shared" si="79"/>
        <v>10.562940833333334</v>
      </c>
      <c r="D106" s="1" t="s">
        <v>3</v>
      </c>
      <c r="E106" s="1">
        <f t="shared" si="80"/>
        <v>89.236666666666679</v>
      </c>
      <c r="F106" t="s">
        <v>101</v>
      </c>
      <c r="G106" s="1" t="s">
        <v>3</v>
      </c>
      <c r="H106" s="1">
        <f t="shared" si="81"/>
        <v>0.70578486666666673</v>
      </c>
      <c r="I106" s="1" t="s">
        <v>3</v>
      </c>
      <c r="J106" s="1">
        <f t="shared" si="82"/>
        <v>4.7960577666666664</v>
      </c>
      <c r="K106" s="1" t="s">
        <v>3</v>
      </c>
      <c r="L106" s="1">
        <f t="shared" si="83"/>
        <v>24.436266666666668</v>
      </c>
      <c r="M106" s="1" t="s">
        <v>3</v>
      </c>
      <c r="N106" s="1">
        <f t="shared" si="84"/>
        <v>13.776566666666668</v>
      </c>
      <c r="O106" s="1" t="s">
        <v>3</v>
      </c>
      <c r="P106" s="1">
        <f t="shared" si="85"/>
        <v>646.32333333333338</v>
      </c>
      <c r="Q106" t="s">
        <v>101</v>
      </c>
      <c r="R106" s="1" t="s">
        <v>3</v>
      </c>
      <c r="S106" s="1">
        <f t="shared" si="86"/>
        <v>6.3253837333333331</v>
      </c>
      <c r="T106" s="2" t="s">
        <v>2</v>
      </c>
      <c r="AC106">
        <v>3</v>
      </c>
      <c r="AD106">
        <v>7</v>
      </c>
      <c r="AE106">
        <v>12</v>
      </c>
      <c r="AF106">
        <v>27664.028999999999</v>
      </c>
      <c r="AG106">
        <v>-9274.732</v>
      </c>
      <c r="AH106">
        <v>10123.773999999999</v>
      </c>
      <c r="AI106">
        <v>-1.284</v>
      </c>
      <c r="AJ106">
        <v>23.145</v>
      </c>
      <c r="AK106">
        <v>12.567</v>
      </c>
      <c r="AL106">
        <v>12469.983</v>
      </c>
      <c r="AM106">
        <v>-9215.6659999999993</v>
      </c>
      <c r="AN106">
        <v>0.70199999999999996</v>
      </c>
      <c r="AO106">
        <v>0.28100000000000003</v>
      </c>
      <c r="AP106">
        <v>0.88800000000000001</v>
      </c>
      <c r="AQ106">
        <v>0.79300000000000004</v>
      </c>
      <c r="AR106">
        <v>5.5350000000000001</v>
      </c>
      <c r="AS106">
        <v>33.286000000000001</v>
      </c>
      <c r="AT106">
        <v>43.857999999999997</v>
      </c>
      <c r="AU106">
        <v>9.7379999999999995</v>
      </c>
      <c r="AV106">
        <v>30.841999999999999</v>
      </c>
      <c r="AW106">
        <v>16.969000000000001</v>
      </c>
      <c r="AX106">
        <v>11820.835999999999</v>
      </c>
    </row>
    <row r="107" spans="1:50" x14ac:dyDescent="0.2">
      <c r="A107" t="s">
        <v>10</v>
      </c>
      <c r="B107" t="s">
        <v>3</v>
      </c>
      <c r="C107" s="1">
        <f t="shared" si="79"/>
        <v>11.039615516666666</v>
      </c>
      <c r="D107" s="1" t="s">
        <v>3</v>
      </c>
      <c r="E107" s="1">
        <f t="shared" si="80"/>
        <v>64.86999999999999</v>
      </c>
      <c r="F107" t="s">
        <v>101</v>
      </c>
      <c r="G107" s="1" t="s">
        <v>3</v>
      </c>
      <c r="H107" s="1">
        <f t="shared" si="81"/>
        <v>5.5829789000000005</v>
      </c>
      <c r="I107" s="1" t="s">
        <v>3</v>
      </c>
      <c r="J107" s="1">
        <f t="shared" si="82"/>
        <v>7.8204491333333337</v>
      </c>
      <c r="K107" s="1" t="s">
        <v>3</v>
      </c>
      <c r="L107" s="1">
        <f t="shared" si="83"/>
        <v>24.283133333333335</v>
      </c>
      <c r="M107" s="1" t="s">
        <v>3</v>
      </c>
      <c r="N107" s="1">
        <f t="shared" si="84"/>
        <v>14.272433333333332</v>
      </c>
      <c r="O107" s="1" t="s">
        <v>3</v>
      </c>
      <c r="P107" s="1">
        <f t="shared" si="85"/>
        <v>680.45666666666659</v>
      </c>
      <c r="Q107" t="s">
        <v>101</v>
      </c>
      <c r="R107" s="1" t="s">
        <v>3</v>
      </c>
      <c r="S107" s="1">
        <f t="shared" si="86"/>
        <v>8.9779205999999991</v>
      </c>
      <c r="T107" s="2" t="s">
        <v>2</v>
      </c>
      <c r="AC107">
        <v>3</v>
      </c>
      <c r="AD107">
        <v>8</v>
      </c>
      <c r="AE107">
        <v>60</v>
      </c>
      <c r="AF107">
        <v>11427.307000000001</v>
      </c>
      <c r="AG107">
        <v>-1787.548</v>
      </c>
      <c r="AH107">
        <v>3237.4929999999999</v>
      </c>
      <c r="AI107">
        <v>-0.16400000000000001</v>
      </c>
      <c r="AJ107">
        <v>23.059000000000001</v>
      </c>
      <c r="AK107">
        <v>8.0619999999999994</v>
      </c>
      <c r="AL107">
        <v>5534.9629999999997</v>
      </c>
      <c r="AM107">
        <v>-1788.597</v>
      </c>
      <c r="AN107">
        <v>0.85099999999999998</v>
      </c>
      <c r="AO107">
        <v>0.45500000000000002</v>
      </c>
      <c r="AP107">
        <v>0.83599999999999997</v>
      </c>
      <c r="AQ107">
        <v>0.51700000000000002</v>
      </c>
      <c r="AR107">
        <v>5.0170000000000003</v>
      </c>
      <c r="AS107">
        <v>17.574999999999999</v>
      </c>
      <c r="AT107">
        <v>33.863999999999997</v>
      </c>
      <c r="AU107">
        <v>15.673</v>
      </c>
      <c r="AV107">
        <v>27.419</v>
      </c>
      <c r="AW107">
        <v>19.356000000000002</v>
      </c>
      <c r="AX107">
        <v>4022.1509999999998</v>
      </c>
    </row>
    <row r="108" spans="1:50" x14ac:dyDescent="0.2">
      <c r="A108" s="2" t="s">
        <v>2</v>
      </c>
      <c r="C108" s="1"/>
      <c r="D108" s="1"/>
      <c r="E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R108" s="1"/>
      <c r="S108" s="1"/>
      <c r="T108" s="2"/>
      <c r="AC108">
        <v>3</v>
      </c>
      <c r="AD108">
        <v>9</v>
      </c>
      <c r="AE108">
        <v>120</v>
      </c>
      <c r="AF108">
        <v>10239.673000000001</v>
      </c>
      <c r="AG108">
        <v>-1845.5340000000001</v>
      </c>
      <c r="AH108">
        <v>2934.7939999999999</v>
      </c>
      <c r="AI108">
        <v>0.94299999999999995</v>
      </c>
      <c r="AJ108">
        <v>31.899000000000001</v>
      </c>
      <c r="AK108">
        <v>9.8659999999999997</v>
      </c>
      <c r="AL108">
        <v>4929.3289999999997</v>
      </c>
      <c r="AM108">
        <v>-1836.912</v>
      </c>
      <c r="AN108">
        <v>0.84299999999999997</v>
      </c>
      <c r="AO108">
        <v>0.60299999999999998</v>
      </c>
      <c r="AP108">
        <v>0.871</v>
      </c>
      <c r="AQ108">
        <v>0.46600000000000003</v>
      </c>
      <c r="AR108">
        <v>5.4770000000000003</v>
      </c>
      <c r="AS108">
        <v>21.465</v>
      </c>
      <c r="AT108">
        <v>47.100999999999999</v>
      </c>
      <c r="AU108">
        <v>22.276</v>
      </c>
      <c r="AV108">
        <v>38.631999999999998</v>
      </c>
      <c r="AW108">
        <v>26.75</v>
      </c>
      <c r="AX108">
        <v>4108.2370000000001</v>
      </c>
    </row>
    <row r="109" spans="1:50" x14ac:dyDescent="0.2">
      <c r="A109" t="s">
        <v>11</v>
      </c>
      <c r="B109" t="s">
        <v>3</v>
      </c>
      <c r="C109" s="1">
        <f t="shared" ref="C109:C114" si="87">H70/2</f>
        <v>4.4181093000000002</v>
      </c>
      <c r="D109" s="1" t="s">
        <v>3</v>
      </c>
      <c r="E109" s="1">
        <f t="shared" ref="E109:E114" si="88">P70*100</f>
        <v>94.813333333333333</v>
      </c>
      <c r="F109" t="s">
        <v>101</v>
      </c>
      <c r="G109" s="1" t="s">
        <v>3</v>
      </c>
      <c r="H109" s="1">
        <f t="shared" ref="H109:H114" si="89">N70</f>
        <v>4.1058422000000006</v>
      </c>
      <c r="I109" s="1" t="s">
        <v>3</v>
      </c>
      <c r="J109" s="1">
        <f t="shared" ref="J109:J114" si="90">J70</f>
        <v>1.4606711333333333</v>
      </c>
      <c r="K109" s="1" t="s">
        <v>3</v>
      </c>
      <c r="L109" s="1">
        <f t="shared" ref="L109:L114" si="91">L70</f>
        <v>33.38313333333334</v>
      </c>
      <c r="M109" s="1" t="s">
        <v>3</v>
      </c>
      <c r="N109" s="1">
        <f t="shared" ref="N109:N114" si="92">L70</f>
        <v>33.38313333333334</v>
      </c>
      <c r="O109" s="1" t="s">
        <v>3</v>
      </c>
      <c r="P109" s="1">
        <f t="shared" ref="P109:P114" si="93">S70*100</f>
        <v>324.32666666666671</v>
      </c>
      <c r="Q109" t="s">
        <v>101</v>
      </c>
      <c r="R109" s="1" t="s">
        <v>3</v>
      </c>
      <c r="S109" s="1">
        <f t="shared" ref="S109:S114" si="94">Z70/1000</f>
        <v>1.9640041333333331</v>
      </c>
      <c r="T109" s="2" t="s">
        <v>2</v>
      </c>
      <c r="AC109">
        <v>3</v>
      </c>
      <c r="AD109">
        <v>10</v>
      </c>
      <c r="AE109">
        <v>12</v>
      </c>
      <c r="AF109">
        <v>29291.121999999999</v>
      </c>
      <c r="AG109">
        <v>-3875.9989999999998</v>
      </c>
      <c r="AH109">
        <v>5749.9539999999997</v>
      </c>
      <c r="AI109">
        <v>-1.3779999999999999</v>
      </c>
      <c r="AJ109">
        <v>22.141999999999999</v>
      </c>
      <c r="AK109">
        <v>14.536</v>
      </c>
      <c r="AL109">
        <v>13714.227999999999</v>
      </c>
      <c r="AM109">
        <v>-3963.4369999999999</v>
      </c>
      <c r="AN109">
        <v>0.91700000000000004</v>
      </c>
      <c r="AO109">
        <v>0.57899999999999996</v>
      </c>
      <c r="AP109">
        <v>1</v>
      </c>
      <c r="AQ109">
        <v>0.60299999999999998</v>
      </c>
      <c r="AR109">
        <v>6.4939999999999998</v>
      </c>
      <c r="AS109">
        <v>37.386000000000003</v>
      </c>
      <c r="AT109">
        <v>47.408999999999999</v>
      </c>
      <c r="AU109">
        <v>10.205</v>
      </c>
      <c r="AV109">
        <v>30.957999999999998</v>
      </c>
      <c r="AW109">
        <v>16.178000000000001</v>
      </c>
      <c r="AX109">
        <v>7066.1450000000004</v>
      </c>
    </row>
    <row r="110" spans="1:50" x14ac:dyDescent="0.2">
      <c r="A110" t="s">
        <v>16</v>
      </c>
      <c r="B110" t="s">
        <v>3</v>
      </c>
      <c r="C110" s="1">
        <f t="shared" si="87"/>
        <v>6.3891770000000001</v>
      </c>
      <c r="D110" s="1" t="s">
        <v>3</v>
      </c>
      <c r="E110" s="1">
        <f t="shared" si="88"/>
        <v>95.16</v>
      </c>
      <c r="F110" t="s">
        <v>101</v>
      </c>
      <c r="G110" s="1" t="s">
        <v>3</v>
      </c>
      <c r="H110" s="1">
        <f t="shared" si="89"/>
        <v>6.0418677999999995</v>
      </c>
      <c r="I110" s="1" t="s">
        <v>3</v>
      </c>
      <c r="J110" s="1">
        <f t="shared" si="90"/>
        <v>2.1611013999999997</v>
      </c>
      <c r="K110" s="1" t="s">
        <v>3</v>
      </c>
      <c r="L110" s="1">
        <f t="shared" si="91"/>
        <v>24.828800000000001</v>
      </c>
      <c r="M110" s="1" t="s">
        <v>3</v>
      </c>
      <c r="N110" s="1">
        <f t="shared" si="92"/>
        <v>24.828800000000001</v>
      </c>
      <c r="O110" s="1" t="s">
        <v>3</v>
      </c>
      <c r="P110" s="1">
        <f t="shared" si="93"/>
        <v>430.06</v>
      </c>
      <c r="Q110" t="s">
        <v>101</v>
      </c>
      <c r="R110" s="1" t="s">
        <v>3</v>
      </c>
      <c r="S110" s="1">
        <f t="shared" si="94"/>
        <v>3.0530459333333333</v>
      </c>
      <c r="T110" s="2" t="s">
        <v>2</v>
      </c>
      <c r="AC110">
        <v>3</v>
      </c>
      <c r="AD110">
        <v>11</v>
      </c>
      <c r="AE110">
        <v>60</v>
      </c>
      <c r="AF110">
        <v>14450.657999999999</v>
      </c>
      <c r="AG110">
        <v>160.988</v>
      </c>
      <c r="AH110">
        <v>1948.2760000000001</v>
      </c>
      <c r="AI110">
        <v>0.40400000000000003</v>
      </c>
      <c r="AJ110">
        <v>25.638999999999999</v>
      </c>
      <c r="AK110">
        <v>10.17</v>
      </c>
      <c r="AL110">
        <v>7081.9520000000002</v>
      </c>
      <c r="AM110">
        <v>161.69900000000001</v>
      </c>
      <c r="AN110">
        <v>0.97499999999999998</v>
      </c>
      <c r="AO110">
        <v>0.82599999999999996</v>
      </c>
      <c r="AP110">
        <v>0.91400000000000003</v>
      </c>
      <c r="AQ110">
        <v>0.629</v>
      </c>
      <c r="AR110">
        <v>4.8280000000000003</v>
      </c>
      <c r="AS110">
        <v>22.213000000000001</v>
      </c>
      <c r="AT110">
        <v>40.802999999999997</v>
      </c>
      <c r="AU110">
        <v>15.632</v>
      </c>
      <c r="AV110">
        <v>32.316000000000003</v>
      </c>
      <c r="AW110">
        <v>20.292999999999999</v>
      </c>
      <c r="AX110">
        <v>2779.0880000000002</v>
      </c>
    </row>
    <row r="111" spans="1:50" x14ac:dyDescent="0.2">
      <c r="A111" t="s">
        <v>17</v>
      </c>
      <c r="B111" t="s">
        <v>3</v>
      </c>
      <c r="C111" s="1">
        <f t="shared" si="87"/>
        <v>4.2543794666666663</v>
      </c>
      <c r="D111" s="1" t="s">
        <v>3</v>
      </c>
      <c r="E111" s="1">
        <f t="shared" si="88"/>
        <v>92.526666666666685</v>
      </c>
      <c r="F111" t="s">
        <v>101</v>
      </c>
      <c r="G111" s="1" t="s">
        <v>3</v>
      </c>
      <c r="H111" s="1">
        <f t="shared" si="89"/>
        <v>3.9161446000000004</v>
      </c>
      <c r="I111" s="1" t="s">
        <v>3</v>
      </c>
      <c r="J111" s="1">
        <f t="shared" si="90"/>
        <v>1.7106758666666666</v>
      </c>
      <c r="K111" s="1" t="s">
        <v>3</v>
      </c>
      <c r="L111" s="1">
        <f t="shared" si="91"/>
        <v>32.369733333333336</v>
      </c>
      <c r="M111" s="1" t="s">
        <v>3</v>
      </c>
      <c r="N111" s="1">
        <f t="shared" si="92"/>
        <v>32.369733333333336</v>
      </c>
      <c r="O111" s="1" t="s">
        <v>3</v>
      </c>
      <c r="P111" s="1">
        <f t="shared" si="93"/>
        <v>346.43333333333339</v>
      </c>
      <c r="Q111" t="s">
        <v>101</v>
      </c>
      <c r="R111" s="1" t="s">
        <v>3</v>
      </c>
      <c r="S111" s="1">
        <f t="shared" si="94"/>
        <v>2.4289459333333334</v>
      </c>
      <c r="T111" s="2" t="s">
        <v>2</v>
      </c>
      <c r="AC111">
        <v>3</v>
      </c>
      <c r="AD111">
        <v>12</v>
      </c>
      <c r="AE111">
        <v>120</v>
      </c>
      <c r="AF111">
        <v>9877.6290000000008</v>
      </c>
      <c r="AG111">
        <v>-2001.0550000000001</v>
      </c>
      <c r="AH111">
        <v>2548.4090000000001</v>
      </c>
      <c r="AI111">
        <v>0.42799999999999999</v>
      </c>
      <c r="AJ111">
        <v>25.045999999999999</v>
      </c>
      <c r="AK111">
        <v>8.2080000000000002</v>
      </c>
      <c r="AL111">
        <v>4761.5559999999996</v>
      </c>
      <c r="AM111">
        <v>-1976.54</v>
      </c>
      <c r="AN111">
        <v>0.88400000000000001</v>
      </c>
      <c r="AO111">
        <v>0.66100000000000003</v>
      </c>
      <c r="AP111">
        <v>0.85299999999999998</v>
      </c>
      <c r="AQ111">
        <v>0.629</v>
      </c>
      <c r="AR111">
        <v>4.2969999999999997</v>
      </c>
      <c r="AS111">
        <v>17.673999999999999</v>
      </c>
      <c r="AT111">
        <v>35.262999999999998</v>
      </c>
      <c r="AU111">
        <v>17.116</v>
      </c>
      <c r="AV111">
        <v>29.571000000000002</v>
      </c>
      <c r="AW111">
        <v>21.079000000000001</v>
      </c>
      <c r="AX111">
        <v>3394.88</v>
      </c>
    </row>
    <row r="112" spans="1:50" x14ac:dyDescent="0.2">
      <c r="A112" t="s">
        <v>18</v>
      </c>
      <c r="B112" t="s">
        <v>3</v>
      </c>
      <c r="C112" s="1">
        <f t="shared" si="87"/>
        <v>6.2052882000000009</v>
      </c>
      <c r="D112" s="1" t="s">
        <v>3</v>
      </c>
      <c r="E112" s="1">
        <f t="shared" si="88"/>
        <v>91.406666666666666</v>
      </c>
      <c r="F112" t="s">
        <v>101</v>
      </c>
      <c r="G112" s="1" t="s">
        <v>3</v>
      </c>
      <c r="H112" s="1">
        <f t="shared" si="89"/>
        <v>5.8965477333333345</v>
      </c>
      <c r="I112" s="1" t="s">
        <v>3</v>
      </c>
      <c r="J112" s="1">
        <f t="shared" si="90"/>
        <v>2.6455888000000001</v>
      </c>
      <c r="K112" s="1" t="s">
        <v>3</v>
      </c>
      <c r="L112" s="1">
        <f t="shared" si="91"/>
        <v>23.266999999999996</v>
      </c>
      <c r="M112" s="1" t="s">
        <v>3</v>
      </c>
      <c r="N112" s="1">
        <f t="shared" si="92"/>
        <v>23.266999999999996</v>
      </c>
      <c r="O112" s="1" t="s">
        <v>3</v>
      </c>
      <c r="P112" s="1">
        <f t="shared" si="93"/>
        <v>474.1133333333334</v>
      </c>
      <c r="Q112" t="s">
        <v>101</v>
      </c>
      <c r="R112" s="1" t="s">
        <v>3</v>
      </c>
      <c r="S112" s="1">
        <f t="shared" si="94"/>
        <v>3.6744531999999999</v>
      </c>
      <c r="T112" s="2" t="s">
        <v>2</v>
      </c>
      <c r="AC112">
        <v>3</v>
      </c>
      <c r="AD112">
        <v>13</v>
      </c>
      <c r="AE112">
        <v>12</v>
      </c>
      <c r="AF112">
        <v>18405.938999999998</v>
      </c>
      <c r="AG112">
        <v>214.38300000000001</v>
      </c>
      <c r="AH112">
        <v>2635.2919999999999</v>
      </c>
      <c r="AI112">
        <v>-0.628</v>
      </c>
      <c r="AJ112">
        <v>22.077000000000002</v>
      </c>
      <c r="AK112">
        <v>10.726000000000001</v>
      </c>
      <c r="AL112">
        <v>8454.9580000000005</v>
      </c>
      <c r="AM112">
        <v>150.43600000000001</v>
      </c>
      <c r="AN112">
        <v>0.98299999999999998</v>
      </c>
      <c r="AO112">
        <v>0.85099999999999998</v>
      </c>
      <c r="AP112">
        <v>0.89700000000000002</v>
      </c>
      <c r="AQ112">
        <v>0.63800000000000001</v>
      </c>
      <c r="AR112">
        <v>5.2229999999999999</v>
      </c>
      <c r="AS112">
        <v>24.529</v>
      </c>
      <c r="AT112">
        <v>38.270000000000003</v>
      </c>
      <c r="AU112">
        <v>12.122</v>
      </c>
      <c r="AV112">
        <v>29.282</v>
      </c>
      <c r="AW112">
        <v>17.158000000000001</v>
      </c>
      <c r="AX112">
        <v>3423.9009999999998</v>
      </c>
    </row>
    <row r="113" spans="1:50" x14ac:dyDescent="0.2">
      <c r="A113" t="s">
        <v>19</v>
      </c>
      <c r="B113" t="s">
        <v>3</v>
      </c>
      <c r="C113" s="1">
        <f t="shared" si="87"/>
        <v>7.1345957333333336</v>
      </c>
      <c r="D113" s="1" t="s">
        <v>3</v>
      </c>
      <c r="E113" s="1">
        <f t="shared" si="88"/>
        <v>80.553333333333327</v>
      </c>
      <c r="F113" t="s">
        <v>101</v>
      </c>
      <c r="G113" s="1" t="s">
        <v>3</v>
      </c>
      <c r="H113" s="1">
        <f t="shared" si="89"/>
        <v>6.723738066666666</v>
      </c>
      <c r="I113" s="1" t="s">
        <v>3</v>
      </c>
      <c r="J113" s="1">
        <f t="shared" si="90"/>
        <v>4.3341853333333331</v>
      </c>
      <c r="K113" s="1" t="s">
        <v>3</v>
      </c>
      <c r="L113" s="1">
        <f t="shared" si="91"/>
        <v>24.240866666666665</v>
      </c>
      <c r="M113" s="1" t="s">
        <v>3</v>
      </c>
      <c r="N113" s="1">
        <f t="shared" si="92"/>
        <v>24.240866666666665</v>
      </c>
      <c r="O113" s="1" t="s">
        <v>3</v>
      </c>
      <c r="P113" s="1">
        <f t="shared" si="93"/>
        <v>515.28</v>
      </c>
      <c r="Q113" t="s">
        <v>101</v>
      </c>
      <c r="R113" s="1" t="s">
        <v>3</v>
      </c>
      <c r="S113" s="1">
        <f t="shared" si="94"/>
        <v>5.4405552666666663</v>
      </c>
      <c r="T113" s="2" t="s">
        <v>2</v>
      </c>
      <c r="AC113">
        <v>3</v>
      </c>
      <c r="AD113">
        <v>14</v>
      </c>
      <c r="AE113">
        <v>60</v>
      </c>
      <c r="AF113">
        <v>5512.3289999999997</v>
      </c>
      <c r="AG113">
        <v>102.752</v>
      </c>
      <c r="AH113">
        <v>965.48800000000006</v>
      </c>
      <c r="AI113">
        <v>-0.17100000000000001</v>
      </c>
      <c r="AJ113">
        <v>40.377000000000002</v>
      </c>
      <c r="AK113">
        <v>6.9889999999999999</v>
      </c>
      <c r="AL113">
        <v>2666.7629999999999</v>
      </c>
      <c r="AM113">
        <v>100.3</v>
      </c>
      <c r="AN113">
        <v>0.96699999999999997</v>
      </c>
      <c r="AO113">
        <v>0.73599999999999999</v>
      </c>
      <c r="AP113">
        <v>0.97399999999999998</v>
      </c>
      <c r="AQ113">
        <v>0.81</v>
      </c>
      <c r="AR113">
        <v>2.2730000000000001</v>
      </c>
      <c r="AS113">
        <v>14.532999999999999</v>
      </c>
      <c r="AT113">
        <v>48.79</v>
      </c>
      <c r="AU113">
        <v>32.786000000000001</v>
      </c>
      <c r="AV113">
        <v>44.363999999999997</v>
      </c>
      <c r="AW113">
        <v>36.572000000000003</v>
      </c>
      <c r="AX113">
        <v>1261.838</v>
      </c>
    </row>
    <row r="114" spans="1:50" x14ac:dyDescent="0.2">
      <c r="A114" t="s">
        <v>20</v>
      </c>
      <c r="B114" t="s">
        <v>3</v>
      </c>
      <c r="C114" s="1">
        <f t="shared" si="87"/>
        <v>7.8537995000000009</v>
      </c>
      <c r="D114" s="1" t="s">
        <v>3</v>
      </c>
      <c r="E114" s="1">
        <f t="shared" si="88"/>
        <v>89.2</v>
      </c>
      <c r="F114" t="s">
        <v>101</v>
      </c>
      <c r="G114" s="1" t="s">
        <v>3</v>
      </c>
      <c r="H114" s="1">
        <f t="shared" si="89"/>
        <v>7.438051333333334</v>
      </c>
      <c r="I114" s="1" t="s">
        <v>3</v>
      </c>
      <c r="J114" s="1">
        <f t="shared" si="90"/>
        <v>3.6681428666666669</v>
      </c>
      <c r="K114" s="1" t="s">
        <v>3</v>
      </c>
      <c r="L114" s="1">
        <f t="shared" si="91"/>
        <v>22.796000000000003</v>
      </c>
      <c r="M114" s="1" t="s">
        <v>3</v>
      </c>
      <c r="N114" s="1">
        <f t="shared" si="92"/>
        <v>22.796000000000003</v>
      </c>
      <c r="O114" s="1" t="s">
        <v>3</v>
      </c>
      <c r="P114" s="1">
        <f t="shared" si="93"/>
        <v>519.32000000000005</v>
      </c>
      <c r="Q114" t="s">
        <v>101</v>
      </c>
      <c r="R114" s="1" t="s">
        <v>3</v>
      </c>
      <c r="S114" s="1">
        <f t="shared" si="94"/>
        <v>4.7209238666666673</v>
      </c>
      <c r="T114" s="2" t="s">
        <v>2</v>
      </c>
      <c r="AC114">
        <v>3</v>
      </c>
      <c r="AD114">
        <v>15</v>
      </c>
      <c r="AE114">
        <v>120</v>
      </c>
      <c r="AF114">
        <v>4393.415</v>
      </c>
      <c r="AG114">
        <v>373.37400000000002</v>
      </c>
      <c r="AH114">
        <v>942.08299999999997</v>
      </c>
      <c r="AI114">
        <v>-0.29099999999999998</v>
      </c>
      <c r="AJ114">
        <v>43.023000000000003</v>
      </c>
      <c r="AK114">
        <v>5.7190000000000003</v>
      </c>
      <c r="AL114">
        <v>2142.277</v>
      </c>
      <c r="AM114">
        <v>373.91699999999997</v>
      </c>
      <c r="AN114">
        <v>0.90900000000000003</v>
      </c>
      <c r="AO114">
        <v>0.69399999999999995</v>
      </c>
      <c r="AP114">
        <v>0.95699999999999996</v>
      </c>
      <c r="AQ114">
        <v>0.75</v>
      </c>
      <c r="AR114">
        <v>2.0089999999999999</v>
      </c>
      <c r="AS114">
        <v>11.765000000000001</v>
      </c>
      <c r="AT114">
        <v>49.859000000000002</v>
      </c>
      <c r="AU114">
        <v>36.78</v>
      </c>
      <c r="AV114">
        <v>46.311999999999998</v>
      </c>
      <c r="AW114">
        <v>39.896999999999998</v>
      </c>
      <c r="AX114">
        <v>1252.0899999999999</v>
      </c>
    </row>
    <row r="115" spans="1:50" x14ac:dyDescent="0.2">
      <c r="Q115" s="1"/>
      <c r="AC115">
        <v>3</v>
      </c>
      <c r="AD115">
        <v>16</v>
      </c>
      <c r="AE115">
        <v>12</v>
      </c>
      <c r="AF115">
        <v>19973.77</v>
      </c>
      <c r="AG115">
        <v>-34.241</v>
      </c>
      <c r="AH115">
        <v>2951.0839999999998</v>
      </c>
      <c r="AI115">
        <v>-0.63900000000000001</v>
      </c>
      <c r="AJ115">
        <v>21.872</v>
      </c>
      <c r="AK115">
        <v>12.298999999999999</v>
      </c>
      <c r="AL115">
        <v>9133.5360000000001</v>
      </c>
      <c r="AM115">
        <v>-73.489000000000004</v>
      </c>
      <c r="AN115">
        <v>0.96699999999999997</v>
      </c>
      <c r="AO115">
        <v>0.88400000000000001</v>
      </c>
      <c r="AP115">
        <v>0.88800000000000001</v>
      </c>
      <c r="AQ115">
        <v>0.76700000000000002</v>
      </c>
      <c r="AR115">
        <v>5.04</v>
      </c>
      <c r="AS115">
        <v>28.254999999999999</v>
      </c>
      <c r="AT115">
        <v>38.734999999999999</v>
      </c>
      <c r="AU115">
        <v>9.8379999999999992</v>
      </c>
      <c r="AV115">
        <v>28.863</v>
      </c>
      <c r="AW115">
        <v>16.29</v>
      </c>
      <c r="AX115">
        <v>4636.3890000000001</v>
      </c>
    </row>
    <row r="116" spans="1:50" x14ac:dyDescent="0.2">
      <c r="AC116">
        <v>3</v>
      </c>
      <c r="AD116">
        <v>17</v>
      </c>
      <c r="AE116">
        <v>60</v>
      </c>
      <c r="AF116">
        <v>9557.68</v>
      </c>
      <c r="AG116">
        <v>274.03800000000001</v>
      </c>
      <c r="AH116">
        <v>1527.681</v>
      </c>
      <c r="AI116">
        <v>-0.23400000000000001</v>
      </c>
      <c r="AJ116">
        <v>23.212</v>
      </c>
      <c r="AK116">
        <v>7.9009999999999998</v>
      </c>
      <c r="AL116">
        <v>4636.174</v>
      </c>
      <c r="AM116">
        <v>274.45299999999997</v>
      </c>
      <c r="AN116">
        <v>0.93400000000000005</v>
      </c>
      <c r="AO116">
        <v>0.78500000000000003</v>
      </c>
      <c r="AP116">
        <v>0.86199999999999999</v>
      </c>
      <c r="AQ116">
        <v>0.65500000000000003</v>
      </c>
      <c r="AR116">
        <v>4.1669999999999998</v>
      </c>
      <c r="AS116">
        <v>17.044</v>
      </c>
      <c r="AT116">
        <v>33.631999999999998</v>
      </c>
      <c r="AU116">
        <v>15.552</v>
      </c>
      <c r="AV116">
        <v>27.88</v>
      </c>
      <c r="AW116">
        <v>19.39</v>
      </c>
      <c r="AX116">
        <v>2404.2910000000002</v>
      </c>
    </row>
    <row r="117" spans="1:50" x14ac:dyDescent="0.2">
      <c r="AC117">
        <v>3</v>
      </c>
      <c r="AD117">
        <v>18</v>
      </c>
      <c r="AE117">
        <v>120</v>
      </c>
      <c r="AF117">
        <v>7260.5940000000001</v>
      </c>
      <c r="AG117">
        <v>-107.604</v>
      </c>
      <c r="AH117">
        <v>1086.838</v>
      </c>
      <c r="AI117">
        <v>-0.311</v>
      </c>
      <c r="AJ117">
        <v>33.107999999999997</v>
      </c>
      <c r="AK117">
        <v>7.9009999999999998</v>
      </c>
      <c r="AL117">
        <v>3542.3780000000002</v>
      </c>
      <c r="AM117">
        <v>-108.3</v>
      </c>
      <c r="AN117">
        <v>0.99199999999999999</v>
      </c>
      <c r="AO117">
        <v>0.85099999999999998</v>
      </c>
      <c r="AP117">
        <v>0.97399999999999998</v>
      </c>
      <c r="AQ117">
        <v>0.77600000000000002</v>
      </c>
      <c r="AR117">
        <v>2.4609999999999999</v>
      </c>
      <c r="AS117">
        <v>16.452999999999999</v>
      </c>
      <c r="AT117">
        <v>44.220999999999997</v>
      </c>
      <c r="AU117">
        <v>24.463999999999999</v>
      </c>
      <c r="AV117">
        <v>38.182000000000002</v>
      </c>
      <c r="AW117">
        <v>28.54</v>
      </c>
      <c r="AX117">
        <v>1425.366</v>
      </c>
    </row>
    <row r="118" spans="1:50" x14ac:dyDescent="0.2">
      <c r="AC118">
        <v>3</v>
      </c>
      <c r="AD118">
        <v>19</v>
      </c>
      <c r="AE118">
        <v>12</v>
      </c>
      <c r="AF118">
        <v>16325.717000000001</v>
      </c>
      <c r="AG118">
        <v>-451.43299999999999</v>
      </c>
      <c r="AH118">
        <v>2602.5619999999999</v>
      </c>
      <c r="AI118">
        <v>-0.65300000000000002</v>
      </c>
      <c r="AJ118">
        <v>18.914999999999999</v>
      </c>
      <c r="AK118">
        <v>8.4949999999999992</v>
      </c>
      <c r="AL118">
        <v>7367.7169999999996</v>
      </c>
      <c r="AM118">
        <v>-492.14499999999998</v>
      </c>
      <c r="AN118">
        <v>0.93400000000000005</v>
      </c>
      <c r="AO118">
        <v>0.76900000000000002</v>
      </c>
      <c r="AP118">
        <v>0.82799999999999996</v>
      </c>
      <c r="AQ118">
        <v>0.68100000000000005</v>
      </c>
      <c r="AR118">
        <v>4.9740000000000002</v>
      </c>
      <c r="AS118">
        <v>19.707000000000001</v>
      </c>
      <c r="AT118">
        <v>30.571999999999999</v>
      </c>
      <c r="AU118">
        <v>10.662000000000001</v>
      </c>
      <c r="AV118">
        <v>23.712</v>
      </c>
      <c r="AW118">
        <v>15.016</v>
      </c>
      <c r="AX118">
        <v>3900.6320000000001</v>
      </c>
    </row>
    <row r="119" spans="1:50" x14ac:dyDescent="0.2">
      <c r="AC119">
        <v>3</v>
      </c>
      <c r="AD119">
        <v>20</v>
      </c>
      <c r="AE119">
        <v>60</v>
      </c>
      <c r="AF119">
        <v>5700.38</v>
      </c>
      <c r="AG119">
        <v>246.74199999999999</v>
      </c>
      <c r="AH119">
        <v>1094.75</v>
      </c>
      <c r="AI119">
        <v>-0.193</v>
      </c>
      <c r="AJ119">
        <v>35.308999999999997</v>
      </c>
      <c r="AK119">
        <v>6.7809999999999997</v>
      </c>
      <c r="AL119">
        <v>2724.1660000000002</v>
      </c>
      <c r="AM119">
        <v>226.98</v>
      </c>
      <c r="AN119">
        <v>0.95899999999999996</v>
      </c>
      <c r="AO119">
        <v>0.73599999999999999</v>
      </c>
      <c r="AP119">
        <v>0.94799999999999995</v>
      </c>
      <c r="AQ119">
        <v>0.70699999999999996</v>
      </c>
      <c r="AR119">
        <v>2.899</v>
      </c>
      <c r="AS119">
        <v>14.281000000000001</v>
      </c>
      <c r="AT119">
        <v>46.78</v>
      </c>
      <c r="AU119">
        <v>27.992999999999999</v>
      </c>
      <c r="AV119">
        <v>40.067999999999998</v>
      </c>
      <c r="AW119">
        <v>31.510999999999999</v>
      </c>
      <c r="AX119">
        <v>1785.0519999999999</v>
      </c>
    </row>
    <row r="120" spans="1:50" x14ac:dyDescent="0.2">
      <c r="AC120">
        <v>3</v>
      </c>
      <c r="AD120">
        <v>21</v>
      </c>
      <c r="AE120">
        <v>120</v>
      </c>
      <c r="AF120">
        <v>5201.6729999999998</v>
      </c>
      <c r="AG120">
        <v>199.256</v>
      </c>
      <c r="AH120">
        <v>662.80200000000002</v>
      </c>
      <c r="AI120">
        <v>-0.37</v>
      </c>
      <c r="AJ120">
        <v>38.173000000000002</v>
      </c>
      <c r="AK120">
        <v>6.2450000000000001</v>
      </c>
      <c r="AL120">
        <v>2414.1039999999998</v>
      </c>
      <c r="AM120">
        <v>216.76499999999999</v>
      </c>
      <c r="AN120">
        <v>0.92600000000000005</v>
      </c>
      <c r="AO120">
        <v>0.84299999999999997</v>
      </c>
      <c r="AP120">
        <v>0.98299999999999998</v>
      </c>
      <c r="AQ120">
        <v>0.81</v>
      </c>
      <c r="AR120">
        <v>1.8480000000000001</v>
      </c>
      <c r="AS120">
        <v>13.301</v>
      </c>
      <c r="AT120">
        <v>46.567999999999998</v>
      </c>
      <c r="AU120">
        <v>30.812000000000001</v>
      </c>
      <c r="AV120">
        <v>42.122999999999998</v>
      </c>
      <c r="AW120">
        <v>34.518000000000001</v>
      </c>
      <c r="AX120">
        <v>1174.963</v>
      </c>
    </row>
    <row r="121" spans="1:50" x14ac:dyDescent="0.2">
      <c r="AC121">
        <v>3</v>
      </c>
      <c r="AD121">
        <v>22</v>
      </c>
      <c r="AE121">
        <v>12</v>
      </c>
      <c r="AF121">
        <v>20100.249</v>
      </c>
      <c r="AG121">
        <v>-1566.3579999999999</v>
      </c>
      <c r="AH121">
        <v>3121.8290000000002</v>
      </c>
      <c r="AI121">
        <v>-0.82499999999999996</v>
      </c>
      <c r="AJ121">
        <v>20.942</v>
      </c>
      <c r="AK121">
        <v>11.250999999999999</v>
      </c>
      <c r="AL121">
        <v>9087.4310000000005</v>
      </c>
      <c r="AM121">
        <v>-1640.848</v>
      </c>
      <c r="AN121">
        <v>0.94199999999999995</v>
      </c>
      <c r="AO121">
        <v>0.83499999999999996</v>
      </c>
      <c r="AP121">
        <v>0.879</v>
      </c>
      <c r="AQ121">
        <v>0.70699999999999996</v>
      </c>
      <c r="AR121">
        <v>5.242</v>
      </c>
      <c r="AS121">
        <v>25.995999999999999</v>
      </c>
      <c r="AT121">
        <v>35.384999999999998</v>
      </c>
      <c r="AU121">
        <v>9.6660000000000004</v>
      </c>
      <c r="AV121">
        <v>26.675000000000001</v>
      </c>
      <c r="AW121">
        <v>15.882</v>
      </c>
      <c r="AX121">
        <v>4930.1409999999996</v>
      </c>
    </row>
    <row r="122" spans="1:50" x14ac:dyDescent="0.2">
      <c r="AC122">
        <v>3</v>
      </c>
      <c r="AD122">
        <v>23</v>
      </c>
      <c r="AE122">
        <v>60</v>
      </c>
      <c r="AF122">
        <v>9264.7090000000007</v>
      </c>
      <c r="AG122">
        <v>548.87800000000004</v>
      </c>
      <c r="AH122">
        <v>1871.088</v>
      </c>
      <c r="AI122">
        <v>-0.312</v>
      </c>
      <c r="AJ122">
        <v>25.192</v>
      </c>
      <c r="AK122">
        <v>7.84</v>
      </c>
      <c r="AL122">
        <v>4500.268</v>
      </c>
      <c r="AM122">
        <v>545.11800000000005</v>
      </c>
      <c r="AN122">
        <v>0.92600000000000005</v>
      </c>
      <c r="AO122">
        <v>0.752</v>
      </c>
      <c r="AP122">
        <v>0.871</v>
      </c>
      <c r="AQ122">
        <v>0.621</v>
      </c>
      <c r="AR122">
        <v>4.391</v>
      </c>
      <c r="AS122">
        <v>16.646000000000001</v>
      </c>
      <c r="AT122">
        <v>35.588000000000001</v>
      </c>
      <c r="AU122">
        <v>17.373999999999999</v>
      </c>
      <c r="AV122">
        <v>29.872</v>
      </c>
      <c r="AW122">
        <v>21.079000000000001</v>
      </c>
      <c r="AX122">
        <v>2843.1280000000002</v>
      </c>
    </row>
    <row r="123" spans="1:50" x14ac:dyDescent="0.2">
      <c r="AC123">
        <v>3</v>
      </c>
      <c r="AD123">
        <v>24</v>
      </c>
      <c r="AE123">
        <v>120</v>
      </c>
      <c r="AF123">
        <v>6957.4309999999996</v>
      </c>
      <c r="AG123">
        <v>72.863</v>
      </c>
      <c r="AH123">
        <v>1069.482</v>
      </c>
      <c r="AI123">
        <v>-6.6000000000000003E-2</v>
      </c>
      <c r="AJ123">
        <v>32.835999999999999</v>
      </c>
      <c r="AK123">
        <v>7.9660000000000002</v>
      </c>
      <c r="AL123">
        <v>3392.4009999999998</v>
      </c>
      <c r="AM123">
        <v>74.08</v>
      </c>
      <c r="AN123">
        <v>0.98299999999999998</v>
      </c>
      <c r="AO123">
        <v>0.84299999999999997</v>
      </c>
      <c r="AP123">
        <v>0.98299999999999998</v>
      </c>
      <c r="AQ123">
        <v>0.75900000000000001</v>
      </c>
      <c r="AR123">
        <v>2.8079999999999998</v>
      </c>
      <c r="AS123">
        <v>16.652999999999999</v>
      </c>
      <c r="AT123">
        <v>44.271000000000001</v>
      </c>
      <c r="AU123">
        <v>23.986000000000001</v>
      </c>
      <c r="AV123">
        <v>37.939</v>
      </c>
      <c r="AW123">
        <v>28.373999999999999</v>
      </c>
      <c r="AX123">
        <v>1386.4349999999999</v>
      </c>
    </row>
    <row r="124" spans="1:50" x14ac:dyDescent="0.2">
      <c r="AC124">
        <v>3</v>
      </c>
      <c r="AD124">
        <v>25</v>
      </c>
      <c r="AE124">
        <v>12</v>
      </c>
      <c r="AF124">
        <v>17884.617999999999</v>
      </c>
      <c r="AG124">
        <v>-2058.8310000000001</v>
      </c>
      <c r="AH124">
        <v>4116.7690000000002</v>
      </c>
      <c r="AI124">
        <v>-0.45700000000000002</v>
      </c>
      <c r="AJ124">
        <v>26.678999999999998</v>
      </c>
      <c r="AK124">
        <v>10.765000000000001</v>
      </c>
      <c r="AL124">
        <v>7866.4539999999997</v>
      </c>
      <c r="AM124">
        <v>-2103.2600000000002</v>
      </c>
      <c r="AN124">
        <v>0.85099999999999998</v>
      </c>
      <c r="AO124">
        <v>0.56999999999999995</v>
      </c>
      <c r="AP124">
        <v>0.879</v>
      </c>
      <c r="AQ124">
        <v>0.56000000000000005</v>
      </c>
      <c r="AR124">
        <v>5.6689999999999996</v>
      </c>
      <c r="AS124">
        <v>24.849</v>
      </c>
      <c r="AT124">
        <v>42.48</v>
      </c>
      <c r="AU124">
        <v>14.762</v>
      </c>
      <c r="AV124">
        <v>33.363</v>
      </c>
      <c r="AW124">
        <v>20.798999999999999</v>
      </c>
      <c r="AX124">
        <v>5453.8639999999996</v>
      </c>
    </row>
    <row r="125" spans="1:50" x14ac:dyDescent="0.2">
      <c r="AC125">
        <v>3</v>
      </c>
      <c r="AD125">
        <v>26</v>
      </c>
      <c r="AE125">
        <v>60</v>
      </c>
      <c r="AF125">
        <v>9029.4429999999993</v>
      </c>
      <c r="AG125">
        <v>419.07400000000001</v>
      </c>
      <c r="AH125">
        <v>869.51400000000001</v>
      </c>
      <c r="AI125">
        <v>-5.5E-2</v>
      </c>
      <c r="AJ125">
        <v>44.624000000000002</v>
      </c>
      <c r="AK125">
        <v>10.657</v>
      </c>
      <c r="AL125">
        <v>3919.03</v>
      </c>
      <c r="AM125">
        <v>460.87799999999999</v>
      </c>
      <c r="AN125">
        <v>1</v>
      </c>
      <c r="AO125">
        <v>0.91700000000000004</v>
      </c>
      <c r="AP125">
        <v>1</v>
      </c>
      <c r="AQ125">
        <v>0.98299999999999998</v>
      </c>
      <c r="AR125">
        <v>1.909</v>
      </c>
      <c r="AS125">
        <v>24.792999999999999</v>
      </c>
      <c r="AT125">
        <v>57.454000000000001</v>
      </c>
      <c r="AU125">
        <v>32.634</v>
      </c>
      <c r="AV125">
        <v>49.715000000000003</v>
      </c>
      <c r="AW125">
        <v>39.677999999999997</v>
      </c>
      <c r="AX125">
        <v>1139.048</v>
      </c>
    </row>
    <row r="126" spans="1:50" x14ac:dyDescent="0.2">
      <c r="AC126">
        <v>3</v>
      </c>
      <c r="AD126">
        <v>27</v>
      </c>
      <c r="AE126">
        <v>120</v>
      </c>
      <c r="AF126">
        <v>6941.82</v>
      </c>
      <c r="AG126">
        <v>-1014.61</v>
      </c>
      <c r="AH126">
        <v>1599.432</v>
      </c>
      <c r="AI126">
        <v>0.54400000000000004</v>
      </c>
      <c r="AJ126">
        <v>35.323999999999998</v>
      </c>
      <c r="AK126">
        <v>7.859</v>
      </c>
      <c r="AL126">
        <v>3373.8829999999998</v>
      </c>
      <c r="AM126">
        <v>-1008.033</v>
      </c>
      <c r="AN126">
        <v>0.86</v>
      </c>
      <c r="AO126">
        <v>0.72699999999999998</v>
      </c>
      <c r="AP126">
        <v>0.97399999999999998</v>
      </c>
      <c r="AQ126">
        <v>0.66400000000000003</v>
      </c>
      <c r="AR126">
        <v>3.0489999999999999</v>
      </c>
      <c r="AS126">
        <v>16.594000000000001</v>
      </c>
      <c r="AT126">
        <v>45.287999999999997</v>
      </c>
      <c r="AU126">
        <v>27.541</v>
      </c>
      <c r="AV126">
        <v>39.930999999999997</v>
      </c>
      <c r="AW126">
        <v>31.347000000000001</v>
      </c>
      <c r="AX126">
        <v>2522.1289999999999</v>
      </c>
    </row>
    <row r="127" spans="1:50" x14ac:dyDescent="0.2">
      <c r="AC127">
        <v>3</v>
      </c>
      <c r="AD127">
        <v>28</v>
      </c>
      <c r="AE127">
        <v>12</v>
      </c>
      <c r="AF127">
        <v>21752.903999999999</v>
      </c>
      <c r="AG127">
        <v>-1226.28</v>
      </c>
      <c r="AH127">
        <v>3858.6640000000002</v>
      </c>
      <c r="AI127">
        <v>-1.2589999999999999</v>
      </c>
      <c r="AJ127">
        <v>25.75</v>
      </c>
      <c r="AK127">
        <v>13.222</v>
      </c>
      <c r="AL127">
        <v>10002.652</v>
      </c>
      <c r="AM127">
        <v>-1286.9639999999999</v>
      </c>
      <c r="AN127">
        <v>0.95899999999999996</v>
      </c>
      <c r="AO127">
        <v>0.73599999999999999</v>
      </c>
      <c r="AP127">
        <v>0.94</v>
      </c>
      <c r="AQ127">
        <v>0.64700000000000002</v>
      </c>
      <c r="AR127">
        <v>5.7779999999999996</v>
      </c>
      <c r="AS127">
        <v>29.312000000000001</v>
      </c>
      <c r="AT127">
        <v>43.225999999999999</v>
      </c>
      <c r="AU127">
        <v>12.664999999999999</v>
      </c>
      <c r="AV127">
        <v>33.521999999999998</v>
      </c>
      <c r="AW127">
        <v>19.294</v>
      </c>
      <c r="AX127">
        <v>5416.56</v>
      </c>
    </row>
    <row r="128" spans="1:50" x14ac:dyDescent="0.2">
      <c r="AC128">
        <v>3</v>
      </c>
      <c r="AD128">
        <v>29</v>
      </c>
      <c r="AE128">
        <v>60</v>
      </c>
      <c r="AF128">
        <v>11192.782999999999</v>
      </c>
      <c r="AG128">
        <v>210.61799999999999</v>
      </c>
      <c r="AH128">
        <v>2149.8629999999998</v>
      </c>
      <c r="AI128">
        <v>0.27600000000000002</v>
      </c>
      <c r="AJ128">
        <v>24.364000000000001</v>
      </c>
      <c r="AK128">
        <v>8.5069999999999997</v>
      </c>
      <c r="AL128">
        <v>5336.2460000000001</v>
      </c>
      <c r="AM128">
        <v>237.99100000000001</v>
      </c>
      <c r="AN128">
        <v>0.95899999999999996</v>
      </c>
      <c r="AO128">
        <v>0.65300000000000002</v>
      </c>
      <c r="AP128">
        <v>0.88800000000000001</v>
      </c>
      <c r="AQ128">
        <v>0.621</v>
      </c>
      <c r="AR128">
        <v>4.4029999999999996</v>
      </c>
      <c r="AS128">
        <v>19.713000000000001</v>
      </c>
      <c r="AT128">
        <v>37.097999999999999</v>
      </c>
      <c r="AU128">
        <v>16.263000000000002</v>
      </c>
      <c r="AV128">
        <v>29.538</v>
      </c>
      <c r="AW128">
        <v>20.16</v>
      </c>
      <c r="AX128">
        <v>2804.5279999999998</v>
      </c>
    </row>
    <row r="129" spans="29:50" x14ac:dyDescent="0.2">
      <c r="AC129">
        <v>3</v>
      </c>
      <c r="AD129">
        <v>30</v>
      </c>
      <c r="AE129">
        <v>120</v>
      </c>
      <c r="AF129">
        <v>9503.1440000000002</v>
      </c>
      <c r="AG129">
        <v>-449.84699999999998</v>
      </c>
      <c r="AH129">
        <v>2196.7950000000001</v>
      </c>
      <c r="AI129">
        <v>-0.26300000000000001</v>
      </c>
      <c r="AJ129">
        <v>22.535</v>
      </c>
      <c r="AK129">
        <v>7.4269999999999996</v>
      </c>
      <c r="AL129">
        <v>4603.88</v>
      </c>
      <c r="AM129">
        <v>-459.56599999999997</v>
      </c>
      <c r="AN129">
        <v>0.84299999999999997</v>
      </c>
      <c r="AO129">
        <v>0.68600000000000005</v>
      </c>
      <c r="AP129">
        <v>0.81899999999999995</v>
      </c>
      <c r="AQ129">
        <v>0.60299999999999998</v>
      </c>
      <c r="AR129">
        <v>4.6420000000000003</v>
      </c>
      <c r="AS129">
        <v>16.358000000000001</v>
      </c>
      <c r="AT129">
        <v>33.844000000000001</v>
      </c>
      <c r="AU129">
        <v>15.436</v>
      </c>
      <c r="AV129">
        <v>27.518999999999998</v>
      </c>
      <c r="AW129">
        <v>18.763000000000002</v>
      </c>
      <c r="AX129">
        <v>3208.9209999999998</v>
      </c>
    </row>
    <row r="130" spans="29:50" x14ac:dyDescent="0.2">
      <c r="AC130">
        <v>3</v>
      </c>
      <c r="AD130">
        <v>31</v>
      </c>
      <c r="AE130">
        <v>12</v>
      </c>
      <c r="AF130">
        <v>43747.012000000002</v>
      </c>
      <c r="AG130">
        <v>7452.21</v>
      </c>
      <c r="AH130">
        <v>10990.855</v>
      </c>
      <c r="AI130">
        <v>-2.2200000000000002</v>
      </c>
      <c r="AJ130">
        <v>88.679000000000002</v>
      </c>
      <c r="AK130">
        <v>46.46</v>
      </c>
      <c r="AL130">
        <v>20685.535</v>
      </c>
      <c r="AM130">
        <v>7420.576</v>
      </c>
      <c r="AN130">
        <v>0.83499999999999996</v>
      </c>
      <c r="AO130">
        <v>0.52100000000000002</v>
      </c>
      <c r="AP130">
        <v>0.94799999999999995</v>
      </c>
      <c r="AQ130">
        <v>0.74099999999999999</v>
      </c>
      <c r="AR130">
        <v>16.239999999999998</v>
      </c>
      <c r="AS130">
        <v>99.126999999999995</v>
      </c>
      <c r="AT130">
        <v>129.95099999999999</v>
      </c>
      <c r="AU130">
        <v>40.253</v>
      </c>
      <c r="AV130">
        <v>108.702</v>
      </c>
      <c r="AW130">
        <v>66.099000000000004</v>
      </c>
      <c r="AX130">
        <v>13702.093999999999</v>
      </c>
    </row>
    <row r="131" spans="29:50" x14ac:dyDescent="0.2">
      <c r="AC131">
        <v>3</v>
      </c>
      <c r="AD131">
        <v>32</v>
      </c>
      <c r="AE131">
        <v>60</v>
      </c>
      <c r="AF131">
        <v>40654.703999999998</v>
      </c>
      <c r="AG131">
        <v>1065.5609999999999</v>
      </c>
      <c r="AH131">
        <v>7009.4269999999997</v>
      </c>
      <c r="AI131">
        <v>-0.41199999999999998</v>
      </c>
      <c r="AJ131">
        <v>51.031999999999996</v>
      </c>
      <c r="AK131">
        <v>44.491</v>
      </c>
      <c r="AL131">
        <v>21201.851999999999</v>
      </c>
      <c r="AM131">
        <v>1084.7339999999999</v>
      </c>
      <c r="AN131">
        <v>0.92600000000000005</v>
      </c>
      <c r="AO131">
        <v>0.73599999999999999</v>
      </c>
      <c r="AP131">
        <v>0.95699999999999996</v>
      </c>
      <c r="AQ131">
        <v>0.78400000000000003</v>
      </c>
      <c r="AR131">
        <v>13.315</v>
      </c>
      <c r="AS131">
        <v>91.022999999999996</v>
      </c>
      <c r="AT131">
        <v>124.84</v>
      </c>
      <c r="AU131">
        <v>17.064</v>
      </c>
      <c r="AV131">
        <v>81.263000000000005</v>
      </c>
      <c r="AW131">
        <v>33.173999999999999</v>
      </c>
      <c r="AX131">
        <v>8715.4619999999995</v>
      </c>
    </row>
    <row r="132" spans="29:50" x14ac:dyDescent="0.2">
      <c r="AC132">
        <v>3</v>
      </c>
      <c r="AD132">
        <v>33</v>
      </c>
      <c r="AE132">
        <v>120</v>
      </c>
      <c r="AF132">
        <v>20048.561000000002</v>
      </c>
      <c r="AG132">
        <v>-2464.7829999999999</v>
      </c>
      <c r="AH132">
        <v>4668.4309999999996</v>
      </c>
      <c r="AI132">
        <v>-0.48399999999999999</v>
      </c>
      <c r="AJ132">
        <v>21.358000000000001</v>
      </c>
      <c r="AK132">
        <v>13.832000000000001</v>
      </c>
      <c r="AL132">
        <v>8240.7610000000004</v>
      </c>
      <c r="AM132">
        <v>-2522.8690000000001</v>
      </c>
      <c r="AN132">
        <v>0.88400000000000001</v>
      </c>
      <c r="AO132">
        <v>0.54500000000000004</v>
      </c>
      <c r="AP132">
        <v>0.94799999999999995</v>
      </c>
      <c r="AQ132">
        <v>0.59499999999999997</v>
      </c>
      <c r="AR132">
        <v>6.46</v>
      </c>
      <c r="AS132">
        <v>49.1</v>
      </c>
      <c r="AT132">
        <v>77.057000000000002</v>
      </c>
      <c r="AU132">
        <v>11.170999999999999</v>
      </c>
      <c r="AV132">
        <v>41.231999999999999</v>
      </c>
      <c r="AW132">
        <v>16.856999999999999</v>
      </c>
      <c r="AX132">
        <v>5611.6719999999996</v>
      </c>
    </row>
    <row r="133" spans="29:50" x14ac:dyDescent="0.2">
      <c r="AC133">
        <v>3</v>
      </c>
      <c r="AD133">
        <v>34</v>
      </c>
      <c r="AE133">
        <v>12</v>
      </c>
      <c r="AF133">
        <v>51557.707999999999</v>
      </c>
      <c r="AG133">
        <v>921.18399999999997</v>
      </c>
      <c r="AH133">
        <v>12127.183000000001</v>
      </c>
      <c r="AI133">
        <v>-0.373</v>
      </c>
      <c r="AJ133">
        <v>60.973999999999997</v>
      </c>
      <c r="AK133">
        <v>49.654000000000003</v>
      </c>
      <c r="AL133">
        <v>24727.129000000001</v>
      </c>
      <c r="AM133">
        <v>961.25</v>
      </c>
      <c r="AN133">
        <v>0.876</v>
      </c>
      <c r="AO133">
        <v>0.53700000000000003</v>
      </c>
      <c r="AP133">
        <v>0.96599999999999997</v>
      </c>
      <c r="AQ133">
        <v>0.75</v>
      </c>
      <c r="AR133">
        <v>17.806999999999999</v>
      </c>
      <c r="AS133">
        <v>105.9</v>
      </c>
      <c r="AT133">
        <v>109.374</v>
      </c>
      <c r="AU133">
        <v>19.794</v>
      </c>
      <c r="AV133">
        <v>83.475999999999999</v>
      </c>
      <c r="AW133">
        <v>40.344000000000001</v>
      </c>
      <c r="AX133">
        <v>14274.103999999999</v>
      </c>
    </row>
    <row r="134" spans="29:50" x14ac:dyDescent="0.2">
      <c r="AC134">
        <v>3</v>
      </c>
      <c r="AD134">
        <v>35</v>
      </c>
      <c r="AE134">
        <v>60</v>
      </c>
      <c r="AF134">
        <v>38159.601999999999</v>
      </c>
      <c r="AG134">
        <v>5349.3270000000002</v>
      </c>
      <c r="AH134">
        <v>8892.7279999999992</v>
      </c>
      <c r="AI134">
        <v>-1.224</v>
      </c>
      <c r="AJ134">
        <v>45.036999999999999</v>
      </c>
      <c r="AK134">
        <v>37.125</v>
      </c>
      <c r="AL134">
        <v>19226.874</v>
      </c>
      <c r="AM134">
        <v>5147.2359999999999</v>
      </c>
      <c r="AN134">
        <v>0.95899999999999996</v>
      </c>
      <c r="AO134">
        <v>0.51200000000000001</v>
      </c>
      <c r="AP134">
        <v>1</v>
      </c>
      <c r="AQ134">
        <v>0.84499999999999997</v>
      </c>
      <c r="AR134">
        <v>8.0939999999999994</v>
      </c>
      <c r="AS134">
        <v>81.569000000000003</v>
      </c>
      <c r="AT134">
        <v>96.341999999999999</v>
      </c>
      <c r="AU134">
        <v>8.7710000000000008</v>
      </c>
      <c r="AV134">
        <v>69.212999999999994</v>
      </c>
      <c r="AW134">
        <v>19.725999999999999</v>
      </c>
      <c r="AX134">
        <v>10493.083000000001</v>
      </c>
    </row>
    <row r="135" spans="29:50" x14ac:dyDescent="0.2">
      <c r="AC135">
        <v>3</v>
      </c>
      <c r="AD135">
        <v>36</v>
      </c>
      <c r="AE135">
        <v>120</v>
      </c>
      <c r="AF135">
        <v>24663.123</v>
      </c>
      <c r="AG135">
        <v>468.096</v>
      </c>
      <c r="AH135">
        <v>6522.4049999999997</v>
      </c>
      <c r="AI135">
        <v>0.32600000000000001</v>
      </c>
      <c r="AJ135">
        <v>23.433</v>
      </c>
      <c r="AK135">
        <v>24.02</v>
      </c>
      <c r="AL135">
        <v>11153.178</v>
      </c>
      <c r="AM135">
        <v>625.04</v>
      </c>
      <c r="AN135">
        <v>0.86</v>
      </c>
      <c r="AO135">
        <v>0.46300000000000002</v>
      </c>
      <c r="AP135">
        <v>1</v>
      </c>
      <c r="AQ135">
        <v>0.69799999999999995</v>
      </c>
      <c r="AR135">
        <v>7.9809999999999999</v>
      </c>
      <c r="AS135">
        <v>60.667000000000002</v>
      </c>
      <c r="AT135">
        <v>80.128</v>
      </c>
      <c r="AU135">
        <v>3.4649999999999999</v>
      </c>
      <c r="AV135">
        <v>43.421999999999997</v>
      </c>
      <c r="AW135">
        <v>14.61</v>
      </c>
      <c r="AX135">
        <v>7458.3519999999999</v>
      </c>
    </row>
    <row r="136" spans="29:50" x14ac:dyDescent="0.2">
      <c r="AC136">
        <v>3</v>
      </c>
      <c r="AD136">
        <v>37</v>
      </c>
      <c r="AE136">
        <v>12</v>
      </c>
      <c r="AF136">
        <v>27926.261999999999</v>
      </c>
      <c r="AG136">
        <v>6092.4880000000003</v>
      </c>
      <c r="AH136">
        <v>7102.5389999999998</v>
      </c>
      <c r="AI136">
        <v>-1.101</v>
      </c>
      <c r="AJ136">
        <v>22.242999999999999</v>
      </c>
      <c r="AK136">
        <v>13.563000000000001</v>
      </c>
      <c r="AL136">
        <v>12913.268</v>
      </c>
      <c r="AM136">
        <v>6089.7449999999999</v>
      </c>
      <c r="AN136">
        <v>1</v>
      </c>
      <c r="AO136">
        <v>0.29799999999999999</v>
      </c>
      <c r="AP136">
        <v>0.95699999999999996</v>
      </c>
      <c r="AQ136">
        <v>0.80200000000000005</v>
      </c>
      <c r="AR136">
        <v>5.5019999999999998</v>
      </c>
      <c r="AS136">
        <v>36.960999999999999</v>
      </c>
      <c r="AT136">
        <v>50.396000000000001</v>
      </c>
      <c r="AU136">
        <v>7.3</v>
      </c>
      <c r="AV136">
        <v>30.18</v>
      </c>
      <c r="AW136">
        <v>16.404</v>
      </c>
      <c r="AX136">
        <v>7621.3990000000003</v>
      </c>
    </row>
    <row r="137" spans="29:50" x14ac:dyDescent="0.2">
      <c r="AC137">
        <v>3</v>
      </c>
      <c r="AD137">
        <v>38</v>
      </c>
      <c r="AE137">
        <v>60</v>
      </c>
      <c r="AF137">
        <v>18893.624</v>
      </c>
      <c r="AG137">
        <v>9077.8320000000003</v>
      </c>
      <c r="AH137">
        <v>9165.3369999999995</v>
      </c>
      <c r="AI137">
        <v>-1.454</v>
      </c>
      <c r="AJ137">
        <v>20.425000000000001</v>
      </c>
      <c r="AK137">
        <v>10.25</v>
      </c>
      <c r="AL137">
        <v>9553.9040000000005</v>
      </c>
      <c r="AM137">
        <v>9157.7450000000008</v>
      </c>
      <c r="AN137">
        <v>0.61199999999999999</v>
      </c>
      <c r="AO137">
        <v>0.124</v>
      </c>
      <c r="AP137">
        <v>0.84499999999999997</v>
      </c>
      <c r="AQ137">
        <v>0.40500000000000003</v>
      </c>
      <c r="AR137">
        <v>6.5620000000000003</v>
      </c>
      <c r="AS137">
        <v>23.975000000000001</v>
      </c>
      <c r="AT137">
        <v>35.619999999999997</v>
      </c>
      <c r="AU137">
        <v>12.148999999999999</v>
      </c>
      <c r="AV137">
        <v>26.602</v>
      </c>
      <c r="AW137">
        <v>16.254999999999999</v>
      </c>
      <c r="AX137">
        <v>10301.914000000001</v>
      </c>
    </row>
    <row r="138" spans="29:50" x14ac:dyDescent="0.2">
      <c r="AC138">
        <v>3</v>
      </c>
      <c r="AD138">
        <v>39</v>
      </c>
      <c r="AE138">
        <v>120</v>
      </c>
      <c r="AF138">
        <v>14858.085999999999</v>
      </c>
      <c r="AG138">
        <v>7159.6589999999997</v>
      </c>
      <c r="AH138">
        <v>7808.848</v>
      </c>
      <c r="AI138">
        <v>5.3999999999999999E-2</v>
      </c>
      <c r="AJ138">
        <v>30.193000000000001</v>
      </c>
      <c r="AK138">
        <v>11.135</v>
      </c>
      <c r="AL138">
        <v>7281.4279999999999</v>
      </c>
      <c r="AM138">
        <v>7171.1369999999997</v>
      </c>
      <c r="AN138">
        <v>0.42099999999999999</v>
      </c>
      <c r="AO138">
        <v>0.17399999999999999</v>
      </c>
      <c r="AP138">
        <v>0.94</v>
      </c>
      <c r="AQ138">
        <v>0.55200000000000005</v>
      </c>
      <c r="AR138">
        <v>5.5309999999999997</v>
      </c>
      <c r="AS138">
        <v>24.212</v>
      </c>
      <c r="AT138">
        <v>44.298000000000002</v>
      </c>
      <c r="AU138">
        <v>19.989999999999998</v>
      </c>
      <c r="AV138">
        <v>36.463999999999999</v>
      </c>
      <c r="AW138">
        <v>25.009</v>
      </c>
      <c r="AX138">
        <v>8721.6910000000007</v>
      </c>
    </row>
    <row r="139" spans="29:50" x14ac:dyDescent="0.2">
      <c r="AC139">
        <v>3</v>
      </c>
      <c r="AD139">
        <v>40</v>
      </c>
      <c r="AE139">
        <v>12</v>
      </c>
      <c r="AF139">
        <v>33765.995000000003</v>
      </c>
      <c r="AG139">
        <v>-2329.7779999999998</v>
      </c>
      <c r="AH139">
        <v>7679.6989999999996</v>
      </c>
      <c r="AI139">
        <v>-0.91400000000000003</v>
      </c>
      <c r="AJ139">
        <v>34.981000000000002</v>
      </c>
      <c r="AK139">
        <v>21.375</v>
      </c>
      <c r="AL139">
        <v>15856.457</v>
      </c>
      <c r="AM139">
        <v>-2344.7530000000002</v>
      </c>
      <c r="AN139">
        <v>1</v>
      </c>
      <c r="AO139">
        <v>0.56999999999999995</v>
      </c>
      <c r="AP139">
        <v>0.95699999999999996</v>
      </c>
      <c r="AQ139">
        <v>0.73299999999999998</v>
      </c>
      <c r="AR139">
        <v>7.4130000000000003</v>
      </c>
      <c r="AS139">
        <v>53.686999999999998</v>
      </c>
      <c r="AT139">
        <v>69.98</v>
      </c>
      <c r="AU139">
        <v>16.091000000000001</v>
      </c>
      <c r="AV139">
        <v>47.686</v>
      </c>
      <c r="AW139">
        <v>25.353000000000002</v>
      </c>
      <c r="AX139">
        <v>8366.1059999999998</v>
      </c>
    </row>
    <row r="140" spans="29:50" x14ac:dyDescent="0.2">
      <c r="AC140">
        <v>3</v>
      </c>
      <c r="AD140">
        <v>41</v>
      </c>
      <c r="AE140">
        <v>60</v>
      </c>
      <c r="AF140">
        <v>15870.566999999999</v>
      </c>
      <c r="AG140">
        <v>11380.745000000001</v>
      </c>
      <c r="AH140">
        <v>11560.357</v>
      </c>
      <c r="AI140">
        <v>-0.94299999999999995</v>
      </c>
      <c r="AJ140">
        <v>19.548999999999999</v>
      </c>
      <c r="AK140">
        <v>8.6920000000000002</v>
      </c>
      <c r="AL140">
        <v>7940.2150000000001</v>
      </c>
      <c r="AM140">
        <v>11560.357</v>
      </c>
      <c r="AN140">
        <v>0.215</v>
      </c>
      <c r="AO140">
        <v>4.1000000000000002E-2</v>
      </c>
      <c r="AP140">
        <v>0.82799999999999996</v>
      </c>
      <c r="AQ140">
        <v>0.48299999999999998</v>
      </c>
      <c r="AR140">
        <v>6.0090000000000003</v>
      </c>
      <c r="AS140">
        <v>18.850000000000001</v>
      </c>
      <c r="AT140">
        <v>30.446000000000002</v>
      </c>
      <c r="AU140">
        <v>10.808999999999999</v>
      </c>
      <c r="AV140">
        <v>24.527000000000001</v>
      </c>
      <c r="AW140">
        <v>14.858000000000001</v>
      </c>
      <c r="AX140">
        <v>12265.061</v>
      </c>
    </row>
    <row r="141" spans="29:50" x14ac:dyDescent="0.2">
      <c r="AC141">
        <v>3</v>
      </c>
      <c r="AD141">
        <v>42</v>
      </c>
      <c r="AE141">
        <v>120</v>
      </c>
      <c r="AF141">
        <v>16212.630999999999</v>
      </c>
      <c r="AG141">
        <v>6589.1350000000002</v>
      </c>
      <c r="AH141">
        <v>6767.8879999999999</v>
      </c>
      <c r="AI141">
        <v>-0.83699999999999997</v>
      </c>
      <c r="AJ141">
        <v>24.614000000000001</v>
      </c>
      <c r="AK141">
        <v>10.625999999999999</v>
      </c>
      <c r="AL141">
        <v>7824.9309999999996</v>
      </c>
      <c r="AM141">
        <v>6599.7780000000002</v>
      </c>
      <c r="AN141">
        <v>0.628</v>
      </c>
      <c r="AO141">
        <v>0.13200000000000001</v>
      </c>
      <c r="AP141">
        <v>0.93100000000000005</v>
      </c>
      <c r="AQ141">
        <v>0.629</v>
      </c>
      <c r="AR141">
        <v>5.3380000000000001</v>
      </c>
      <c r="AS141">
        <v>25.088999999999999</v>
      </c>
      <c r="AT141">
        <v>42.567</v>
      </c>
      <c r="AU141">
        <v>15.417999999999999</v>
      </c>
      <c r="AV141">
        <v>30.972000000000001</v>
      </c>
      <c r="AW141">
        <v>19.748000000000001</v>
      </c>
      <c r="AX141">
        <v>7363.4489999999996</v>
      </c>
    </row>
    <row r="142" spans="29:50" x14ac:dyDescent="0.2">
      <c r="AC142">
        <v>3</v>
      </c>
      <c r="AD142">
        <v>43</v>
      </c>
      <c r="AE142">
        <v>12</v>
      </c>
      <c r="AF142">
        <v>32284.316999999999</v>
      </c>
      <c r="AG142">
        <v>6212.9350000000004</v>
      </c>
      <c r="AH142">
        <v>8439.1939999999995</v>
      </c>
      <c r="AI142">
        <v>-2.8929999999999998</v>
      </c>
      <c r="AJ142">
        <v>23.731000000000002</v>
      </c>
      <c r="AK142">
        <v>21.866</v>
      </c>
      <c r="AL142">
        <v>15067.063</v>
      </c>
      <c r="AM142">
        <v>6166.0609999999997</v>
      </c>
      <c r="AN142">
        <v>0.86799999999999999</v>
      </c>
      <c r="AO142">
        <v>0.52100000000000002</v>
      </c>
      <c r="AP142">
        <v>0.97399999999999998</v>
      </c>
      <c r="AQ142">
        <v>0.67200000000000004</v>
      </c>
      <c r="AR142">
        <v>7.67</v>
      </c>
      <c r="AS142">
        <v>58.38</v>
      </c>
      <c r="AT142">
        <v>69.774000000000001</v>
      </c>
      <c r="AU142">
        <v>9.2870000000000008</v>
      </c>
      <c r="AV142">
        <v>44.23</v>
      </c>
      <c r="AW142">
        <v>16.056000000000001</v>
      </c>
      <c r="AX142">
        <v>11467.701999999999</v>
      </c>
    </row>
    <row r="143" spans="29:50" x14ac:dyDescent="0.2">
      <c r="AC143">
        <v>3</v>
      </c>
      <c r="AD143">
        <v>44</v>
      </c>
      <c r="AE143">
        <v>60</v>
      </c>
      <c r="AF143">
        <v>13780.089</v>
      </c>
      <c r="AG143">
        <v>525.774</v>
      </c>
      <c r="AH143">
        <v>3642.6410000000001</v>
      </c>
      <c r="AI143">
        <v>-3.0000000000000001E-3</v>
      </c>
      <c r="AJ143">
        <v>19.245999999999999</v>
      </c>
      <c r="AK143">
        <v>7.625</v>
      </c>
      <c r="AL143">
        <v>6712.2470000000003</v>
      </c>
      <c r="AM143">
        <v>522.45399999999995</v>
      </c>
      <c r="AN143">
        <v>0.84299999999999997</v>
      </c>
      <c r="AO143">
        <v>0.55400000000000005</v>
      </c>
      <c r="AP143">
        <v>0.80200000000000005</v>
      </c>
      <c r="AQ143">
        <v>0.39700000000000002</v>
      </c>
      <c r="AR143">
        <v>5.8869999999999996</v>
      </c>
      <c r="AS143">
        <v>17.041</v>
      </c>
      <c r="AT143">
        <v>30.614000000000001</v>
      </c>
      <c r="AU143">
        <v>12.196</v>
      </c>
      <c r="AV143">
        <v>23.867000000000001</v>
      </c>
      <c r="AW143">
        <v>15.605</v>
      </c>
      <c r="AX143">
        <v>4566.32</v>
      </c>
    </row>
    <row r="144" spans="29:50" x14ac:dyDescent="0.2">
      <c r="AC144">
        <v>3</v>
      </c>
      <c r="AD144">
        <v>45</v>
      </c>
      <c r="AE144">
        <v>120</v>
      </c>
      <c r="AF144">
        <v>13147.455</v>
      </c>
      <c r="AG144">
        <v>-1266.7539999999999</v>
      </c>
      <c r="AH144">
        <v>3489.2150000000001</v>
      </c>
      <c r="AI144">
        <v>-0.80600000000000005</v>
      </c>
      <c r="AJ144">
        <v>24.396999999999998</v>
      </c>
      <c r="AK144">
        <v>10.496</v>
      </c>
      <c r="AL144">
        <v>6235.9690000000001</v>
      </c>
      <c r="AM144">
        <v>-1233.171</v>
      </c>
      <c r="AN144">
        <v>0.86799999999999999</v>
      </c>
      <c r="AO144">
        <v>0.58699999999999997</v>
      </c>
      <c r="AP144">
        <v>0.83599999999999997</v>
      </c>
      <c r="AQ144">
        <v>0.44800000000000001</v>
      </c>
      <c r="AR144">
        <v>6.4320000000000004</v>
      </c>
      <c r="AS144">
        <v>25.472999999999999</v>
      </c>
      <c r="AT144">
        <v>40.107999999999997</v>
      </c>
      <c r="AU144">
        <v>15.351000000000001</v>
      </c>
      <c r="AV144">
        <v>30.221</v>
      </c>
      <c r="AW144">
        <v>19.835000000000001</v>
      </c>
      <c r="AX144">
        <v>4843.2910000000002</v>
      </c>
    </row>
    <row r="145" spans="29:50" x14ac:dyDescent="0.2">
      <c r="AC145">
        <v>3</v>
      </c>
      <c r="AD145">
        <v>46</v>
      </c>
      <c r="AE145">
        <v>12</v>
      </c>
      <c r="AF145">
        <v>37054.923000000003</v>
      </c>
      <c r="AG145">
        <v>-989.51900000000001</v>
      </c>
      <c r="AH145">
        <v>3670.6260000000002</v>
      </c>
      <c r="AI145">
        <v>0.26900000000000002</v>
      </c>
      <c r="AJ145">
        <v>21.853000000000002</v>
      </c>
      <c r="AK145">
        <v>19.276</v>
      </c>
      <c r="AL145">
        <v>16184.813</v>
      </c>
      <c r="AM145">
        <v>-911.07799999999997</v>
      </c>
      <c r="AN145">
        <v>1</v>
      </c>
      <c r="AO145">
        <v>0.86</v>
      </c>
      <c r="AP145">
        <v>1</v>
      </c>
      <c r="AQ145">
        <v>0.77600000000000002</v>
      </c>
      <c r="AR145">
        <v>5.673</v>
      </c>
      <c r="AS145">
        <v>61.558</v>
      </c>
      <c r="AT145">
        <v>72.721999999999994</v>
      </c>
      <c r="AU145">
        <v>6.399</v>
      </c>
      <c r="AV145">
        <v>39.72</v>
      </c>
      <c r="AW145">
        <v>13.593999999999999</v>
      </c>
      <c r="AX145">
        <v>4896.49</v>
      </c>
    </row>
    <row r="146" spans="29:50" x14ac:dyDescent="0.2">
      <c r="AC146">
        <v>3</v>
      </c>
      <c r="AD146">
        <v>47</v>
      </c>
      <c r="AE146">
        <v>60</v>
      </c>
      <c r="AF146">
        <v>22507.269</v>
      </c>
      <c r="AG146">
        <v>-2714.7570000000001</v>
      </c>
      <c r="AH146">
        <v>3563.9940000000001</v>
      </c>
      <c r="AI146">
        <v>0.35599999999999998</v>
      </c>
      <c r="AJ146">
        <v>23.815000000000001</v>
      </c>
      <c r="AK146">
        <v>15.82</v>
      </c>
      <c r="AL146">
        <v>10124.009</v>
      </c>
      <c r="AM146">
        <v>-3080.643</v>
      </c>
      <c r="AN146">
        <v>0.94199999999999995</v>
      </c>
      <c r="AO146">
        <v>0.752</v>
      </c>
      <c r="AP146">
        <v>1</v>
      </c>
      <c r="AQ146">
        <v>0.81899999999999995</v>
      </c>
      <c r="AR146">
        <v>5.0720000000000001</v>
      </c>
      <c r="AS146">
        <v>43.095999999999997</v>
      </c>
      <c r="AT146">
        <v>71.802999999999997</v>
      </c>
      <c r="AU146">
        <v>11.468</v>
      </c>
      <c r="AV146">
        <v>41.819000000000003</v>
      </c>
      <c r="AW146">
        <v>17.279</v>
      </c>
      <c r="AX146">
        <v>4681.9859999999999</v>
      </c>
    </row>
    <row r="147" spans="29:50" x14ac:dyDescent="0.2">
      <c r="AC147">
        <v>3</v>
      </c>
      <c r="AD147">
        <v>48</v>
      </c>
      <c r="AE147">
        <v>120</v>
      </c>
      <c r="AF147">
        <v>13199.938</v>
      </c>
      <c r="AG147">
        <v>-1867.9839999999999</v>
      </c>
      <c r="AH147">
        <v>2584.7669999999998</v>
      </c>
      <c r="AI147">
        <v>-0.747</v>
      </c>
      <c r="AJ147">
        <v>25.041</v>
      </c>
      <c r="AK147">
        <v>9.5380000000000003</v>
      </c>
      <c r="AL147">
        <v>6471.7060000000001</v>
      </c>
      <c r="AM147">
        <v>-1882.6759999999999</v>
      </c>
      <c r="AN147">
        <v>0.96699999999999997</v>
      </c>
      <c r="AO147">
        <v>0.72699999999999998</v>
      </c>
      <c r="AP147">
        <v>0.879</v>
      </c>
      <c r="AQ147">
        <v>0.65500000000000003</v>
      </c>
      <c r="AR147">
        <v>4.6900000000000004</v>
      </c>
      <c r="AS147">
        <v>21.04</v>
      </c>
      <c r="AT147">
        <v>38.119999999999997</v>
      </c>
      <c r="AU147">
        <v>16.251999999999999</v>
      </c>
      <c r="AV147">
        <v>30.652000000000001</v>
      </c>
      <c r="AW147">
        <v>20.46</v>
      </c>
      <c r="AX147">
        <v>3314.7689999999998</v>
      </c>
    </row>
    <row r="148" spans="29:50" x14ac:dyDescent="0.2">
      <c r="AC148">
        <v>4</v>
      </c>
      <c r="AD148">
        <v>1</v>
      </c>
      <c r="AE148">
        <v>12</v>
      </c>
      <c r="AF148">
        <v>11782.179</v>
      </c>
      <c r="AG148">
        <v>-491.54899999999998</v>
      </c>
      <c r="AH148">
        <v>2967.636</v>
      </c>
      <c r="AI148">
        <v>-0.55100000000000005</v>
      </c>
      <c r="AJ148">
        <v>22.800999999999998</v>
      </c>
      <c r="AK148">
        <v>8.2319999999999993</v>
      </c>
      <c r="AL148">
        <v>5053.2579999999998</v>
      </c>
      <c r="AM148">
        <v>-511.13799999999998</v>
      </c>
      <c r="AN148">
        <v>0.89300000000000002</v>
      </c>
      <c r="AO148">
        <v>0.63600000000000001</v>
      </c>
      <c r="AP148">
        <v>0.86199999999999999</v>
      </c>
      <c r="AQ148">
        <v>0.621</v>
      </c>
      <c r="AR148">
        <v>4.7679999999999998</v>
      </c>
      <c r="AS148">
        <v>18.306999999999999</v>
      </c>
      <c r="AT148">
        <v>32.841999999999999</v>
      </c>
      <c r="AU148">
        <v>14.225</v>
      </c>
      <c r="AV148">
        <v>27.271999999999998</v>
      </c>
      <c r="AW148">
        <v>18.762</v>
      </c>
      <c r="AX148">
        <v>4639.8370000000004</v>
      </c>
    </row>
    <row r="149" spans="29:50" x14ac:dyDescent="0.2">
      <c r="AC149">
        <v>4</v>
      </c>
      <c r="AD149">
        <v>2</v>
      </c>
      <c r="AE149">
        <v>60</v>
      </c>
      <c r="AF149">
        <v>5345.0259999999998</v>
      </c>
      <c r="AG149">
        <v>495.459</v>
      </c>
      <c r="AH149">
        <v>1218.2529999999999</v>
      </c>
      <c r="AI149">
        <v>-0.28599999999999998</v>
      </c>
      <c r="AJ149">
        <v>30.332999999999998</v>
      </c>
      <c r="AK149">
        <v>5.8520000000000003</v>
      </c>
      <c r="AL149">
        <v>2480.7089999999998</v>
      </c>
      <c r="AM149">
        <v>481.91899999999998</v>
      </c>
      <c r="AN149">
        <v>0.89300000000000002</v>
      </c>
      <c r="AO149">
        <v>0.65300000000000002</v>
      </c>
      <c r="AP149">
        <v>0.871</v>
      </c>
      <c r="AQ149">
        <v>0.63800000000000001</v>
      </c>
      <c r="AR149">
        <v>3.1019999999999999</v>
      </c>
      <c r="AS149">
        <v>12.332000000000001</v>
      </c>
      <c r="AT149">
        <v>38.542000000000002</v>
      </c>
      <c r="AU149">
        <v>22.956</v>
      </c>
      <c r="AV149">
        <v>34.284999999999997</v>
      </c>
      <c r="AW149">
        <v>26.547999999999998</v>
      </c>
      <c r="AX149">
        <v>1775.153</v>
      </c>
    </row>
    <row r="150" spans="29:50" x14ac:dyDescent="0.2">
      <c r="AC150">
        <v>4</v>
      </c>
      <c r="AD150">
        <v>3</v>
      </c>
      <c r="AE150">
        <v>120</v>
      </c>
      <c r="AF150">
        <v>4746.5420000000004</v>
      </c>
      <c r="AG150">
        <v>218.26</v>
      </c>
      <c r="AH150">
        <v>951.71699999999998</v>
      </c>
      <c r="AI150">
        <v>-0.307</v>
      </c>
      <c r="AJ150">
        <v>35.088000000000001</v>
      </c>
      <c r="AK150">
        <v>5.5970000000000004</v>
      </c>
      <c r="AL150">
        <v>2282.7170000000001</v>
      </c>
      <c r="AM150">
        <v>242.46299999999999</v>
      </c>
      <c r="AN150">
        <v>0.89300000000000002</v>
      </c>
      <c r="AO150">
        <v>0.66100000000000003</v>
      </c>
      <c r="AP150">
        <v>0.91400000000000003</v>
      </c>
      <c r="AQ150">
        <v>0.64700000000000002</v>
      </c>
      <c r="AR150">
        <v>2.4660000000000002</v>
      </c>
      <c r="AS150">
        <v>11.593</v>
      </c>
      <c r="AT150">
        <v>42.838000000000001</v>
      </c>
      <c r="AU150">
        <v>27.291</v>
      </c>
      <c r="AV150">
        <v>38.853999999999999</v>
      </c>
      <c r="AW150">
        <v>31.2</v>
      </c>
      <c r="AX150">
        <v>1394.0519999999999</v>
      </c>
    </row>
    <row r="151" spans="29:50" x14ac:dyDescent="0.2">
      <c r="AC151">
        <v>4</v>
      </c>
      <c r="AD151">
        <v>4</v>
      </c>
      <c r="AE151">
        <v>12</v>
      </c>
      <c r="AF151">
        <v>18052.355</v>
      </c>
      <c r="AG151">
        <v>-1147.42</v>
      </c>
      <c r="AH151">
        <v>4713.0619999999999</v>
      </c>
      <c r="AI151">
        <v>-0.67900000000000005</v>
      </c>
      <c r="AJ151">
        <v>22.568000000000001</v>
      </c>
      <c r="AK151">
        <v>10.728</v>
      </c>
      <c r="AL151">
        <v>8329.1810000000005</v>
      </c>
      <c r="AM151">
        <v>-1133.885</v>
      </c>
      <c r="AN151">
        <v>0.90900000000000003</v>
      </c>
      <c r="AO151">
        <v>0.54500000000000004</v>
      </c>
      <c r="AP151">
        <v>0.86199999999999999</v>
      </c>
      <c r="AQ151">
        <v>0.51700000000000002</v>
      </c>
      <c r="AR151">
        <v>7.0110000000000001</v>
      </c>
      <c r="AS151">
        <v>24.454000000000001</v>
      </c>
      <c r="AT151">
        <v>36.978999999999999</v>
      </c>
      <c r="AU151">
        <v>12.888</v>
      </c>
      <c r="AV151">
        <v>28.54</v>
      </c>
      <c r="AW151">
        <v>17.890999999999998</v>
      </c>
      <c r="AX151">
        <v>6430.34</v>
      </c>
    </row>
    <row r="152" spans="29:50" x14ac:dyDescent="0.2">
      <c r="AC152">
        <v>4</v>
      </c>
      <c r="AD152">
        <v>5</v>
      </c>
      <c r="AE152">
        <v>60</v>
      </c>
      <c r="AF152">
        <v>9907.4220000000005</v>
      </c>
      <c r="AG152">
        <v>1618.412</v>
      </c>
      <c r="AH152">
        <v>2158.0239999999999</v>
      </c>
      <c r="AI152">
        <v>-0.51700000000000002</v>
      </c>
      <c r="AJ152">
        <v>22.9</v>
      </c>
      <c r="AK152">
        <v>7.5469999999999997</v>
      </c>
      <c r="AL152">
        <v>4795.6030000000001</v>
      </c>
      <c r="AM152">
        <v>1608.028</v>
      </c>
      <c r="AN152">
        <v>0.90900000000000003</v>
      </c>
      <c r="AO152">
        <v>0.66900000000000004</v>
      </c>
      <c r="AP152">
        <v>0.84499999999999997</v>
      </c>
      <c r="AQ152">
        <v>0.58599999999999997</v>
      </c>
      <c r="AR152">
        <v>4.5529999999999999</v>
      </c>
      <c r="AS152">
        <v>16.516999999999999</v>
      </c>
      <c r="AT152">
        <v>33.773000000000003</v>
      </c>
      <c r="AU152">
        <v>15.688000000000001</v>
      </c>
      <c r="AV152">
        <v>27.550999999999998</v>
      </c>
      <c r="AW152">
        <v>19.215</v>
      </c>
      <c r="AX152">
        <v>3166.6390000000001</v>
      </c>
    </row>
    <row r="153" spans="29:50" x14ac:dyDescent="0.2">
      <c r="AC153">
        <v>4</v>
      </c>
      <c r="AD153">
        <v>6</v>
      </c>
      <c r="AE153">
        <v>120</v>
      </c>
      <c r="AF153">
        <v>7682.6040000000003</v>
      </c>
      <c r="AG153">
        <v>869.05700000000002</v>
      </c>
      <c r="AH153">
        <v>1494.751</v>
      </c>
      <c r="AI153">
        <v>-0.16700000000000001</v>
      </c>
      <c r="AJ153">
        <v>29.724</v>
      </c>
      <c r="AK153">
        <v>8.1189999999999998</v>
      </c>
      <c r="AL153">
        <v>3744.973</v>
      </c>
      <c r="AM153">
        <v>862.09</v>
      </c>
      <c r="AN153">
        <v>0.92600000000000005</v>
      </c>
      <c r="AO153">
        <v>0.76900000000000002</v>
      </c>
      <c r="AP153">
        <v>0.92200000000000004</v>
      </c>
      <c r="AQ153">
        <v>0.71599999999999997</v>
      </c>
      <c r="AR153">
        <v>3.762</v>
      </c>
      <c r="AS153">
        <v>17.315000000000001</v>
      </c>
      <c r="AT153">
        <v>41.540999999999997</v>
      </c>
      <c r="AU153">
        <v>20.997</v>
      </c>
      <c r="AV153">
        <v>34.786000000000001</v>
      </c>
      <c r="AW153">
        <v>25.247</v>
      </c>
      <c r="AX153">
        <v>2380</v>
      </c>
    </row>
    <row r="154" spans="29:50" x14ac:dyDescent="0.2">
      <c r="AC154">
        <v>4</v>
      </c>
      <c r="AD154">
        <v>7</v>
      </c>
      <c r="AE154">
        <v>12</v>
      </c>
      <c r="AF154">
        <v>24744.375</v>
      </c>
      <c r="AG154">
        <v>-1933.521</v>
      </c>
      <c r="AH154">
        <v>4898.6459999999997</v>
      </c>
      <c r="AI154">
        <v>-1.8069999999999999</v>
      </c>
      <c r="AJ154">
        <v>18.934000000000001</v>
      </c>
      <c r="AK154">
        <v>11.098000000000001</v>
      </c>
      <c r="AL154">
        <v>11384.237999999999</v>
      </c>
      <c r="AM154">
        <v>-1843.521</v>
      </c>
      <c r="AN154">
        <v>0.93400000000000005</v>
      </c>
      <c r="AO154">
        <v>0.56200000000000006</v>
      </c>
      <c r="AP154">
        <v>0.95699999999999996</v>
      </c>
      <c r="AQ154">
        <v>0.621</v>
      </c>
      <c r="AR154">
        <v>5.992</v>
      </c>
      <c r="AS154">
        <v>28.422000000000001</v>
      </c>
      <c r="AT154">
        <v>44.680999999999997</v>
      </c>
      <c r="AU154">
        <v>8.8379999999999992</v>
      </c>
      <c r="AV154">
        <v>27.158000000000001</v>
      </c>
      <c r="AW154">
        <v>13.805999999999999</v>
      </c>
      <c r="AX154">
        <v>6529.5379999999996</v>
      </c>
    </row>
    <row r="155" spans="29:50" x14ac:dyDescent="0.2">
      <c r="AC155">
        <v>4</v>
      </c>
      <c r="AD155">
        <v>8</v>
      </c>
      <c r="AE155">
        <v>60</v>
      </c>
      <c r="AF155">
        <v>12644.703</v>
      </c>
      <c r="AG155">
        <v>-1454.8430000000001</v>
      </c>
      <c r="AH155">
        <v>2693.8139999999999</v>
      </c>
      <c r="AI155">
        <v>-0.42099999999999999</v>
      </c>
      <c r="AJ155">
        <v>23.279</v>
      </c>
      <c r="AK155">
        <v>8.2899999999999991</v>
      </c>
      <c r="AL155">
        <v>6142.5010000000002</v>
      </c>
      <c r="AM155">
        <v>-1460.5050000000001</v>
      </c>
      <c r="AN155">
        <v>0.93400000000000005</v>
      </c>
      <c r="AO155">
        <v>0.65300000000000002</v>
      </c>
      <c r="AP155">
        <v>0.85299999999999998</v>
      </c>
      <c r="AQ155">
        <v>0.61199999999999999</v>
      </c>
      <c r="AR155">
        <v>5.2279999999999998</v>
      </c>
      <c r="AS155">
        <v>18.128</v>
      </c>
      <c r="AT155">
        <v>34.113999999999997</v>
      </c>
      <c r="AU155">
        <v>15.393000000000001</v>
      </c>
      <c r="AV155">
        <v>27.898</v>
      </c>
      <c r="AW155">
        <v>19.193999999999999</v>
      </c>
      <c r="AX155">
        <v>3711.4250000000002</v>
      </c>
    </row>
    <row r="156" spans="29:50" x14ac:dyDescent="0.2">
      <c r="AC156">
        <v>4</v>
      </c>
      <c r="AD156">
        <v>9</v>
      </c>
      <c r="AE156">
        <v>120</v>
      </c>
      <c r="AF156">
        <v>9404.6970000000001</v>
      </c>
      <c r="AG156">
        <v>-759.18899999999996</v>
      </c>
      <c r="AH156">
        <v>2787.259</v>
      </c>
      <c r="AI156">
        <v>0.57199999999999995</v>
      </c>
      <c r="AJ156">
        <v>24.448</v>
      </c>
      <c r="AK156">
        <v>7.702</v>
      </c>
      <c r="AL156">
        <v>4554.1040000000003</v>
      </c>
      <c r="AM156">
        <v>-753.13099999999997</v>
      </c>
      <c r="AN156">
        <v>0.76900000000000002</v>
      </c>
      <c r="AO156">
        <v>0.56999999999999995</v>
      </c>
      <c r="AP156">
        <v>0.879</v>
      </c>
      <c r="AQ156">
        <v>0.58599999999999997</v>
      </c>
      <c r="AR156">
        <v>4.3650000000000002</v>
      </c>
      <c r="AS156">
        <v>16.957000000000001</v>
      </c>
      <c r="AT156">
        <v>36.255000000000003</v>
      </c>
      <c r="AU156">
        <v>16.838999999999999</v>
      </c>
      <c r="AV156">
        <v>29.684999999999999</v>
      </c>
      <c r="AW156">
        <v>20.399000000000001</v>
      </c>
      <c r="AX156">
        <v>3623.7820000000002</v>
      </c>
    </row>
    <row r="157" spans="29:50" x14ac:dyDescent="0.2">
      <c r="AC157">
        <v>4</v>
      </c>
      <c r="AD157">
        <v>10</v>
      </c>
      <c r="AE157">
        <v>12</v>
      </c>
      <c r="AF157">
        <v>23696.432000000001</v>
      </c>
      <c r="AG157">
        <v>-3050.3530000000001</v>
      </c>
      <c r="AH157">
        <v>5527.4939999999997</v>
      </c>
      <c r="AI157">
        <v>-1.387</v>
      </c>
      <c r="AJ157">
        <v>20.109000000000002</v>
      </c>
      <c r="AK157">
        <v>10.693</v>
      </c>
      <c r="AL157">
        <v>11249.955</v>
      </c>
      <c r="AM157">
        <v>-3040.5279999999998</v>
      </c>
      <c r="AN157">
        <v>0.90900000000000003</v>
      </c>
      <c r="AO157">
        <v>0.57899999999999996</v>
      </c>
      <c r="AP157">
        <v>0.83599999999999997</v>
      </c>
      <c r="AQ157">
        <v>0.53400000000000003</v>
      </c>
      <c r="AR157">
        <v>6.7140000000000004</v>
      </c>
      <c r="AS157">
        <v>25.545999999999999</v>
      </c>
      <c r="AT157">
        <v>35.057000000000002</v>
      </c>
      <c r="AU157">
        <v>10.129</v>
      </c>
      <c r="AV157">
        <v>25.77</v>
      </c>
      <c r="AW157">
        <v>15.506</v>
      </c>
      <c r="AX157">
        <v>7009.2340000000004</v>
      </c>
    </row>
    <row r="158" spans="29:50" x14ac:dyDescent="0.2">
      <c r="AC158">
        <v>4</v>
      </c>
      <c r="AD158">
        <v>11</v>
      </c>
      <c r="AE158">
        <v>60</v>
      </c>
      <c r="AF158">
        <v>13563.028</v>
      </c>
      <c r="AG158">
        <v>-1481.3389999999999</v>
      </c>
      <c r="AH158">
        <v>2801.489</v>
      </c>
      <c r="AI158">
        <v>0.53100000000000003</v>
      </c>
      <c r="AJ158">
        <v>22.262</v>
      </c>
      <c r="AK158">
        <v>8.9649999999999999</v>
      </c>
      <c r="AL158">
        <v>6437.3450000000003</v>
      </c>
      <c r="AM158">
        <v>-1490.6310000000001</v>
      </c>
      <c r="AN158">
        <v>0.88400000000000001</v>
      </c>
      <c r="AO158">
        <v>0.71099999999999997</v>
      </c>
      <c r="AP158">
        <v>0.89700000000000002</v>
      </c>
      <c r="AQ158">
        <v>0.64700000000000002</v>
      </c>
      <c r="AR158">
        <v>5.0170000000000003</v>
      </c>
      <c r="AS158">
        <v>21.379000000000001</v>
      </c>
      <c r="AT158">
        <v>37.777999999999999</v>
      </c>
      <c r="AU158">
        <v>14.093</v>
      </c>
      <c r="AV158">
        <v>27.602</v>
      </c>
      <c r="AW158">
        <v>18.12</v>
      </c>
      <c r="AX158">
        <v>3900.8040000000001</v>
      </c>
    </row>
    <row r="159" spans="29:50" x14ac:dyDescent="0.2">
      <c r="AC159">
        <v>4</v>
      </c>
      <c r="AD159">
        <v>12</v>
      </c>
      <c r="AE159">
        <v>120</v>
      </c>
      <c r="AF159">
        <v>10059.895</v>
      </c>
      <c r="AG159">
        <v>-910.51199999999994</v>
      </c>
      <c r="AH159">
        <v>3001.2240000000002</v>
      </c>
      <c r="AI159">
        <v>0.54300000000000004</v>
      </c>
      <c r="AJ159">
        <v>23.524000000000001</v>
      </c>
      <c r="AK159">
        <v>7.5279999999999996</v>
      </c>
      <c r="AL159">
        <v>4886.799</v>
      </c>
      <c r="AM159">
        <v>-908.322</v>
      </c>
      <c r="AN159">
        <v>0.77700000000000002</v>
      </c>
      <c r="AO159">
        <v>0.57899999999999996</v>
      </c>
      <c r="AP159">
        <v>0.871</v>
      </c>
      <c r="AQ159">
        <v>0.56899999999999995</v>
      </c>
      <c r="AR159">
        <v>4.7759999999999998</v>
      </c>
      <c r="AS159">
        <v>16.704000000000001</v>
      </c>
      <c r="AT159">
        <v>36.159999999999997</v>
      </c>
      <c r="AU159">
        <v>16.13</v>
      </c>
      <c r="AV159">
        <v>28.748000000000001</v>
      </c>
      <c r="AW159">
        <v>19.523</v>
      </c>
      <c r="AX159">
        <v>4127.2889999999998</v>
      </c>
    </row>
    <row r="160" spans="29:50" x14ac:dyDescent="0.2">
      <c r="AC160">
        <v>4</v>
      </c>
      <c r="AD160">
        <v>13</v>
      </c>
      <c r="AE160">
        <v>12</v>
      </c>
      <c r="AF160">
        <v>17794.236000000001</v>
      </c>
      <c r="AG160">
        <v>-167.28800000000001</v>
      </c>
      <c r="AH160">
        <v>1998.124</v>
      </c>
      <c r="AI160">
        <v>-0.40500000000000003</v>
      </c>
      <c r="AJ160">
        <v>23.721</v>
      </c>
      <c r="AK160">
        <v>10.065</v>
      </c>
      <c r="AL160">
        <v>7925.2150000000001</v>
      </c>
      <c r="AM160">
        <v>-171.815</v>
      </c>
      <c r="AN160">
        <v>0.95899999999999996</v>
      </c>
      <c r="AO160">
        <v>0.85099999999999998</v>
      </c>
      <c r="AP160">
        <v>0.89700000000000002</v>
      </c>
      <c r="AQ160">
        <v>0.75900000000000001</v>
      </c>
      <c r="AR160">
        <v>4.5869999999999997</v>
      </c>
      <c r="AS160">
        <v>23.417000000000002</v>
      </c>
      <c r="AT160">
        <v>35.871000000000002</v>
      </c>
      <c r="AU160">
        <v>13.794</v>
      </c>
      <c r="AV160">
        <v>29.125</v>
      </c>
      <c r="AW160">
        <v>18.867000000000001</v>
      </c>
      <c r="AX160">
        <v>3043.2579999999998</v>
      </c>
    </row>
    <row r="161" spans="29:50" x14ac:dyDescent="0.2">
      <c r="AC161">
        <v>4</v>
      </c>
      <c r="AD161">
        <v>14</v>
      </c>
      <c r="AE161">
        <v>60</v>
      </c>
      <c r="AF161">
        <v>6190.3230000000003</v>
      </c>
      <c r="AG161">
        <v>508.93400000000003</v>
      </c>
      <c r="AH161">
        <v>1202.6859999999999</v>
      </c>
      <c r="AI161">
        <v>-0.20699999999999999</v>
      </c>
      <c r="AJ161">
        <v>36.115000000000002</v>
      </c>
      <c r="AK161">
        <v>7.37</v>
      </c>
      <c r="AL161">
        <v>3010.3249999999998</v>
      </c>
      <c r="AM161">
        <v>503.00099999999998</v>
      </c>
      <c r="AN161">
        <v>0.93400000000000005</v>
      </c>
      <c r="AO161">
        <v>0.67800000000000005</v>
      </c>
      <c r="AP161">
        <v>0.95699999999999996</v>
      </c>
      <c r="AQ161">
        <v>0.73299999999999998</v>
      </c>
      <c r="AR161">
        <v>2.984</v>
      </c>
      <c r="AS161">
        <v>15.379</v>
      </c>
      <c r="AT161">
        <v>46.927</v>
      </c>
      <c r="AU161">
        <v>27.184000000000001</v>
      </c>
      <c r="AV161">
        <v>41.183999999999997</v>
      </c>
      <c r="AW161">
        <v>31.523</v>
      </c>
      <c r="AX161">
        <v>1545.953</v>
      </c>
    </row>
    <row r="162" spans="29:50" x14ac:dyDescent="0.2">
      <c r="AC162">
        <v>4</v>
      </c>
      <c r="AD162">
        <v>15</v>
      </c>
      <c r="AE162">
        <v>120</v>
      </c>
      <c r="AF162">
        <v>4300.8760000000002</v>
      </c>
      <c r="AG162">
        <v>130.36600000000001</v>
      </c>
      <c r="AH162">
        <v>881.93200000000002</v>
      </c>
      <c r="AI162">
        <v>-0.19600000000000001</v>
      </c>
      <c r="AJ162">
        <v>38.951000000000001</v>
      </c>
      <c r="AK162">
        <v>5.5220000000000002</v>
      </c>
      <c r="AL162">
        <v>2103.819</v>
      </c>
      <c r="AM162">
        <v>129.65299999999999</v>
      </c>
      <c r="AN162">
        <v>0.91700000000000004</v>
      </c>
      <c r="AO162">
        <v>0.66100000000000003</v>
      </c>
      <c r="AP162">
        <v>0.92200000000000004</v>
      </c>
      <c r="AQ162">
        <v>0.70699999999999996</v>
      </c>
      <c r="AR162">
        <v>2.181</v>
      </c>
      <c r="AS162">
        <v>11.387</v>
      </c>
      <c r="AT162">
        <v>45.796999999999997</v>
      </c>
      <c r="AU162">
        <v>32.601999999999997</v>
      </c>
      <c r="AV162">
        <v>42.256</v>
      </c>
      <c r="AW162">
        <v>35.783000000000001</v>
      </c>
      <c r="AX162">
        <v>1164.433</v>
      </c>
    </row>
    <row r="163" spans="29:50" x14ac:dyDescent="0.2">
      <c r="AC163">
        <v>4</v>
      </c>
      <c r="AD163">
        <v>16</v>
      </c>
      <c r="AE163">
        <v>12</v>
      </c>
      <c r="AF163">
        <v>23404.441999999999</v>
      </c>
      <c r="AG163">
        <v>1497.751</v>
      </c>
      <c r="AH163">
        <v>4004.8049999999998</v>
      </c>
      <c r="AI163">
        <v>-1.0509999999999999</v>
      </c>
      <c r="AJ163">
        <v>22.2</v>
      </c>
      <c r="AK163">
        <v>11.106999999999999</v>
      </c>
      <c r="AL163">
        <v>11043.201999999999</v>
      </c>
      <c r="AM163">
        <v>1517.9380000000001</v>
      </c>
      <c r="AN163">
        <v>0.95</v>
      </c>
      <c r="AO163">
        <v>0.73599999999999999</v>
      </c>
      <c r="AP163">
        <v>0.86199999999999999</v>
      </c>
      <c r="AQ163">
        <v>0.67200000000000004</v>
      </c>
      <c r="AR163">
        <v>6.1749999999999998</v>
      </c>
      <c r="AS163">
        <v>26.291</v>
      </c>
      <c r="AT163">
        <v>37.61</v>
      </c>
      <c r="AU163">
        <v>12.21</v>
      </c>
      <c r="AV163">
        <v>28.251000000000001</v>
      </c>
      <c r="AW163">
        <v>17.422000000000001</v>
      </c>
      <c r="AX163">
        <v>5510.1930000000002</v>
      </c>
    </row>
    <row r="164" spans="29:50" x14ac:dyDescent="0.2">
      <c r="AC164">
        <v>4</v>
      </c>
      <c r="AD164">
        <v>17</v>
      </c>
      <c r="AE164">
        <v>60</v>
      </c>
      <c r="AF164">
        <v>9904.884</v>
      </c>
      <c r="AG164">
        <v>16.446000000000002</v>
      </c>
      <c r="AH164">
        <v>1785.268</v>
      </c>
      <c r="AI164">
        <v>-0.38300000000000001</v>
      </c>
      <c r="AJ164">
        <v>21.831</v>
      </c>
      <c r="AK164">
        <v>6.8949999999999996</v>
      </c>
      <c r="AL164">
        <v>4806.6880000000001</v>
      </c>
      <c r="AM164">
        <v>14.387</v>
      </c>
      <c r="AN164">
        <v>0.92600000000000005</v>
      </c>
      <c r="AO164">
        <v>0.76</v>
      </c>
      <c r="AP164">
        <v>0.83599999999999997</v>
      </c>
      <c r="AQ164">
        <v>0.57799999999999996</v>
      </c>
      <c r="AR164">
        <v>4.4119999999999999</v>
      </c>
      <c r="AS164">
        <v>14.898999999999999</v>
      </c>
      <c r="AT164">
        <v>31.126000000000001</v>
      </c>
      <c r="AU164">
        <v>15.202999999999999</v>
      </c>
      <c r="AV164">
        <v>25.838000000000001</v>
      </c>
      <c r="AW164">
        <v>18.459</v>
      </c>
      <c r="AX164">
        <v>2741.788</v>
      </c>
    </row>
    <row r="165" spans="29:50" x14ac:dyDescent="0.2">
      <c r="AC165">
        <v>4</v>
      </c>
      <c r="AD165">
        <v>18</v>
      </c>
      <c r="AE165">
        <v>120</v>
      </c>
      <c r="AF165">
        <v>7486.5150000000003</v>
      </c>
      <c r="AG165">
        <v>736.822</v>
      </c>
      <c r="AH165">
        <v>1817.52</v>
      </c>
      <c r="AI165">
        <v>-0.43</v>
      </c>
      <c r="AJ165">
        <v>28.582999999999998</v>
      </c>
      <c r="AK165">
        <v>7.1559999999999997</v>
      </c>
      <c r="AL165">
        <v>3664.55</v>
      </c>
      <c r="AM165">
        <v>737.245</v>
      </c>
      <c r="AN165">
        <v>0.93400000000000005</v>
      </c>
      <c r="AO165">
        <v>0.56999999999999995</v>
      </c>
      <c r="AP165">
        <v>0.879</v>
      </c>
      <c r="AQ165">
        <v>0.69</v>
      </c>
      <c r="AR165">
        <v>3.839</v>
      </c>
      <c r="AS165">
        <v>15.151999999999999</v>
      </c>
      <c r="AT165">
        <v>38.689</v>
      </c>
      <c r="AU165">
        <v>21</v>
      </c>
      <c r="AV165">
        <v>33.180999999999997</v>
      </c>
      <c r="AW165">
        <v>24.58</v>
      </c>
      <c r="AX165">
        <v>2442.6860000000001</v>
      </c>
    </row>
    <row r="166" spans="29:50" x14ac:dyDescent="0.2">
      <c r="AC166">
        <v>4</v>
      </c>
      <c r="AD166">
        <v>19</v>
      </c>
      <c r="AE166">
        <v>12</v>
      </c>
      <c r="AF166">
        <v>16176.844999999999</v>
      </c>
      <c r="AG166">
        <v>548.36400000000003</v>
      </c>
      <c r="AH166">
        <v>2750.6350000000002</v>
      </c>
      <c r="AI166">
        <v>-0.51</v>
      </c>
      <c r="AJ166">
        <v>18.074000000000002</v>
      </c>
      <c r="AK166">
        <v>7.5579999999999998</v>
      </c>
      <c r="AL166">
        <v>7363.77</v>
      </c>
      <c r="AM166">
        <v>556.52599999999995</v>
      </c>
      <c r="AN166">
        <v>0.93400000000000005</v>
      </c>
      <c r="AO166">
        <v>0.74399999999999999</v>
      </c>
      <c r="AP166">
        <v>0.78400000000000003</v>
      </c>
      <c r="AQ166">
        <v>0.56899999999999995</v>
      </c>
      <c r="AR166">
        <v>5.5709999999999997</v>
      </c>
      <c r="AS166">
        <v>17.309000000000001</v>
      </c>
      <c r="AT166">
        <v>28.669</v>
      </c>
      <c r="AU166">
        <v>10.379</v>
      </c>
      <c r="AV166">
        <v>22.042999999999999</v>
      </c>
      <c r="AW166">
        <v>14.288</v>
      </c>
      <c r="AX166">
        <v>3795.761</v>
      </c>
    </row>
    <row r="167" spans="29:50" x14ac:dyDescent="0.2">
      <c r="AC167">
        <v>4</v>
      </c>
      <c r="AD167">
        <v>20</v>
      </c>
      <c r="AE167">
        <v>60</v>
      </c>
      <c r="AF167">
        <v>5032.1729999999998</v>
      </c>
      <c r="AG167">
        <v>383.44799999999998</v>
      </c>
      <c r="AH167">
        <v>781.62699999999995</v>
      </c>
      <c r="AI167">
        <v>-4.4999999999999998E-2</v>
      </c>
      <c r="AJ167">
        <v>40.813000000000002</v>
      </c>
      <c r="AK167">
        <v>6.5330000000000004</v>
      </c>
      <c r="AL167">
        <v>2396.2260000000001</v>
      </c>
      <c r="AM167">
        <v>362.791</v>
      </c>
      <c r="AN167">
        <v>0.94199999999999995</v>
      </c>
      <c r="AO167">
        <v>0.78500000000000003</v>
      </c>
      <c r="AP167">
        <v>1</v>
      </c>
      <c r="AQ167">
        <v>0.84499999999999997</v>
      </c>
      <c r="AR167">
        <v>1.8320000000000001</v>
      </c>
      <c r="AS167">
        <v>13.688000000000001</v>
      </c>
      <c r="AT167">
        <v>50.048999999999999</v>
      </c>
      <c r="AU167">
        <v>32.924999999999997</v>
      </c>
      <c r="AV167">
        <v>45.073999999999998</v>
      </c>
      <c r="AW167">
        <v>36.945</v>
      </c>
      <c r="AX167">
        <v>1058.547</v>
      </c>
    </row>
    <row r="168" spans="29:50" x14ac:dyDescent="0.2">
      <c r="AC168">
        <v>4</v>
      </c>
      <c r="AD168">
        <v>21</v>
      </c>
      <c r="AE168">
        <v>120</v>
      </c>
      <c r="AF168">
        <v>3630.3359999999998</v>
      </c>
      <c r="AG168">
        <v>250.54499999999999</v>
      </c>
      <c r="AH168">
        <v>551.70500000000004</v>
      </c>
      <c r="AI168">
        <v>-3.9E-2</v>
      </c>
      <c r="AJ168">
        <v>36.521999999999998</v>
      </c>
      <c r="AK168">
        <v>4.7990000000000004</v>
      </c>
      <c r="AL168">
        <v>1770.25</v>
      </c>
      <c r="AM168">
        <v>248.339</v>
      </c>
      <c r="AN168">
        <v>0.95899999999999996</v>
      </c>
      <c r="AO168">
        <v>0.83499999999999996</v>
      </c>
      <c r="AP168">
        <v>0.96599999999999997</v>
      </c>
      <c r="AQ168">
        <v>0.81899999999999995</v>
      </c>
      <c r="AR168">
        <v>1.482</v>
      </c>
      <c r="AS168">
        <v>9.9049999999999994</v>
      </c>
      <c r="AT168">
        <v>42.978999999999999</v>
      </c>
      <c r="AU168">
        <v>30.311</v>
      </c>
      <c r="AV168">
        <v>39.606000000000002</v>
      </c>
      <c r="AW168">
        <v>33.445</v>
      </c>
      <c r="AX168">
        <v>832.75</v>
      </c>
    </row>
    <row r="169" spans="29:50" x14ac:dyDescent="0.2">
      <c r="AC169">
        <v>4</v>
      </c>
      <c r="AD169">
        <v>22</v>
      </c>
      <c r="AE169">
        <v>12</v>
      </c>
      <c r="AF169">
        <v>23963.772000000001</v>
      </c>
      <c r="AG169">
        <v>1669.4069999999999</v>
      </c>
      <c r="AH169">
        <v>4402.6139999999996</v>
      </c>
      <c r="AI169">
        <v>-0.90300000000000002</v>
      </c>
      <c r="AJ169">
        <v>20.100000000000001</v>
      </c>
      <c r="AK169">
        <v>10.138999999999999</v>
      </c>
      <c r="AL169">
        <v>11379.52</v>
      </c>
      <c r="AM169">
        <v>1664.819</v>
      </c>
      <c r="AN169">
        <v>0.95899999999999996</v>
      </c>
      <c r="AO169">
        <v>0.73599999999999999</v>
      </c>
      <c r="AP169">
        <v>0.83599999999999997</v>
      </c>
      <c r="AQ169">
        <v>0.39700000000000002</v>
      </c>
      <c r="AR169">
        <v>6.7220000000000004</v>
      </c>
      <c r="AS169">
        <v>23.814</v>
      </c>
      <c r="AT169">
        <v>33.44</v>
      </c>
      <c r="AU169">
        <v>11.175000000000001</v>
      </c>
      <c r="AV169">
        <v>25.155000000000001</v>
      </c>
      <c r="AW169">
        <v>15.867000000000001</v>
      </c>
      <c r="AX169">
        <v>5631.165</v>
      </c>
    </row>
    <row r="170" spans="29:50" x14ac:dyDescent="0.2">
      <c r="AC170">
        <v>4</v>
      </c>
      <c r="AD170">
        <v>23</v>
      </c>
      <c r="AE170">
        <v>60</v>
      </c>
      <c r="AF170">
        <v>9740.3829999999998</v>
      </c>
      <c r="AG170">
        <v>546.62900000000002</v>
      </c>
      <c r="AH170">
        <v>2103.7399999999998</v>
      </c>
      <c r="AI170">
        <v>-0.51400000000000001</v>
      </c>
      <c r="AJ170">
        <v>19.896999999999998</v>
      </c>
      <c r="AK170">
        <v>6.29</v>
      </c>
      <c r="AL170">
        <v>4744.8559999999998</v>
      </c>
      <c r="AM170">
        <v>536.85400000000004</v>
      </c>
      <c r="AN170">
        <v>0.90900000000000003</v>
      </c>
      <c r="AO170">
        <v>0.69399999999999995</v>
      </c>
      <c r="AP170">
        <v>0.79300000000000004</v>
      </c>
      <c r="AQ170">
        <v>0.55200000000000005</v>
      </c>
      <c r="AR170">
        <v>4.78</v>
      </c>
      <c r="AS170">
        <v>13.555999999999999</v>
      </c>
      <c r="AT170">
        <v>28.646000000000001</v>
      </c>
      <c r="AU170">
        <v>13.798999999999999</v>
      </c>
      <c r="AV170">
        <v>23.658000000000001</v>
      </c>
      <c r="AW170">
        <v>16.762</v>
      </c>
      <c r="AX170">
        <v>3144.62</v>
      </c>
    </row>
    <row r="171" spans="29:50" x14ac:dyDescent="0.2">
      <c r="AC171">
        <v>4</v>
      </c>
      <c r="AD171">
        <v>24</v>
      </c>
      <c r="AE171">
        <v>120</v>
      </c>
      <c r="AF171">
        <v>7904.067</v>
      </c>
      <c r="AG171">
        <v>509.58800000000002</v>
      </c>
      <c r="AH171">
        <v>1425.7850000000001</v>
      </c>
      <c r="AI171">
        <v>-0.34699999999999998</v>
      </c>
      <c r="AJ171">
        <v>30.114999999999998</v>
      </c>
      <c r="AK171">
        <v>8.202</v>
      </c>
      <c r="AL171">
        <v>3855.585</v>
      </c>
      <c r="AM171">
        <v>509.76299999999998</v>
      </c>
      <c r="AN171">
        <v>0.94199999999999995</v>
      </c>
      <c r="AO171">
        <v>0.752</v>
      </c>
      <c r="AP171">
        <v>0.92200000000000004</v>
      </c>
      <c r="AQ171">
        <v>0.67200000000000004</v>
      </c>
      <c r="AR171">
        <v>3.7629999999999999</v>
      </c>
      <c r="AS171">
        <v>17.385999999999999</v>
      </c>
      <c r="AT171">
        <v>41.954000000000001</v>
      </c>
      <c r="AU171">
        <v>21.172999999999998</v>
      </c>
      <c r="AV171">
        <v>35.502000000000002</v>
      </c>
      <c r="AW171">
        <v>25.391999999999999</v>
      </c>
      <c r="AX171">
        <v>2045.68</v>
      </c>
    </row>
    <row r="172" spans="29:50" x14ac:dyDescent="0.2">
      <c r="AC172">
        <v>4</v>
      </c>
      <c r="AD172">
        <v>25</v>
      </c>
      <c r="AE172">
        <v>12</v>
      </c>
      <c r="AF172">
        <v>19970.065999999999</v>
      </c>
      <c r="AG172">
        <v>-3473.8789999999999</v>
      </c>
      <c r="AH172">
        <v>5186.3649999999998</v>
      </c>
      <c r="AI172">
        <v>-1.0469999999999999</v>
      </c>
      <c r="AJ172">
        <v>20.376000000000001</v>
      </c>
      <c r="AK172">
        <v>9.8810000000000002</v>
      </c>
      <c r="AL172">
        <v>9212.6669999999995</v>
      </c>
      <c r="AM172">
        <v>-3486.4639999999999</v>
      </c>
      <c r="AN172">
        <v>0.84299999999999997</v>
      </c>
      <c r="AO172">
        <v>0.64500000000000002</v>
      </c>
      <c r="AP172">
        <v>0.879</v>
      </c>
      <c r="AQ172">
        <v>0.70699999999999996</v>
      </c>
      <c r="AR172">
        <v>5.34</v>
      </c>
      <c r="AS172">
        <v>23.597999999999999</v>
      </c>
      <c r="AT172">
        <v>35.670999999999999</v>
      </c>
      <c r="AU172">
        <v>10.214</v>
      </c>
      <c r="AV172">
        <v>26.274999999999999</v>
      </c>
      <c r="AW172">
        <v>15.561</v>
      </c>
      <c r="AX172">
        <v>7369.8249999999998</v>
      </c>
    </row>
    <row r="173" spans="29:50" x14ac:dyDescent="0.2">
      <c r="AC173">
        <v>4</v>
      </c>
      <c r="AD173">
        <v>26</v>
      </c>
      <c r="AE173">
        <v>60</v>
      </c>
      <c r="AF173">
        <v>7171.2550000000001</v>
      </c>
      <c r="AG173">
        <v>-584.89099999999996</v>
      </c>
      <c r="AH173">
        <v>1583.231</v>
      </c>
      <c r="AI173">
        <v>0.187</v>
      </c>
      <c r="AJ173">
        <v>23.507999999999999</v>
      </c>
      <c r="AK173">
        <v>6.7190000000000003</v>
      </c>
      <c r="AL173">
        <v>3442.05</v>
      </c>
      <c r="AM173">
        <v>-602.98199999999997</v>
      </c>
      <c r="AN173">
        <v>0.90900000000000003</v>
      </c>
      <c r="AO173">
        <v>0.81799999999999995</v>
      </c>
      <c r="AP173">
        <v>0.86199999999999999</v>
      </c>
      <c r="AQ173">
        <v>0.73299999999999998</v>
      </c>
      <c r="AR173">
        <v>3.79</v>
      </c>
      <c r="AS173">
        <v>14.534000000000001</v>
      </c>
      <c r="AT173">
        <v>34.988999999999997</v>
      </c>
      <c r="AU173">
        <v>16.23</v>
      </c>
      <c r="AV173">
        <v>28.268000000000001</v>
      </c>
      <c r="AW173">
        <v>19.728000000000002</v>
      </c>
      <c r="AX173">
        <v>2802.172</v>
      </c>
    </row>
    <row r="174" spans="29:50" x14ac:dyDescent="0.2">
      <c r="AC174">
        <v>4</v>
      </c>
      <c r="AD174">
        <v>27</v>
      </c>
      <c r="AE174">
        <v>120</v>
      </c>
      <c r="AF174">
        <v>7070.2830000000004</v>
      </c>
      <c r="AG174">
        <v>-808.35299999999995</v>
      </c>
      <c r="AH174">
        <v>1611.2639999999999</v>
      </c>
      <c r="AI174">
        <v>0.32900000000000001</v>
      </c>
      <c r="AJ174">
        <v>30.404</v>
      </c>
      <c r="AK174">
        <v>7.1719999999999997</v>
      </c>
      <c r="AL174">
        <v>3410.9740000000002</v>
      </c>
      <c r="AM174">
        <v>-780.75400000000002</v>
      </c>
      <c r="AN174">
        <v>0.86</v>
      </c>
      <c r="AO174">
        <v>0.70199999999999996</v>
      </c>
      <c r="AP174">
        <v>0.94</v>
      </c>
      <c r="AQ174">
        <v>0.63800000000000001</v>
      </c>
      <c r="AR174">
        <v>3.4660000000000002</v>
      </c>
      <c r="AS174">
        <v>15.17</v>
      </c>
      <c r="AT174">
        <v>40.19</v>
      </c>
      <c r="AU174">
        <v>22.925999999999998</v>
      </c>
      <c r="AV174">
        <v>34.926000000000002</v>
      </c>
      <c r="AW174">
        <v>26.388000000000002</v>
      </c>
      <c r="AX174">
        <v>2408.0740000000001</v>
      </c>
    </row>
    <row r="175" spans="29:50" x14ac:dyDescent="0.2">
      <c r="AC175">
        <v>4</v>
      </c>
      <c r="AD175">
        <v>28</v>
      </c>
      <c r="AE175">
        <v>12</v>
      </c>
      <c r="AF175">
        <v>23605.078000000001</v>
      </c>
      <c r="AG175">
        <v>1433.6420000000001</v>
      </c>
      <c r="AH175">
        <v>3734.27</v>
      </c>
      <c r="AI175">
        <v>-1.2190000000000001</v>
      </c>
      <c r="AJ175">
        <v>19.478999999999999</v>
      </c>
      <c r="AK175">
        <v>10.964</v>
      </c>
      <c r="AL175">
        <v>11137.032999999999</v>
      </c>
      <c r="AM175">
        <v>1387.877</v>
      </c>
      <c r="AN175">
        <v>0.98299999999999998</v>
      </c>
      <c r="AO175">
        <v>0.78500000000000003</v>
      </c>
      <c r="AP175">
        <v>0.871</v>
      </c>
      <c r="AQ175">
        <v>0.57799999999999996</v>
      </c>
      <c r="AR175">
        <v>6.5339999999999998</v>
      </c>
      <c r="AS175">
        <v>25.922000000000001</v>
      </c>
      <c r="AT175">
        <v>35.603000000000002</v>
      </c>
      <c r="AU175">
        <v>10.15</v>
      </c>
      <c r="AV175">
        <v>25.649000000000001</v>
      </c>
      <c r="AW175">
        <v>14.885</v>
      </c>
      <c r="AX175">
        <v>4858.46</v>
      </c>
    </row>
    <row r="176" spans="29:50" x14ac:dyDescent="0.2">
      <c r="AC176">
        <v>4</v>
      </c>
      <c r="AD176">
        <v>29</v>
      </c>
      <c r="AE176">
        <v>60</v>
      </c>
      <c r="AF176">
        <v>12308.495999999999</v>
      </c>
      <c r="AG176">
        <v>-403.363</v>
      </c>
      <c r="AH176">
        <v>3082.402</v>
      </c>
      <c r="AI176">
        <v>-0.81799999999999995</v>
      </c>
      <c r="AJ176">
        <v>23.933</v>
      </c>
      <c r="AK176">
        <v>8.6349999999999998</v>
      </c>
      <c r="AL176">
        <v>5981.375</v>
      </c>
      <c r="AM176">
        <v>-393.75900000000001</v>
      </c>
      <c r="AN176">
        <v>0.94199999999999995</v>
      </c>
      <c r="AO176">
        <v>0.51200000000000001</v>
      </c>
      <c r="AP176">
        <v>0.85299999999999998</v>
      </c>
      <c r="AQ176">
        <v>0.43099999999999999</v>
      </c>
      <c r="AR176">
        <v>5.7670000000000003</v>
      </c>
      <c r="AS176">
        <v>19.007999999999999</v>
      </c>
      <c r="AT176">
        <v>35.109000000000002</v>
      </c>
      <c r="AU176">
        <v>15.776999999999999</v>
      </c>
      <c r="AV176">
        <v>28.834</v>
      </c>
      <c r="AW176">
        <v>19.885999999999999</v>
      </c>
      <c r="AX176">
        <v>3852.0329999999999</v>
      </c>
    </row>
    <row r="177" spans="29:50" x14ac:dyDescent="0.2">
      <c r="AC177">
        <v>4</v>
      </c>
      <c r="AD177">
        <v>30</v>
      </c>
      <c r="AE177">
        <v>120</v>
      </c>
      <c r="AF177">
        <v>9038.0789999999997</v>
      </c>
      <c r="AG177">
        <v>712.56</v>
      </c>
      <c r="AH177">
        <v>1939.1130000000001</v>
      </c>
      <c r="AI177">
        <v>0.23799999999999999</v>
      </c>
      <c r="AJ177">
        <v>25.757999999999999</v>
      </c>
      <c r="AK177">
        <v>7.91</v>
      </c>
      <c r="AL177">
        <v>4371.4449999999997</v>
      </c>
      <c r="AM177">
        <v>713.78399999999999</v>
      </c>
      <c r="AN177">
        <v>0.95</v>
      </c>
      <c r="AO177">
        <v>0.66900000000000004</v>
      </c>
      <c r="AP177">
        <v>0.879</v>
      </c>
      <c r="AQ177">
        <v>0.70699999999999996</v>
      </c>
      <c r="AR177">
        <v>3.714</v>
      </c>
      <c r="AS177">
        <v>17.419</v>
      </c>
      <c r="AT177">
        <v>38.686999999999998</v>
      </c>
      <c r="AU177">
        <v>17.472000000000001</v>
      </c>
      <c r="AV177">
        <v>31.390999999999998</v>
      </c>
      <c r="AW177">
        <v>21.369</v>
      </c>
      <c r="AX177">
        <v>2696.2</v>
      </c>
    </row>
    <row r="178" spans="29:50" x14ac:dyDescent="0.2">
      <c r="AC178">
        <v>4</v>
      </c>
      <c r="AD178">
        <v>31</v>
      </c>
      <c r="AE178">
        <v>12</v>
      </c>
      <c r="AF178">
        <v>47520.843999999997</v>
      </c>
      <c r="AG178">
        <v>-2210.027</v>
      </c>
      <c r="AH178">
        <v>9452.3559999999998</v>
      </c>
      <c r="AI178">
        <v>1.0920000000000001</v>
      </c>
      <c r="AJ178">
        <v>64.995999999999995</v>
      </c>
      <c r="AK178">
        <v>45.69</v>
      </c>
      <c r="AL178">
        <v>22728.905999999999</v>
      </c>
      <c r="AM178">
        <v>-2245.9479999999999</v>
      </c>
      <c r="AN178">
        <v>0.92600000000000005</v>
      </c>
      <c r="AO178">
        <v>0.60299999999999998</v>
      </c>
      <c r="AP178">
        <v>1</v>
      </c>
      <c r="AQ178">
        <v>0.83599999999999997</v>
      </c>
      <c r="AR178">
        <v>13.297000000000001</v>
      </c>
      <c r="AS178">
        <v>99.641999999999996</v>
      </c>
      <c r="AT178">
        <v>115.101</v>
      </c>
      <c r="AU178">
        <v>23.568000000000001</v>
      </c>
      <c r="AV178">
        <v>88.411000000000001</v>
      </c>
      <c r="AW178">
        <v>43.844000000000001</v>
      </c>
      <c r="AX178">
        <v>11576.118</v>
      </c>
    </row>
    <row r="179" spans="29:50" x14ac:dyDescent="0.2">
      <c r="AC179">
        <v>4</v>
      </c>
      <c r="AD179">
        <v>32</v>
      </c>
      <c r="AE179">
        <v>60</v>
      </c>
      <c r="AF179">
        <v>26838.761999999999</v>
      </c>
      <c r="AG179">
        <v>1107.538</v>
      </c>
      <c r="AH179">
        <v>3526.1640000000002</v>
      </c>
      <c r="AI179">
        <v>-0.47699999999999998</v>
      </c>
      <c r="AJ179">
        <v>21.902999999999999</v>
      </c>
      <c r="AK179">
        <v>17.957000000000001</v>
      </c>
      <c r="AL179">
        <v>12533.317999999999</v>
      </c>
      <c r="AM179">
        <v>1070.771</v>
      </c>
      <c r="AN179">
        <v>1</v>
      </c>
      <c r="AO179">
        <v>0.77700000000000002</v>
      </c>
      <c r="AP179">
        <v>1</v>
      </c>
      <c r="AQ179">
        <v>0.65500000000000003</v>
      </c>
      <c r="AR179">
        <v>6.165</v>
      </c>
      <c r="AS179">
        <v>52.597000000000001</v>
      </c>
      <c r="AT179">
        <v>71.444999999999993</v>
      </c>
      <c r="AU179">
        <v>10.423999999999999</v>
      </c>
      <c r="AV179">
        <v>40.398000000000003</v>
      </c>
      <c r="AW179">
        <v>15.359</v>
      </c>
      <c r="AX179">
        <v>4340.1490000000003</v>
      </c>
    </row>
    <row r="180" spans="29:50" x14ac:dyDescent="0.2">
      <c r="AC180">
        <v>4</v>
      </c>
      <c r="AD180">
        <v>33</v>
      </c>
      <c r="AE180">
        <v>120</v>
      </c>
      <c r="AF180">
        <v>21272.327000000001</v>
      </c>
      <c r="AG180">
        <v>-2080.5790000000002</v>
      </c>
      <c r="AH180">
        <v>5503.4210000000003</v>
      </c>
      <c r="AI180">
        <v>-0.14599999999999999</v>
      </c>
      <c r="AJ180">
        <v>25.463000000000001</v>
      </c>
      <c r="AK180">
        <v>18.864000000000001</v>
      </c>
      <c r="AL180">
        <v>9767.3029999999999</v>
      </c>
      <c r="AM180">
        <v>-2308.951</v>
      </c>
      <c r="AN180">
        <v>0.84299999999999997</v>
      </c>
      <c r="AO180">
        <v>0.57899999999999996</v>
      </c>
      <c r="AP180">
        <v>0.94799999999999995</v>
      </c>
      <c r="AQ180">
        <v>0.67200000000000004</v>
      </c>
      <c r="AR180">
        <v>7.1619999999999999</v>
      </c>
      <c r="AS180">
        <v>49.116</v>
      </c>
      <c r="AT180">
        <v>68.043999999999997</v>
      </c>
      <c r="AU180">
        <v>9.2119999999999997</v>
      </c>
      <c r="AV180">
        <v>40.68</v>
      </c>
      <c r="AW180">
        <v>18.263000000000002</v>
      </c>
      <c r="AX180">
        <v>7409.6620000000003</v>
      </c>
    </row>
    <row r="181" spans="29:50" x14ac:dyDescent="0.2">
      <c r="AC181">
        <v>4</v>
      </c>
      <c r="AD181">
        <v>34</v>
      </c>
      <c r="AE181">
        <v>12</v>
      </c>
      <c r="AF181">
        <v>27023.623</v>
      </c>
      <c r="AG181">
        <v>12826.063</v>
      </c>
      <c r="AH181">
        <v>12788.777</v>
      </c>
      <c r="AI181">
        <v>-0.27500000000000002</v>
      </c>
      <c r="AJ181">
        <v>20.213999999999999</v>
      </c>
      <c r="AK181">
        <v>12.97</v>
      </c>
      <c r="AL181">
        <v>12935.616</v>
      </c>
      <c r="AM181">
        <v>12702.204</v>
      </c>
      <c r="AN181">
        <v>0.55400000000000005</v>
      </c>
      <c r="AO181">
        <v>0.28100000000000003</v>
      </c>
      <c r="AP181">
        <v>0.83599999999999997</v>
      </c>
      <c r="AQ181">
        <v>0.44800000000000001</v>
      </c>
      <c r="AR181">
        <v>8.6159999999999997</v>
      </c>
      <c r="AS181">
        <v>30.806000000000001</v>
      </c>
      <c r="AT181">
        <v>37.097999999999999</v>
      </c>
      <c r="AU181">
        <v>6.8150000000000004</v>
      </c>
      <c r="AV181">
        <v>26.928000000000001</v>
      </c>
      <c r="AW181">
        <v>14.532999999999999</v>
      </c>
      <c r="AX181">
        <v>15330.694</v>
      </c>
    </row>
    <row r="182" spans="29:50" x14ac:dyDescent="0.2">
      <c r="AC182">
        <v>4</v>
      </c>
      <c r="AD182">
        <v>35</v>
      </c>
      <c r="AE182">
        <v>60</v>
      </c>
      <c r="AF182">
        <v>48109.919999999998</v>
      </c>
      <c r="AG182">
        <v>768.197</v>
      </c>
      <c r="AH182">
        <v>10328.825000000001</v>
      </c>
      <c r="AI182">
        <v>-1.32</v>
      </c>
      <c r="AJ182">
        <v>75.209000000000003</v>
      </c>
      <c r="AK182">
        <v>56.658999999999999</v>
      </c>
      <c r="AL182">
        <v>25882.412</v>
      </c>
      <c r="AM182">
        <v>985.60400000000004</v>
      </c>
      <c r="AN182">
        <v>0.93400000000000005</v>
      </c>
      <c r="AO182">
        <v>0.56999999999999995</v>
      </c>
      <c r="AP182">
        <v>0.94799999999999995</v>
      </c>
      <c r="AQ182">
        <v>0.78400000000000003</v>
      </c>
      <c r="AR182">
        <v>17.006</v>
      </c>
      <c r="AS182">
        <v>111.654</v>
      </c>
      <c r="AT182">
        <v>140.44</v>
      </c>
      <c r="AU182">
        <v>36.643999999999998</v>
      </c>
      <c r="AV182">
        <v>108.96299999999999</v>
      </c>
      <c r="AW182">
        <v>55.451000000000001</v>
      </c>
      <c r="AX182">
        <v>12107.892</v>
      </c>
    </row>
    <row r="183" spans="29:50" x14ac:dyDescent="0.2">
      <c r="AC183">
        <v>4</v>
      </c>
      <c r="AD183">
        <v>36</v>
      </c>
      <c r="AE183">
        <v>120</v>
      </c>
      <c r="AF183">
        <v>29954.733</v>
      </c>
      <c r="AG183">
        <v>-3619.194</v>
      </c>
      <c r="AH183">
        <v>7641.41</v>
      </c>
      <c r="AI183">
        <v>-0.34699999999999998</v>
      </c>
      <c r="AJ183">
        <v>63.271999999999998</v>
      </c>
      <c r="AK183">
        <v>39.122</v>
      </c>
      <c r="AL183">
        <v>14827.206</v>
      </c>
      <c r="AM183">
        <v>-3797.4</v>
      </c>
      <c r="AN183">
        <v>0.89300000000000002</v>
      </c>
      <c r="AO183">
        <v>0.55400000000000005</v>
      </c>
      <c r="AP183">
        <v>0.93100000000000005</v>
      </c>
      <c r="AQ183">
        <v>0.67200000000000004</v>
      </c>
      <c r="AR183">
        <v>15.462999999999999</v>
      </c>
      <c r="AS183">
        <v>79.963999999999999</v>
      </c>
      <c r="AT183">
        <v>103.256</v>
      </c>
      <c r="AU183">
        <v>26.283000000000001</v>
      </c>
      <c r="AV183">
        <v>82.567999999999998</v>
      </c>
      <c r="AW183">
        <v>43.703000000000003</v>
      </c>
      <c r="AX183">
        <v>9355.4529999999995</v>
      </c>
    </row>
    <row r="184" spans="29:50" x14ac:dyDescent="0.2">
      <c r="AC184">
        <v>4</v>
      </c>
      <c r="AD184">
        <v>37</v>
      </c>
      <c r="AE184">
        <v>12</v>
      </c>
      <c r="AF184">
        <v>30864.115000000002</v>
      </c>
      <c r="AG184">
        <v>4508.0479999999998</v>
      </c>
      <c r="AH184">
        <v>6033.9279999999999</v>
      </c>
      <c r="AI184">
        <v>-1.3260000000000001</v>
      </c>
      <c r="AJ184">
        <v>25.344999999999999</v>
      </c>
      <c r="AK184">
        <v>19.408000000000001</v>
      </c>
      <c r="AL184">
        <v>14198.615</v>
      </c>
      <c r="AM184">
        <v>4431.2780000000002</v>
      </c>
      <c r="AN184">
        <v>0.89300000000000002</v>
      </c>
      <c r="AO184">
        <v>0.71899999999999997</v>
      </c>
      <c r="AP184">
        <v>0.96599999999999997</v>
      </c>
      <c r="AQ184">
        <v>0.75</v>
      </c>
      <c r="AR184">
        <v>6.9130000000000003</v>
      </c>
      <c r="AS184">
        <v>55.572000000000003</v>
      </c>
      <c r="AT184">
        <v>71.367999999999995</v>
      </c>
      <c r="AU184">
        <v>12.445</v>
      </c>
      <c r="AV184">
        <v>49.649000000000001</v>
      </c>
      <c r="AW184">
        <v>18.222999999999999</v>
      </c>
      <c r="AX184">
        <v>7890.23</v>
      </c>
    </row>
    <row r="185" spans="29:50" x14ac:dyDescent="0.2">
      <c r="AC185">
        <v>4</v>
      </c>
      <c r="AD185">
        <v>38</v>
      </c>
      <c r="AE185">
        <v>60</v>
      </c>
      <c r="AF185">
        <v>21782.065999999999</v>
      </c>
      <c r="AG185">
        <v>4988.9309999999996</v>
      </c>
      <c r="AH185">
        <v>6225.03</v>
      </c>
      <c r="AI185">
        <v>0.82099999999999995</v>
      </c>
      <c r="AJ185">
        <v>20.151</v>
      </c>
      <c r="AK185">
        <v>12.526999999999999</v>
      </c>
      <c r="AL185">
        <v>10345.61</v>
      </c>
      <c r="AM185">
        <v>4821.5230000000001</v>
      </c>
      <c r="AN185">
        <v>0.752</v>
      </c>
      <c r="AO185">
        <v>0.372</v>
      </c>
      <c r="AP185">
        <v>0.90500000000000003</v>
      </c>
      <c r="AQ185">
        <v>0.60299999999999998</v>
      </c>
      <c r="AR185">
        <v>5.944</v>
      </c>
      <c r="AS185">
        <v>34.366999999999997</v>
      </c>
      <c r="AT185">
        <v>57.432000000000002</v>
      </c>
      <c r="AU185">
        <v>6.82</v>
      </c>
      <c r="AV185">
        <v>30.241</v>
      </c>
      <c r="AW185">
        <v>14.919</v>
      </c>
      <c r="AX185">
        <v>7063.4380000000001</v>
      </c>
    </row>
    <row r="186" spans="29:50" x14ac:dyDescent="0.2">
      <c r="AC186">
        <v>4</v>
      </c>
      <c r="AD186">
        <v>39</v>
      </c>
      <c r="AE186">
        <v>120</v>
      </c>
      <c r="AF186">
        <v>12768.050999999999</v>
      </c>
      <c r="AG186">
        <v>6393.6589999999997</v>
      </c>
      <c r="AH186">
        <v>6574.0020000000004</v>
      </c>
      <c r="AI186">
        <v>-6.4000000000000001E-2</v>
      </c>
      <c r="AJ186">
        <v>18.834</v>
      </c>
      <c r="AK186">
        <v>6.6920000000000002</v>
      </c>
      <c r="AL186">
        <v>6267.7309999999998</v>
      </c>
      <c r="AM186">
        <v>6520.6030000000001</v>
      </c>
      <c r="AN186">
        <v>0.63600000000000001</v>
      </c>
      <c r="AO186">
        <v>0.28100000000000003</v>
      </c>
      <c r="AP186">
        <v>0.71599999999999997</v>
      </c>
      <c r="AQ186">
        <v>0.45700000000000002</v>
      </c>
      <c r="AR186">
        <v>5.931</v>
      </c>
      <c r="AS186">
        <v>14.938000000000001</v>
      </c>
      <c r="AT186">
        <v>27.018000000000001</v>
      </c>
      <c r="AU186">
        <v>12.45</v>
      </c>
      <c r="AV186">
        <v>22.37</v>
      </c>
      <c r="AW186">
        <v>15.686</v>
      </c>
      <c r="AX186">
        <v>8025.2259999999997</v>
      </c>
    </row>
    <row r="187" spans="29:50" x14ac:dyDescent="0.2">
      <c r="AC187">
        <v>4</v>
      </c>
      <c r="AD187">
        <v>40</v>
      </c>
      <c r="AE187">
        <v>12</v>
      </c>
      <c r="AF187">
        <v>34051.385000000002</v>
      </c>
      <c r="AG187">
        <v>573.58500000000004</v>
      </c>
      <c r="AH187">
        <v>7432.4030000000002</v>
      </c>
      <c r="AI187">
        <v>-1.6930000000000001</v>
      </c>
      <c r="AJ187">
        <v>26.457999999999998</v>
      </c>
      <c r="AK187">
        <v>19.474</v>
      </c>
      <c r="AL187">
        <v>15305.571</v>
      </c>
      <c r="AM187">
        <v>571.202</v>
      </c>
      <c r="AN187">
        <v>0.90900000000000003</v>
      </c>
      <c r="AO187">
        <v>0.56200000000000006</v>
      </c>
      <c r="AP187">
        <v>0.94</v>
      </c>
      <c r="AQ187">
        <v>0.5</v>
      </c>
      <c r="AR187">
        <v>10.246</v>
      </c>
      <c r="AS187">
        <v>58.893999999999998</v>
      </c>
      <c r="AT187">
        <v>70.899000000000001</v>
      </c>
      <c r="AU187">
        <v>8.0500000000000007</v>
      </c>
      <c r="AV187">
        <v>39.905999999999999</v>
      </c>
      <c r="AW187">
        <v>18.969000000000001</v>
      </c>
      <c r="AX187">
        <v>9290.2129999999997</v>
      </c>
    </row>
    <row r="188" spans="29:50" x14ac:dyDescent="0.2">
      <c r="AC188">
        <v>4</v>
      </c>
      <c r="AD188">
        <v>41</v>
      </c>
      <c r="AE188">
        <v>60</v>
      </c>
      <c r="AF188">
        <v>15559.251</v>
      </c>
      <c r="AG188">
        <v>9664.4650000000001</v>
      </c>
      <c r="AH188">
        <v>9698.3179999999993</v>
      </c>
      <c r="AI188">
        <v>-0.48399999999999999</v>
      </c>
      <c r="AJ188">
        <v>20.469000000000001</v>
      </c>
      <c r="AK188">
        <v>8.7530000000000001</v>
      </c>
      <c r="AL188">
        <v>7588.4719999999998</v>
      </c>
      <c r="AM188">
        <v>9679.1679999999997</v>
      </c>
      <c r="AN188">
        <v>0.223</v>
      </c>
      <c r="AO188">
        <v>6.6000000000000003E-2</v>
      </c>
      <c r="AP188">
        <v>0.81899999999999995</v>
      </c>
      <c r="AQ188">
        <v>0.59499999999999997</v>
      </c>
      <c r="AR188">
        <v>5.4290000000000003</v>
      </c>
      <c r="AS188">
        <v>19.943999999999999</v>
      </c>
      <c r="AT188">
        <v>33.362000000000002</v>
      </c>
      <c r="AU188">
        <v>12.637</v>
      </c>
      <c r="AV188">
        <v>25.751999999999999</v>
      </c>
      <c r="AW188">
        <v>16.436</v>
      </c>
      <c r="AX188">
        <v>10286.179</v>
      </c>
    </row>
    <row r="189" spans="29:50" x14ac:dyDescent="0.2">
      <c r="AC189">
        <v>4</v>
      </c>
      <c r="AD189">
        <v>42</v>
      </c>
      <c r="AE189">
        <v>120</v>
      </c>
      <c r="AF189">
        <v>12641.684999999999</v>
      </c>
      <c r="AG189">
        <v>8508.5300000000007</v>
      </c>
      <c r="AH189">
        <v>8631.5889999999999</v>
      </c>
      <c r="AI189">
        <v>-1.0840000000000001</v>
      </c>
      <c r="AJ189">
        <v>22.616</v>
      </c>
      <c r="AK189">
        <v>7.8109999999999999</v>
      </c>
      <c r="AL189">
        <v>6081.277</v>
      </c>
      <c r="AM189">
        <v>8611.1260000000002</v>
      </c>
      <c r="AN189">
        <v>0.26400000000000001</v>
      </c>
      <c r="AO189">
        <v>8.3000000000000004E-2</v>
      </c>
      <c r="AP189">
        <v>0.84499999999999997</v>
      </c>
      <c r="AQ189">
        <v>0.18099999999999999</v>
      </c>
      <c r="AR189">
        <v>6.25</v>
      </c>
      <c r="AS189">
        <v>17.981999999999999</v>
      </c>
      <c r="AT189">
        <v>36.314</v>
      </c>
      <c r="AU189">
        <v>15.3</v>
      </c>
      <c r="AV189">
        <v>27.831</v>
      </c>
      <c r="AW189">
        <v>18.712</v>
      </c>
      <c r="AX189">
        <v>9509.4920000000002</v>
      </c>
    </row>
    <row r="190" spans="29:50" x14ac:dyDescent="0.2">
      <c r="AC190">
        <v>4</v>
      </c>
      <c r="AD190">
        <v>43</v>
      </c>
      <c r="AE190">
        <v>12</v>
      </c>
      <c r="AF190">
        <v>32791.417999999998</v>
      </c>
      <c r="AG190">
        <v>11436.447</v>
      </c>
      <c r="AH190">
        <v>11582.540999999999</v>
      </c>
      <c r="AI190">
        <v>-4.5940000000000003</v>
      </c>
      <c r="AJ190">
        <v>30.594000000000001</v>
      </c>
      <c r="AK190">
        <v>18.459</v>
      </c>
      <c r="AL190">
        <v>15642.72</v>
      </c>
      <c r="AM190">
        <v>11405.02</v>
      </c>
      <c r="AN190">
        <v>0.71899999999999997</v>
      </c>
      <c r="AO190">
        <v>0.47899999999999998</v>
      </c>
      <c r="AP190">
        <v>0.94799999999999995</v>
      </c>
      <c r="AQ190">
        <v>0.55200000000000005</v>
      </c>
      <c r="AR190">
        <v>9.2040000000000006</v>
      </c>
      <c r="AS190">
        <v>44.186999999999998</v>
      </c>
      <c r="AT190">
        <v>57.369</v>
      </c>
      <c r="AU190">
        <v>14.583</v>
      </c>
      <c r="AV190">
        <v>40.337000000000003</v>
      </c>
      <c r="AW190">
        <v>22.635000000000002</v>
      </c>
      <c r="AX190">
        <v>17363.547999999999</v>
      </c>
    </row>
    <row r="191" spans="29:50" x14ac:dyDescent="0.2">
      <c r="AC191">
        <v>4</v>
      </c>
      <c r="AD191">
        <v>44</v>
      </c>
      <c r="AE191">
        <v>60</v>
      </c>
      <c r="AF191">
        <v>14401.94</v>
      </c>
      <c r="AG191">
        <v>-2357.6379999999999</v>
      </c>
      <c r="AH191">
        <v>4028.623</v>
      </c>
      <c r="AI191">
        <v>-0.28699999999999998</v>
      </c>
      <c r="AJ191">
        <v>18.349</v>
      </c>
      <c r="AK191">
        <v>7.6779999999999999</v>
      </c>
      <c r="AL191">
        <v>7023.73</v>
      </c>
      <c r="AM191">
        <v>-2331.8870000000002</v>
      </c>
      <c r="AN191">
        <v>0.79300000000000004</v>
      </c>
      <c r="AO191">
        <v>0.52900000000000003</v>
      </c>
      <c r="AP191">
        <v>0.78400000000000003</v>
      </c>
      <c r="AQ191">
        <v>0.36199999999999999</v>
      </c>
      <c r="AR191">
        <v>6.2789999999999999</v>
      </c>
      <c r="AS191">
        <v>17.11</v>
      </c>
      <c r="AT191">
        <v>28.448</v>
      </c>
      <c r="AU191">
        <v>10.614000000000001</v>
      </c>
      <c r="AV191">
        <v>22.72</v>
      </c>
      <c r="AW191">
        <v>14.766999999999999</v>
      </c>
      <c r="AX191">
        <v>5067.0770000000002</v>
      </c>
    </row>
    <row r="192" spans="29:50" x14ac:dyDescent="0.2">
      <c r="AC192">
        <v>4</v>
      </c>
      <c r="AD192">
        <v>45</v>
      </c>
      <c r="AE192">
        <v>120</v>
      </c>
      <c r="AF192">
        <v>16364.041999999999</v>
      </c>
      <c r="AG192">
        <v>-565.87400000000002</v>
      </c>
      <c r="AH192">
        <v>2638.8380000000002</v>
      </c>
      <c r="AI192">
        <v>-0.52700000000000002</v>
      </c>
      <c r="AJ192">
        <v>23.045999999999999</v>
      </c>
      <c r="AK192">
        <v>10.89</v>
      </c>
      <c r="AL192">
        <v>8031.2039999999997</v>
      </c>
      <c r="AM192">
        <v>-890.10199999999998</v>
      </c>
      <c r="AN192">
        <v>1</v>
      </c>
      <c r="AO192">
        <v>0.66900000000000004</v>
      </c>
      <c r="AP192">
        <v>0.98299999999999998</v>
      </c>
      <c r="AQ192">
        <v>0.71599999999999997</v>
      </c>
      <c r="AR192">
        <v>4.9240000000000004</v>
      </c>
      <c r="AS192">
        <v>28.501000000000001</v>
      </c>
      <c r="AT192">
        <v>72.173000000000002</v>
      </c>
      <c r="AU192">
        <v>14.065</v>
      </c>
      <c r="AV192">
        <v>42.088999999999999</v>
      </c>
      <c r="AW192">
        <v>18.114000000000001</v>
      </c>
      <c r="AX192">
        <v>3310.7420000000002</v>
      </c>
    </row>
    <row r="193" spans="29:50" x14ac:dyDescent="0.2">
      <c r="AC193">
        <v>4</v>
      </c>
      <c r="AD193">
        <v>46</v>
      </c>
      <c r="AE193">
        <v>12</v>
      </c>
      <c r="AF193">
        <v>26504.935000000001</v>
      </c>
      <c r="AG193">
        <v>3526.6239999999998</v>
      </c>
      <c r="AH193">
        <v>7595.5690000000004</v>
      </c>
      <c r="AI193">
        <v>0.48699999999999999</v>
      </c>
      <c r="AJ193">
        <v>18.559000000000001</v>
      </c>
      <c r="AK193">
        <v>11.205</v>
      </c>
      <c r="AL193">
        <v>12707.316000000001</v>
      </c>
      <c r="AM193">
        <v>3485.3870000000002</v>
      </c>
      <c r="AN193">
        <v>0.80200000000000005</v>
      </c>
      <c r="AO193">
        <v>0.46300000000000002</v>
      </c>
      <c r="AP193">
        <v>0.84499999999999997</v>
      </c>
      <c r="AQ193">
        <v>0.44</v>
      </c>
      <c r="AR193">
        <v>7.4039999999999999</v>
      </c>
      <c r="AS193">
        <v>26.52</v>
      </c>
      <c r="AT193">
        <v>33.981000000000002</v>
      </c>
      <c r="AU193">
        <v>7.2869999999999999</v>
      </c>
      <c r="AV193">
        <v>24.477</v>
      </c>
      <c r="AW193">
        <v>13.401</v>
      </c>
      <c r="AX193">
        <v>8867.44</v>
      </c>
    </row>
    <row r="194" spans="29:50" x14ac:dyDescent="0.2">
      <c r="AC194">
        <v>4</v>
      </c>
      <c r="AD194">
        <v>47</v>
      </c>
      <c r="AE194">
        <v>60</v>
      </c>
      <c r="AF194">
        <v>22586.612000000001</v>
      </c>
      <c r="AG194">
        <v>291.83699999999999</v>
      </c>
      <c r="AH194">
        <v>3070.1030000000001</v>
      </c>
      <c r="AI194">
        <v>-0.52</v>
      </c>
      <c r="AJ194">
        <v>34.081000000000003</v>
      </c>
      <c r="AK194">
        <v>24.326000000000001</v>
      </c>
      <c r="AL194">
        <v>10740.884</v>
      </c>
      <c r="AM194">
        <v>230.95400000000001</v>
      </c>
      <c r="AN194">
        <v>1</v>
      </c>
      <c r="AO194">
        <v>0.82599999999999996</v>
      </c>
      <c r="AP194">
        <v>1</v>
      </c>
      <c r="AQ194">
        <v>0.78400000000000003</v>
      </c>
      <c r="AR194">
        <v>7.1059999999999999</v>
      </c>
      <c r="AS194">
        <v>54.655999999999999</v>
      </c>
      <c r="AT194">
        <v>79.688999999999993</v>
      </c>
      <c r="AU194">
        <v>9.7720000000000002</v>
      </c>
      <c r="AV194">
        <v>57.981000000000002</v>
      </c>
      <c r="AW194">
        <v>18.183</v>
      </c>
      <c r="AX194">
        <v>4193.9880000000003</v>
      </c>
    </row>
    <row r="195" spans="29:50" x14ac:dyDescent="0.2">
      <c r="AC195">
        <v>4</v>
      </c>
      <c r="AD195">
        <v>48</v>
      </c>
      <c r="AE195">
        <v>120</v>
      </c>
      <c r="AF195">
        <v>12105.798000000001</v>
      </c>
      <c r="AG195">
        <v>831.33199999999999</v>
      </c>
      <c r="AH195">
        <v>2670.723</v>
      </c>
      <c r="AI195">
        <v>-0.877</v>
      </c>
      <c r="AJ195">
        <v>24.091000000000001</v>
      </c>
      <c r="AK195">
        <v>8.4190000000000005</v>
      </c>
      <c r="AL195">
        <v>5941.7640000000001</v>
      </c>
      <c r="AM195">
        <v>896.66499999999996</v>
      </c>
      <c r="AN195">
        <v>0.90100000000000002</v>
      </c>
      <c r="AO195">
        <v>0.56999999999999995</v>
      </c>
      <c r="AP195">
        <v>0.83599999999999997</v>
      </c>
      <c r="AQ195">
        <v>0.47399999999999998</v>
      </c>
      <c r="AR195">
        <v>5.2770000000000001</v>
      </c>
      <c r="AS195">
        <v>18.504999999999999</v>
      </c>
      <c r="AT195">
        <v>38.963999999999999</v>
      </c>
      <c r="AU195">
        <v>15.847</v>
      </c>
      <c r="AV195">
        <v>30.613</v>
      </c>
      <c r="AW195">
        <v>19.527000000000001</v>
      </c>
      <c r="AX195">
        <v>3583.915</v>
      </c>
    </row>
    <row r="196" spans="29:50" x14ac:dyDescent="0.2">
      <c r="AC196">
        <v>5</v>
      </c>
      <c r="AD196">
        <v>1</v>
      </c>
      <c r="AE196">
        <v>12</v>
      </c>
      <c r="AF196">
        <v>17036.488000000001</v>
      </c>
      <c r="AG196">
        <v>-2600.509</v>
      </c>
      <c r="AH196">
        <v>3776.1619999999998</v>
      </c>
      <c r="AI196">
        <v>-0.69699999999999995</v>
      </c>
      <c r="AJ196">
        <v>20.605</v>
      </c>
      <c r="AK196">
        <v>9.5589999999999993</v>
      </c>
      <c r="AL196">
        <v>7733.8509999999997</v>
      </c>
      <c r="AM196">
        <v>-2605.2159999999999</v>
      </c>
      <c r="AN196">
        <v>0.86</v>
      </c>
      <c r="AO196">
        <v>0.68600000000000005</v>
      </c>
      <c r="AP196">
        <v>0.82799999999999996</v>
      </c>
      <c r="AQ196">
        <v>0.67200000000000004</v>
      </c>
      <c r="AR196">
        <v>5.17</v>
      </c>
      <c r="AS196">
        <v>22.2</v>
      </c>
      <c r="AT196">
        <v>34.856999999999999</v>
      </c>
      <c r="AU196">
        <v>11.433999999999999</v>
      </c>
      <c r="AV196">
        <v>25.917000000000002</v>
      </c>
      <c r="AW196">
        <v>16.218</v>
      </c>
      <c r="AX196">
        <v>5531.94</v>
      </c>
    </row>
    <row r="197" spans="29:50" x14ac:dyDescent="0.2">
      <c r="AC197">
        <v>5</v>
      </c>
      <c r="AD197">
        <v>2</v>
      </c>
      <c r="AE197">
        <v>60</v>
      </c>
      <c r="AF197">
        <v>6212.4660000000003</v>
      </c>
      <c r="AG197">
        <v>76.072999999999993</v>
      </c>
      <c r="AH197">
        <v>1244.6559999999999</v>
      </c>
      <c r="AI197">
        <v>-0.308</v>
      </c>
      <c r="AJ197">
        <v>31.859000000000002</v>
      </c>
      <c r="AK197">
        <v>7.3159999999999998</v>
      </c>
      <c r="AL197">
        <v>2996.2530000000002</v>
      </c>
      <c r="AM197">
        <v>50.94</v>
      </c>
      <c r="AN197">
        <v>0.96699999999999997</v>
      </c>
      <c r="AO197">
        <v>0.70199999999999996</v>
      </c>
      <c r="AP197">
        <v>0.95699999999999996</v>
      </c>
      <c r="AQ197">
        <v>0.67200000000000004</v>
      </c>
      <c r="AR197">
        <v>3.03</v>
      </c>
      <c r="AS197">
        <v>15.303000000000001</v>
      </c>
      <c r="AT197">
        <v>40.707000000000001</v>
      </c>
      <c r="AU197">
        <v>24.129000000000001</v>
      </c>
      <c r="AV197">
        <v>35.918999999999997</v>
      </c>
      <c r="AW197">
        <v>28.036000000000001</v>
      </c>
      <c r="AX197">
        <v>1810.2470000000001</v>
      </c>
    </row>
    <row r="198" spans="29:50" x14ac:dyDescent="0.2">
      <c r="AC198">
        <v>5</v>
      </c>
      <c r="AD198">
        <v>3</v>
      </c>
      <c r="AE198">
        <v>120</v>
      </c>
      <c r="AF198">
        <v>4980.6719999999996</v>
      </c>
      <c r="AG198">
        <v>257.565</v>
      </c>
      <c r="AH198">
        <v>1029.7860000000001</v>
      </c>
      <c r="AI198">
        <v>-0.27600000000000002</v>
      </c>
      <c r="AJ198">
        <v>50.548000000000002</v>
      </c>
      <c r="AK198">
        <v>6.6989999999999998</v>
      </c>
      <c r="AL198">
        <v>2363.6419999999998</v>
      </c>
      <c r="AM198">
        <v>230.327</v>
      </c>
      <c r="AN198">
        <v>0.95899999999999996</v>
      </c>
      <c r="AO198">
        <v>0.68600000000000005</v>
      </c>
      <c r="AP198">
        <v>0.96599999999999997</v>
      </c>
      <c r="AQ198">
        <v>0.73299999999999998</v>
      </c>
      <c r="AR198">
        <v>2.6539999999999999</v>
      </c>
      <c r="AS198">
        <v>14.005000000000001</v>
      </c>
      <c r="AT198">
        <v>60.185000000000002</v>
      </c>
      <c r="AU198">
        <v>42.106000000000002</v>
      </c>
      <c r="AV198">
        <v>55.234999999999999</v>
      </c>
      <c r="AW198">
        <v>46.267000000000003</v>
      </c>
      <c r="AX198">
        <v>1391.2929999999999</v>
      </c>
    </row>
    <row r="199" spans="29:50" x14ac:dyDescent="0.2">
      <c r="AC199">
        <v>5</v>
      </c>
      <c r="AD199">
        <v>4</v>
      </c>
      <c r="AE199">
        <v>12</v>
      </c>
      <c r="AF199">
        <v>21114.670999999998</v>
      </c>
      <c r="AG199">
        <v>-502.40800000000002</v>
      </c>
      <c r="AH199">
        <v>3932.183</v>
      </c>
      <c r="AI199">
        <v>-0.67300000000000004</v>
      </c>
      <c r="AJ199">
        <v>18.059000000000001</v>
      </c>
      <c r="AK199">
        <v>9.1509999999999998</v>
      </c>
      <c r="AL199">
        <v>9836.3050000000003</v>
      </c>
      <c r="AM199">
        <v>-514.47699999999998</v>
      </c>
      <c r="AN199">
        <v>0.97499999999999998</v>
      </c>
      <c r="AO199">
        <v>0.76900000000000002</v>
      </c>
      <c r="AP199">
        <v>0.83599999999999997</v>
      </c>
      <c r="AQ199">
        <v>0.55200000000000005</v>
      </c>
      <c r="AR199">
        <v>6.0709999999999997</v>
      </c>
      <c r="AS199">
        <v>21.742000000000001</v>
      </c>
      <c r="AT199">
        <v>31.811</v>
      </c>
      <c r="AU199">
        <v>8.6869999999999994</v>
      </c>
      <c r="AV199">
        <v>23.14</v>
      </c>
      <c r="AW199">
        <v>13.574999999999999</v>
      </c>
      <c r="AX199">
        <v>4850.5349999999999</v>
      </c>
    </row>
    <row r="200" spans="29:50" x14ac:dyDescent="0.2">
      <c r="AC200">
        <v>5</v>
      </c>
      <c r="AD200">
        <v>5</v>
      </c>
      <c r="AE200">
        <v>60</v>
      </c>
      <c r="AF200">
        <v>9382.4699999999993</v>
      </c>
      <c r="AG200">
        <v>211.642</v>
      </c>
      <c r="AH200">
        <v>2164.39</v>
      </c>
      <c r="AI200">
        <v>-0.45200000000000001</v>
      </c>
      <c r="AJ200">
        <v>20.706</v>
      </c>
      <c r="AK200">
        <v>6.9530000000000003</v>
      </c>
      <c r="AL200">
        <v>4518.0110000000004</v>
      </c>
      <c r="AM200">
        <v>215.751</v>
      </c>
      <c r="AN200">
        <v>0.91700000000000004</v>
      </c>
      <c r="AO200">
        <v>0.64500000000000002</v>
      </c>
      <c r="AP200">
        <v>0.84499999999999997</v>
      </c>
      <c r="AQ200">
        <v>0.63800000000000001</v>
      </c>
      <c r="AR200">
        <v>4.4649999999999999</v>
      </c>
      <c r="AS200">
        <v>15.79</v>
      </c>
      <c r="AT200">
        <v>32.588999999999999</v>
      </c>
      <c r="AU200">
        <v>13.581</v>
      </c>
      <c r="AV200">
        <v>25.245999999999999</v>
      </c>
      <c r="AW200">
        <v>17.116</v>
      </c>
      <c r="AX200">
        <v>3135.1790000000001</v>
      </c>
    </row>
    <row r="201" spans="29:50" x14ac:dyDescent="0.2">
      <c r="AC201">
        <v>5</v>
      </c>
      <c r="AD201">
        <v>6</v>
      </c>
      <c r="AE201">
        <v>120</v>
      </c>
      <c r="AF201">
        <v>8418.1039999999994</v>
      </c>
      <c r="AG201">
        <v>-186.768</v>
      </c>
      <c r="AH201">
        <v>1847.925</v>
      </c>
      <c r="AI201">
        <v>-0.39</v>
      </c>
      <c r="AJ201">
        <v>26.198</v>
      </c>
      <c r="AK201">
        <v>7.4580000000000002</v>
      </c>
      <c r="AL201">
        <v>4126.3609999999999</v>
      </c>
      <c r="AM201">
        <v>-190.56100000000001</v>
      </c>
      <c r="AN201">
        <v>0.96699999999999997</v>
      </c>
      <c r="AO201">
        <v>0.67800000000000005</v>
      </c>
      <c r="AP201">
        <v>0.871</v>
      </c>
      <c r="AQ201">
        <v>0.65500000000000003</v>
      </c>
      <c r="AR201">
        <v>3.85</v>
      </c>
      <c r="AS201">
        <v>15.885</v>
      </c>
      <c r="AT201">
        <v>38.731000000000002</v>
      </c>
      <c r="AU201">
        <v>18.323</v>
      </c>
      <c r="AV201">
        <v>31.695</v>
      </c>
      <c r="AW201">
        <v>21.966000000000001</v>
      </c>
      <c r="AX201">
        <v>2412.8850000000002</v>
      </c>
    </row>
    <row r="202" spans="29:50" x14ac:dyDescent="0.2">
      <c r="AC202">
        <v>5</v>
      </c>
      <c r="AD202">
        <v>7</v>
      </c>
      <c r="AE202">
        <v>12</v>
      </c>
      <c r="AF202">
        <v>10478.307000000001</v>
      </c>
      <c r="AG202">
        <v>-4662.5249999999996</v>
      </c>
      <c r="AH202">
        <v>5972.4</v>
      </c>
      <c r="AI202">
        <v>-0.54300000000000004</v>
      </c>
      <c r="AJ202">
        <v>27.026</v>
      </c>
      <c r="AK202">
        <v>8.4</v>
      </c>
      <c r="AL202">
        <v>4480.1660000000002</v>
      </c>
      <c r="AM202">
        <v>-4680.1409999999996</v>
      </c>
      <c r="AN202">
        <v>0.47099999999999997</v>
      </c>
      <c r="AO202">
        <v>0.24</v>
      </c>
      <c r="AP202">
        <v>0.71599999999999997</v>
      </c>
      <c r="AQ202">
        <v>0.29299999999999998</v>
      </c>
      <c r="AR202">
        <v>7.1269999999999998</v>
      </c>
      <c r="AS202">
        <v>18.753</v>
      </c>
      <c r="AT202">
        <v>35.524999999999999</v>
      </c>
      <c r="AU202">
        <v>18.068999999999999</v>
      </c>
      <c r="AV202">
        <v>30.838999999999999</v>
      </c>
      <c r="AW202">
        <v>23.056000000000001</v>
      </c>
      <c r="AX202">
        <v>7368.9830000000002</v>
      </c>
    </row>
    <row r="203" spans="29:50" x14ac:dyDescent="0.2">
      <c r="AC203">
        <v>5</v>
      </c>
      <c r="AD203">
        <v>8</v>
      </c>
      <c r="AE203">
        <v>60</v>
      </c>
      <c r="AF203">
        <v>11560.207</v>
      </c>
      <c r="AG203">
        <v>-1699.182</v>
      </c>
      <c r="AH203">
        <v>2809.8380000000002</v>
      </c>
      <c r="AI203">
        <v>0.79</v>
      </c>
      <c r="AJ203">
        <v>24.523</v>
      </c>
      <c r="AK203">
        <v>8.7530000000000001</v>
      </c>
      <c r="AL203">
        <v>5546.6329999999998</v>
      </c>
      <c r="AM203">
        <v>-1677.375</v>
      </c>
      <c r="AN203">
        <v>0.90100000000000002</v>
      </c>
      <c r="AO203">
        <v>0.504</v>
      </c>
      <c r="AP203">
        <v>0.91400000000000003</v>
      </c>
      <c r="AQ203">
        <v>0.629</v>
      </c>
      <c r="AR203">
        <v>4.6550000000000002</v>
      </c>
      <c r="AS203">
        <v>19.588999999999999</v>
      </c>
      <c r="AT203">
        <v>39.314999999999998</v>
      </c>
      <c r="AU203">
        <v>16.067</v>
      </c>
      <c r="AV203">
        <v>30.677</v>
      </c>
      <c r="AW203">
        <v>19.981000000000002</v>
      </c>
      <c r="AX203">
        <v>3666.1419999999998</v>
      </c>
    </row>
    <row r="204" spans="29:50" x14ac:dyDescent="0.2">
      <c r="AC204">
        <v>5</v>
      </c>
      <c r="AD204">
        <v>9</v>
      </c>
      <c r="AE204">
        <v>120</v>
      </c>
      <c r="AF204">
        <v>9322.2150000000001</v>
      </c>
      <c r="AG204">
        <v>-1023.715</v>
      </c>
      <c r="AH204">
        <v>2332.5450000000001</v>
      </c>
      <c r="AI204">
        <v>0.64500000000000002</v>
      </c>
      <c r="AJ204">
        <v>30.335999999999999</v>
      </c>
      <c r="AK204">
        <v>8.2100000000000009</v>
      </c>
      <c r="AL204">
        <v>4501.7250000000004</v>
      </c>
      <c r="AM204">
        <v>-992.63800000000003</v>
      </c>
      <c r="AN204">
        <v>0.81799999999999995</v>
      </c>
      <c r="AO204">
        <v>0.66100000000000003</v>
      </c>
      <c r="AP204">
        <v>0.92200000000000004</v>
      </c>
      <c r="AQ204">
        <v>0.60299999999999998</v>
      </c>
      <c r="AR204">
        <v>4.1230000000000002</v>
      </c>
      <c r="AS204">
        <v>17.664999999999999</v>
      </c>
      <c r="AT204">
        <v>41.231999999999999</v>
      </c>
      <c r="AU204">
        <v>21.353000000000002</v>
      </c>
      <c r="AV204">
        <v>35.372999999999998</v>
      </c>
      <c r="AW204">
        <v>25.666</v>
      </c>
      <c r="AX204">
        <v>3287.2080000000001</v>
      </c>
    </row>
    <row r="205" spans="29:50" x14ac:dyDescent="0.2">
      <c r="AC205">
        <v>5</v>
      </c>
      <c r="AD205">
        <v>10</v>
      </c>
      <c r="AE205">
        <v>12</v>
      </c>
      <c r="AF205">
        <v>16651.096000000001</v>
      </c>
      <c r="AG205">
        <v>-2836.942</v>
      </c>
      <c r="AH205">
        <v>4509.0450000000001</v>
      </c>
      <c r="AI205">
        <v>-0.64500000000000002</v>
      </c>
      <c r="AJ205">
        <v>20.622</v>
      </c>
      <c r="AK205">
        <v>9.7650000000000006</v>
      </c>
      <c r="AL205">
        <v>7593.7669999999998</v>
      </c>
      <c r="AM205">
        <v>-2831.29</v>
      </c>
      <c r="AN205">
        <v>0.80200000000000005</v>
      </c>
      <c r="AO205">
        <v>0.51200000000000001</v>
      </c>
      <c r="AP205">
        <v>0.81899999999999995</v>
      </c>
      <c r="AQ205">
        <v>0.56899999999999995</v>
      </c>
      <c r="AR205">
        <v>5.9370000000000003</v>
      </c>
      <c r="AS205">
        <v>22.277000000000001</v>
      </c>
      <c r="AT205">
        <v>34.445999999999998</v>
      </c>
      <c r="AU205">
        <v>11.196</v>
      </c>
      <c r="AV205">
        <v>26.405000000000001</v>
      </c>
      <c r="AW205">
        <v>16.065000000000001</v>
      </c>
      <c r="AX205">
        <v>5880.4380000000001</v>
      </c>
    </row>
    <row r="206" spans="29:50" x14ac:dyDescent="0.2">
      <c r="AC206">
        <v>5</v>
      </c>
      <c r="AD206">
        <v>11</v>
      </c>
      <c r="AE206">
        <v>60</v>
      </c>
      <c r="AF206">
        <v>11373.705</v>
      </c>
      <c r="AG206">
        <v>-1218.4100000000001</v>
      </c>
      <c r="AH206">
        <v>3025.5729999999999</v>
      </c>
      <c r="AI206">
        <v>-0.42899999999999999</v>
      </c>
      <c r="AJ206">
        <v>20.37</v>
      </c>
      <c r="AK206">
        <v>7.1539999999999999</v>
      </c>
      <c r="AL206">
        <v>5478.05</v>
      </c>
      <c r="AM206">
        <v>-1228.318</v>
      </c>
      <c r="AN206">
        <v>0.80200000000000005</v>
      </c>
      <c r="AO206">
        <v>0.59499999999999997</v>
      </c>
      <c r="AP206">
        <v>0.84499999999999997</v>
      </c>
      <c r="AQ206">
        <v>0.48299999999999998</v>
      </c>
      <c r="AR206">
        <v>5.0629999999999997</v>
      </c>
      <c r="AS206">
        <v>16.474</v>
      </c>
      <c r="AT206">
        <v>30.646000000000001</v>
      </c>
      <c r="AU206">
        <v>13.686999999999999</v>
      </c>
      <c r="AV206">
        <v>24.483000000000001</v>
      </c>
      <c r="AW206">
        <v>17.100000000000001</v>
      </c>
      <c r="AX206">
        <v>4226.2879999999996</v>
      </c>
    </row>
    <row r="207" spans="29:50" x14ac:dyDescent="0.2">
      <c r="AC207">
        <v>5</v>
      </c>
      <c r="AD207">
        <v>12</v>
      </c>
      <c r="AE207">
        <v>120</v>
      </c>
      <c r="AF207">
        <v>10771.947</v>
      </c>
      <c r="AG207">
        <v>-343.745</v>
      </c>
      <c r="AH207">
        <v>1776.1469999999999</v>
      </c>
      <c r="AI207">
        <v>-0.153</v>
      </c>
      <c r="AJ207">
        <v>22.936</v>
      </c>
      <c r="AK207">
        <v>7.4059999999999997</v>
      </c>
      <c r="AL207">
        <v>5208.5990000000002</v>
      </c>
      <c r="AM207">
        <v>-326.30500000000001</v>
      </c>
      <c r="AN207">
        <v>0.91700000000000004</v>
      </c>
      <c r="AO207">
        <v>0.79300000000000004</v>
      </c>
      <c r="AP207">
        <v>0.84499999999999997</v>
      </c>
      <c r="AQ207">
        <v>0.63800000000000001</v>
      </c>
      <c r="AR207">
        <v>4.4050000000000002</v>
      </c>
      <c r="AS207">
        <v>16.058</v>
      </c>
      <c r="AT207">
        <v>31.914999999999999</v>
      </c>
      <c r="AU207">
        <v>16.007999999999999</v>
      </c>
      <c r="AV207">
        <v>26.972000000000001</v>
      </c>
      <c r="AW207">
        <v>19.413</v>
      </c>
      <c r="AX207">
        <v>2754.1579999999999</v>
      </c>
    </row>
    <row r="208" spans="29:50" x14ac:dyDescent="0.2">
      <c r="AC208">
        <v>5</v>
      </c>
      <c r="AD208">
        <v>13</v>
      </c>
      <c r="AE208">
        <v>12</v>
      </c>
      <c r="AF208">
        <v>14401.368</v>
      </c>
      <c r="AG208">
        <v>889.01800000000003</v>
      </c>
      <c r="AH208">
        <v>2917.2579999999998</v>
      </c>
      <c r="AI208">
        <v>-0.33900000000000002</v>
      </c>
      <c r="AJ208">
        <v>21.873000000000001</v>
      </c>
      <c r="AK208">
        <v>8.3970000000000002</v>
      </c>
      <c r="AL208">
        <v>6374.8280000000004</v>
      </c>
      <c r="AM208">
        <v>877.92899999999997</v>
      </c>
      <c r="AN208">
        <v>0.94199999999999995</v>
      </c>
      <c r="AO208">
        <v>0.66900000000000004</v>
      </c>
      <c r="AP208">
        <v>0.84499999999999997</v>
      </c>
      <c r="AQ208">
        <v>0.53400000000000003</v>
      </c>
      <c r="AR208">
        <v>5.2590000000000003</v>
      </c>
      <c r="AS208">
        <v>19.096</v>
      </c>
      <c r="AT208">
        <v>31.204999999999998</v>
      </c>
      <c r="AU208">
        <v>14.227</v>
      </c>
      <c r="AV208">
        <v>25.861999999999998</v>
      </c>
      <c r="AW208">
        <v>18.234000000000002</v>
      </c>
      <c r="AX208">
        <v>3634.7730000000001</v>
      </c>
    </row>
    <row r="209" spans="29:50" x14ac:dyDescent="0.2">
      <c r="AC209">
        <v>5</v>
      </c>
      <c r="AD209">
        <v>14</v>
      </c>
      <c r="AE209">
        <v>60</v>
      </c>
      <c r="AF209">
        <v>6589.27</v>
      </c>
      <c r="AG209">
        <v>-174.93199999999999</v>
      </c>
      <c r="AH209">
        <v>1038.4100000000001</v>
      </c>
      <c r="AI209">
        <v>-0.111</v>
      </c>
      <c r="AJ209">
        <v>43.826999999999998</v>
      </c>
      <c r="AK209">
        <v>8.6</v>
      </c>
      <c r="AL209">
        <v>3168.8760000000002</v>
      </c>
      <c r="AM209">
        <v>-181.33699999999999</v>
      </c>
      <c r="AN209">
        <v>0.98299999999999998</v>
      </c>
      <c r="AO209">
        <v>0.71899999999999997</v>
      </c>
      <c r="AP209">
        <v>0.98299999999999998</v>
      </c>
      <c r="AQ209">
        <v>0.75</v>
      </c>
      <c r="AR209">
        <v>2.7029999999999998</v>
      </c>
      <c r="AS209">
        <v>17.888999999999999</v>
      </c>
      <c r="AT209">
        <v>55.098999999999997</v>
      </c>
      <c r="AU209">
        <v>33.643999999999998</v>
      </c>
      <c r="AV209">
        <v>49.194000000000003</v>
      </c>
      <c r="AW209">
        <v>38.685000000000002</v>
      </c>
      <c r="AX209">
        <v>1330.0809999999999</v>
      </c>
    </row>
    <row r="210" spans="29:50" x14ac:dyDescent="0.2">
      <c r="AC210">
        <v>5</v>
      </c>
      <c r="AD210">
        <v>15</v>
      </c>
      <c r="AE210">
        <v>120</v>
      </c>
      <c r="AF210">
        <v>5054.1660000000002</v>
      </c>
      <c r="AG210">
        <v>-206.19499999999999</v>
      </c>
      <c r="AH210">
        <v>795.78399999999999</v>
      </c>
      <c r="AI210">
        <v>-0.20499999999999999</v>
      </c>
      <c r="AJ210">
        <v>42.433999999999997</v>
      </c>
      <c r="AK210">
        <v>6.78</v>
      </c>
      <c r="AL210">
        <v>2466.9450000000002</v>
      </c>
      <c r="AM210">
        <v>-210.761</v>
      </c>
      <c r="AN210">
        <v>0.98299999999999998</v>
      </c>
      <c r="AO210">
        <v>0.79300000000000004</v>
      </c>
      <c r="AP210">
        <v>1</v>
      </c>
      <c r="AQ210">
        <v>0.86199999999999999</v>
      </c>
      <c r="AR210">
        <v>1.992</v>
      </c>
      <c r="AS210">
        <v>13.96</v>
      </c>
      <c r="AT210">
        <v>53.68</v>
      </c>
      <c r="AU210">
        <v>33.369</v>
      </c>
      <c r="AV210">
        <v>47.546999999999997</v>
      </c>
      <c r="AW210">
        <v>37.779000000000003</v>
      </c>
      <c r="AX210">
        <v>1078.9359999999999</v>
      </c>
    </row>
    <row r="211" spans="29:50" x14ac:dyDescent="0.2">
      <c r="AC211">
        <v>5</v>
      </c>
      <c r="AD211">
        <v>16</v>
      </c>
      <c r="AE211">
        <v>12</v>
      </c>
      <c r="AF211">
        <v>20647.314999999999</v>
      </c>
      <c r="AG211">
        <v>696.18700000000001</v>
      </c>
      <c r="AH211">
        <v>3465.5680000000002</v>
      </c>
      <c r="AI211">
        <v>-0.35499999999999998</v>
      </c>
      <c r="AJ211">
        <v>19.283000000000001</v>
      </c>
      <c r="AK211">
        <v>9.5180000000000007</v>
      </c>
      <c r="AL211">
        <v>9590.5419999999995</v>
      </c>
      <c r="AM211">
        <v>697.55600000000004</v>
      </c>
      <c r="AN211">
        <v>0.99199999999999999</v>
      </c>
      <c r="AO211">
        <v>0.77700000000000002</v>
      </c>
      <c r="AP211">
        <v>0.871</v>
      </c>
      <c r="AQ211">
        <v>0.621</v>
      </c>
      <c r="AR211">
        <v>5.6529999999999996</v>
      </c>
      <c r="AS211">
        <v>22.478999999999999</v>
      </c>
      <c r="AT211">
        <v>32.645000000000003</v>
      </c>
      <c r="AU211">
        <v>9.5009999999999994</v>
      </c>
      <c r="AV211">
        <v>24.041</v>
      </c>
      <c r="AW211">
        <v>15.111000000000001</v>
      </c>
      <c r="AX211">
        <v>4484.4809999999998</v>
      </c>
    </row>
    <row r="212" spans="29:50" x14ac:dyDescent="0.2">
      <c r="AC212">
        <v>5</v>
      </c>
      <c r="AD212">
        <v>17</v>
      </c>
      <c r="AE212">
        <v>60</v>
      </c>
      <c r="AF212">
        <v>11819.550999999999</v>
      </c>
      <c r="AG212">
        <v>-428.28899999999999</v>
      </c>
      <c r="AH212">
        <v>1563.3040000000001</v>
      </c>
      <c r="AI212">
        <v>-0.378</v>
      </c>
      <c r="AJ212">
        <v>29.29</v>
      </c>
      <c r="AK212">
        <v>11.548999999999999</v>
      </c>
      <c r="AL212">
        <v>5686.0330000000004</v>
      </c>
      <c r="AM212">
        <v>-424.113</v>
      </c>
      <c r="AN212">
        <v>0.99199999999999999</v>
      </c>
      <c r="AO212">
        <v>0.86799999999999999</v>
      </c>
      <c r="AP212">
        <v>1</v>
      </c>
      <c r="AQ212">
        <v>0.82799999999999996</v>
      </c>
      <c r="AR212">
        <v>3.4740000000000002</v>
      </c>
      <c r="AS212">
        <v>25.596</v>
      </c>
      <c r="AT212">
        <v>48.360999999999997</v>
      </c>
      <c r="AU212">
        <v>17.137</v>
      </c>
      <c r="AV212">
        <v>37.664999999999999</v>
      </c>
      <c r="AW212">
        <v>22.436</v>
      </c>
      <c r="AX212">
        <v>2137.6619999999998</v>
      </c>
    </row>
    <row r="213" spans="29:50" x14ac:dyDescent="0.2">
      <c r="AC213">
        <v>5</v>
      </c>
      <c r="AD213">
        <v>18</v>
      </c>
      <c r="AE213">
        <v>120</v>
      </c>
      <c r="AF213">
        <v>7522.5010000000002</v>
      </c>
      <c r="AG213">
        <v>-77.19</v>
      </c>
      <c r="AH213">
        <v>1732.6759999999999</v>
      </c>
      <c r="AI213">
        <v>-0.437</v>
      </c>
      <c r="AJ213">
        <v>24.209</v>
      </c>
      <c r="AK213">
        <v>6.577</v>
      </c>
      <c r="AL213">
        <v>3673.6509999999998</v>
      </c>
      <c r="AM213">
        <v>-78.042000000000002</v>
      </c>
      <c r="AN213">
        <v>0.91700000000000004</v>
      </c>
      <c r="AO213">
        <v>0.66100000000000003</v>
      </c>
      <c r="AP213">
        <v>0.81899999999999995</v>
      </c>
      <c r="AQ213">
        <v>0.58599999999999997</v>
      </c>
      <c r="AR213">
        <v>4.2210000000000001</v>
      </c>
      <c r="AS213">
        <v>13.84</v>
      </c>
      <c r="AT213">
        <v>32.700000000000003</v>
      </c>
      <c r="AU213">
        <v>17.611999999999998</v>
      </c>
      <c r="AV213">
        <v>28.01</v>
      </c>
      <c r="AW213">
        <v>20.771999999999998</v>
      </c>
      <c r="AX213">
        <v>2459.7820000000002</v>
      </c>
    </row>
    <row r="214" spans="29:50" x14ac:dyDescent="0.2">
      <c r="AC214">
        <v>5</v>
      </c>
      <c r="AD214">
        <v>19</v>
      </c>
      <c r="AE214">
        <v>12</v>
      </c>
      <c r="AF214">
        <v>11141.43</v>
      </c>
      <c r="AG214">
        <v>652.17100000000005</v>
      </c>
      <c r="AH214">
        <v>2651.7109999999998</v>
      </c>
      <c r="AI214">
        <v>-0.88</v>
      </c>
      <c r="AJ214">
        <v>21.169</v>
      </c>
      <c r="AK214">
        <v>7.7709999999999999</v>
      </c>
      <c r="AL214">
        <v>4978.768</v>
      </c>
      <c r="AM214">
        <v>619.54499999999996</v>
      </c>
      <c r="AN214">
        <v>0.89300000000000002</v>
      </c>
      <c r="AO214">
        <v>0.504</v>
      </c>
      <c r="AP214">
        <v>0.81899999999999995</v>
      </c>
      <c r="AQ214">
        <v>0.49099999999999999</v>
      </c>
      <c r="AR214">
        <v>5.4989999999999997</v>
      </c>
      <c r="AS214">
        <v>17.227</v>
      </c>
      <c r="AT214">
        <v>31.105</v>
      </c>
      <c r="AU214">
        <v>14.625999999999999</v>
      </c>
      <c r="AV214">
        <v>24.974</v>
      </c>
      <c r="AW214">
        <v>18.11</v>
      </c>
      <c r="AX214">
        <v>3814.1309999999999</v>
      </c>
    </row>
    <row r="215" spans="29:50" x14ac:dyDescent="0.2">
      <c r="AC215">
        <v>5</v>
      </c>
      <c r="AD215">
        <v>20</v>
      </c>
      <c r="AE215">
        <v>60</v>
      </c>
      <c r="AF215">
        <v>4995.7910000000002</v>
      </c>
      <c r="AG215">
        <v>-663.75300000000004</v>
      </c>
      <c r="AH215">
        <v>1121.127</v>
      </c>
      <c r="AI215">
        <v>-9.1999999999999998E-2</v>
      </c>
      <c r="AJ215">
        <v>33.924999999999997</v>
      </c>
      <c r="AK215">
        <v>5.952</v>
      </c>
      <c r="AL215">
        <v>2427.681</v>
      </c>
      <c r="AM215">
        <v>-676.41200000000003</v>
      </c>
      <c r="AN215">
        <v>0.88400000000000001</v>
      </c>
      <c r="AO215">
        <v>0.74399999999999999</v>
      </c>
      <c r="AP215">
        <v>0.92200000000000004</v>
      </c>
      <c r="AQ215">
        <v>0.70699999999999996</v>
      </c>
      <c r="AR215">
        <v>2.5960000000000001</v>
      </c>
      <c r="AS215">
        <v>12.323</v>
      </c>
      <c r="AT215">
        <v>41.994</v>
      </c>
      <c r="AU215">
        <v>26.797999999999998</v>
      </c>
      <c r="AV215">
        <v>37.636000000000003</v>
      </c>
      <c r="AW215">
        <v>30.361000000000001</v>
      </c>
      <c r="AX215">
        <v>1784.4259999999999</v>
      </c>
    </row>
    <row r="216" spans="29:50" x14ac:dyDescent="0.2">
      <c r="AC216">
        <v>5</v>
      </c>
      <c r="AD216">
        <v>21</v>
      </c>
      <c r="AE216">
        <v>120</v>
      </c>
      <c r="AF216">
        <v>4138.8590000000004</v>
      </c>
      <c r="AG216">
        <v>-24.952000000000002</v>
      </c>
      <c r="AH216">
        <v>634.67899999999997</v>
      </c>
      <c r="AI216">
        <v>-0.20799999999999999</v>
      </c>
      <c r="AJ216">
        <v>38.847000000000001</v>
      </c>
      <c r="AK216">
        <v>5.3220000000000001</v>
      </c>
      <c r="AL216">
        <v>2018.4639999999999</v>
      </c>
      <c r="AM216">
        <v>-30.058</v>
      </c>
      <c r="AN216">
        <v>0.95</v>
      </c>
      <c r="AO216">
        <v>0.81</v>
      </c>
      <c r="AP216">
        <v>0.97399999999999998</v>
      </c>
      <c r="AQ216">
        <v>0.80200000000000005</v>
      </c>
      <c r="AR216">
        <v>1.738</v>
      </c>
      <c r="AS216">
        <v>10.965999999999999</v>
      </c>
      <c r="AT216">
        <v>45.051000000000002</v>
      </c>
      <c r="AU216">
        <v>32.9</v>
      </c>
      <c r="AV216">
        <v>41.877000000000002</v>
      </c>
      <c r="AW216">
        <v>35.893000000000001</v>
      </c>
      <c r="AX216">
        <v>951.16</v>
      </c>
    </row>
    <row r="217" spans="29:50" x14ac:dyDescent="0.2">
      <c r="AC217">
        <v>5</v>
      </c>
      <c r="AD217">
        <v>22</v>
      </c>
      <c r="AE217">
        <v>12</v>
      </c>
      <c r="AF217">
        <v>21747.201000000001</v>
      </c>
      <c r="AG217">
        <v>3039.9630000000002</v>
      </c>
      <c r="AH217">
        <v>4552.8590000000004</v>
      </c>
      <c r="AI217">
        <v>-0.40300000000000002</v>
      </c>
      <c r="AJ217">
        <v>18.678999999999998</v>
      </c>
      <c r="AK217">
        <v>9.3059999999999992</v>
      </c>
      <c r="AL217">
        <v>10252.477999999999</v>
      </c>
      <c r="AM217">
        <v>3030.4479999999999</v>
      </c>
      <c r="AN217">
        <v>0.94199999999999995</v>
      </c>
      <c r="AO217">
        <v>0.64500000000000002</v>
      </c>
      <c r="AP217">
        <v>0.81</v>
      </c>
      <c r="AQ217">
        <v>0.51700000000000002</v>
      </c>
      <c r="AR217">
        <v>6.41</v>
      </c>
      <c r="AS217">
        <v>21.677</v>
      </c>
      <c r="AT217">
        <v>31.452999999999999</v>
      </c>
      <c r="AU217">
        <v>9.8360000000000003</v>
      </c>
      <c r="AV217">
        <v>23.797000000000001</v>
      </c>
      <c r="AW217">
        <v>14.426</v>
      </c>
      <c r="AX217">
        <v>5669.6760000000004</v>
      </c>
    </row>
    <row r="218" spans="29:50" x14ac:dyDescent="0.2">
      <c r="AC218">
        <v>5</v>
      </c>
      <c r="AD218">
        <v>23</v>
      </c>
      <c r="AE218">
        <v>60</v>
      </c>
      <c r="AF218">
        <v>9813.1830000000009</v>
      </c>
      <c r="AG218">
        <v>254.84800000000001</v>
      </c>
      <c r="AH218">
        <v>1608.806</v>
      </c>
      <c r="AI218">
        <v>-0.41</v>
      </c>
      <c r="AJ218">
        <v>23.844000000000001</v>
      </c>
      <c r="AK218">
        <v>7.8380000000000001</v>
      </c>
      <c r="AL218">
        <v>4759.9669999999996</v>
      </c>
      <c r="AM218">
        <v>244.386</v>
      </c>
      <c r="AN218">
        <v>0.94199999999999995</v>
      </c>
      <c r="AO218">
        <v>0.752</v>
      </c>
      <c r="AP218">
        <v>0.86199999999999999</v>
      </c>
      <c r="AQ218">
        <v>0.66400000000000003</v>
      </c>
      <c r="AR218">
        <v>4.0140000000000002</v>
      </c>
      <c r="AS218">
        <v>17.062999999999999</v>
      </c>
      <c r="AT218">
        <v>35.588000000000001</v>
      </c>
      <c r="AU218">
        <v>16.265000000000001</v>
      </c>
      <c r="AV218">
        <v>28.95</v>
      </c>
      <c r="AW218">
        <v>19.731999999999999</v>
      </c>
      <c r="AX218">
        <v>2505.163</v>
      </c>
    </row>
    <row r="219" spans="29:50" x14ac:dyDescent="0.2">
      <c r="AC219">
        <v>5</v>
      </c>
      <c r="AD219">
        <v>24</v>
      </c>
      <c r="AE219">
        <v>120</v>
      </c>
      <c r="AF219">
        <v>8761.0930000000008</v>
      </c>
      <c r="AG219">
        <v>221.68600000000001</v>
      </c>
      <c r="AH219">
        <v>1338.548</v>
      </c>
      <c r="AI219">
        <v>-0.30099999999999999</v>
      </c>
      <c r="AJ219">
        <v>32.19</v>
      </c>
      <c r="AK219">
        <v>9.1780000000000008</v>
      </c>
      <c r="AL219">
        <v>4271.0479999999998</v>
      </c>
      <c r="AM219">
        <v>219.45599999999999</v>
      </c>
      <c r="AN219">
        <v>0.98299999999999998</v>
      </c>
      <c r="AO219">
        <v>0.80200000000000005</v>
      </c>
      <c r="AP219">
        <v>0.98299999999999998</v>
      </c>
      <c r="AQ219">
        <v>0.80200000000000005</v>
      </c>
      <c r="AR219">
        <v>2.742</v>
      </c>
      <c r="AS219">
        <v>19.361000000000001</v>
      </c>
      <c r="AT219">
        <v>45.213000000000001</v>
      </c>
      <c r="AU219">
        <v>22.440999999999999</v>
      </c>
      <c r="AV219">
        <v>38.115000000000002</v>
      </c>
      <c r="AW219">
        <v>27.135999999999999</v>
      </c>
      <c r="AX219">
        <v>1786.8889999999999</v>
      </c>
    </row>
    <row r="220" spans="29:50" x14ac:dyDescent="0.2">
      <c r="AC220">
        <v>5</v>
      </c>
      <c r="AD220">
        <v>25</v>
      </c>
      <c r="AE220">
        <v>12</v>
      </c>
      <c r="AF220">
        <v>15637.960999999999</v>
      </c>
      <c r="AG220">
        <v>-1728.4069999999999</v>
      </c>
      <c r="AH220">
        <v>3797.4079999999999</v>
      </c>
      <c r="AI220">
        <v>-0.73799999999999999</v>
      </c>
      <c r="AJ220">
        <v>19.864999999999998</v>
      </c>
      <c r="AK220">
        <v>7.7850000000000001</v>
      </c>
      <c r="AL220">
        <v>7102.3710000000001</v>
      </c>
      <c r="AM220">
        <v>-1757.3620000000001</v>
      </c>
      <c r="AN220">
        <v>0.90900000000000003</v>
      </c>
      <c r="AO220">
        <v>0.53700000000000003</v>
      </c>
      <c r="AP220">
        <v>0.78400000000000003</v>
      </c>
      <c r="AQ220">
        <v>0.49099999999999999</v>
      </c>
      <c r="AR220">
        <v>5.7640000000000002</v>
      </c>
      <c r="AS220">
        <v>17.792999999999999</v>
      </c>
      <c r="AT220">
        <v>30.149000000000001</v>
      </c>
      <c r="AU220">
        <v>11.532</v>
      </c>
      <c r="AV220">
        <v>24.149000000000001</v>
      </c>
      <c r="AW220">
        <v>16.004999999999999</v>
      </c>
      <c r="AX220">
        <v>4921.7700000000004</v>
      </c>
    </row>
    <row r="221" spans="29:50" x14ac:dyDescent="0.2">
      <c r="AC221">
        <v>5</v>
      </c>
      <c r="AD221">
        <v>26</v>
      </c>
      <c r="AE221">
        <v>60</v>
      </c>
      <c r="AF221">
        <v>7673.3980000000001</v>
      </c>
      <c r="AG221">
        <v>-185.08600000000001</v>
      </c>
      <c r="AH221">
        <v>1231.01</v>
      </c>
      <c r="AI221">
        <v>-7.3999999999999996E-2</v>
      </c>
      <c r="AJ221">
        <v>34.561</v>
      </c>
      <c r="AK221">
        <v>7.8890000000000002</v>
      </c>
      <c r="AL221">
        <v>3570.9569999999999</v>
      </c>
      <c r="AM221">
        <v>-157.762</v>
      </c>
      <c r="AN221">
        <v>0.96699999999999997</v>
      </c>
      <c r="AO221">
        <v>0.71899999999999997</v>
      </c>
      <c r="AP221">
        <v>0.93100000000000005</v>
      </c>
      <c r="AQ221">
        <v>0.69799999999999995</v>
      </c>
      <c r="AR221">
        <v>3.3220000000000001</v>
      </c>
      <c r="AS221">
        <v>16.863</v>
      </c>
      <c r="AT221">
        <v>42.878999999999998</v>
      </c>
      <c r="AU221">
        <v>26.66</v>
      </c>
      <c r="AV221">
        <v>38.470999999999997</v>
      </c>
      <c r="AW221">
        <v>30.795999999999999</v>
      </c>
      <c r="AX221">
        <v>1619.0029999999999</v>
      </c>
    </row>
    <row r="222" spans="29:50" x14ac:dyDescent="0.2">
      <c r="AC222">
        <v>5</v>
      </c>
      <c r="AD222">
        <v>27</v>
      </c>
      <c r="AE222">
        <v>120</v>
      </c>
      <c r="AF222">
        <v>5559.4979999999996</v>
      </c>
      <c r="AG222">
        <v>-55.073</v>
      </c>
      <c r="AH222">
        <v>538.31100000000004</v>
      </c>
      <c r="AI222">
        <v>0.16300000000000001</v>
      </c>
      <c r="AJ222">
        <v>41.548000000000002</v>
      </c>
      <c r="AK222">
        <v>7.0270000000000001</v>
      </c>
      <c r="AL222">
        <v>2685.5520000000001</v>
      </c>
      <c r="AM222">
        <v>-43.649000000000001</v>
      </c>
      <c r="AN222">
        <v>0.99199999999999999</v>
      </c>
      <c r="AO222">
        <v>0.95</v>
      </c>
      <c r="AP222">
        <v>1</v>
      </c>
      <c r="AQ222">
        <v>0.92200000000000004</v>
      </c>
      <c r="AR222">
        <v>1.6759999999999999</v>
      </c>
      <c r="AS222">
        <v>14.494999999999999</v>
      </c>
      <c r="AT222">
        <v>48.786000000000001</v>
      </c>
      <c r="AU222">
        <v>33.564</v>
      </c>
      <c r="AV222">
        <v>45.161000000000001</v>
      </c>
      <c r="AW222">
        <v>37.97</v>
      </c>
      <c r="AX222">
        <v>799.79899999999998</v>
      </c>
    </row>
    <row r="223" spans="29:50" x14ac:dyDescent="0.2">
      <c r="AC223">
        <v>5</v>
      </c>
      <c r="AD223">
        <v>28</v>
      </c>
      <c r="AE223">
        <v>12</v>
      </c>
      <c r="AF223">
        <v>16063.087</v>
      </c>
      <c r="AG223">
        <v>-2252.989</v>
      </c>
      <c r="AH223">
        <v>4170.7740000000003</v>
      </c>
      <c r="AI223">
        <v>0.58299999999999996</v>
      </c>
      <c r="AJ223">
        <v>19.893000000000001</v>
      </c>
      <c r="AK223">
        <v>8.0030000000000001</v>
      </c>
      <c r="AL223">
        <v>7390.0330000000004</v>
      </c>
      <c r="AM223">
        <v>-2228.2060000000001</v>
      </c>
      <c r="AN223">
        <v>0.89300000000000002</v>
      </c>
      <c r="AO223">
        <v>0.52100000000000002</v>
      </c>
      <c r="AP223">
        <v>0.81899999999999995</v>
      </c>
      <c r="AQ223">
        <v>0.64700000000000002</v>
      </c>
      <c r="AR223">
        <v>5.45</v>
      </c>
      <c r="AS223">
        <v>18.57</v>
      </c>
      <c r="AT223">
        <v>30.683</v>
      </c>
      <c r="AU223">
        <v>11.505000000000001</v>
      </c>
      <c r="AV223">
        <v>24.388000000000002</v>
      </c>
      <c r="AW223">
        <v>15.936999999999999</v>
      </c>
      <c r="AX223">
        <v>5428.2709999999997</v>
      </c>
    </row>
    <row r="224" spans="29:50" x14ac:dyDescent="0.2">
      <c r="AC224">
        <v>5</v>
      </c>
      <c r="AD224">
        <v>29</v>
      </c>
      <c r="AE224">
        <v>60</v>
      </c>
      <c r="AF224">
        <v>12607.339</v>
      </c>
      <c r="AG224">
        <v>-1111.67</v>
      </c>
      <c r="AH224">
        <v>2368.6109999999999</v>
      </c>
      <c r="AI224">
        <v>0.113</v>
      </c>
      <c r="AJ224">
        <v>28.943999999999999</v>
      </c>
      <c r="AK224">
        <v>12.42</v>
      </c>
      <c r="AL224">
        <v>6075.5249999999996</v>
      </c>
      <c r="AM224">
        <v>-1117.778</v>
      </c>
      <c r="AN224">
        <v>0.97499999999999998</v>
      </c>
      <c r="AO224">
        <v>0.71899999999999997</v>
      </c>
      <c r="AP224">
        <v>0.98299999999999998</v>
      </c>
      <c r="AQ224">
        <v>0.64700000000000002</v>
      </c>
      <c r="AR224">
        <v>5.085</v>
      </c>
      <c r="AS224">
        <v>27.254000000000001</v>
      </c>
      <c r="AT224">
        <v>46.497</v>
      </c>
      <c r="AU224">
        <v>16.611999999999998</v>
      </c>
      <c r="AV224">
        <v>36.890999999999998</v>
      </c>
      <c r="AW224">
        <v>22.498999999999999</v>
      </c>
      <c r="AX224">
        <v>3278.0390000000002</v>
      </c>
    </row>
    <row r="225" spans="29:50" x14ac:dyDescent="0.2">
      <c r="AC225">
        <v>5</v>
      </c>
      <c r="AD225">
        <v>30</v>
      </c>
      <c r="AE225">
        <v>120</v>
      </c>
      <c r="AF225">
        <v>8965.5290000000005</v>
      </c>
      <c r="AG225">
        <v>-548.72199999999998</v>
      </c>
      <c r="AH225">
        <v>1802.1790000000001</v>
      </c>
      <c r="AI225">
        <v>-0.42899999999999999</v>
      </c>
      <c r="AJ225">
        <v>24.352</v>
      </c>
      <c r="AK225">
        <v>7.03</v>
      </c>
      <c r="AL225">
        <v>4388.5600000000004</v>
      </c>
      <c r="AM225">
        <v>-507.64600000000002</v>
      </c>
      <c r="AN225">
        <v>0.94199999999999995</v>
      </c>
      <c r="AO225">
        <v>0.69399999999999995</v>
      </c>
      <c r="AP225">
        <v>0.85299999999999998</v>
      </c>
      <c r="AQ225">
        <v>0.59499999999999997</v>
      </c>
      <c r="AR225">
        <v>4.0389999999999997</v>
      </c>
      <c r="AS225">
        <v>14.962999999999999</v>
      </c>
      <c r="AT225">
        <v>33.401000000000003</v>
      </c>
      <c r="AU225">
        <v>17.420000000000002</v>
      </c>
      <c r="AV225">
        <v>28.321000000000002</v>
      </c>
      <c r="AW225">
        <v>20.86</v>
      </c>
      <c r="AX225">
        <v>2522.6239999999998</v>
      </c>
    </row>
    <row r="226" spans="29:50" x14ac:dyDescent="0.2">
      <c r="AC226">
        <v>5</v>
      </c>
      <c r="AD226">
        <v>31</v>
      </c>
      <c r="AE226">
        <v>12</v>
      </c>
      <c r="AF226">
        <v>24808.501</v>
      </c>
      <c r="AG226">
        <v>-10112.409</v>
      </c>
      <c r="AH226">
        <v>12306.724</v>
      </c>
      <c r="AI226">
        <v>-1.9339999999999999</v>
      </c>
      <c r="AJ226">
        <v>26.138000000000002</v>
      </c>
      <c r="AK226">
        <v>12.849</v>
      </c>
      <c r="AL226">
        <v>11743.837</v>
      </c>
      <c r="AM226">
        <v>-10106.776</v>
      </c>
      <c r="AN226">
        <v>0.52900000000000003</v>
      </c>
      <c r="AO226">
        <v>0.23100000000000001</v>
      </c>
      <c r="AP226">
        <v>0.86199999999999999</v>
      </c>
      <c r="AQ226">
        <v>0.40500000000000003</v>
      </c>
      <c r="AR226">
        <v>8.77</v>
      </c>
      <c r="AS226">
        <v>29.28</v>
      </c>
      <c r="AT226">
        <v>41.643000000000001</v>
      </c>
      <c r="AU226">
        <v>12.907999999999999</v>
      </c>
      <c r="AV226">
        <v>32.93</v>
      </c>
      <c r="AW226">
        <v>19.722999999999999</v>
      </c>
      <c r="AX226">
        <v>14045.931</v>
      </c>
    </row>
    <row r="227" spans="29:50" x14ac:dyDescent="0.2">
      <c r="AC227">
        <v>5</v>
      </c>
      <c r="AD227">
        <v>32</v>
      </c>
      <c r="AE227">
        <v>60</v>
      </c>
      <c r="AF227">
        <v>26619.85</v>
      </c>
      <c r="AG227">
        <v>76.694000000000003</v>
      </c>
      <c r="AH227">
        <v>4042.9180000000001</v>
      </c>
      <c r="AI227">
        <v>0.68700000000000006</v>
      </c>
      <c r="AJ227">
        <v>19.515999999999998</v>
      </c>
      <c r="AK227">
        <v>13.755000000000001</v>
      </c>
      <c r="AL227">
        <v>12475.758</v>
      </c>
      <c r="AM227">
        <v>-131.89500000000001</v>
      </c>
      <c r="AN227">
        <v>0.91700000000000004</v>
      </c>
      <c r="AO227">
        <v>0.79300000000000004</v>
      </c>
      <c r="AP227">
        <v>1</v>
      </c>
      <c r="AQ227">
        <v>0.71599999999999997</v>
      </c>
      <c r="AR227">
        <v>5.992</v>
      </c>
      <c r="AS227">
        <v>46.320999999999998</v>
      </c>
      <c r="AT227">
        <v>57.63</v>
      </c>
      <c r="AU227">
        <v>7.1369999999999996</v>
      </c>
      <c r="AV227">
        <v>29.167000000000002</v>
      </c>
      <c r="AW227">
        <v>13.494</v>
      </c>
      <c r="AX227">
        <v>5017.5810000000001</v>
      </c>
    </row>
    <row r="228" spans="29:50" x14ac:dyDescent="0.2">
      <c r="AC228">
        <v>5</v>
      </c>
      <c r="AD228">
        <v>33</v>
      </c>
      <c r="AE228">
        <v>120</v>
      </c>
      <c r="AF228">
        <v>29377.708999999999</v>
      </c>
      <c r="AG228">
        <v>-822.35699999999997</v>
      </c>
      <c r="AH228">
        <v>8226.0310000000009</v>
      </c>
      <c r="AI228">
        <v>-1.1619999999999999</v>
      </c>
      <c r="AJ228">
        <v>54.125</v>
      </c>
      <c r="AK228">
        <v>35.293999999999997</v>
      </c>
      <c r="AL228">
        <v>15232.947</v>
      </c>
      <c r="AM228">
        <v>-1215.8389999999999</v>
      </c>
      <c r="AN228">
        <v>0.90900000000000003</v>
      </c>
      <c r="AO228">
        <v>0.45500000000000002</v>
      </c>
      <c r="AP228">
        <v>0.93100000000000005</v>
      </c>
      <c r="AQ228">
        <v>0.73299999999999998</v>
      </c>
      <c r="AR228">
        <v>13.635999999999999</v>
      </c>
      <c r="AS228">
        <v>71.31</v>
      </c>
      <c r="AT228">
        <v>97.513999999999996</v>
      </c>
      <c r="AU228">
        <v>24.056000000000001</v>
      </c>
      <c r="AV228">
        <v>70.853999999999999</v>
      </c>
      <c r="AW228">
        <v>39.246000000000002</v>
      </c>
      <c r="AX228">
        <v>9475.9230000000007</v>
      </c>
    </row>
    <row r="229" spans="29:50" x14ac:dyDescent="0.2">
      <c r="AC229">
        <v>5</v>
      </c>
      <c r="AD229">
        <v>34</v>
      </c>
      <c r="AE229">
        <v>12</v>
      </c>
      <c r="AF229">
        <v>53608.055</v>
      </c>
      <c r="AG229">
        <v>8565.607</v>
      </c>
      <c r="AH229">
        <v>12450.501</v>
      </c>
      <c r="AI229">
        <v>-1.075</v>
      </c>
      <c r="AJ229">
        <v>55.439</v>
      </c>
      <c r="AK229">
        <v>50.218000000000004</v>
      </c>
      <c r="AL229">
        <v>25663.56</v>
      </c>
      <c r="AM229">
        <v>8498.9349999999995</v>
      </c>
      <c r="AN229">
        <v>0.92600000000000005</v>
      </c>
      <c r="AO229">
        <v>0.438</v>
      </c>
      <c r="AP229">
        <v>0.96599999999999997</v>
      </c>
      <c r="AQ229">
        <v>0.78400000000000003</v>
      </c>
      <c r="AR229">
        <v>14.395</v>
      </c>
      <c r="AS229">
        <v>108.556</v>
      </c>
      <c r="AT229">
        <v>106.31</v>
      </c>
      <c r="AU229">
        <v>14.32</v>
      </c>
      <c r="AV229">
        <v>78.433000000000007</v>
      </c>
      <c r="AW229">
        <v>34.061999999999998</v>
      </c>
      <c r="AX229">
        <v>14555.186</v>
      </c>
    </row>
    <row r="230" spans="29:50" x14ac:dyDescent="0.2">
      <c r="AC230">
        <v>5</v>
      </c>
      <c r="AD230">
        <v>35</v>
      </c>
      <c r="AE230">
        <v>60</v>
      </c>
      <c r="AF230">
        <v>30844.871999999999</v>
      </c>
      <c r="AG230">
        <v>2932.0239999999999</v>
      </c>
      <c r="AH230">
        <v>6224.3289999999997</v>
      </c>
      <c r="AI230">
        <v>0.53900000000000003</v>
      </c>
      <c r="AJ230">
        <v>28.157</v>
      </c>
      <c r="AK230">
        <v>26.242999999999999</v>
      </c>
      <c r="AL230">
        <v>15168.927</v>
      </c>
      <c r="AM230">
        <v>2803.5540000000001</v>
      </c>
      <c r="AN230">
        <v>0.96699999999999997</v>
      </c>
      <c r="AO230">
        <v>0.65300000000000002</v>
      </c>
      <c r="AP230">
        <v>1</v>
      </c>
      <c r="AQ230">
        <v>0.621</v>
      </c>
      <c r="AR230">
        <v>10.228999999999999</v>
      </c>
      <c r="AS230">
        <v>61.512</v>
      </c>
      <c r="AT230">
        <v>68.734999999999999</v>
      </c>
      <c r="AU230">
        <v>5.4829999999999997</v>
      </c>
      <c r="AV230">
        <v>43.774999999999999</v>
      </c>
      <c r="AW230">
        <v>16.666</v>
      </c>
      <c r="AX230">
        <v>7574.4809999999998</v>
      </c>
    </row>
    <row r="231" spans="29:50" x14ac:dyDescent="0.2">
      <c r="AC231">
        <v>5</v>
      </c>
      <c r="AD231">
        <v>36</v>
      </c>
      <c r="AE231">
        <v>120</v>
      </c>
      <c r="AF231">
        <v>21447.132000000001</v>
      </c>
      <c r="AG231">
        <v>226.98400000000001</v>
      </c>
      <c r="AH231">
        <v>3631.5</v>
      </c>
      <c r="AI231">
        <v>0.109</v>
      </c>
      <c r="AJ231">
        <v>29.053000000000001</v>
      </c>
      <c r="AK231">
        <v>15.256</v>
      </c>
      <c r="AL231">
        <v>9283.2669999999998</v>
      </c>
      <c r="AM231">
        <v>199.40100000000001</v>
      </c>
      <c r="AN231">
        <v>1</v>
      </c>
      <c r="AO231">
        <v>0.71899999999999997</v>
      </c>
      <c r="AP231">
        <v>1</v>
      </c>
      <c r="AQ231">
        <v>0.621</v>
      </c>
      <c r="AR231">
        <v>6.2069999999999999</v>
      </c>
      <c r="AS231">
        <v>47.8</v>
      </c>
      <c r="AT231">
        <v>77.638000000000005</v>
      </c>
      <c r="AU231">
        <v>15.435</v>
      </c>
      <c r="AV231">
        <v>44.624000000000002</v>
      </c>
      <c r="AW231">
        <v>21.395</v>
      </c>
      <c r="AX231">
        <v>4252.9560000000001</v>
      </c>
    </row>
    <row r="232" spans="29:50" x14ac:dyDescent="0.2">
      <c r="AC232">
        <v>5</v>
      </c>
      <c r="AD232">
        <v>37</v>
      </c>
      <c r="AE232">
        <v>12</v>
      </c>
      <c r="AF232">
        <v>44422.341999999997</v>
      </c>
      <c r="AG232">
        <v>4562.8590000000004</v>
      </c>
      <c r="AH232">
        <v>11060.659</v>
      </c>
      <c r="AI232">
        <v>-2.1379999999999999</v>
      </c>
      <c r="AJ232">
        <v>38.728000000000002</v>
      </c>
      <c r="AK232">
        <v>40.795000000000002</v>
      </c>
      <c r="AL232">
        <v>20758.701000000001</v>
      </c>
      <c r="AM232">
        <v>4542.47</v>
      </c>
      <c r="AN232">
        <v>0.90100000000000002</v>
      </c>
      <c r="AO232">
        <v>0.47899999999999998</v>
      </c>
      <c r="AP232">
        <v>1</v>
      </c>
      <c r="AQ232">
        <v>0.79300000000000004</v>
      </c>
      <c r="AR232">
        <v>10.625999999999999</v>
      </c>
      <c r="AS232">
        <v>94.275999999999996</v>
      </c>
      <c r="AT232">
        <v>85.129000000000005</v>
      </c>
      <c r="AU232">
        <v>3.17</v>
      </c>
      <c r="AV232">
        <v>59.933999999999997</v>
      </c>
      <c r="AW232">
        <v>15.721</v>
      </c>
      <c r="AX232">
        <v>13158.934999999999</v>
      </c>
    </row>
    <row r="233" spans="29:50" x14ac:dyDescent="0.2">
      <c r="AC233">
        <v>5</v>
      </c>
      <c r="AD233">
        <v>38</v>
      </c>
      <c r="AE233">
        <v>60</v>
      </c>
      <c r="AF233">
        <v>18949.863000000001</v>
      </c>
      <c r="AG233">
        <v>8814.1489999999994</v>
      </c>
      <c r="AH233">
        <v>8986.56</v>
      </c>
      <c r="AI233">
        <v>-0.10199999999999999</v>
      </c>
      <c r="AJ233">
        <v>18.021999999999998</v>
      </c>
      <c r="AK233">
        <v>10.031000000000001</v>
      </c>
      <c r="AL233">
        <v>8531.1290000000008</v>
      </c>
      <c r="AM233">
        <v>8741.8320000000003</v>
      </c>
      <c r="AN233">
        <v>0.54500000000000004</v>
      </c>
      <c r="AO233">
        <v>0.16500000000000001</v>
      </c>
      <c r="AP233">
        <v>0.871</v>
      </c>
      <c r="AQ233">
        <v>0.47399999999999998</v>
      </c>
      <c r="AR233">
        <v>6.5519999999999996</v>
      </c>
      <c r="AS233">
        <v>28.047000000000001</v>
      </c>
      <c r="AT233">
        <v>44.854999999999997</v>
      </c>
      <c r="AU233">
        <v>9.6890000000000001</v>
      </c>
      <c r="AV233">
        <v>24.289000000000001</v>
      </c>
      <c r="AW233">
        <v>13.923999999999999</v>
      </c>
      <c r="AX233">
        <v>10602.92</v>
      </c>
    </row>
    <row r="234" spans="29:50" x14ac:dyDescent="0.2">
      <c r="AC234">
        <v>5</v>
      </c>
      <c r="AD234">
        <v>39</v>
      </c>
      <c r="AE234">
        <v>120</v>
      </c>
      <c r="AF234">
        <v>12704.111000000001</v>
      </c>
      <c r="AG234">
        <v>7776.3320000000003</v>
      </c>
      <c r="AH234">
        <v>7865.23</v>
      </c>
      <c r="AI234">
        <v>-0.59</v>
      </c>
      <c r="AJ234">
        <v>19.186</v>
      </c>
      <c r="AK234">
        <v>7.4470000000000001</v>
      </c>
      <c r="AL234">
        <v>6283.3639999999996</v>
      </c>
      <c r="AM234">
        <v>7826.9620000000004</v>
      </c>
      <c r="AN234">
        <v>0.38800000000000001</v>
      </c>
      <c r="AO234">
        <v>0.157</v>
      </c>
      <c r="AP234">
        <v>0.81</v>
      </c>
      <c r="AQ234">
        <v>0.51700000000000002</v>
      </c>
      <c r="AR234">
        <v>5.6219999999999999</v>
      </c>
      <c r="AS234">
        <v>16.584</v>
      </c>
      <c r="AT234">
        <v>28.719000000000001</v>
      </c>
      <c r="AU234">
        <v>12.689</v>
      </c>
      <c r="AV234">
        <v>23.207000000000001</v>
      </c>
      <c r="AW234">
        <v>15.888999999999999</v>
      </c>
      <c r="AX234">
        <v>8749.1</v>
      </c>
    </row>
    <row r="235" spans="29:50" x14ac:dyDescent="0.2">
      <c r="AC235">
        <v>5</v>
      </c>
      <c r="AD235">
        <v>40</v>
      </c>
      <c r="AE235">
        <v>12</v>
      </c>
      <c r="AF235">
        <v>39750.358999999997</v>
      </c>
      <c r="AG235">
        <v>1587.3879999999999</v>
      </c>
      <c r="AH235">
        <v>6292.2830000000004</v>
      </c>
      <c r="AI235">
        <v>-0.80800000000000005</v>
      </c>
      <c r="AJ235">
        <v>44.46</v>
      </c>
      <c r="AK235">
        <v>36.835999999999999</v>
      </c>
      <c r="AL235">
        <v>18365.762999999999</v>
      </c>
      <c r="AM235">
        <v>1554.029</v>
      </c>
      <c r="AN235">
        <v>0.93400000000000005</v>
      </c>
      <c r="AO235">
        <v>0.73599999999999999</v>
      </c>
      <c r="AP235">
        <v>0.99099999999999999</v>
      </c>
      <c r="AQ235">
        <v>0.75900000000000001</v>
      </c>
      <c r="AR235">
        <v>9.6850000000000005</v>
      </c>
      <c r="AS235">
        <v>83.41</v>
      </c>
      <c r="AT235">
        <v>89.983999999999995</v>
      </c>
      <c r="AU235">
        <v>6.2949999999999999</v>
      </c>
      <c r="AV235">
        <v>64.97</v>
      </c>
      <c r="AW235">
        <v>25.699000000000002</v>
      </c>
      <c r="AX235">
        <v>8636.134</v>
      </c>
    </row>
    <row r="236" spans="29:50" x14ac:dyDescent="0.2">
      <c r="AC236">
        <v>5</v>
      </c>
      <c r="AD236">
        <v>41</v>
      </c>
      <c r="AE236">
        <v>60</v>
      </c>
      <c r="AF236">
        <v>16475.805</v>
      </c>
      <c r="AG236">
        <v>7918.393</v>
      </c>
      <c r="AH236">
        <v>7949.52</v>
      </c>
      <c r="AI236">
        <v>-1.673</v>
      </c>
      <c r="AJ236">
        <v>20.995999999999999</v>
      </c>
      <c r="AK236">
        <v>8.7279999999999998</v>
      </c>
      <c r="AL236">
        <v>8059.7240000000002</v>
      </c>
      <c r="AM236">
        <v>7866.4769999999999</v>
      </c>
      <c r="AN236">
        <v>0.44600000000000001</v>
      </c>
      <c r="AO236">
        <v>0.28899999999999998</v>
      </c>
      <c r="AP236">
        <v>0.78400000000000003</v>
      </c>
      <c r="AQ236">
        <v>0.25900000000000001</v>
      </c>
      <c r="AR236">
        <v>7.3360000000000003</v>
      </c>
      <c r="AS236">
        <v>18.995000000000001</v>
      </c>
      <c r="AT236">
        <v>31.824999999999999</v>
      </c>
      <c r="AU236">
        <v>12.724</v>
      </c>
      <c r="AV236">
        <v>25.712</v>
      </c>
      <c r="AW236">
        <v>16.882000000000001</v>
      </c>
      <c r="AX236">
        <v>9566.4699999999993</v>
      </c>
    </row>
    <row r="237" spans="29:50" x14ac:dyDescent="0.2">
      <c r="AC237">
        <v>5</v>
      </c>
      <c r="AD237">
        <v>42</v>
      </c>
      <c r="AE237">
        <v>120</v>
      </c>
      <c r="AF237">
        <v>17282.893</v>
      </c>
      <c r="AG237">
        <v>6908.8270000000002</v>
      </c>
      <c r="AH237">
        <v>7130.8159999999998</v>
      </c>
      <c r="AI237">
        <v>-0.318</v>
      </c>
      <c r="AJ237">
        <v>22.315999999999999</v>
      </c>
      <c r="AK237">
        <v>14.637</v>
      </c>
      <c r="AL237">
        <v>8330.982</v>
      </c>
      <c r="AM237">
        <v>7054.0829999999996</v>
      </c>
      <c r="AN237">
        <v>0.56200000000000006</v>
      </c>
      <c r="AO237">
        <v>0.223</v>
      </c>
      <c r="AP237">
        <v>0.92200000000000004</v>
      </c>
      <c r="AQ237">
        <v>0.55200000000000005</v>
      </c>
      <c r="AR237">
        <v>6.4089999999999998</v>
      </c>
      <c r="AS237">
        <v>36.939</v>
      </c>
      <c r="AT237">
        <v>47.470999999999997</v>
      </c>
      <c r="AU237">
        <v>10.528</v>
      </c>
      <c r="AV237">
        <v>30.960999999999999</v>
      </c>
      <c r="AW237">
        <v>16.882999999999999</v>
      </c>
      <c r="AX237">
        <v>8009.3159999999998</v>
      </c>
    </row>
    <row r="238" spans="29:50" x14ac:dyDescent="0.2">
      <c r="AC238">
        <v>5</v>
      </c>
      <c r="AD238">
        <v>43</v>
      </c>
      <c r="AE238">
        <v>12</v>
      </c>
      <c r="AF238">
        <v>33912.489000000001</v>
      </c>
      <c r="AG238">
        <v>3886.8090000000002</v>
      </c>
      <c r="AH238">
        <v>8972.4419999999991</v>
      </c>
      <c r="AI238">
        <v>-4.1719999999999997</v>
      </c>
      <c r="AJ238">
        <v>29.204000000000001</v>
      </c>
      <c r="AK238">
        <v>18.61</v>
      </c>
      <c r="AL238">
        <v>15900.706</v>
      </c>
      <c r="AM238">
        <v>3775.8359999999998</v>
      </c>
      <c r="AN238">
        <v>0.79300000000000004</v>
      </c>
      <c r="AO238">
        <v>0.63600000000000001</v>
      </c>
      <c r="AP238">
        <v>0.86199999999999999</v>
      </c>
      <c r="AQ238">
        <v>0.51700000000000002</v>
      </c>
      <c r="AR238">
        <v>10.018000000000001</v>
      </c>
      <c r="AS238">
        <v>48.552</v>
      </c>
      <c r="AT238">
        <v>67.438999999999993</v>
      </c>
      <c r="AU238">
        <v>13.692</v>
      </c>
      <c r="AV238">
        <v>43.213000000000001</v>
      </c>
      <c r="AW238">
        <v>20.544</v>
      </c>
      <c r="AX238">
        <v>14607.021000000001</v>
      </c>
    </row>
    <row r="239" spans="29:50" x14ac:dyDescent="0.2">
      <c r="AC239">
        <v>5</v>
      </c>
      <c r="AD239">
        <v>44</v>
      </c>
      <c r="AE239">
        <v>60</v>
      </c>
      <c r="AF239">
        <v>17068.781999999999</v>
      </c>
      <c r="AG239">
        <v>-2419.047</v>
      </c>
      <c r="AH239">
        <v>3538.096</v>
      </c>
      <c r="AI239">
        <v>-0.50600000000000001</v>
      </c>
      <c r="AJ239">
        <v>19.638000000000002</v>
      </c>
      <c r="AK239">
        <v>14.492000000000001</v>
      </c>
      <c r="AL239">
        <v>8203.16</v>
      </c>
      <c r="AM239">
        <v>-2361.4279999999999</v>
      </c>
      <c r="AN239">
        <v>0.86799999999999999</v>
      </c>
      <c r="AO239">
        <v>0.74399999999999999</v>
      </c>
      <c r="AP239">
        <v>0.88800000000000001</v>
      </c>
      <c r="AQ239">
        <v>0.58599999999999997</v>
      </c>
      <c r="AR239">
        <v>6.3959999999999999</v>
      </c>
      <c r="AS239">
        <v>36.107999999999997</v>
      </c>
      <c r="AT239">
        <v>58.311</v>
      </c>
      <c r="AU239">
        <v>6.8339999999999996</v>
      </c>
      <c r="AV239">
        <v>39.963000000000001</v>
      </c>
      <c r="AW239">
        <v>13.832000000000001</v>
      </c>
      <c r="AX239">
        <v>4992.0370000000003</v>
      </c>
    </row>
    <row r="240" spans="29:50" x14ac:dyDescent="0.2">
      <c r="AC240">
        <v>5</v>
      </c>
      <c r="AD240">
        <v>45</v>
      </c>
      <c r="AE240">
        <v>120</v>
      </c>
      <c r="AF240">
        <v>12201.385</v>
      </c>
      <c r="AG240">
        <v>-982.26400000000001</v>
      </c>
      <c r="AH240">
        <v>2528.2539999999999</v>
      </c>
      <c r="AI240">
        <v>-0.15</v>
      </c>
      <c r="AJ240">
        <v>21.731000000000002</v>
      </c>
      <c r="AK240">
        <v>8.1319999999999997</v>
      </c>
      <c r="AL240">
        <v>5904.0749999999998</v>
      </c>
      <c r="AM240">
        <v>-978.31299999999999</v>
      </c>
      <c r="AN240">
        <v>0.92600000000000005</v>
      </c>
      <c r="AO240">
        <v>0.628</v>
      </c>
      <c r="AP240">
        <v>0.89700000000000002</v>
      </c>
      <c r="AQ240">
        <v>0.57799999999999996</v>
      </c>
      <c r="AR240">
        <v>4.8810000000000002</v>
      </c>
      <c r="AS240">
        <v>18.885000000000002</v>
      </c>
      <c r="AT240">
        <v>37.319000000000003</v>
      </c>
      <c r="AU240">
        <v>13.875999999999999</v>
      </c>
      <c r="AV240">
        <v>27.292999999999999</v>
      </c>
      <c r="AW240">
        <v>17.478999999999999</v>
      </c>
      <c r="AX240">
        <v>3263.41</v>
      </c>
    </row>
    <row r="241" spans="29:50" x14ac:dyDescent="0.2">
      <c r="AC241">
        <v>5</v>
      </c>
      <c r="AD241">
        <v>46</v>
      </c>
      <c r="AE241">
        <v>12</v>
      </c>
      <c r="AF241">
        <v>35073.85</v>
      </c>
      <c r="AG241">
        <v>7931.6329999999998</v>
      </c>
      <c r="AH241">
        <v>8532.643</v>
      </c>
      <c r="AI241">
        <v>-1.855</v>
      </c>
      <c r="AJ241">
        <v>31.678999999999998</v>
      </c>
      <c r="AK241">
        <v>20.734999999999999</v>
      </c>
      <c r="AL241">
        <v>16231.843000000001</v>
      </c>
      <c r="AM241">
        <v>7860.125</v>
      </c>
      <c r="AN241">
        <v>0.86799999999999999</v>
      </c>
      <c r="AO241">
        <v>0.48799999999999999</v>
      </c>
      <c r="AP241">
        <v>0.94</v>
      </c>
      <c r="AQ241">
        <v>0.80200000000000005</v>
      </c>
      <c r="AR241">
        <v>7.4850000000000003</v>
      </c>
      <c r="AS241">
        <v>55.363</v>
      </c>
      <c r="AT241">
        <v>69.745999999999995</v>
      </c>
      <c r="AU241">
        <v>13.025</v>
      </c>
      <c r="AV241">
        <v>44.914999999999999</v>
      </c>
      <c r="AW241">
        <v>22.13</v>
      </c>
      <c r="AX241">
        <v>10743.451999999999</v>
      </c>
    </row>
    <row r="242" spans="29:50" x14ac:dyDescent="0.2">
      <c r="AC242">
        <v>5</v>
      </c>
      <c r="AD242">
        <v>47</v>
      </c>
      <c r="AE242">
        <v>60</v>
      </c>
      <c r="AF242">
        <v>15798.674999999999</v>
      </c>
      <c r="AG242">
        <v>-254.77199999999999</v>
      </c>
      <c r="AH242">
        <v>2286.13</v>
      </c>
      <c r="AI242">
        <v>-0.27800000000000002</v>
      </c>
      <c r="AJ242">
        <v>21.317</v>
      </c>
      <c r="AK242">
        <v>9.0090000000000003</v>
      </c>
      <c r="AL242">
        <v>7523.44</v>
      </c>
      <c r="AM242">
        <v>-298.04899999999998</v>
      </c>
      <c r="AN242">
        <v>0.93400000000000005</v>
      </c>
      <c r="AO242">
        <v>0.77700000000000002</v>
      </c>
      <c r="AP242">
        <v>0.871</v>
      </c>
      <c r="AQ242">
        <v>0.629</v>
      </c>
      <c r="AR242">
        <v>4.6929999999999996</v>
      </c>
      <c r="AS242">
        <v>20.25</v>
      </c>
      <c r="AT242">
        <v>35.317</v>
      </c>
      <c r="AU242">
        <v>12.1</v>
      </c>
      <c r="AV242">
        <v>27.15</v>
      </c>
      <c r="AW242">
        <v>16.829000000000001</v>
      </c>
      <c r="AX242">
        <v>3398.55</v>
      </c>
    </row>
    <row r="243" spans="29:50" x14ac:dyDescent="0.2">
      <c r="AC243">
        <v>5</v>
      </c>
      <c r="AD243">
        <v>48</v>
      </c>
      <c r="AE243">
        <v>120</v>
      </c>
      <c r="AF243">
        <v>15592.914000000001</v>
      </c>
      <c r="AG243">
        <v>-283.08699999999999</v>
      </c>
      <c r="AH243">
        <v>2607.0189999999998</v>
      </c>
      <c r="AI243">
        <v>-0.624</v>
      </c>
      <c r="AJ243">
        <v>25.542999999999999</v>
      </c>
      <c r="AK243">
        <v>12.512</v>
      </c>
      <c r="AL243">
        <v>7489.51</v>
      </c>
      <c r="AM243">
        <v>-311.32499999999999</v>
      </c>
      <c r="AN243">
        <v>0.98299999999999998</v>
      </c>
      <c r="AO243">
        <v>0.76</v>
      </c>
      <c r="AP243">
        <v>0.96599999999999997</v>
      </c>
      <c r="AQ243">
        <v>0.81899999999999995</v>
      </c>
      <c r="AR243">
        <v>4.4790000000000001</v>
      </c>
      <c r="AS243">
        <v>30.303999999999998</v>
      </c>
      <c r="AT243">
        <v>49.762999999999998</v>
      </c>
      <c r="AU243">
        <v>13.727</v>
      </c>
      <c r="AV243">
        <v>35.776000000000003</v>
      </c>
      <c r="AW243">
        <v>19.09</v>
      </c>
      <c r="AX243">
        <v>3335.2379999999998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DA4C8-5C42-344D-8EE9-41463715535B}">
  <dimension ref="A2:AX243"/>
  <sheetViews>
    <sheetView topLeftCell="X1" workbookViewId="0">
      <selection activeCell="AD23" sqref="AD23"/>
    </sheetView>
  </sheetViews>
  <sheetFormatPr baseColWidth="10" defaultRowHeight="16" x14ac:dyDescent="0.2"/>
  <cols>
    <col min="1" max="1" width="18.33203125" customWidth="1"/>
    <col min="2" max="2" width="19" bestFit="1" customWidth="1"/>
    <col min="3" max="4" width="8.5" customWidth="1"/>
    <col min="5" max="15" width="8" customWidth="1"/>
    <col min="16" max="16" width="8" style="9" customWidth="1"/>
    <col min="17" max="26" width="8" customWidth="1"/>
    <col min="27" max="29" width="2.5" customWidth="1"/>
    <col min="30" max="31" width="5" customWidth="1"/>
    <col min="32" max="50" width="7.6640625" customWidth="1"/>
  </cols>
  <sheetData>
    <row r="2" spans="1:50" x14ac:dyDescent="0.2">
      <c r="AF2" t="s">
        <v>61</v>
      </c>
      <c r="AG2" t="s">
        <v>83</v>
      </c>
      <c r="AH2" t="s">
        <v>82</v>
      </c>
      <c r="AI2" t="s">
        <v>81</v>
      </c>
      <c r="AJ2" t="s">
        <v>47</v>
      </c>
      <c r="AK2" t="s">
        <v>0</v>
      </c>
      <c r="AL2" t="s">
        <v>80</v>
      </c>
      <c r="AM2" t="s">
        <v>79</v>
      </c>
      <c r="AN2" t="s">
        <v>78</v>
      </c>
      <c r="AO2" t="s">
        <v>121</v>
      </c>
      <c r="AP2" t="s">
        <v>77</v>
      </c>
      <c r="AQ2" t="s">
        <v>76</v>
      </c>
      <c r="AR2" t="s">
        <v>75</v>
      </c>
      <c r="AS2" t="s">
        <v>74</v>
      </c>
      <c r="AT2" t="s">
        <v>73</v>
      </c>
      <c r="AU2" t="s">
        <v>46</v>
      </c>
      <c r="AV2" t="s">
        <v>72</v>
      </c>
      <c r="AW2" t="s">
        <v>45</v>
      </c>
      <c r="AX2" t="s">
        <v>44</v>
      </c>
    </row>
    <row r="3" spans="1:50" s="11" customFormat="1" ht="51" x14ac:dyDescent="0.2">
      <c r="E3" s="11" t="s">
        <v>88</v>
      </c>
      <c r="F3" s="11" t="s">
        <v>87</v>
      </c>
      <c r="G3" s="11" t="s">
        <v>86</v>
      </c>
      <c r="H3" s="11" t="s">
        <v>61</v>
      </c>
      <c r="I3" s="11" t="s">
        <v>83</v>
      </c>
      <c r="J3" s="11" t="s">
        <v>82</v>
      </c>
      <c r="K3" s="11" t="s">
        <v>81</v>
      </c>
      <c r="L3" s="11" t="s">
        <v>47</v>
      </c>
      <c r="M3" s="11" t="s">
        <v>0</v>
      </c>
      <c r="N3" s="11" t="s">
        <v>80</v>
      </c>
      <c r="O3" s="11" t="s">
        <v>79</v>
      </c>
      <c r="P3" s="13" t="s">
        <v>78</v>
      </c>
      <c r="Q3" s="11" t="s">
        <v>91</v>
      </c>
      <c r="R3" s="11" t="s">
        <v>77</v>
      </c>
      <c r="S3" s="11" t="s">
        <v>76</v>
      </c>
      <c r="T3" s="11" t="s">
        <v>75</v>
      </c>
      <c r="U3" s="11" t="s">
        <v>74</v>
      </c>
      <c r="V3" s="11" t="s">
        <v>73</v>
      </c>
      <c r="W3" s="11" t="s">
        <v>46</v>
      </c>
      <c r="X3" s="11" t="s">
        <v>72</v>
      </c>
      <c r="Y3" s="11" t="s">
        <v>45</v>
      </c>
      <c r="Z3" s="11" t="s">
        <v>44</v>
      </c>
      <c r="AB3" t="s">
        <v>89</v>
      </c>
      <c r="AC3" t="s">
        <v>85</v>
      </c>
      <c r="AD3" t="s">
        <v>84</v>
      </c>
      <c r="AE3"/>
      <c r="AF3" s="11" t="s">
        <v>61</v>
      </c>
      <c r="AG3" s="11" t="s">
        <v>83</v>
      </c>
      <c r="AH3" s="11" t="s">
        <v>82</v>
      </c>
      <c r="AI3" s="15" t="s">
        <v>81</v>
      </c>
      <c r="AJ3" s="11" t="s">
        <v>47</v>
      </c>
      <c r="AK3" s="15" t="s">
        <v>0</v>
      </c>
      <c r="AL3" s="11" t="s">
        <v>80</v>
      </c>
      <c r="AM3" s="11" t="s">
        <v>79</v>
      </c>
      <c r="AN3" s="11" t="s">
        <v>78</v>
      </c>
      <c r="AO3" s="11" t="s">
        <v>91</v>
      </c>
      <c r="AP3" s="11" t="s">
        <v>77</v>
      </c>
      <c r="AQ3" s="11" t="s">
        <v>76</v>
      </c>
      <c r="AR3" s="11" t="s">
        <v>75</v>
      </c>
      <c r="AS3" s="15" t="s">
        <v>74</v>
      </c>
      <c r="AT3" s="15" t="s">
        <v>73</v>
      </c>
      <c r="AU3" s="11" t="s">
        <v>46</v>
      </c>
      <c r="AV3" s="11" t="s">
        <v>72</v>
      </c>
      <c r="AW3" s="11" t="s">
        <v>45</v>
      </c>
      <c r="AX3" s="11" t="s">
        <v>44</v>
      </c>
    </row>
    <row r="4" spans="1:50" x14ac:dyDescent="0.2">
      <c r="E4">
        <v>75</v>
      </c>
      <c r="F4" t="s">
        <v>27</v>
      </c>
      <c r="G4">
        <v>12</v>
      </c>
      <c r="H4" s="8">
        <f t="shared" ref="H4:J15" si="0">AVERAGE(AF4,AF52,AF100,AF148,AF196)/1000</f>
        <v>10.872922200000001</v>
      </c>
      <c r="I4" s="8">
        <f t="shared" si="0"/>
        <v>-0.90929379999999982</v>
      </c>
      <c r="J4" s="8">
        <f t="shared" si="0"/>
        <v>1.7135692000000005</v>
      </c>
      <c r="K4" s="8">
        <f t="shared" ref="K4:M15" si="1">AVERAGE(AI4,AI52,AI100,AI148,AI196)</f>
        <v>-2.9400000000000016E-2</v>
      </c>
      <c r="L4" s="8">
        <f t="shared" si="1"/>
        <v>10.7798</v>
      </c>
      <c r="M4" s="8">
        <f t="shared" si="1"/>
        <v>6.5106000000000011</v>
      </c>
      <c r="N4" s="8">
        <f t="shared" ref="N4:Q15" si="2">AVERAGE(AL4,AL52,AL100,AL148,AL196)/1000</f>
        <v>4.9301694000000005</v>
      </c>
      <c r="O4" s="8">
        <f t="shared" si="2"/>
        <v>-0.91403080000000014</v>
      </c>
      <c r="P4" s="9">
        <f t="shared" ref="P4:P15" si="3">AVERAGE(AN4,AN52,AN100,AN148,AN196)</f>
        <v>0.95860000000000001</v>
      </c>
      <c r="Q4" s="8">
        <f t="shared" si="2"/>
        <v>2.1344559999999997</v>
      </c>
      <c r="R4" s="9">
        <f t="shared" ref="R4:R15" si="4">AVERAGE(AQ4,AQ52,AQ100,AQ148,AQ196)</f>
        <v>1</v>
      </c>
      <c r="S4" s="9">
        <f t="shared" ref="S4:S15" si="5">AVERAGE(AR4,AR52,AR100,AR148,AR196)</f>
        <v>0.86720000000000008</v>
      </c>
      <c r="T4" s="9">
        <f t="shared" ref="T4:T15" si="6">AVERAGE(AS4,AS52,AS100,AS148,AS196)</f>
        <v>1.4041999999999999</v>
      </c>
      <c r="U4" s="8">
        <f t="shared" ref="U4:U15" si="7">AVERAGE(AT4,AT52,AT100,AT148,AT196)</f>
        <v>15.049199999999999</v>
      </c>
      <c r="V4" s="10">
        <f t="shared" ref="V4:V15" si="8">AVERAGE(AU4,AU52,AU100,AU148,AU196)</f>
        <v>18.960199999999997</v>
      </c>
      <c r="W4" s="10">
        <f t="shared" ref="W4:W15" si="9">AVERAGE(AV4,AV52,AV100,AV148,AV196)</f>
        <v>4.6452</v>
      </c>
      <c r="X4" s="10">
        <f t="shared" ref="X4:X15" si="10">AVERAGE(AW4,AW52,AW100,AW148,AW196)</f>
        <v>14.123799999999999</v>
      </c>
      <c r="Y4" s="10">
        <f t="shared" ref="Y4:Y15" si="11">AVERAGE(AX4,AX52,AX100,AX148,AX196)</f>
        <v>7.928399999999999</v>
      </c>
      <c r="Z4" s="10">
        <f t="shared" ref="Z4:Z15" si="12">AVERAGE(AO4,AO52,AO100,AO148,AO196)</f>
        <v>2134.4559999999997</v>
      </c>
      <c r="AB4">
        <v>1</v>
      </c>
      <c r="AC4">
        <v>1</v>
      </c>
      <c r="AD4">
        <v>49</v>
      </c>
      <c r="AE4">
        <v>12</v>
      </c>
      <c r="AF4">
        <v>11389.112999999999</v>
      </c>
      <c r="AG4">
        <v>364.67500000000001</v>
      </c>
      <c r="AH4">
        <v>577.60900000000004</v>
      </c>
      <c r="AI4">
        <v>-0.112</v>
      </c>
      <c r="AJ4">
        <v>10.266</v>
      </c>
      <c r="AK4">
        <v>6.306</v>
      </c>
      <c r="AL4">
        <v>5266.9390000000003</v>
      </c>
      <c r="AM4">
        <v>349.59500000000003</v>
      </c>
      <c r="AN4">
        <v>1</v>
      </c>
      <c r="AO4">
        <v>739.74599999999998</v>
      </c>
      <c r="AP4">
        <v>1</v>
      </c>
      <c r="AQ4">
        <v>1</v>
      </c>
      <c r="AR4">
        <v>1</v>
      </c>
      <c r="AS4">
        <v>0.40600000000000003</v>
      </c>
      <c r="AT4">
        <v>14.590999999999999</v>
      </c>
      <c r="AU4">
        <v>18.536000000000001</v>
      </c>
      <c r="AV4">
        <v>4.0519999999999996</v>
      </c>
      <c r="AW4">
        <v>13.641999999999999</v>
      </c>
      <c r="AX4">
        <v>7.4189999999999996</v>
      </c>
    </row>
    <row r="5" spans="1:50" x14ac:dyDescent="0.2">
      <c r="E5">
        <v>75</v>
      </c>
      <c r="F5" t="s">
        <v>27</v>
      </c>
      <c r="G5">
        <v>60</v>
      </c>
      <c r="H5" s="8">
        <f t="shared" si="0"/>
        <v>4.7502582000000002</v>
      </c>
      <c r="I5" s="8">
        <f t="shared" si="0"/>
        <v>5.7783400000000006E-2</v>
      </c>
      <c r="J5" s="8">
        <f t="shared" si="0"/>
        <v>0.71997500000000003</v>
      </c>
      <c r="K5" s="8">
        <f t="shared" si="1"/>
        <v>-2.9799999999999993E-2</v>
      </c>
      <c r="L5" s="8">
        <f t="shared" si="1"/>
        <v>10.524199999999999</v>
      </c>
      <c r="M5" s="8">
        <f t="shared" si="1"/>
        <v>3.589</v>
      </c>
      <c r="N5" s="8">
        <f t="shared" si="2"/>
        <v>2.2985479999999998</v>
      </c>
      <c r="O5" s="8">
        <f t="shared" si="2"/>
        <v>5.6860999999999988E-2</v>
      </c>
      <c r="P5" s="9">
        <f t="shared" si="3"/>
        <v>1</v>
      </c>
      <c r="Q5" s="8">
        <f t="shared" si="2"/>
        <v>0.89145439999999998</v>
      </c>
      <c r="R5" s="9">
        <f t="shared" si="4"/>
        <v>1</v>
      </c>
      <c r="S5" s="9">
        <f t="shared" si="5"/>
        <v>0.95519999999999994</v>
      </c>
      <c r="T5" s="9">
        <f t="shared" si="6"/>
        <v>0.8103999999999999</v>
      </c>
      <c r="U5" s="8">
        <f t="shared" si="7"/>
        <v>7.6646000000000001</v>
      </c>
      <c r="V5" s="10">
        <f t="shared" si="8"/>
        <v>14.478400000000002</v>
      </c>
      <c r="W5" s="10">
        <f t="shared" si="9"/>
        <v>6.9084000000000003</v>
      </c>
      <c r="X5" s="10">
        <f t="shared" si="10"/>
        <v>12.337999999999999</v>
      </c>
      <c r="Y5" s="10">
        <f t="shared" si="11"/>
        <v>8.8206000000000007</v>
      </c>
      <c r="Z5" s="10">
        <f t="shared" si="12"/>
        <v>891.45439999999996</v>
      </c>
      <c r="AB5">
        <v>1</v>
      </c>
      <c r="AC5">
        <v>1</v>
      </c>
      <c r="AD5">
        <v>50</v>
      </c>
      <c r="AE5">
        <v>60</v>
      </c>
      <c r="AF5">
        <v>4918.0420000000004</v>
      </c>
      <c r="AG5">
        <v>88.352000000000004</v>
      </c>
      <c r="AH5">
        <v>594.53300000000002</v>
      </c>
      <c r="AI5">
        <v>-0.122</v>
      </c>
      <c r="AJ5">
        <v>10.583</v>
      </c>
      <c r="AK5">
        <v>3.786</v>
      </c>
      <c r="AL5">
        <v>2394.94</v>
      </c>
      <c r="AM5">
        <v>85.343999999999994</v>
      </c>
      <c r="AN5">
        <v>1</v>
      </c>
      <c r="AO5">
        <v>730.47799999999995</v>
      </c>
      <c r="AP5">
        <v>0.92600000000000005</v>
      </c>
      <c r="AQ5">
        <v>1</v>
      </c>
      <c r="AR5">
        <v>0.99099999999999999</v>
      </c>
      <c r="AS5">
        <v>0.63400000000000001</v>
      </c>
      <c r="AT5">
        <v>8.0340000000000007</v>
      </c>
      <c r="AU5">
        <v>14.698</v>
      </c>
      <c r="AV5">
        <v>7.0629999999999997</v>
      </c>
      <c r="AW5">
        <v>12.407</v>
      </c>
      <c r="AX5">
        <v>8.8650000000000002</v>
      </c>
    </row>
    <row r="6" spans="1:50" x14ac:dyDescent="0.2">
      <c r="E6">
        <v>75</v>
      </c>
      <c r="F6" t="s">
        <v>27</v>
      </c>
      <c r="G6">
        <v>120</v>
      </c>
      <c r="H6" s="8">
        <f t="shared" si="0"/>
        <v>4.0220294000000001</v>
      </c>
      <c r="I6" s="8">
        <f t="shared" si="0"/>
        <v>-0.15723819999999999</v>
      </c>
      <c r="J6" s="8">
        <f t="shared" si="0"/>
        <v>0.64816200000000002</v>
      </c>
      <c r="K6" s="8">
        <f t="shared" si="1"/>
        <v>-1.3800000000000002E-2</v>
      </c>
      <c r="L6" s="8">
        <f t="shared" si="1"/>
        <v>11.0708</v>
      </c>
      <c r="M6" s="8">
        <f t="shared" si="1"/>
        <v>3.4305999999999996</v>
      </c>
      <c r="N6" s="8">
        <f t="shared" si="2"/>
        <v>1.9664760000000001</v>
      </c>
      <c r="O6" s="8">
        <f t="shared" si="2"/>
        <v>-0.15181580000000003</v>
      </c>
      <c r="P6" s="9">
        <f t="shared" si="3"/>
        <v>0.96519999999999995</v>
      </c>
      <c r="Q6" s="8">
        <f t="shared" si="2"/>
        <v>0.82379239999999998</v>
      </c>
      <c r="R6" s="9">
        <f t="shared" si="4"/>
        <v>0.9880000000000001</v>
      </c>
      <c r="S6" s="9">
        <f t="shared" si="5"/>
        <v>0.79679999999999995</v>
      </c>
      <c r="T6" s="9">
        <f t="shared" si="6"/>
        <v>1.0349999999999999</v>
      </c>
      <c r="U6" s="8">
        <f t="shared" si="7"/>
        <v>7.1816000000000004</v>
      </c>
      <c r="V6" s="10">
        <f t="shared" si="8"/>
        <v>14.884200000000002</v>
      </c>
      <c r="W6" s="10">
        <f t="shared" si="9"/>
        <v>7.7985999999999986</v>
      </c>
      <c r="X6" s="10">
        <f t="shared" si="10"/>
        <v>12.860800000000001</v>
      </c>
      <c r="Y6" s="10">
        <f t="shared" si="11"/>
        <v>9.4537999999999993</v>
      </c>
      <c r="Z6" s="10">
        <f t="shared" si="12"/>
        <v>823.79239999999993</v>
      </c>
      <c r="AB6">
        <v>1</v>
      </c>
      <c r="AC6">
        <v>1</v>
      </c>
      <c r="AD6">
        <v>51</v>
      </c>
      <c r="AE6">
        <v>120</v>
      </c>
      <c r="AF6">
        <v>3712.1529999999998</v>
      </c>
      <c r="AG6">
        <v>-307.66199999999998</v>
      </c>
      <c r="AH6">
        <v>644.89800000000002</v>
      </c>
      <c r="AI6">
        <v>-0.13500000000000001</v>
      </c>
      <c r="AJ6">
        <v>11.125999999999999</v>
      </c>
      <c r="AK6">
        <v>3.1850000000000001</v>
      </c>
      <c r="AL6">
        <v>1808.33</v>
      </c>
      <c r="AM6">
        <v>-308.613</v>
      </c>
      <c r="AN6">
        <v>0.95</v>
      </c>
      <c r="AO6">
        <v>877.80200000000002</v>
      </c>
      <c r="AP6">
        <v>0.72699999999999998</v>
      </c>
      <c r="AQ6">
        <v>1</v>
      </c>
      <c r="AR6">
        <v>0.77600000000000002</v>
      </c>
      <c r="AS6">
        <v>1.0169999999999999</v>
      </c>
      <c r="AT6">
        <v>6.7450000000000001</v>
      </c>
      <c r="AU6">
        <v>14.601000000000001</v>
      </c>
      <c r="AV6">
        <v>8.02</v>
      </c>
      <c r="AW6">
        <v>12.731999999999999</v>
      </c>
      <c r="AX6">
        <v>9.5839999999999996</v>
      </c>
    </row>
    <row r="7" spans="1:50" x14ac:dyDescent="0.2">
      <c r="E7">
        <v>250</v>
      </c>
      <c r="F7" t="s">
        <v>27</v>
      </c>
      <c r="G7">
        <v>12</v>
      </c>
      <c r="H7" s="8">
        <f t="shared" si="0"/>
        <v>16.920792000000002</v>
      </c>
      <c r="I7" s="8">
        <f t="shared" si="0"/>
        <v>-0.66242520000000005</v>
      </c>
      <c r="J7" s="8">
        <f t="shared" si="0"/>
        <v>1.6652510000000003</v>
      </c>
      <c r="K7" s="8">
        <f t="shared" si="1"/>
        <v>0.13640000000000002</v>
      </c>
      <c r="L7" s="8">
        <f t="shared" si="1"/>
        <v>10.3452</v>
      </c>
      <c r="M7" s="8">
        <f t="shared" si="1"/>
        <v>8.3846000000000007</v>
      </c>
      <c r="N7" s="8">
        <f t="shared" si="2"/>
        <v>7.7134596000000002</v>
      </c>
      <c r="O7" s="8">
        <f t="shared" si="2"/>
        <v>-0.6680105999999999</v>
      </c>
      <c r="P7" s="9">
        <f t="shared" si="3"/>
        <v>1</v>
      </c>
      <c r="Q7" s="8">
        <f t="shared" si="2"/>
        <v>2.0207286</v>
      </c>
      <c r="R7" s="9">
        <f t="shared" si="4"/>
        <v>1</v>
      </c>
      <c r="S7" s="9">
        <f t="shared" si="5"/>
        <v>0.99480000000000002</v>
      </c>
      <c r="T7" s="9">
        <f t="shared" si="6"/>
        <v>1.103</v>
      </c>
      <c r="U7" s="8">
        <f t="shared" si="7"/>
        <v>21.2666</v>
      </c>
      <c r="V7" s="10">
        <f t="shared" si="8"/>
        <v>23.187599999999996</v>
      </c>
      <c r="W7" s="10">
        <f t="shared" si="9"/>
        <v>1.9647999999999999</v>
      </c>
      <c r="X7" s="10">
        <f t="shared" si="10"/>
        <v>15.229400000000002</v>
      </c>
      <c r="Y7" s="10">
        <f t="shared" si="11"/>
        <v>6.4263999999999992</v>
      </c>
      <c r="Z7" s="10">
        <f t="shared" si="12"/>
        <v>2020.7285999999999</v>
      </c>
      <c r="AB7">
        <v>1</v>
      </c>
      <c r="AC7">
        <v>1</v>
      </c>
      <c r="AD7">
        <v>52</v>
      </c>
      <c r="AE7">
        <v>12</v>
      </c>
      <c r="AF7">
        <v>11872.314</v>
      </c>
      <c r="AG7">
        <v>657.88699999999994</v>
      </c>
      <c r="AH7">
        <v>905.67200000000003</v>
      </c>
      <c r="AI7">
        <v>-1.9E-2</v>
      </c>
      <c r="AJ7">
        <v>9.2940000000000005</v>
      </c>
      <c r="AK7">
        <v>6</v>
      </c>
      <c r="AL7">
        <v>5463.1220000000003</v>
      </c>
      <c r="AM7">
        <v>642.37599999999998</v>
      </c>
      <c r="AN7">
        <v>1</v>
      </c>
      <c r="AO7">
        <v>1087.414</v>
      </c>
      <c r="AP7">
        <v>1</v>
      </c>
      <c r="AQ7">
        <v>1</v>
      </c>
      <c r="AR7">
        <v>1</v>
      </c>
      <c r="AS7">
        <v>0.56799999999999995</v>
      </c>
      <c r="AT7">
        <v>13.688000000000001</v>
      </c>
      <c r="AU7">
        <v>16.41</v>
      </c>
      <c r="AV7">
        <v>3.11</v>
      </c>
      <c r="AW7">
        <v>12.217000000000001</v>
      </c>
      <c r="AX7">
        <v>6.5039999999999996</v>
      </c>
    </row>
    <row r="8" spans="1:50" x14ac:dyDescent="0.2">
      <c r="E8">
        <v>250</v>
      </c>
      <c r="F8" t="s">
        <v>27</v>
      </c>
      <c r="G8">
        <v>60</v>
      </c>
      <c r="H8" s="8">
        <f t="shared" si="0"/>
        <v>5.8172771999999995</v>
      </c>
      <c r="I8" s="8">
        <f t="shared" si="0"/>
        <v>-0.18698579999999998</v>
      </c>
      <c r="J8" s="8">
        <f t="shared" si="0"/>
        <v>0.78358159999999999</v>
      </c>
      <c r="K8" s="8">
        <f t="shared" si="1"/>
        <v>4.5999999999999999E-2</v>
      </c>
      <c r="L8" s="8">
        <f t="shared" si="1"/>
        <v>9.517199999999999</v>
      </c>
      <c r="M8" s="8">
        <f t="shared" si="1"/>
        <v>4.0877999999999997</v>
      </c>
      <c r="N8" s="8">
        <f t="shared" si="2"/>
        <v>2.8519937999999998</v>
      </c>
      <c r="O8" s="8">
        <f t="shared" si="2"/>
        <v>-0.18543899999999999</v>
      </c>
      <c r="P8" s="9">
        <f t="shared" si="3"/>
        <v>0.97839999999999994</v>
      </c>
      <c r="Q8" s="8">
        <f t="shared" si="2"/>
        <v>1.0324488000000001</v>
      </c>
      <c r="R8" s="9">
        <f t="shared" si="4"/>
        <v>1</v>
      </c>
      <c r="S8" s="9">
        <f t="shared" si="5"/>
        <v>0.94480000000000008</v>
      </c>
      <c r="T8" s="9">
        <f t="shared" si="6"/>
        <v>0.70660000000000001</v>
      </c>
      <c r="U8" s="8">
        <f t="shared" si="7"/>
        <v>8.7775999999999996</v>
      </c>
      <c r="V8" s="10">
        <f t="shared" si="8"/>
        <v>14.347200000000001</v>
      </c>
      <c r="W8" s="10">
        <f t="shared" si="9"/>
        <v>5.4047999999999998</v>
      </c>
      <c r="X8" s="10">
        <f t="shared" si="10"/>
        <v>11.6526</v>
      </c>
      <c r="Y8" s="10">
        <f t="shared" si="11"/>
        <v>7.5111999999999997</v>
      </c>
      <c r="Z8" s="10">
        <f t="shared" si="12"/>
        <v>1032.4488000000001</v>
      </c>
      <c r="AB8">
        <v>1</v>
      </c>
      <c r="AC8" s="16">
        <v>1</v>
      </c>
      <c r="AD8">
        <v>53</v>
      </c>
      <c r="AE8">
        <v>60</v>
      </c>
      <c r="AF8">
        <v>5233.8760000000002</v>
      </c>
      <c r="AG8">
        <v>355.79599999999999</v>
      </c>
      <c r="AH8">
        <v>692.72</v>
      </c>
      <c r="AI8">
        <v>-0.11</v>
      </c>
      <c r="AJ8">
        <v>8.91</v>
      </c>
      <c r="AK8">
        <v>3.7389999999999999</v>
      </c>
      <c r="AL8">
        <v>2544.4580000000001</v>
      </c>
      <c r="AM8">
        <v>355.827</v>
      </c>
      <c r="AN8">
        <v>1</v>
      </c>
      <c r="AO8">
        <v>787.98699999999997</v>
      </c>
      <c r="AP8">
        <v>0.85099999999999998</v>
      </c>
      <c r="AQ8">
        <v>1</v>
      </c>
      <c r="AR8">
        <v>1</v>
      </c>
      <c r="AS8">
        <v>0.59099999999999997</v>
      </c>
      <c r="AT8">
        <v>7.9660000000000002</v>
      </c>
      <c r="AU8">
        <v>13.211</v>
      </c>
      <c r="AV8">
        <v>5.4240000000000004</v>
      </c>
      <c r="AW8">
        <v>10.837</v>
      </c>
      <c r="AX8">
        <v>7.1989999999999998</v>
      </c>
    </row>
    <row r="9" spans="1:50" x14ac:dyDescent="0.2">
      <c r="A9" t="s">
        <v>71</v>
      </c>
      <c r="B9" s="8">
        <f>AVERAGE($H4:$H15)</f>
        <v>10.038344866666668</v>
      </c>
      <c r="C9" s="8">
        <f>AVERAGE($H4:$H15)</f>
        <v>10.038344866666668</v>
      </c>
      <c r="E9">
        <v>250</v>
      </c>
      <c r="F9" t="s">
        <v>27</v>
      </c>
      <c r="G9">
        <v>120</v>
      </c>
      <c r="H9" s="8">
        <f t="shared" si="0"/>
        <v>8.4710055999999998</v>
      </c>
      <c r="I9" s="8">
        <f t="shared" si="0"/>
        <v>0.13757400000000003</v>
      </c>
      <c r="J9" s="8">
        <f t="shared" si="0"/>
        <v>1.1045469999999999</v>
      </c>
      <c r="K9" s="8">
        <f t="shared" si="1"/>
        <v>7.3999999999999996E-2</v>
      </c>
      <c r="L9" s="8">
        <f t="shared" si="1"/>
        <v>9.1763999999999992</v>
      </c>
      <c r="M9" s="8">
        <f t="shared" si="1"/>
        <v>4.3914</v>
      </c>
      <c r="N9" s="8">
        <f t="shared" si="2"/>
        <v>3.9990618000000002</v>
      </c>
      <c r="O9" s="8">
        <f t="shared" si="2"/>
        <v>0.13633900000000002</v>
      </c>
      <c r="P9" s="9">
        <f t="shared" si="3"/>
        <v>0.95199999999999996</v>
      </c>
      <c r="Q9" s="8">
        <f t="shared" si="2"/>
        <v>1.3572313999999999</v>
      </c>
      <c r="R9" s="9">
        <f t="shared" si="4"/>
        <v>1</v>
      </c>
      <c r="S9" s="9">
        <f t="shared" si="5"/>
        <v>0.91880000000000006</v>
      </c>
      <c r="T9" s="9">
        <f t="shared" si="6"/>
        <v>0.90579999999999994</v>
      </c>
      <c r="U9" s="8">
        <f t="shared" si="7"/>
        <v>10.067</v>
      </c>
      <c r="V9" s="10">
        <f t="shared" si="8"/>
        <v>14.330599999999999</v>
      </c>
      <c r="W9" s="10">
        <f t="shared" si="9"/>
        <v>4.6614000000000004</v>
      </c>
      <c r="X9" s="10">
        <f t="shared" si="10"/>
        <v>11.361999999999998</v>
      </c>
      <c r="Y9" s="10">
        <f t="shared" si="11"/>
        <v>7.1643999999999988</v>
      </c>
      <c r="Z9" s="10">
        <f t="shared" si="12"/>
        <v>1357.2313999999999</v>
      </c>
      <c r="AB9">
        <v>1</v>
      </c>
      <c r="AC9">
        <v>1</v>
      </c>
      <c r="AD9">
        <v>55</v>
      </c>
      <c r="AE9">
        <v>12</v>
      </c>
      <c r="AF9">
        <v>25201.792000000001</v>
      </c>
      <c r="AG9">
        <v>906.76700000000005</v>
      </c>
      <c r="AH9">
        <v>2611.4299999999998</v>
      </c>
      <c r="AI9">
        <v>2.7E-2</v>
      </c>
      <c r="AJ9">
        <v>7.149</v>
      </c>
      <c r="AK9">
        <v>9.1820000000000004</v>
      </c>
      <c r="AL9">
        <v>11749.692999999999</v>
      </c>
      <c r="AM9">
        <v>940.63699999999994</v>
      </c>
      <c r="AN9">
        <v>1</v>
      </c>
      <c r="AO9">
        <v>3078.819</v>
      </c>
      <c r="AP9">
        <v>1</v>
      </c>
      <c r="AQ9">
        <v>1</v>
      </c>
      <c r="AR9">
        <v>1</v>
      </c>
      <c r="AS9">
        <v>1.6839999999999999</v>
      </c>
      <c r="AT9">
        <v>23.337</v>
      </c>
      <c r="AU9">
        <v>19.321999999999999</v>
      </c>
      <c r="AV9">
        <v>-2.758</v>
      </c>
      <c r="AW9">
        <v>11.801</v>
      </c>
      <c r="AX9">
        <v>3.1019999999999999</v>
      </c>
    </row>
    <row r="10" spans="1:50" x14ac:dyDescent="0.2">
      <c r="A10" t="s">
        <v>70</v>
      </c>
      <c r="B10" s="8">
        <f>AVERAGE($I4:$I15)</f>
        <v>-1.291324783333333</v>
      </c>
      <c r="C10" s="8">
        <f>AVERAGE($I4:$I15)</f>
        <v>-1.291324783333333</v>
      </c>
      <c r="E10">
        <v>75</v>
      </c>
      <c r="F10" t="s">
        <v>26</v>
      </c>
      <c r="G10">
        <v>12</v>
      </c>
      <c r="H10" s="8">
        <f t="shared" si="0"/>
        <v>17.161240199999998</v>
      </c>
      <c r="I10" s="8">
        <f t="shared" si="0"/>
        <v>-6.5274106000000005</v>
      </c>
      <c r="J10" s="8">
        <f t="shared" si="0"/>
        <v>6.5845960000000003</v>
      </c>
      <c r="K10" s="8">
        <f t="shared" si="1"/>
        <v>0.11380000000000001</v>
      </c>
      <c r="L10" s="8">
        <f t="shared" si="1"/>
        <v>11.141</v>
      </c>
      <c r="M10" s="8">
        <f t="shared" si="1"/>
        <v>8.3537999999999997</v>
      </c>
      <c r="N10" s="8">
        <f t="shared" si="2"/>
        <v>7.8238843999999999</v>
      </c>
      <c r="O10" s="8">
        <f t="shared" si="2"/>
        <v>-6.5090172000000006</v>
      </c>
      <c r="P10" s="9">
        <f t="shared" si="3"/>
        <v>0.68940000000000001</v>
      </c>
      <c r="Q10" s="8">
        <f t="shared" si="2"/>
        <v>7.2779682000000001</v>
      </c>
      <c r="R10" s="9">
        <f t="shared" si="4"/>
        <v>0.98619999999999997</v>
      </c>
      <c r="S10" s="9">
        <f t="shared" si="5"/>
        <v>0.85359999999999991</v>
      </c>
      <c r="T10" s="9">
        <f t="shared" si="6"/>
        <v>1.94</v>
      </c>
      <c r="U10" s="8">
        <f t="shared" si="7"/>
        <v>22.029599999999999</v>
      </c>
      <c r="V10" s="10">
        <f t="shared" si="8"/>
        <v>25.656400000000001</v>
      </c>
      <c r="W10" s="10">
        <f t="shared" si="9"/>
        <v>2.6966000000000001</v>
      </c>
      <c r="X10" s="10">
        <f t="shared" si="10"/>
        <v>15.997999999999999</v>
      </c>
      <c r="Y10" s="10">
        <f t="shared" si="11"/>
        <v>7.1921999999999997</v>
      </c>
      <c r="Z10" s="10">
        <f t="shared" si="12"/>
        <v>7277.9682000000003</v>
      </c>
      <c r="AB10">
        <v>1</v>
      </c>
      <c r="AC10">
        <v>1</v>
      </c>
      <c r="AD10">
        <v>56</v>
      </c>
      <c r="AE10">
        <v>60</v>
      </c>
      <c r="AF10">
        <v>12485.092000000001</v>
      </c>
      <c r="AG10">
        <v>-32.042999999999999</v>
      </c>
      <c r="AH10">
        <v>421.31</v>
      </c>
      <c r="AI10">
        <v>2.8000000000000001E-2</v>
      </c>
      <c r="AJ10">
        <v>9.8079999999999998</v>
      </c>
      <c r="AK10">
        <v>6.37</v>
      </c>
      <c r="AL10">
        <v>6040.6809999999996</v>
      </c>
      <c r="AM10">
        <v>-43.415999999999997</v>
      </c>
      <c r="AN10">
        <v>1</v>
      </c>
      <c r="AO10">
        <v>528.43100000000004</v>
      </c>
      <c r="AP10">
        <v>1</v>
      </c>
      <c r="AQ10">
        <v>1</v>
      </c>
      <c r="AR10">
        <v>1</v>
      </c>
      <c r="AS10">
        <v>0.39400000000000002</v>
      </c>
      <c r="AT10">
        <v>14.090999999999999</v>
      </c>
      <c r="AU10">
        <v>17.957999999999998</v>
      </c>
      <c r="AV10">
        <v>3.1019999999999999</v>
      </c>
      <c r="AW10">
        <v>13.298</v>
      </c>
      <c r="AX10">
        <v>6.6520000000000001</v>
      </c>
    </row>
    <row r="11" spans="1:50" x14ac:dyDescent="0.2">
      <c r="A11" t="s">
        <v>69</v>
      </c>
      <c r="B11" s="8">
        <f>AVERAGE($L4:$L15)</f>
        <v>10.111233333333333</v>
      </c>
      <c r="C11" s="8">
        <f>AVERAGE($L4:$L15)</f>
        <v>10.111233333333333</v>
      </c>
      <c r="E11">
        <v>75</v>
      </c>
      <c r="F11" t="s">
        <v>26</v>
      </c>
      <c r="G11">
        <v>60</v>
      </c>
      <c r="H11" s="8">
        <f t="shared" si="0"/>
        <v>9.2635179999999995</v>
      </c>
      <c r="I11" s="8">
        <f t="shared" si="0"/>
        <v>-1.2329332</v>
      </c>
      <c r="J11" s="8">
        <f t="shared" si="0"/>
        <v>1.407246</v>
      </c>
      <c r="K11" s="8">
        <f t="shared" si="1"/>
        <v>-7.0000000000000062E-3</v>
      </c>
      <c r="L11" s="8">
        <f t="shared" si="1"/>
        <v>9.9261999999999997</v>
      </c>
      <c r="M11" s="8">
        <f t="shared" si="1"/>
        <v>5.0831999999999997</v>
      </c>
      <c r="N11" s="8">
        <f t="shared" si="2"/>
        <v>4.1620722000000008</v>
      </c>
      <c r="O11" s="8">
        <f t="shared" si="2"/>
        <v>-1.090986</v>
      </c>
      <c r="P11" s="9">
        <f t="shared" si="3"/>
        <v>0.95220000000000005</v>
      </c>
      <c r="Q11" s="8">
        <f t="shared" si="2"/>
        <v>1.7941727999999999</v>
      </c>
      <c r="R11" s="9">
        <f t="shared" si="4"/>
        <v>1</v>
      </c>
      <c r="S11" s="9">
        <f t="shared" si="5"/>
        <v>0.90339999999999987</v>
      </c>
      <c r="T11" s="9">
        <f t="shared" si="6"/>
        <v>1.05</v>
      </c>
      <c r="U11" s="8">
        <f t="shared" si="7"/>
        <v>11.249799999999999</v>
      </c>
      <c r="V11" s="10">
        <f t="shared" si="8"/>
        <v>15.906400000000001</v>
      </c>
      <c r="W11" s="10">
        <f t="shared" si="9"/>
        <v>4.9666000000000006</v>
      </c>
      <c r="X11" s="10">
        <f t="shared" si="10"/>
        <v>12.477</v>
      </c>
      <c r="Y11" s="10">
        <f t="shared" si="11"/>
        <v>7.5685999999999991</v>
      </c>
      <c r="Z11" s="10">
        <f t="shared" si="12"/>
        <v>1794.1727999999998</v>
      </c>
      <c r="AB11">
        <v>1</v>
      </c>
      <c r="AC11">
        <v>1</v>
      </c>
      <c r="AD11">
        <v>57</v>
      </c>
      <c r="AE11">
        <v>120</v>
      </c>
      <c r="AF11">
        <v>8928.0519999999997</v>
      </c>
      <c r="AG11">
        <v>-651.30999999999995</v>
      </c>
      <c r="AH11">
        <v>760.05499999999995</v>
      </c>
      <c r="AI11">
        <v>-0.113</v>
      </c>
      <c r="AJ11">
        <v>8.7989999999999995</v>
      </c>
      <c r="AK11">
        <v>5.1210000000000004</v>
      </c>
      <c r="AL11">
        <v>4332.38</v>
      </c>
      <c r="AM11">
        <v>-654.80799999999999</v>
      </c>
      <c r="AN11">
        <v>1</v>
      </c>
      <c r="AO11">
        <v>1070.566</v>
      </c>
      <c r="AP11">
        <v>0.86799999999999999</v>
      </c>
      <c r="AQ11">
        <v>1</v>
      </c>
      <c r="AR11">
        <v>0.96599999999999997</v>
      </c>
      <c r="AS11">
        <v>0.72699999999999998</v>
      </c>
      <c r="AT11">
        <v>11.127000000000001</v>
      </c>
      <c r="AU11">
        <v>14.481</v>
      </c>
      <c r="AV11">
        <v>3.7839999999999998</v>
      </c>
      <c r="AW11">
        <v>11.271000000000001</v>
      </c>
      <c r="AX11">
        <v>6.3970000000000002</v>
      </c>
    </row>
    <row r="12" spans="1:50" x14ac:dyDescent="0.2">
      <c r="A12" t="s">
        <v>68</v>
      </c>
      <c r="B12" s="8">
        <f>AVERAGE($K4:K15)</f>
        <v>7.8066666666666659E-2</v>
      </c>
      <c r="C12" s="8">
        <f>AVERAGE($K4:L15)</f>
        <v>5.0946499999999997</v>
      </c>
      <c r="E12">
        <v>75</v>
      </c>
      <c r="F12" t="s">
        <v>26</v>
      </c>
      <c r="G12">
        <v>120</v>
      </c>
      <c r="H12" s="8">
        <f t="shared" si="0"/>
        <v>10.1201384</v>
      </c>
      <c r="I12" s="8">
        <f t="shared" si="0"/>
        <v>0.12202100000000003</v>
      </c>
      <c r="J12" s="8">
        <f t="shared" si="0"/>
        <v>1.9722211999999999</v>
      </c>
      <c r="K12" s="8">
        <f t="shared" si="1"/>
        <v>0.1212</v>
      </c>
      <c r="L12" s="8">
        <f t="shared" si="1"/>
        <v>9.4727999999999994</v>
      </c>
      <c r="M12" s="8">
        <f t="shared" si="1"/>
        <v>5.2073999999999998</v>
      </c>
      <c r="N12" s="8">
        <f t="shared" si="2"/>
        <v>4.7091984</v>
      </c>
      <c r="O12" s="8">
        <f t="shared" si="2"/>
        <v>0.19031099999999998</v>
      </c>
      <c r="P12" s="9">
        <f t="shared" si="3"/>
        <v>0.99659999999999993</v>
      </c>
      <c r="Q12" s="8">
        <f>AVERAGE(AO12,AO60,AO108,AO156,AO204)/1000</f>
        <v>2.2795234000000004</v>
      </c>
      <c r="R12" s="9">
        <f t="shared" si="4"/>
        <v>1</v>
      </c>
      <c r="S12" s="9">
        <f t="shared" si="5"/>
        <v>0.86399999999999988</v>
      </c>
      <c r="T12" s="9">
        <f t="shared" si="6"/>
        <v>1.4594</v>
      </c>
      <c r="U12" s="8">
        <f t="shared" si="7"/>
        <v>11.907999999999999</v>
      </c>
      <c r="V12" s="10">
        <f t="shared" si="8"/>
        <v>15.481</v>
      </c>
      <c r="W12" s="10">
        <f t="shared" si="9"/>
        <v>4.2454000000000001</v>
      </c>
      <c r="X12" s="10">
        <f t="shared" si="10"/>
        <v>11.9642</v>
      </c>
      <c r="Y12" s="10">
        <f t="shared" si="11"/>
        <v>7.1525999999999996</v>
      </c>
      <c r="Z12" s="10">
        <f t="shared" si="12"/>
        <v>2279.5234000000005</v>
      </c>
      <c r="AB12">
        <v>1</v>
      </c>
      <c r="AC12">
        <v>1</v>
      </c>
      <c r="AD12">
        <v>58</v>
      </c>
      <c r="AE12">
        <v>12</v>
      </c>
      <c r="AF12">
        <v>24686.898000000001</v>
      </c>
      <c r="AG12">
        <v>2203.8910000000001</v>
      </c>
      <c r="AH12">
        <v>5138.34</v>
      </c>
      <c r="AI12">
        <v>0.115</v>
      </c>
      <c r="AJ12">
        <v>6.7549999999999999</v>
      </c>
      <c r="AK12">
        <v>8.49</v>
      </c>
      <c r="AL12">
        <v>11559.439</v>
      </c>
      <c r="AM12">
        <v>2267.12</v>
      </c>
      <c r="AN12">
        <v>1</v>
      </c>
      <c r="AO12">
        <v>5972.7830000000004</v>
      </c>
      <c r="AP12">
        <v>0.53700000000000003</v>
      </c>
      <c r="AQ12">
        <v>1</v>
      </c>
      <c r="AR12">
        <v>0.86199999999999999</v>
      </c>
      <c r="AS12">
        <v>2.9</v>
      </c>
      <c r="AT12">
        <v>21.489000000000001</v>
      </c>
      <c r="AU12">
        <v>18.042000000000002</v>
      </c>
      <c r="AV12">
        <v>-3.1019999999999999</v>
      </c>
      <c r="AW12">
        <v>10.835000000000001</v>
      </c>
      <c r="AX12">
        <v>2.948</v>
      </c>
    </row>
    <row r="13" spans="1:50" x14ac:dyDescent="0.2">
      <c r="A13" t="s">
        <v>67</v>
      </c>
      <c r="B13" s="8">
        <f>AVERAGE($J4:$J15)</f>
        <v>1.9881669166666667</v>
      </c>
      <c r="C13" s="8" t="e">
        <f>AVERAGE(#REF!)</f>
        <v>#REF!</v>
      </c>
      <c r="E13">
        <v>250</v>
      </c>
      <c r="F13" t="s">
        <v>26</v>
      </c>
      <c r="G13">
        <v>12</v>
      </c>
      <c r="H13" s="8">
        <f t="shared" si="0"/>
        <v>16.965516999999998</v>
      </c>
      <c r="I13" s="8">
        <f t="shared" si="0"/>
        <v>-4.9246289999999986</v>
      </c>
      <c r="J13" s="8">
        <f t="shared" si="0"/>
        <v>5.0758521999999999</v>
      </c>
      <c r="K13" s="8">
        <f t="shared" si="1"/>
        <v>0.28359999999999996</v>
      </c>
      <c r="L13" s="8">
        <f t="shared" si="1"/>
        <v>10.177</v>
      </c>
      <c r="M13" s="8">
        <f t="shared" si="1"/>
        <v>8.0411999999999999</v>
      </c>
      <c r="N13" s="8">
        <f t="shared" si="2"/>
        <v>7.8681136</v>
      </c>
      <c r="O13" s="8">
        <f t="shared" si="2"/>
        <v>-4.9447545999999996</v>
      </c>
      <c r="P13" s="9">
        <f t="shared" si="3"/>
        <v>0.88919999999999999</v>
      </c>
      <c r="Q13" s="8">
        <f t="shared" si="2"/>
        <v>5.5803633999999995</v>
      </c>
      <c r="R13" s="9">
        <f t="shared" si="4"/>
        <v>1</v>
      </c>
      <c r="S13" s="9">
        <f t="shared" si="5"/>
        <v>0.96899999999999997</v>
      </c>
      <c r="T13" s="9">
        <f t="shared" si="6"/>
        <v>1.5425999999999997</v>
      </c>
      <c r="U13" s="8">
        <f t="shared" si="7"/>
        <v>19.2136</v>
      </c>
      <c r="V13" s="10">
        <f t="shared" si="8"/>
        <v>20.642000000000003</v>
      </c>
      <c r="W13" s="10">
        <f t="shared" si="9"/>
        <v>1.9582000000000002</v>
      </c>
      <c r="X13" s="10">
        <f t="shared" si="10"/>
        <v>14.2864</v>
      </c>
      <c r="Y13" s="10">
        <f t="shared" si="11"/>
        <v>6.5263999999999998</v>
      </c>
      <c r="Z13" s="10">
        <f t="shared" si="12"/>
        <v>5580.3633999999993</v>
      </c>
      <c r="AB13">
        <v>1</v>
      </c>
      <c r="AC13">
        <v>1</v>
      </c>
      <c r="AD13">
        <v>59</v>
      </c>
      <c r="AE13">
        <v>60</v>
      </c>
      <c r="AF13">
        <v>12561.255999999999</v>
      </c>
      <c r="AG13">
        <v>-276.15699999999998</v>
      </c>
      <c r="AH13">
        <v>930.87199999999996</v>
      </c>
      <c r="AI13">
        <v>0.11</v>
      </c>
      <c r="AJ13">
        <v>8.9320000000000004</v>
      </c>
      <c r="AK13">
        <v>6.3890000000000002</v>
      </c>
      <c r="AL13">
        <v>6058.2160000000003</v>
      </c>
      <c r="AM13">
        <v>-275.38400000000001</v>
      </c>
      <c r="AN13">
        <v>1</v>
      </c>
      <c r="AO13">
        <v>1132.3969999999999</v>
      </c>
      <c r="AP13">
        <v>1</v>
      </c>
      <c r="AQ13">
        <v>1</v>
      </c>
      <c r="AR13">
        <v>1</v>
      </c>
      <c r="AS13">
        <v>0.85599999999999998</v>
      </c>
      <c r="AT13">
        <v>14.209</v>
      </c>
      <c r="AU13">
        <v>16.225000000000001</v>
      </c>
      <c r="AV13">
        <v>2.4849999999999999</v>
      </c>
      <c r="AW13">
        <v>12.087999999999999</v>
      </c>
      <c r="AX13">
        <v>5.9660000000000002</v>
      </c>
    </row>
    <row r="14" spans="1:50" x14ac:dyDescent="0.2">
      <c r="C14" s="8">
        <f>AVERAGE($J5:$J15)</f>
        <v>2.0131303454545457</v>
      </c>
      <c r="E14">
        <v>250</v>
      </c>
      <c r="F14" t="s">
        <v>26</v>
      </c>
      <c r="G14">
        <v>60</v>
      </c>
      <c r="H14" s="8">
        <f t="shared" si="0"/>
        <v>9.7045643999999989</v>
      </c>
      <c r="I14" s="8">
        <f t="shared" si="0"/>
        <v>-0.74975840000000005</v>
      </c>
      <c r="J14" s="8">
        <f t="shared" si="0"/>
        <v>1.2941659999999999</v>
      </c>
      <c r="K14" s="8">
        <f t="shared" si="1"/>
        <v>0.14820000000000003</v>
      </c>
      <c r="L14" s="8">
        <f t="shared" si="1"/>
        <v>9.5122</v>
      </c>
      <c r="M14" s="8">
        <f t="shared" si="1"/>
        <v>5.1140000000000008</v>
      </c>
      <c r="N14" s="8">
        <f t="shared" si="2"/>
        <v>4.5011965999999992</v>
      </c>
      <c r="O14" s="8">
        <f t="shared" si="2"/>
        <v>-0.64480660000000001</v>
      </c>
      <c r="P14" s="9">
        <f t="shared" si="3"/>
        <v>0.98680000000000001</v>
      </c>
      <c r="Q14" s="8">
        <f t="shared" si="2"/>
        <v>1.5573606</v>
      </c>
      <c r="R14" s="9">
        <f t="shared" si="4"/>
        <v>1</v>
      </c>
      <c r="S14" s="9">
        <f t="shared" si="5"/>
        <v>0.98100000000000009</v>
      </c>
      <c r="T14" s="9">
        <f t="shared" si="6"/>
        <v>0.85680000000000001</v>
      </c>
      <c r="U14" s="8">
        <f t="shared" si="7"/>
        <v>11.3224</v>
      </c>
      <c r="V14" s="10">
        <f t="shared" si="8"/>
        <v>15.304599999999999</v>
      </c>
      <c r="W14" s="10">
        <f t="shared" si="9"/>
        <v>4.3342000000000001</v>
      </c>
      <c r="X14" s="10">
        <f t="shared" si="10"/>
        <v>12.046799999999999</v>
      </c>
      <c r="Y14" s="10">
        <f t="shared" si="11"/>
        <v>7.1205999999999987</v>
      </c>
      <c r="Z14" s="10">
        <f t="shared" si="12"/>
        <v>1557.3606</v>
      </c>
      <c r="AB14">
        <v>1</v>
      </c>
      <c r="AC14">
        <v>1</v>
      </c>
      <c r="AD14">
        <v>49</v>
      </c>
      <c r="AE14">
        <v>12</v>
      </c>
      <c r="AF14">
        <v>11896.936</v>
      </c>
      <c r="AG14">
        <v>757.84799999999996</v>
      </c>
      <c r="AH14">
        <v>1005.4690000000001</v>
      </c>
      <c r="AI14">
        <v>-8.4000000000000005E-2</v>
      </c>
      <c r="AJ14">
        <v>8.7439999999999998</v>
      </c>
      <c r="AK14">
        <v>6.2590000000000003</v>
      </c>
      <c r="AL14">
        <v>5506.53</v>
      </c>
      <c r="AM14">
        <v>743.86800000000005</v>
      </c>
      <c r="AN14">
        <v>1</v>
      </c>
      <c r="AO14">
        <v>1173.364</v>
      </c>
      <c r="AP14">
        <v>1</v>
      </c>
      <c r="AQ14">
        <v>1</v>
      </c>
      <c r="AR14">
        <v>1</v>
      </c>
      <c r="AS14">
        <v>0.51</v>
      </c>
      <c r="AT14">
        <v>14.471</v>
      </c>
      <c r="AU14">
        <v>16.899000000000001</v>
      </c>
      <c r="AV14">
        <v>1.4019999999999999</v>
      </c>
      <c r="AW14">
        <v>12.193</v>
      </c>
      <c r="AX14">
        <v>5.4930000000000003</v>
      </c>
    </row>
    <row r="15" spans="1:50" x14ac:dyDescent="0.2">
      <c r="E15">
        <v>250</v>
      </c>
      <c r="F15" t="s">
        <v>26</v>
      </c>
      <c r="G15">
        <v>120</v>
      </c>
      <c r="H15" s="8">
        <f t="shared" si="0"/>
        <v>6.3908757999999999</v>
      </c>
      <c r="I15" s="8">
        <f t="shared" si="0"/>
        <v>-0.46260159999999995</v>
      </c>
      <c r="J15" s="8">
        <f t="shared" si="0"/>
        <v>0.88883580000000006</v>
      </c>
      <c r="K15" s="8">
        <f t="shared" si="1"/>
        <v>9.3599999999999989E-2</v>
      </c>
      <c r="L15" s="8">
        <f t="shared" si="1"/>
        <v>9.6920000000000019</v>
      </c>
      <c r="M15" s="8">
        <f t="shared" si="1"/>
        <v>4.2794000000000008</v>
      </c>
      <c r="N15" s="8">
        <f t="shared" si="2"/>
        <v>3.0090094000000001</v>
      </c>
      <c r="O15" s="8">
        <f t="shared" si="2"/>
        <v>-0.44012459999999998</v>
      </c>
      <c r="P15" s="9">
        <f t="shared" si="3"/>
        <v>0.97680000000000011</v>
      </c>
      <c r="Q15" s="8">
        <f t="shared" si="2"/>
        <v>1.1572312</v>
      </c>
      <c r="R15" s="9">
        <f t="shared" si="4"/>
        <v>1</v>
      </c>
      <c r="S15" s="9">
        <f t="shared" si="5"/>
        <v>0.93620000000000003</v>
      </c>
      <c r="T15" s="9">
        <f t="shared" si="6"/>
        <v>0.93759999999999999</v>
      </c>
      <c r="U15" s="8">
        <f t="shared" si="7"/>
        <v>9.2588000000000008</v>
      </c>
      <c r="V15" s="10">
        <f t="shared" si="8"/>
        <v>14.736599999999999</v>
      </c>
      <c r="W15" s="10">
        <f t="shared" si="9"/>
        <v>5.5995999999999997</v>
      </c>
      <c r="X15" s="10">
        <f t="shared" si="10"/>
        <v>11.9244</v>
      </c>
      <c r="Y15" s="10">
        <f t="shared" si="11"/>
        <v>7.6948000000000008</v>
      </c>
      <c r="Z15" s="10">
        <f t="shared" si="12"/>
        <v>1157.2311999999999</v>
      </c>
      <c r="AB15">
        <v>1</v>
      </c>
      <c r="AC15">
        <v>1</v>
      </c>
      <c r="AD15">
        <v>50</v>
      </c>
      <c r="AE15">
        <v>60</v>
      </c>
      <c r="AF15">
        <v>4843.7380000000003</v>
      </c>
      <c r="AG15">
        <v>-195.858</v>
      </c>
      <c r="AH15">
        <v>481.04</v>
      </c>
      <c r="AI15">
        <v>0.161</v>
      </c>
      <c r="AJ15">
        <v>9.4730000000000008</v>
      </c>
      <c r="AK15">
        <v>3.6779999999999999</v>
      </c>
      <c r="AL15">
        <v>2361.2919999999999</v>
      </c>
      <c r="AM15">
        <v>-199.27699999999999</v>
      </c>
      <c r="AN15">
        <v>1</v>
      </c>
      <c r="AO15">
        <v>667.97500000000002</v>
      </c>
      <c r="AP15">
        <v>0.89300000000000002</v>
      </c>
      <c r="AQ15">
        <v>1</v>
      </c>
      <c r="AR15">
        <v>0.94799999999999995</v>
      </c>
      <c r="AS15">
        <v>0.72</v>
      </c>
      <c r="AT15">
        <v>7.8259999999999996</v>
      </c>
      <c r="AU15">
        <v>13.45</v>
      </c>
      <c r="AV15">
        <v>5.6689999999999996</v>
      </c>
      <c r="AW15">
        <v>11.305</v>
      </c>
      <c r="AX15">
        <v>7.7080000000000002</v>
      </c>
    </row>
    <row r="16" spans="1:50" x14ac:dyDescent="0.2">
      <c r="A16" s="8">
        <f>MAX(O4:O15)</f>
        <v>0.19031099999999998</v>
      </c>
      <c r="H16" s="8">
        <f t="shared" ref="H16:Y16" si="13">AVERAGE(H4:H15)</f>
        <v>10.038344866666668</v>
      </c>
      <c r="I16" s="8">
        <f t="shared" si="13"/>
        <v>-1.291324783333333</v>
      </c>
      <c r="J16" s="8">
        <f t="shared" si="13"/>
        <v>1.9881669166666667</v>
      </c>
      <c r="K16" s="8">
        <f t="shared" si="13"/>
        <v>7.8066666666666659E-2</v>
      </c>
      <c r="L16" s="8">
        <f t="shared" si="13"/>
        <v>10.111233333333333</v>
      </c>
      <c r="M16" s="8">
        <f t="shared" si="13"/>
        <v>5.5394166666666669</v>
      </c>
      <c r="N16" s="8">
        <f t="shared" si="13"/>
        <v>4.652765266666667</v>
      </c>
      <c r="O16" s="8">
        <f t="shared" si="13"/>
        <v>-1.2637895166666668</v>
      </c>
      <c r="P16" s="9">
        <f t="shared" si="13"/>
        <v>0.94543333333333346</v>
      </c>
      <c r="Q16" s="8">
        <f t="shared" si="13"/>
        <v>2.3255609333333331</v>
      </c>
      <c r="R16" s="9">
        <f t="shared" si="13"/>
        <v>0.99785000000000001</v>
      </c>
      <c r="S16" s="9">
        <f t="shared" si="13"/>
        <v>0.91539999999999999</v>
      </c>
      <c r="T16" s="9">
        <f t="shared" si="13"/>
        <v>1.14595</v>
      </c>
      <c r="U16" s="8">
        <f t="shared" si="13"/>
        <v>12.915733333333334</v>
      </c>
      <c r="V16" s="8">
        <f t="shared" si="13"/>
        <v>17.326266666666665</v>
      </c>
      <c r="W16" s="8">
        <f t="shared" si="13"/>
        <v>4.5986500000000001</v>
      </c>
      <c r="X16" s="8">
        <f t="shared" si="13"/>
        <v>13.021949999999999</v>
      </c>
      <c r="Y16" s="8">
        <f t="shared" si="13"/>
        <v>7.546666666666666</v>
      </c>
      <c r="AB16">
        <v>1</v>
      </c>
      <c r="AC16" s="22">
        <v>1</v>
      </c>
      <c r="AD16">
        <v>51</v>
      </c>
      <c r="AE16">
        <v>120</v>
      </c>
      <c r="AF16">
        <v>4301.3630000000003</v>
      </c>
      <c r="AG16">
        <v>-183.04599999999999</v>
      </c>
      <c r="AH16">
        <v>601.37599999999998</v>
      </c>
      <c r="AI16">
        <v>7.2999999999999995E-2</v>
      </c>
      <c r="AJ16">
        <v>9.77</v>
      </c>
      <c r="AK16">
        <v>3.48</v>
      </c>
      <c r="AL16">
        <v>2097.933</v>
      </c>
      <c r="AM16">
        <v>-186.64400000000001</v>
      </c>
      <c r="AN16">
        <v>1</v>
      </c>
      <c r="AO16">
        <v>752.53499999999997</v>
      </c>
      <c r="AP16">
        <v>0.80200000000000005</v>
      </c>
      <c r="AQ16">
        <v>1</v>
      </c>
      <c r="AR16">
        <v>0.79300000000000004</v>
      </c>
      <c r="AS16">
        <v>0.98</v>
      </c>
      <c r="AT16">
        <v>7.3550000000000004</v>
      </c>
      <c r="AU16">
        <v>13.574999999999999</v>
      </c>
      <c r="AV16">
        <v>6.2640000000000002</v>
      </c>
      <c r="AW16">
        <v>11.526999999999999</v>
      </c>
      <c r="AX16">
        <v>8.0850000000000009</v>
      </c>
    </row>
    <row r="17" spans="1:50" x14ac:dyDescent="0.2">
      <c r="A17" s="8">
        <f>MIN(O4:O15)</f>
        <v>-6.5090172000000006</v>
      </c>
      <c r="AB17">
        <v>1</v>
      </c>
      <c r="AC17" s="22">
        <v>1</v>
      </c>
      <c r="AD17">
        <v>52</v>
      </c>
      <c r="AE17">
        <v>12</v>
      </c>
      <c r="AF17">
        <v>15224.971</v>
      </c>
      <c r="AG17">
        <v>-1631.329</v>
      </c>
      <c r="AH17">
        <v>1985.7059999999999</v>
      </c>
      <c r="AI17">
        <v>0.111</v>
      </c>
      <c r="AJ17">
        <v>12.106999999999999</v>
      </c>
      <c r="AK17">
        <v>7.5620000000000003</v>
      </c>
      <c r="AL17">
        <v>6797.57</v>
      </c>
      <c r="AM17">
        <v>-1632.1959999999999</v>
      </c>
      <c r="AN17">
        <v>1</v>
      </c>
      <c r="AO17">
        <v>2713.5340000000001</v>
      </c>
      <c r="AP17">
        <v>0.79300000000000004</v>
      </c>
      <c r="AQ17">
        <v>1</v>
      </c>
      <c r="AR17">
        <v>0.92200000000000004</v>
      </c>
      <c r="AS17">
        <v>1.4610000000000001</v>
      </c>
      <c r="AT17">
        <v>18.292000000000002</v>
      </c>
      <c r="AU17">
        <v>24.305</v>
      </c>
      <c r="AV17">
        <v>4.9710000000000001</v>
      </c>
      <c r="AW17">
        <v>16.7</v>
      </c>
      <c r="AX17">
        <v>8.6229999999999993</v>
      </c>
    </row>
    <row r="18" spans="1:50" x14ac:dyDescent="0.2">
      <c r="R18" s="11"/>
      <c r="S18" s="11"/>
      <c r="T18" s="11"/>
      <c r="U18" s="11"/>
      <c r="V18" s="11"/>
      <c r="W18" s="11"/>
      <c r="X18" s="11"/>
      <c r="Y18" s="11"/>
      <c r="Z18" s="11"/>
      <c r="AB18">
        <v>1</v>
      </c>
      <c r="AC18" s="22">
        <v>1</v>
      </c>
      <c r="AD18">
        <v>53</v>
      </c>
      <c r="AE18">
        <v>60</v>
      </c>
      <c r="AF18">
        <v>5136.9880000000003</v>
      </c>
      <c r="AG18">
        <v>-265.23899999999998</v>
      </c>
      <c r="AH18">
        <v>557.02800000000002</v>
      </c>
      <c r="AI18">
        <v>-2.3E-2</v>
      </c>
      <c r="AJ18">
        <v>9.5129999999999999</v>
      </c>
      <c r="AK18">
        <v>3.6080000000000001</v>
      </c>
      <c r="AL18">
        <v>2503.7600000000002</v>
      </c>
      <c r="AM18">
        <v>-266.31</v>
      </c>
      <c r="AN18">
        <v>1</v>
      </c>
      <c r="AO18">
        <v>826.01400000000001</v>
      </c>
      <c r="AP18">
        <v>0.85099999999999998</v>
      </c>
      <c r="AQ18">
        <v>1</v>
      </c>
      <c r="AR18">
        <v>0.95699999999999996</v>
      </c>
      <c r="AS18">
        <v>0.65500000000000003</v>
      </c>
      <c r="AT18">
        <v>7.6280000000000001</v>
      </c>
      <c r="AU18">
        <v>13.557</v>
      </c>
      <c r="AV18">
        <v>5.8550000000000004</v>
      </c>
      <c r="AW18">
        <v>11.353999999999999</v>
      </c>
      <c r="AX18">
        <v>7.7359999999999998</v>
      </c>
    </row>
    <row r="19" spans="1:50" ht="51" x14ac:dyDescent="0.2">
      <c r="H19" s="11" t="s">
        <v>61</v>
      </c>
      <c r="I19" s="11" t="s">
        <v>83</v>
      </c>
      <c r="J19" s="11" t="s">
        <v>82</v>
      </c>
      <c r="K19" s="11" t="s">
        <v>81</v>
      </c>
      <c r="L19" s="11" t="s">
        <v>47</v>
      </c>
      <c r="M19" s="11" t="s">
        <v>0</v>
      </c>
      <c r="N19" s="11" t="s">
        <v>80</v>
      </c>
      <c r="O19" s="11" t="s">
        <v>79</v>
      </c>
      <c r="P19" s="13" t="s">
        <v>78</v>
      </c>
      <c r="Q19" s="11" t="s">
        <v>91</v>
      </c>
      <c r="R19" s="11" t="s">
        <v>77</v>
      </c>
      <c r="S19" s="11" t="s">
        <v>76</v>
      </c>
      <c r="T19" s="13" t="s">
        <v>75</v>
      </c>
      <c r="U19" s="11" t="s">
        <v>74</v>
      </c>
      <c r="V19" s="11" t="s">
        <v>73</v>
      </c>
      <c r="W19" s="11" t="s">
        <v>46</v>
      </c>
      <c r="X19" s="11" t="s">
        <v>72</v>
      </c>
      <c r="Y19" s="11" t="s">
        <v>45</v>
      </c>
      <c r="Z19" s="11" t="s">
        <v>44</v>
      </c>
      <c r="AB19">
        <v>1</v>
      </c>
      <c r="AC19" s="22">
        <v>1</v>
      </c>
      <c r="AD19">
        <v>55</v>
      </c>
      <c r="AE19">
        <v>12</v>
      </c>
      <c r="AF19">
        <v>24161.024000000001</v>
      </c>
      <c r="AG19">
        <v>976.30200000000002</v>
      </c>
      <c r="AH19">
        <v>4137.0860000000002</v>
      </c>
      <c r="AI19">
        <v>0.26500000000000001</v>
      </c>
      <c r="AJ19">
        <v>6.3970000000000002</v>
      </c>
      <c r="AK19">
        <v>8.3000000000000007</v>
      </c>
      <c r="AL19">
        <v>11486.897000000001</v>
      </c>
      <c r="AM19">
        <v>1027.999</v>
      </c>
      <c r="AN19">
        <v>1</v>
      </c>
      <c r="AO19">
        <v>4668.174</v>
      </c>
      <c r="AP19">
        <v>0.64500000000000002</v>
      </c>
      <c r="AQ19">
        <v>1</v>
      </c>
      <c r="AR19">
        <v>0.90500000000000003</v>
      </c>
      <c r="AS19">
        <v>2.5819999999999999</v>
      </c>
      <c r="AT19">
        <v>20.739000000000001</v>
      </c>
      <c r="AU19">
        <v>17.053000000000001</v>
      </c>
      <c r="AV19">
        <v>-2.7360000000000002</v>
      </c>
      <c r="AW19">
        <v>10.39</v>
      </c>
      <c r="AX19">
        <v>2.7250000000000001</v>
      </c>
    </row>
    <row r="20" spans="1:50" x14ac:dyDescent="0.2">
      <c r="E20" t="s">
        <v>60</v>
      </c>
      <c r="T20" s="9"/>
      <c r="AB20">
        <v>1</v>
      </c>
      <c r="AC20" s="22">
        <v>1</v>
      </c>
      <c r="AD20">
        <v>56</v>
      </c>
      <c r="AE20">
        <v>60</v>
      </c>
      <c r="AF20">
        <v>12063.289000000001</v>
      </c>
      <c r="AG20">
        <v>-1118.615</v>
      </c>
      <c r="AH20">
        <v>1148.9090000000001</v>
      </c>
      <c r="AI20">
        <v>1.6E-2</v>
      </c>
      <c r="AJ20">
        <v>10.375</v>
      </c>
      <c r="AK20">
        <v>6.2089999999999996</v>
      </c>
      <c r="AL20">
        <v>5851.3689999999997</v>
      </c>
      <c r="AM20">
        <v>-1125.81</v>
      </c>
      <c r="AN20">
        <v>1</v>
      </c>
      <c r="AO20">
        <v>1319.9590000000001</v>
      </c>
      <c r="AP20">
        <v>1</v>
      </c>
      <c r="AQ20">
        <v>1</v>
      </c>
      <c r="AR20">
        <v>1</v>
      </c>
      <c r="AS20">
        <v>0.621</v>
      </c>
      <c r="AT20">
        <v>13.705</v>
      </c>
      <c r="AU20">
        <v>17.994</v>
      </c>
      <c r="AV20">
        <v>3.9159999999999999</v>
      </c>
      <c r="AW20">
        <v>13.694000000000001</v>
      </c>
      <c r="AX20">
        <v>7.319</v>
      </c>
    </row>
    <row r="21" spans="1:50" x14ac:dyDescent="0.2">
      <c r="E21" t="s">
        <v>56</v>
      </c>
      <c r="H21" s="1">
        <f t="shared" ref="H21:Z21" si="14">AVERAGE(H4:H9)</f>
        <v>8.4757141000000011</v>
      </c>
      <c r="I21" s="1">
        <f t="shared" si="14"/>
        <v>-0.2867642666666666</v>
      </c>
      <c r="J21" s="1">
        <f t="shared" si="14"/>
        <v>1.1058476333333334</v>
      </c>
      <c r="K21" s="1">
        <f t="shared" si="14"/>
        <v>3.0566666666666669E-2</v>
      </c>
      <c r="L21" s="1">
        <f t="shared" si="14"/>
        <v>10.2356</v>
      </c>
      <c r="M21" s="8">
        <f t="shared" si="14"/>
        <v>5.065666666666667</v>
      </c>
      <c r="N21" s="1">
        <f t="shared" si="14"/>
        <v>3.9599514333333334</v>
      </c>
      <c r="O21" s="1">
        <f t="shared" si="14"/>
        <v>-0.28768270000000001</v>
      </c>
      <c r="P21" s="9">
        <f t="shared" si="14"/>
        <v>0.9756999999999999</v>
      </c>
      <c r="Q21" s="1">
        <f t="shared" si="14"/>
        <v>1.3766852666666665</v>
      </c>
      <c r="R21" s="9">
        <f t="shared" si="14"/>
        <v>0.99799999999999989</v>
      </c>
      <c r="S21" s="9">
        <f t="shared" si="14"/>
        <v>0.91293333333333349</v>
      </c>
      <c r="T21" s="9">
        <f t="shared" si="14"/>
        <v>0.99416666666666664</v>
      </c>
      <c r="U21" s="1">
        <f t="shared" si="14"/>
        <v>11.667766666666665</v>
      </c>
      <c r="V21" s="1">
        <f t="shared" si="14"/>
        <v>16.698033333333335</v>
      </c>
      <c r="W21" s="1">
        <f t="shared" si="14"/>
        <v>5.2305333333333328</v>
      </c>
      <c r="X21" s="1">
        <f t="shared" si="14"/>
        <v>12.927766666666665</v>
      </c>
      <c r="Y21" s="1">
        <f t="shared" si="14"/>
        <v>7.8841333333333337</v>
      </c>
      <c r="Z21" s="1">
        <f t="shared" si="14"/>
        <v>1376.6852666666666</v>
      </c>
      <c r="AB21">
        <v>1</v>
      </c>
      <c r="AC21" s="22">
        <v>1</v>
      </c>
      <c r="AD21">
        <v>57</v>
      </c>
      <c r="AE21">
        <v>120</v>
      </c>
      <c r="AF21">
        <v>8961.473</v>
      </c>
      <c r="AG21">
        <v>-838.43399999999997</v>
      </c>
      <c r="AH21">
        <v>1191.07</v>
      </c>
      <c r="AI21">
        <v>9.8000000000000004E-2</v>
      </c>
      <c r="AJ21">
        <v>9.234</v>
      </c>
      <c r="AK21">
        <v>5.07</v>
      </c>
      <c r="AL21">
        <v>4363.7510000000002</v>
      </c>
      <c r="AM21">
        <v>-843.89099999999996</v>
      </c>
      <c r="AN21">
        <v>1</v>
      </c>
      <c r="AO21">
        <v>1344.981</v>
      </c>
      <c r="AP21">
        <v>1</v>
      </c>
      <c r="AQ21">
        <v>1</v>
      </c>
      <c r="AR21">
        <v>1</v>
      </c>
      <c r="AS21">
        <v>0.74</v>
      </c>
      <c r="AT21">
        <v>11.101000000000001</v>
      </c>
      <c r="AU21">
        <v>14.984999999999999</v>
      </c>
      <c r="AV21">
        <v>4.0670000000000002</v>
      </c>
      <c r="AW21">
        <v>11.794</v>
      </c>
      <c r="AX21">
        <v>6.8159999999999998</v>
      </c>
    </row>
    <row r="22" spans="1:50" x14ac:dyDescent="0.2">
      <c r="E22" t="s">
        <v>54</v>
      </c>
      <c r="H22" s="1">
        <f t="shared" ref="H22:Z22" si="15">AVERAGE(H10:H15)</f>
        <v>11.600975633333334</v>
      </c>
      <c r="I22" s="1">
        <f t="shared" si="15"/>
        <v>-2.2958852999999997</v>
      </c>
      <c r="J22" s="1">
        <f t="shared" si="15"/>
        <v>2.8704861999999998</v>
      </c>
      <c r="K22" s="1">
        <f t="shared" si="15"/>
        <v>0.12556666666666666</v>
      </c>
      <c r="L22" s="1">
        <f t="shared" si="15"/>
        <v>9.9868666666666659</v>
      </c>
      <c r="M22" s="8">
        <f t="shared" si="15"/>
        <v>6.0131666666666668</v>
      </c>
      <c r="N22" s="1">
        <f t="shared" si="15"/>
        <v>5.3455790999999993</v>
      </c>
      <c r="O22" s="1">
        <f t="shared" si="15"/>
        <v>-2.2398963333333337</v>
      </c>
      <c r="P22" s="9">
        <f t="shared" si="15"/>
        <v>0.91516666666666657</v>
      </c>
      <c r="Q22" s="1">
        <f t="shared" si="15"/>
        <v>3.2744366</v>
      </c>
      <c r="R22" s="9">
        <f t="shared" si="15"/>
        <v>0.99770000000000003</v>
      </c>
      <c r="S22" s="9">
        <f t="shared" si="15"/>
        <v>0.91786666666666672</v>
      </c>
      <c r="T22" s="9">
        <f t="shared" si="15"/>
        <v>1.2977333333333334</v>
      </c>
      <c r="U22" s="1">
        <f t="shared" si="15"/>
        <v>14.1637</v>
      </c>
      <c r="V22" s="1">
        <f t="shared" si="15"/>
        <v>17.954499999999999</v>
      </c>
      <c r="W22" s="1">
        <f t="shared" si="15"/>
        <v>3.9667666666666666</v>
      </c>
      <c r="X22" s="1">
        <f t="shared" si="15"/>
        <v>13.116133333333336</v>
      </c>
      <c r="Y22" s="1">
        <f t="shared" si="15"/>
        <v>7.2091999999999992</v>
      </c>
      <c r="Z22" s="1">
        <f t="shared" si="15"/>
        <v>3274.4365999999995</v>
      </c>
      <c r="AB22">
        <v>1</v>
      </c>
      <c r="AC22" s="22">
        <v>1</v>
      </c>
      <c r="AD22">
        <v>58</v>
      </c>
      <c r="AE22">
        <v>12</v>
      </c>
      <c r="AF22">
        <v>25557.599999999999</v>
      </c>
      <c r="AG22">
        <v>-362.63900000000001</v>
      </c>
      <c r="AH22">
        <v>2491.8960000000002</v>
      </c>
      <c r="AI22">
        <v>6.6000000000000003E-2</v>
      </c>
      <c r="AJ22">
        <v>7.86</v>
      </c>
      <c r="AK22">
        <v>9.5579999999999998</v>
      </c>
      <c r="AL22">
        <v>12089.257</v>
      </c>
      <c r="AM22">
        <v>-330.56700000000001</v>
      </c>
      <c r="AN22">
        <v>1</v>
      </c>
      <c r="AO22">
        <v>2944.0239999999999</v>
      </c>
      <c r="AP22">
        <v>1</v>
      </c>
      <c r="AQ22">
        <v>1</v>
      </c>
      <c r="AR22">
        <v>1</v>
      </c>
      <c r="AS22">
        <v>1.782</v>
      </c>
      <c r="AT22">
        <v>23.812000000000001</v>
      </c>
      <c r="AU22">
        <v>20.91</v>
      </c>
      <c r="AV22">
        <v>-2.3860000000000001</v>
      </c>
      <c r="AW22">
        <v>12.721</v>
      </c>
      <c r="AX22">
        <v>3.67</v>
      </c>
    </row>
    <row r="23" spans="1:50" x14ac:dyDescent="0.2">
      <c r="H23" s="6"/>
      <c r="I23" s="6"/>
      <c r="J23" s="6"/>
      <c r="K23" s="6"/>
      <c r="L23" s="6"/>
      <c r="M23" s="8"/>
      <c r="N23" s="6"/>
      <c r="O23" s="6"/>
      <c r="Q23" s="6"/>
      <c r="R23" s="9"/>
      <c r="S23" s="9"/>
      <c r="T23" s="9"/>
      <c r="U23" s="6"/>
      <c r="V23" s="6"/>
      <c r="W23" s="6"/>
      <c r="X23" s="6"/>
      <c r="Y23" s="6"/>
      <c r="Z23" s="6"/>
      <c r="AB23">
        <v>1</v>
      </c>
      <c r="AC23" s="22">
        <v>1</v>
      </c>
      <c r="AD23">
        <v>59</v>
      </c>
      <c r="AE23">
        <v>60</v>
      </c>
      <c r="AF23">
        <v>11951.588</v>
      </c>
      <c r="AG23">
        <v>-890.23699999999997</v>
      </c>
      <c r="AH23">
        <v>1387.992</v>
      </c>
      <c r="AI23">
        <v>0.28499999999999998</v>
      </c>
      <c r="AJ23">
        <v>8.7110000000000003</v>
      </c>
      <c r="AK23">
        <v>5.9279999999999999</v>
      </c>
      <c r="AL23">
        <v>5790.93</v>
      </c>
      <c r="AM23">
        <v>-888.63900000000001</v>
      </c>
      <c r="AN23">
        <v>1</v>
      </c>
      <c r="AO23">
        <v>1675.885</v>
      </c>
      <c r="AP23">
        <v>1</v>
      </c>
      <c r="AQ23">
        <v>1</v>
      </c>
      <c r="AR23">
        <v>1</v>
      </c>
      <c r="AS23">
        <v>0.85799999999999998</v>
      </c>
      <c r="AT23">
        <v>13.226000000000001</v>
      </c>
      <c r="AU23">
        <v>15.221</v>
      </c>
      <c r="AV23">
        <v>2.7850000000000001</v>
      </c>
      <c r="AW23">
        <v>11.586</v>
      </c>
      <c r="AX23">
        <v>6.008</v>
      </c>
    </row>
    <row r="24" spans="1:50" x14ac:dyDescent="0.2">
      <c r="E24" t="s">
        <v>41</v>
      </c>
      <c r="H24" s="1">
        <f t="shared" ref="H24:Z24" si="16">AVERAGE(H4:H6)</f>
        <v>6.5484032666666678</v>
      </c>
      <c r="I24" s="1">
        <f t="shared" si="16"/>
        <v>-0.33624953333333324</v>
      </c>
      <c r="J24" s="1">
        <f t="shared" si="16"/>
        <v>1.0272354000000001</v>
      </c>
      <c r="K24" s="1">
        <f t="shared" si="16"/>
        <v>-2.4333333333333335E-2</v>
      </c>
      <c r="L24" s="1">
        <f t="shared" si="16"/>
        <v>10.791600000000001</v>
      </c>
      <c r="M24" s="8">
        <f t="shared" si="16"/>
        <v>4.5100666666666669</v>
      </c>
      <c r="N24" s="1">
        <f t="shared" si="16"/>
        <v>3.0650644666666671</v>
      </c>
      <c r="O24" s="1">
        <f t="shared" si="16"/>
        <v>-0.3363285333333334</v>
      </c>
      <c r="P24" s="9">
        <f t="shared" si="16"/>
        <v>0.97460000000000002</v>
      </c>
      <c r="Q24" s="1">
        <f t="shared" si="16"/>
        <v>1.2832342666666665</v>
      </c>
      <c r="R24" s="9">
        <f t="shared" si="16"/>
        <v>0.996</v>
      </c>
      <c r="S24" s="9">
        <f t="shared" si="16"/>
        <v>0.87306666666666677</v>
      </c>
      <c r="T24" s="9">
        <f t="shared" si="16"/>
        <v>1.0831999999999999</v>
      </c>
      <c r="U24" s="1">
        <f t="shared" si="16"/>
        <v>9.9651333333333323</v>
      </c>
      <c r="V24" s="1">
        <f t="shared" si="16"/>
        <v>16.107600000000001</v>
      </c>
      <c r="W24" s="1">
        <f t="shared" si="16"/>
        <v>6.4507333333333321</v>
      </c>
      <c r="X24" s="1">
        <f t="shared" si="16"/>
        <v>13.107533333333331</v>
      </c>
      <c r="Y24" s="1">
        <f t="shared" si="16"/>
        <v>8.7342666666666648</v>
      </c>
      <c r="Z24" s="1">
        <f t="shared" si="16"/>
        <v>1283.2342666666666</v>
      </c>
      <c r="AB24">
        <v>1</v>
      </c>
      <c r="AC24" s="22">
        <v>1</v>
      </c>
      <c r="AD24" s="22">
        <v>21</v>
      </c>
      <c r="AE24" s="22">
        <v>120</v>
      </c>
      <c r="AF24" s="22">
        <v>7370.0529999999999</v>
      </c>
      <c r="AG24" s="22">
        <v>42.408000000000001</v>
      </c>
      <c r="AH24" s="22">
        <v>1815.4359999999999</v>
      </c>
      <c r="AI24" s="22">
        <v>-0.46600000000000003</v>
      </c>
      <c r="AJ24" s="22">
        <v>26.768000000000001</v>
      </c>
      <c r="AK24" s="22">
        <v>6.9189999999999996</v>
      </c>
      <c r="AL24" s="22">
        <v>3590.1129999999998</v>
      </c>
      <c r="AM24" s="22">
        <v>40.344999999999999</v>
      </c>
      <c r="AN24" s="22">
        <v>0.89300000000000002</v>
      </c>
      <c r="AO24" s="22">
        <v>2408.7220000000002</v>
      </c>
      <c r="AP24" s="22">
        <v>0.62</v>
      </c>
      <c r="AQ24" s="22">
        <v>0.879</v>
      </c>
      <c r="AR24" s="22">
        <v>0.55200000000000005</v>
      </c>
      <c r="AS24" s="22">
        <v>4.1909999999999998</v>
      </c>
      <c r="AT24" s="22">
        <v>14.819000000000001</v>
      </c>
      <c r="AU24" s="22">
        <v>38.326000000000001</v>
      </c>
      <c r="AV24" s="22">
        <v>19.364000000000001</v>
      </c>
      <c r="AW24" s="22">
        <v>32.033999999999999</v>
      </c>
      <c r="AX24" s="22">
        <v>22.701000000000001</v>
      </c>
    </row>
    <row r="25" spans="1:50" x14ac:dyDescent="0.2">
      <c r="E25" t="s">
        <v>40</v>
      </c>
      <c r="H25" s="1">
        <f t="shared" ref="H25:Z25" si="17">AVERAGE(H7:H9)</f>
        <v>10.403024933333334</v>
      </c>
      <c r="I25" s="1">
        <f t="shared" si="17"/>
        <v>-0.23727900000000002</v>
      </c>
      <c r="J25" s="1">
        <f t="shared" si="17"/>
        <v>1.1844598666666668</v>
      </c>
      <c r="K25" s="1">
        <f t="shared" si="17"/>
        <v>8.5466666666666677E-2</v>
      </c>
      <c r="L25" s="1">
        <f t="shared" si="17"/>
        <v>9.6796000000000006</v>
      </c>
      <c r="M25" s="8">
        <f t="shared" si="17"/>
        <v>5.6212666666666671</v>
      </c>
      <c r="N25" s="1">
        <f t="shared" si="17"/>
        <v>4.8548383999999993</v>
      </c>
      <c r="O25" s="1">
        <f t="shared" si="17"/>
        <v>-0.23903686666666665</v>
      </c>
      <c r="P25" s="9">
        <f t="shared" si="17"/>
        <v>0.97679999999999989</v>
      </c>
      <c r="Q25" s="1">
        <f t="shared" si="17"/>
        <v>1.4701362666666666</v>
      </c>
      <c r="R25" s="9">
        <f t="shared" si="17"/>
        <v>1</v>
      </c>
      <c r="S25" s="9">
        <f t="shared" si="17"/>
        <v>0.95279999999999998</v>
      </c>
      <c r="T25" s="9">
        <f t="shared" si="17"/>
        <v>0.90513333333333323</v>
      </c>
      <c r="U25" s="1">
        <f t="shared" si="17"/>
        <v>13.370399999999998</v>
      </c>
      <c r="V25" s="1">
        <f t="shared" si="17"/>
        <v>17.288466666666665</v>
      </c>
      <c r="W25" s="1">
        <f t="shared" si="17"/>
        <v>4.0103333333333335</v>
      </c>
      <c r="X25" s="1">
        <f t="shared" si="17"/>
        <v>12.747999999999999</v>
      </c>
      <c r="Y25" s="1">
        <f t="shared" si="17"/>
        <v>7.0339999999999989</v>
      </c>
      <c r="Z25" s="1">
        <f t="shared" si="17"/>
        <v>1470.1362666666666</v>
      </c>
      <c r="AB25">
        <v>1</v>
      </c>
      <c r="AC25" s="22">
        <v>1</v>
      </c>
      <c r="AD25" s="22">
        <v>22</v>
      </c>
      <c r="AE25" s="22">
        <v>12</v>
      </c>
      <c r="AF25" s="22">
        <v>16027.32</v>
      </c>
      <c r="AG25" s="22">
        <v>26.106000000000002</v>
      </c>
      <c r="AH25" s="22">
        <v>3238.4380000000001</v>
      </c>
      <c r="AI25" s="22">
        <v>-0.46600000000000003</v>
      </c>
      <c r="AJ25" s="22">
        <v>18.657</v>
      </c>
      <c r="AK25" s="22">
        <v>7.2930000000000001</v>
      </c>
      <c r="AL25" s="22">
        <v>7329.6139999999996</v>
      </c>
      <c r="AM25" s="22">
        <v>38.151000000000003</v>
      </c>
      <c r="AN25" s="22">
        <v>0.92600000000000005</v>
      </c>
      <c r="AO25" s="22">
        <v>4312.7629999999999</v>
      </c>
      <c r="AP25" s="22">
        <v>0.65300000000000002</v>
      </c>
      <c r="AQ25" s="22">
        <v>0.81</v>
      </c>
      <c r="AR25" s="22">
        <v>0.58599999999999997</v>
      </c>
      <c r="AS25" s="22">
        <v>5.4489999999999998</v>
      </c>
      <c r="AT25" s="22">
        <v>16.728999999999999</v>
      </c>
      <c r="AU25" s="22">
        <v>28.300999999999998</v>
      </c>
      <c r="AV25" s="22">
        <v>10.683</v>
      </c>
      <c r="AW25" s="22">
        <v>22.620999999999999</v>
      </c>
      <c r="AX25" s="22">
        <v>15.044</v>
      </c>
    </row>
    <row r="26" spans="1:50" x14ac:dyDescent="0.2">
      <c r="E26" t="s">
        <v>39</v>
      </c>
      <c r="H26" s="1">
        <f t="shared" ref="H26:Z26" si="18">AVERAGE(H10:H12)</f>
        <v>12.181632200000001</v>
      </c>
      <c r="I26" s="1">
        <f t="shared" si="18"/>
        <v>-2.5461076</v>
      </c>
      <c r="J26" s="1">
        <f t="shared" si="18"/>
        <v>3.3213544000000002</v>
      </c>
      <c r="K26" s="1">
        <f t="shared" si="18"/>
        <v>7.5999999999999998E-2</v>
      </c>
      <c r="L26" s="1">
        <f t="shared" si="18"/>
        <v>10.18</v>
      </c>
      <c r="M26" s="8">
        <f t="shared" si="18"/>
        <v>6.2147999999999994</v>
      </c>
      <c r="N26" s="1">
        <f t="shared" si="18"/>
        <v>5.5650516666666663</v>
      </c>
      <c r="O26" s="1">
        <f t="shared" si="18"/>
        <v>-2.4698974000000002</v>
      </c>
      <c r="P26" s="9">
        <f t="shared" si="18"/>
        <v>0.87939999999999996</v>
      </c>
      <c r="Q26" s="1">
        <f t="shared" si="18"/>
        <v>3.7838881333333334</v>
      </c>
      <c r="R26" s="9">
        <f t="shared" si="18"/>
        <v>0.99540000000000006</v>
      </c>
      <c r="S26" s="9">
        <f t="shared" si="18"/>
        <v>0.87366666666666648</v>
      </c>
      <c r="T26" s="9">
        <f t="shared" si="18"/>
        <v>1.4831333333333336</v>
      </c>
      <c r="U26" s="1">
        <f t="shared" si="18"/>
        <v>15.062466666666666</v>
      </c>
      <c r="V26" s="1">
        <f t="shared" si="18"/>
        <v>19.014600000000002</v>
      </c>
      <c r="W26" s="1">
        <f t="shared" si="18"/>
        <v>3.9695333333333331</v>
      </c>
      <c r="X26" s="1">
        <f t="shared" si="18"/>
        <v>13.479733333333334</v>
      </c>
      <c r="Y26" s="1">
        <f t="shared" si="18"/>
        <v>7.3044666666666664</v>
      </c>
      <c r="Z26" s="1">
        <f t="shared" si="18"/>
        <v>3783.8881333333334</v>
      </c>
      <c r="AB26">
        <v>1</v>
      </c>
      <c r="AC26" s="22">
        <v>1</v>
      </c>
      <c r="AD26" s="22">
        <v>23</v>
      </c>
      <c r="AE26" s="22">
        <v>60</v>
      </c>
      <c r="AF26" s="22">
        <v>11910.973</v>
      </c>
      <c r="AG26" s="22">
        <v>394.62200000000001</v>
      </c>
      <c r="AH26" s="22">
        <v>1016.544</v>
      </c>
      <c r="AI26" s="22">
        <v>-0.26800000000000002</v>
      </c>
      <c r="AJ26" s="22">
        <v>36.307000000000002</v>
      </c>
      <c r="AK26" s="22">
        <v>14.314</v>
      </c>
      <c r="AL26" s="22">
        <v>5760.41</v>
      </c>
      <c r="AM26" s="22">
        <v>380.01499999999999</v>
      </c>
      <c r="AN26" s="22">
        <v>1</v>
      </c>
      <c r="AO26" s="22">
        <v>1718.3019999999999</v>
      </c>
      <c r="AP26" s="22">
        <v>0.93400000000000005</v>
      </c>
      <c r="AQ26" s="22">
        <v>1</v>
      </c>
      <c r="AR26" s="22">
        <v>0.94799999999999995</v>
      </c>
      <c r="AS26" s="22">
        <v>2.423</v>
      </c>
      <c r="AT26" s="22">
        <v>30.353000000000002</v>
      </c>
      <c r="AU26" s="22">
        <v>59.390999999999998</v>
      </c>
      <c r="AV26" s="22">
        <v>19.747</v>
      </c>
      <c r="AW26" s="22">
        <v>46.686</v>
      </c>
      <c r="AX26" s="22">
        <v>27.523</v>
      </c>
    </row>
    <row r="27" spans="1:50" x14ac:dyDescent="0.2">
      <c r="E27" t="s">
        <v>38</v>
      </c>
      <c r="H27" s="1">
        <f t="shared" ref="H27:Z27" si="19">AVERAGE(H13:H15)</f>
        <v>11.020319066666666</v>
      </c>
      <c r="I27" s="1">
        <f t="shared" si="19"/>
        <v>-2.0456629999999998</v>
      </c>
      <c r="J27" s="1">
        <f t="shared" si="19"/>
        <v>2.4196179999999998</v>
      </c>
      <c r="K27" s="1">
        <f t="shared" si="19"/>
        <v>0.17513333333333334</v>
      </c>
      <c r="L27" s="1">
        <f t="shared" si="19"/>
        <v>9.7937333333333338</v>
      </c>
      <c r="M27" s="8">
        <f t="shared" si="19"/>
        <v>5.8115333333333341</v>
      </c>
      <c r="N27" s="1">
        <f t="shared" si="19"/>
        <v>5.1261065333333331</v>
      </c>
      <c r="O27" s="1">
        <f t="shared" si="19"/>
        <v>-2.0098952666666663</v>
      </c>
      <c r="P27" s="9">
        <f t="shared" si="19"/>
        <v>0.95093333333333341</v>
      </c>
      <c r="Q27" s="1">
        <f t="shared" si="19"/>
        <v>2.7649850666666667</v>
      </c>
      <c r="R27" s="9">
        <f t="shared" si="19"/>
        <v>1</v>
      </c>
      <c r="S27" s="9">
        <f t="shared" si="19"/>
        <v>0.96206666666666674</v>
      </c>
      <c r="T27" s="9">
        <f t="shared" si="19"/>
        <v>1.1123333333333332</v>
      </c>
      <c r="U27" s="1">
        <f t="shared" si="19"/>
        <v>13.264933333333333</v>
      </c>
      <c r="V27" s="1">
        <f t="shared" si="19"/>
        <v>16.894400000000001</v>
      </c>
      <c r="W27" s="1">
        <f t="shared" si="19"/>
        <v>3.964</v>
      </c>
      <c r="X27" s="1">
        <f t="shared" si="19"/>
        <v>12.752533333333332</v>
      </c>
      <c r="Y27" s="1">
        <f t="shared" si="19"/>
        <v>7.1139333333333328</v>
      </c>
      <c r="Z27" s="1">
        <f t="shared" si="19"/>
        <v>2764.9850666666662</v>
      </c>
      <c r="AB27">
        <v>1</v>
      </c>
      <c r="AC27" s="22">
        <v>1</v>
      </c>
      <c r="AD27" s="22">
        <v>24</v>
      </c>
      <c r="AE27" s="22">
        <v>120</v>
      </c>
      <c r="AF27" s="22">
        <v>8142.9849999999997</v>
      </c>
      <c r="AG27" s="22">
        <v>-132.24</v>
      </c>
      <c r="AH27" s="22">
        <v>1592.914</v>
      </c>
      <c r="AI27" s="22">
        <v>-0.72</v>
      </c>
      <c r="AJ27" s="22">
        <v>28.49</v>
      </c>
      <c r="AK27" s="22">
        <v>8.7840000000000007</v>
      </c>
      <c r="AL27" s="22">
        <v>3950.6880000000001</v>
      </c>
      <c r="AM27" s="22">
        <v>-149.846</v>
      </c>
      <c r="AN27" s="22">
        <v>0.94199999999999995</v>
      </c>
      <c r="AO27" s="22">
        <v>2309.5729999999999</v>
      </c>
      <c r="AP27" s="22">
        <v>0.68600000000000005</v>
      </c>
      <c r="AQ27" s="22">
        <v>0.95699999999999996</v>
      </c>
      <c r="AR27" s="22">
        <v>0.70699999999999996</v>
      </c>
      <c r="AS27" s="22">
        <v>3.5470000000000002</v>
      </c>
      <c r="AT27" s="22">
        <v>18.568000000000001</v>
      </c>
      <c r="AU27" s="22">
        <v>41.94</v>
      </c>
      <c r="AV27" s="22">
        <v>18.97</v>
      </c>
      <c r="AW27" s="22">
        <v>34.31</v>
      </c>
      <c r="AX27" s="22">
        <v>23.443000000000001</v>
      </c>
    </row>
    <row r="28" spans="1:50" x14ac:dyDescent="0.2">
      <c r="E28" t="s">
        <v>48</v>
      </c>
      <c r="H28" s="1"/>
      <c r="I28" s="1"/>
      <c r="J28" s="1"/>
      <c r="K28" s="1"/>
      <c r="L28" s="1"/>
      <c r="M28" s="8"/>
      <c r="N28" s="1"/>
      <c r="O28" s="1"/>
      <c r="Q28" s="1"/>
      <c r="R28" s="9"/>
      <c r="S28" s="9"/>
      <c r="T28" s="9"/>
      <c r="U28" s="1"/>
      <c r="V28" s="1"/>
      <c r="W28" s="1"/>
      <c r="X28" s="1"/>
      <c r="Y28" s="1"/>
      <c r="Z28" s="1"/>
      <c r="AB28">
        <v>1</v>
      </c>
      <c r="AC28" s="22">
        <v>1</v>
      </c>
      <c r="AD28" s="22">
        <v>25</v>
      </c>
      <c r="AE28" s="22">
        <v>12</v>
      </c>
      <c r="AF28" s="22">
        <v>27000.14</v>
      </c>
      <c r="AG28" s="22">
        <v>-4672.3100000000004</v>
      </c>
      <c r="AH28" s="22">
        <v>7122.2659999999996</v>
      </c>
      <c r="AI28" s="22">
        <v>-2.1819999999999999</v>
      </c>
      <c r="AJ28" s="22">
        <v>22.689</v>
      </c>
      <c r="AK28" s="22">
        <v>14.07</v>
      </c>
      <c r="AL28" s="22">
        <v>12928.973</v>
      </c>
      <c r="AM28" s="22">
        <v>-4633.826</v>
      </c>
      <c r="AN28" s="22">
        <v>0.98299999999999998</v>
      </c>
      <c r="AO28" s="22">
        <v>8202.7309999999998</v>
      </c>
      <c r="AP28" s="22">
        <v>0.41299999999999998</v>
      </c>
      <c r="AQ28" s="22">
        <v>0.91400000000000003</v>
      </c>
      <c r="AR28" s="22">
        <v>0.43099999999999999</v>
      </c>
      <c r="AS28" s="22">
        <v>7.524</v>
      </c>
      <c r="AT28" s="22">
        <v>33.177999999999997</v>
      </c>
      <c r="AU28" s="22">
        <v>46.411999999999999</v>
      </c>
      <c r="AV28" s="22">
        <v>8.9689999999999994</v>
      </c>
      <c r="AW28" s="22">
        <v>33.082999999999998</v>
      </c>
      <c r="AX28" s="22">
        <v>14.742000000000001</v>
      </c>
    </row>
    <row r="29" spans="1:50" x14ac:dyDescent="0.2">
      <c r="M29" s="8"/>
      <c r="R29" s="9"/>
      <c r="S29" s="9"/>
      <c r="T29" s="9"/>
      <c r="AB29">
        <v>1</v>
      </c>
      <c r="AC29" s="16">
        <v>1</v>
      </c>
      <c r="AD29" s="16">
        <v>26</v>
      </c>
      <c r="AE29" s="16">
        <v>60</v>
      </c>
      <c r="AF29" s="16">
        <v>10409.749</v>
      </c>
      <c r="AG29" s="16">
        <v>-75.364999999999995</v>
      </c>
      <c r="AH29" s="16">
        <v>2484.4090000000001</v>
      </c>
      <c r="AI29" s="16">
        <v>-5.8000000000000003E-2</v>
      </c>
      <c r="AJ29" s="16">
        <v>22.05</v>
      </c>
      <c r="AK29" s="16">
        <v>7.6050000000000004</v>
      </c>
      <c r="AL29" s="16">
        <v>5072.9790000000003</v>
      </c>
      <c r="AM29" s="16">
        <v>-83.27</v>
      </c>
      <c r="AN29" s="16">
        <v>0.84299999999999997</v>
      </c>
      <c r="AO29" s="16">
        <v>3322.2170000000001</v>
      </c>
      <c r="AP29" s="16">
        <v>0.61199999999999999</v>
      </c>
      <c r="AQ29" s="16">
        <v>0.82799999999999996</v>
      </c>
      <c r="AR29" s="16">
        <v>0.49099999999999999</v>
      </c>
      <c r="AS29" s="16">
        <v>5.0449999999999999</v>
      </c>
      <c r="AT29" s="16">
        <v>16.427</v>
      </c>
      <c r="AU29" s="16">
        <v>33.252000000000002</v>
      </c>
      <c r="AV29" s="16">
        <v>14.878</v>
      </c>
      <c r="AW29" s="16">
        <v>26.923999999999999</v>
      </c>
      <c r="AX29" s="16">
        <v>18.268000000000001</v>
      </c>
    </row>
    <row r="30" spans="1:50" x14ac:dyDescent="0.2">
      <c r="T30" s="9"/>
      <c r="AB30">
        <v>1</v>
      </c>
      <c r="AC30" s="22">
        <v>1</v>
      </c>
      <c r="AD30" s="22">
        <v>27</v>
      </c>
      <c r="AE30" s="22">
        <v>120</v>
      </c>
      <c r="AF30" s="22">
        <v>7030.3869999999997</v>
      </c>
      <c r="AG30" s="22">
        <v>-15.933999999999999</v>
      </c>
      <c r="AH30" s="22">
        <v>1182.7570000000001</v>
      </c>
      <c r="AI30" s="22">
        <v>-0.29299999999999998</v>
      </c>
      <c r="AJ30" s="22">
        <v>33.463000000000001</v>
      </c>
      <c r="AK30" s="22">
        <v>7.4850000000000003</v>
      </c>
      <c r="AL30" s="22">
        <v>3439.4560000000001</v>
      </c>
      <c r="AM30" s="22">
        <v>-0.39500000000000002</v>
      </c>
      <c r="AN30" s="22">
        <v>0.98299999999999998</v>
      </c>
      <c r="AO30" s="22">
        <v>1572.7449999999999</v>
      </c>
      <c r="AP30" s="22">
        <v>0.76</v>
      </c>
      <c r="AQ30" s="22">
        <v>0.96599999999999997</v>
      </c>
      <c r="AR30" s="22">
        <v>0.69</v>
      </c>
      <c r="AS30" s="22">
        <v>2.859</v>
      </c>
      <c r="AT30" s="22">
        <v>15.571999999999999</v>
      </c>
      <c r="AU30" s="22">
        <v>43.101999999999997</v>
      </c>
      <c r="AV30" s="22">
        <v>24.882000000000001</v>
      </c>
      <c r="AW30" s="22">
        <v>38.026000000000003</v>
      </c>
      <c r="AX30" s="22">
        <v>29.077999999999999</v>
      </c>
    </row>
    <row r="31" spans="1:50" x14ac:dyDescent="0.2">
      <c r="T31" s="9"/>
      <c r="AB31">
        <v>1</v>
      </c>
      <c r="AC31" s="22">
        <v>1</v>
      </c>
      <c r="AD31" s="22">
        <v>28</v>
      </c>
      <c r="AE31" s="22">
        <v>12</v>
      </c>
      <c r="AF31" s="22">
        <v>20655.136999999999</v>
      </c>
      <c r="AG31" s="22">
        <v>-3889.9389999999999</v>
      </c>
      <c r="AH31" s="22">
        <v>5284.018</v>
      </c>
      <c r="AI31" s="22">
        <v>-1.042</v>
      </c>
      <c r="AJ31" s="22">
        <v>19.178000000000001</v>
      </c>
      <c r="AK31" s="22">
        <v>8.7119999999999997</v>
      </c>
      <c r="AL31" s="22">
        <v>9662.57</v>
      </c>
      <c r="AM31" s="22">
        <v>-3864.875</v>
      </c>
      <c r="AN31" s="22">
        <v>0.76900000000000002</v>
      </c>
      <c r="AO31" s="22">
        <v>7518.6769999999997</v>
      </c>
      <c r="AP31" s="22">
        <v>0.68600000000000005</v>
      </c>
      <c r="AQ31" s="22">
        <v>0.81</v>
      </c>
      <c r="AR31" s="22">
        <v>0.629</v>
      </c>
      <c r="AS31" s="22">
        <v>5.5449999999999999</v>
      </c>
      <c r="AT31" s="22">
        <v>20.13</v>
      </c>
      <c r="AU31" s="22">
        <v>30.024000000000001</v>
      </c>
      <c r="AV31" s="22">
        <v>10.023</v>
      </c>
      <c r="AW31" s="22">
        <v>23.84</v>
      </c>
      <c r="AX31" s="22">
        <v>14.945</v>
      </c>
    </row>
    <row r="32" spans="1:50" x14ac:dyDescent="0.2">
      <c r="E32" t="s">
        <v>93</v>
      </c>
      <c r="G32" t="s">
        <v>94</v>
      </c>
      <c r="I32" t="s">
        <v>95</v>
      </c>
      <c r="L32" t="s">
        <v>96</v>
      </c>
      <c r="N32" t="s">
        <v>97</v>
      </c>
      <c r="P32" t="s">
        <v>98</v>
      </c>
      <c r="R32" t="s">
        <v>99</v>
      </c>
      <c r="T32" t="s">
        <v>100</v>
      </c>
      <c r="AB32">
        <v>1</v>
      </c>
      <c r="AC32" s="22">
        <v>1</v>
      </c>
      <c r="AD32" s="22">
        <v>29</v>
      </c>
      <c r="AE32" s="22">
        <v>60</v>
      </c>
      <c r="AF32" s="22">
        <v>10079.655000000001</v>
      </c>
      <c r="AG32" s="22">
        <v>-1412.5319999999999</v>
      </c>
      <c r="AH32" s="22">
        <v>2790.527</v>
      </c>
      <c r="AI32" s="22">
        <v>-0.19500000000000001</v>
      </c>
      <c r="AJ32" s="22">
        <v>22.581</v>
      </c>
      <c r="AK32" s="22">
        <v>7.4020000000000001</v>
      </c>
      <c r="AL32" s="22">
        <v>4876.7110000000002</v>
      </c>
      <c r="AM32" s="22">
        <v>-1422.5530000000001</v>
      </c>
      <c r="AN32" s="22">
        <v>0.86799999999999999</v>
      </c>
      <c r="AO32" s="22">
        <v>3546.0859999999998</v>
      </c>
      <c r="AP32" s="22">
        <v>0.52100000000000002</v>
      </c>
      <c r="AQ32" s="22">
        <v>0.81</v>
      </c>
      <c r="AR32" s="22">
        <v>0.58599999999999997</v>
      </c>
      <c r="AS32" s="22">
        <v>4.7489999999999997</v>
      </c>
      <c r="AT32" s="22">
        <v>16.212</v>
      </c>
      <c r="AU32" s="22">
        <v>32.799999999999997</v>
      </c>
      <c r="AV32" s="22">
        <v>15.718999999999999</v>
      </c>
      <c r="AW32" s="22">
        <v>26.797999999999998</v>
      </c>
      <c r="AX32" s="22">
        <v>19.100000000000001</v>
      </c>
    </row>
    <row r="33" spans="5:50" x14ac:dyDescent="0.2">
      <c r="P33"/>
      <c r="AB33">
        <v>1</v>
      </c>
      <c r="AC33" s="22">
        <v>1</v>
      </c>
      <c r="AD33" s="22">
        <v>30</v>
      </c>
      <c r="AE33" s="22">
        <v>120</v>
      </c>
      <c r="AF33" s="22">
        <v>7409.7640000000001</v>
      </c>
      <c r="AG33" s="22">
        <v>-864.83500000000004</v>
      </c>
      <c r="AH33" s="22">
        <v>2071.114</v>
      </c>
      <c r="AI33" s="22">
        <v>-0.123</v>
      </c>
      <c r="AJ33" s="22">
        <v>23.670999999999999</v>
      </c>
      <c r="AK33" s="22">
        <v>6.1130000000000004</v>
      </c>
      <c r="AL33" s="22">
        <v>3560.6680000000001</v>
      </c>
      <c r="AM33" s="22">
        <v>-845.48800000000006</v>
      </c>
      <c r="AN33" s="22">
        <v>0.876</v>
      </c>
      <c r="AO33" s="22">
        <v>2821.9769999999999</v>
      </c>
      <c r="AP33" s="22">
        <v>0.504</v>
      </c>
      <c r="AQ33" s="22">
        <v>0.78400000000000003</v>
      </c>
      <c r="AR33" s="22">
        <v>0.56899999999999995</v>
      </c>
      <c r="AS33" s="22">
        <v>4.2990000000000004</v>
      </c>
      <c r="AT33" s="22">
        <v>13.154999999999999</v>
      </c>
      <c r="AU33" s="22">
        <v>32.594999999999999</v>
      </c>
      <c r="AV33" s="22">
        <v>17.568000000000001</v>
      </c>
      <c r="AW33" s="22">
        <v>27.491</v>
      </c>
      <c r="AX33" s="22">
        <v>20.434000000000001</v>
      </c>
    </row>
    <row r="34" spans="5:50" x14ac:dyDescent="0.2">
      <c r="E34" t="s">
        <v>13</v>
      </c>
      <c r="F34" t="s">
        <v>3</v>
      </c>
      <c r="G34" s="1">
        <f>H21/2</f>
        <v>4.2378570500000006</v>
      </c>
      <c r="H34" s="1" t="s">
        <v>3</v>
      </c>
      <c r="I34" s="1">
        <f>P21*100</f>
        <v>97.57</v>
      </c>
      <c r="J34" t="s">
        <v>101</v>
      </c>
      <c r="K34" s="1" t="s">
        <v>3</v>
      </c>
      <c r="L34" s="1">
        <f>O21</f>
        <v>-0.28768270000000001</v>
      </c>
      <c r="M34" s="1" t="s">
        <v>3</v>
      </c>
      <c r="N34" s="1">
        <f>J21</f>
        <v>1.1058476333333334</v>
      </c>
      <c r="O34" s="1" t="s">
        <v>3</v>
      </c>
      <c r="P34" s="1">
        <f>M21/2</f>
        <v>2.5328333333333335</v>
      </c>
      <c r="Q34" s="1" t="s">
        <v>3</v>
      </c>
      <c r="R34" s="1">
        <f>T21*100</f>
        <v>99.416666666666657</v>
      </c>
      <c r="S34" t="s">
        <v>101</v>
      </c>
      <c r="T34" s="1" t="s">
        <v>3</v>
      </c>
      <c r="U34" s="1">
        <f>Q21</f>
        <v>1.3766852666666665</v>
      </c>
      <c r="V34" s="2" t="s">
        <v>2</v>
      </c>
      <c r="AB34">
        <v>1</v>
      </c>
      <c r="AC34" s="22">
        <v>1</v>
      </c>
      <c r="AD34" s="22">
        <v>31</v>
      </c>
      <c r="AE34" s="22">
        <v>12</v>
      </c>
      <c r="AF34" s="22">
        <v>27961.087</v>
      </c>
      <c r="AG34" s="22">
        <v>5974.9350000000004</v>
      </c>
      <c r="AH34" s="22">
        <v>7497.5379999999996</v>
      </c>
      <c r="AI34" s="22">
        <v>-1.9550000000000001</v>
      </c>
      <c r="AJ34" s="22">
        <v>17.702999999999999</v>
      </c>
      <c r="AK34" s="22">
        <v>11.327999999999999</v>
      </c>
      <c r="AL34" s="22">
        <v>12809.34</v>
      </c>
      <c r="AM34" s="22">
        <v>5886.9080000000004</v>
      </c>
      <c r="AN34" s="22">
        <v>0.876</v>
      </c>
      <c r="AO34" s="22">
        <v>9137.5169999999998</v>
      </c>
      <c r="AP34" s="22">
        <v>0.42099999999999999</v>
      </c>
      <c r="AQ34" s="22">
        <v>0.88800000000000001</v>
      </c>
      <c r="AR34" s="22">
        <v>0.59499999999999997</v>
      </c>
      <c r="AS34" s="22">
        <v>6.4980000000000002</v>
      </c>
      <c r="AT34" s="22">
        <v>33.457000000000001</v>
      </c>
      <c r="AU34" s="22">
        <v>40.682000000000002</v>
      </c>
      <c r="AV34" s="22">
        <v>7.2050000000000001</v>
      </c>
      <c r="AW34" s="22">
        <v>23.632000000000001</v>
      </c>
      <c r="AX34" s="22">
        <v>13.281000000000001</v>
      </c>
    </row>
    <row r="35" spans="5:50" x14ac:dyDescent="0.2">
      <c r="E35" t="s">
        <v>14</v>
      </c>
      <c r="F35" t="s">
        <v>3</v>
      </c>
      <c r="G35" s="1">
        <f>H22/2</f>
        <v>5.8004878166666671</v>
      </c>
      <c r="H35" s="1" t="s">
        <v>3</v>
      </c>
      <c r="I35" s="1">
        <f>P22*100</f>
        <v>91.516666666666652</v>
      </c>
      <c r="J35" t="s">
        <v>101</v>
      </c>
      <c r="K35" s="1" t="s">
        <v>3</v>
      </c>
      <c r="L35" s="1">
        <f>O22</f>
        <v>-2.2398963333333337</v>
      </c>
      <c r="M35" s="1" t="s">
        <v>3</v>
      </c>
      <c r="N35" s="1">
        <f>J22</f>
        <v>2.8704861999999998</v>
      </c>
      <c r="O35" s="1" t="s">
        <v>3</v>
      </c>
      <c r="P35" s="1">
        <f>M22/2</f>
        <v>3.0065833333333334</v>
      </c>
      <c r="Q35" s="1" t="s">
        <v>3</v>
      </c>
      <c r="R35" s="1">
        <f>T22*100</f>
        <v>129.77333333333334</v>
      </c>
      <c r="S35" t="s">
        <v>101</v>
      </c>
      <c r="T35" s="1" t="s">
        <v>3</v>
      </c>
      <c r="U35" s="1">
        <f>Q22</f>
        <v>3.2744366</v>
      </c>
      <c r="V35" s="2" t="s">
        <v>2</v>
      </c>
      <c r="AB35">
        <v>1</v>
      </c>
      <c r="AC35" s="22">
        <v>1</v>
      </c>
      <c r="AD35" s="22">
        <v>32</v>
      </c>
      <c r="AE35" s="22">
        <v>60</v>
      </c>
      <c r="AF35" s="22">
        <v>27394.66</v>
      </c>
      <c r="AG35" s="22">
        <v>1517.9549999999999</v>
      </c>
      <c r="AH35" s="22">
        <v>7009.9830000000002</v>
      </c>
      <c r="AI35" s="22">
        <v>-1.788</v>
      </c>
      <c r="AJ35" s="22">
        <v>22.064</v>
      </c>
      <c r="AK35" s="22">
        <v>16.009</v>
      </c>
      <c r="AL35" s="22">
        <v>13073.937</v>
      </c>
      <c r="AM35" s="22">
        <v>1098.6949999999999</v>
      </c>
      <c r="AN35" s="22">
        <v>0.92600000000000005</v>
      </c>
      <c r="AO35" s="22">
        <v>9009.2829999999994</v>
      </c>
      <c r="AP35" s="22">
        <v>0.56200000000000006</v>
      </c>
      <c r="AQ35" s="22">
        <v>0.88800000000000001</v>
      </c>
      <c r="AR35" s="22">
        <v>0.60299999999999998</v>
      </c>
      <c r="AS35" s="22">
        <v>7.7060000000000004</v>
      </c>
      <c r="AT35" s="22">
        <v>44.05</v>
      </c>
      <c r="AU35" s="22">
        <v>54.453000000000003</v>
      </c>
      <c r="AV35" s="22">
        <v>6.6180000000000003</v>
      </c>
      <c r="AW35" s="22">
        <v>31.074999999999999</v>
      </c>
      <c r="AX35" s="22">
        <v>15.567</v>
      </c>
    </row>
    <row r="36" spans="5:50" x14ac:dyDescent="0.2">
      <c r="E36" t="s">
        <v>2</v>
      </c>
      <c r="G36" s="1"/>
      <c r="I36" s="1"/>
      <c r="K36" s="1"/>
      <c r="L36" s="1"/>
      <c r="M36" s="1"/>
      <c r="N36" s="1"/>
      <c r="O36" s="1"/>
      <c r="P36" s="1"/>
      <c r="Q36" s="1"/>
      <c r="R36" s="1"/>
      <c r="T36" s="1"/>
      <c r="U36" s="1"/>
      <c r="V36" s="2"/>
      <c r="AB36">
        <v>1</v>
      </c>
      <c r="AC36" s="22">
        <v>1</v>
      </c>
      <c r="AD36" s="22">
        <v>33</v>
      </c>
      <c r="AE36" s="22">
        <v>120</v>
      </c>
      <c r="AF36" s="22">
        <v>28096.956999999999</v>
      </c>
      <c r="AG36" s="22">
        <v>322.30700000000002</v>
      </c>
      <c r="AH36" s="22">
        <v>8114.0450000000001</v>
      </c>
      <c r="AI36" s="22">
        <v>-0.94699999999999995</v>
      </c>
      <c r="AJ36" s="22">
        <v>45.390999999999998</v>
      </c>
      <c r="AK36" s="22">
        <v>35.25</v>
      </c>
      <c r="AL36" s="22">
        <v>14410.554</v>
      </c>
      <c r="AM36" s="22">
        <v>464.88</v>
      </c>
      <c r="AN36" s="22">
        <v>0.74399999999999999</v>
      </c>
      <c r="AO36" s="22">
        <v>10354.745999999999</v>
      </c>
      <c r="AP36" s="22">
        <v>0.55400000000000005</v>
      </c>
      <c r="AQ36" s="22">
        <v>0.92200000000000004</v>
      </c>
      <c r="AR36" s="22">
        <v>0.64700000000000002</v>
      </c>
      <c r="AS36" s="22">
        <v>14.081</v>
      </c>
      <c r="AT36" s="22">
        <v>72.073999999999998</v>
      </c>
      <c r="AU36" s="22">
        <v>103.617</v>
      </c>
      <c r="AV36" s="22">
        <v>17.64</v>
      </c>
      <c r="AW36" s="22">
        <v>76.296999999999997</v>
      </c>
      <c r="AX36" s="22">
        <v>29.016999999999999</v>
      </c>
    </row>
    <row r="37" spans="5:50" x14ac:dyDescent="0.2">
      <c r="E37" t="s">
        <v>17</v>
      </c>
      <c r="F37" t="s">
        <v>3</v>
      </c>
      <c r="G37" s="1">
        <f>H24/2</f>
        <v>3.2742016333333339</v>
      </c>
      <c r="H37" s="1" t="s">
        <v>3</v>
      </c>
      <c r="I37" s="1">
        <f>P24*100</f>
        <v>97.460000000000008</v>
      </c>
      <c r="J37" t="s">
        <v>101</v>
      </c>
      <c r="K37" s="1" t="s">
        <v>3</v>
      </c>
      <c r="L37" s="1">
        <f>O24</f>
        <v>-0.3363285333333334</v>
      </c>
      <c r="M37" s="1" t="s">
        <v>3</v>
      </c>
      <c r="N37" s="1">
        <f>J24</f>
        <v>1.0272354000000001</v>
      </c>
      <c r="O37" s="1" t="s">
        <v>3</v>
      </c>
      <c r="P37" s="1">
        <f>M24/2</f>
        <v>2.2550333333333334</v>
      </c>
      <c r="Q37" s="1" t="s">
        <v>3</v>
      </c>
      <c r="R37" s="1">
        <f>T24*100</f>
        <v>108.32</v>
      </c>
      <c r="S37" t="s">
        <v>101</v>
      </c>
      <c r="T37" s="1" t="s">
        <v>3</v>
      </c>
      <c r="U37" s="1">
        <f>Q24</f>
        <v>1.2832342666666665</v>
      </c>
      <c r="V37" s="2" t="s">
        <v>2</v>
      </c>
      <c r="AB37">
        <v>1</v>
      </c>
      <c r="AC37" s="22">
        <v>1</v>
      </c>
      <c r="AD37" s="22">
        <v>34</v>
      </c>
      <c r="AE37" s="22">
        <v>12</v>
      </c>
      <c r="AF37" s="22">
        <v>45801.36</v>
      </c>
      <c r="AG37" s="22">
        <v>-4092.85</v>
      </c>
      <c r="AH37" s="22">
        <v>8829.5190000000002</v>
      </c>
      <c r="AI37" s="22">
        <v>1.502</v>
      </c>
      <c r="AJ37" s="22">
        <v>46.981000000000002</v>
      </c>
      <c r="AK37" s="22">
        <v>38.518999999999998</v>
      </c>
      <c r="AL37" s="22">
        <v>21555.751</v>
      </c>
      <c r="AM37" s="22">
        <v>-4089.018</v>
      </c>
      <c r="AN37" s="22">
        <v>0.91700000000000004</v>
      </c>
      <c r="AO37" s="22">
        <v>10830.385</v>
      </c>
      <c r="AP37" s="22">
        <v>0.73599999999999999</v>
      </c>
      <c r="AQ37" s="22">
        <v>1</v>
      </c>
      <c r="AR37" s="22">
        <v>0.79300000000000004</v>
      </c>
      <c r="AS37" s="22">
        <v>9.8480000000000008</v>
      </c>
      <c r="AT37" s="22">
        <v>89.048000000000002</v>
      </c>
      <c r="AU37" s="22">
        <v>93.308000000000007</v>
      </c>
      <c r="AV37" s="22">
        <v>13.566000000000001</v>
      </c>
      <c r="AW37" s="22">
        <v>67.147000000000006</v>
      </c>
      <c r="AX37" s="22">
        <v>29.812999999999999</v>
      </c>
    </row>
    <row r="38" spans="5:50" x14ac:dyDescent="0.2">
      <c r="E38" t="s">
        <v>18</v>
      </c>
      <c r="F38" t="s">
        <v>3</v>
      </c>
      <c r="G38" s="1">
        <f>H25/2</f>
        <v>5.2015124666666672</v>
      </c>
      <c r="H38" s="1" t="s">
        <v>3</v>
      </c>
      <c r="I38" s="1">
        <f>P25*100</f>
        <v>97.679999999999993</v>
      </c>
      <c r="J38" t="s">
        <v>101</v>
      </c>
      <c r="K38" s="1" t="s">
        <v>3</v>
      </c>
      <c r="L38" s="1">
        <f>O25</f>
        <v>-0.23903686666666665</v>
      </c>
      <c r="M38" s="1" t="s">
        <v>3</v>
      </c>
      <c r="N38" s="1">
        <f>J25</f>
        <v>1.1844598666666668</v>
      </c>
      <c r="O38" s="1" t="s">
        <v>3</v>
      </c>
      <c r="P38" s="1">
        <f>M25/2</f>
        <v>2.8106333333333335</v>
      </c>
      <c r="Q38" s="1" t="s">
        <v>3</v>
      </c>
      <c r="R38" s="1">
        <f>T25*100</f>
        <v>90.513333333333321</v>
      </c>
      <c r="S38" t="s">
        <v>101</v>
      </c>
      <c r="T38" s="1" t="s">
        <v>3</v>
      </c>
      <c r="U38" s="1">
        <f>Q25</f>
        <v>1.4701362666666666</v>
      </c>
      <c r="V38" s="2" t="s">
        <v>2</v>
      </c>
      <c r="AB38">
        <v>1</v>
      </c>
      <c r="AC38" s="22">
        <v>1</v>
      </c>
      <c r="AD38" s="22">
        <v>35</v>
      </c>
      <c r="AE38" s="22">
        <v>60</v>
      </c>
      <c r="AF38" s="22">
        <v>22148.047999999999</v>
      </c>
      <c r="AG38" s="22">
        <v>2266.3629999999998</v>
      </c>
      <c r="AH38" s="22">
        <v>4753.9960000000001</v>
      </c>
      <c r="AI38" s="22">
        <v>-7.3999999999999996E-2</v>
      </c>
      <c r="AJ38" s="22">
        <v>21.055</v>
      </c>
      <c r="AK38" s="22">
        <v>10.07</v>
      </c>
      <c r="AL38" s="22">
        <v>10722.764999999999</v>
      </c>
      <c r="AM38" s="22">
        <v>1923.787</v>
      </c>
      <c r="AN38" s="22">
        <v>0.91700000000000004</v>
      </c>
      <c r="AO38" s="22">
        <v>6689.7070000000003</v>
      </c>
      <c r="AP38" s="22">
        <v>0.628</v>
      </c>
      <c r="AQ38" s="22">
        <v>0.879</v>
      </c>
      <c r="AR38" s="22">
        <v>0.56899999999999995</v>
      </c>
      <c r="AS38" s="22">
        <v>6.4450000000000003</v>
      </c>
      <c r="AT38" s="22">
        <v>25.542000000000002</v>
      </c>
      <c r="AU38" s="22">
        <v>37.457000000000001</v>
      </c>
      <c r="AV38" s="22">
        <v>10.725</v>
      </c>
      <c r="AW38" s="22">
        <v>26.58</v>
      </c>
      <c r="AX38" s="22">
        <v>16.510999999999999</v>
      </c>
    </row>
    <row r="39" spans="5:50" x14ac:dyDescent="0.2">
      <c r="E39" t="s">
        <v>19</v>
      </c>
      <c r="F39" t="s">
        <v>3</v>
      </c>
      <c r="G39" s="1">
        <f>H26/2</f>
        <v>6.0908161000000005</v>
      </c>
      <c r="H39" s="1" t="s">
        <v>3</v>
      </c>
      <c r="I39" s="1">
        <f>P26*100</f>
        <v>87.94</v>
      </c>
      <c r="J39" t="s">
        <v>101</v>
      </c>
      <c r="K39" s="1" t="s">
        <v>3</v>
      </c>
      <c r="L39" s="1">
        <f>O26</f>
        <v>-2.4698974000000002</v>
      </c>
      <c r="M39" s="1" t="s">
        <v>3</v>
      </c>
      <c r="N39" s="1">
        <f>J26</f>
        <v>3.3213544000000002</v>
      </c>
      <c r="O39" s="1" t="s">
        <v>3</v>
      </c>
      <c r="P39" s="1">
        <f>M26/2</f>
        <v>3.1073999999999997</v>
      </c>
      <c r="Q39" s="1" t="s">
        <v>3</v>
      </c>
      <c r="R39" s="1">
        <f>T26*100</f>
        <v>148.31333333333336</v>
      </c>
      <c r="S39" t="s">
        <v>101</v>
      </c>
      <c r="T39" s="1" t="s">
        <v>3</v>
      </c>
      <c r="U39" s="1">
        <f>Q26</f>
        <v>3.7838881333333334</v>
      </c>
      <c r="V39" s="2" t="s">
        <v>2</v>
      </c>
      <c r="AB39">
        <v>1</v>
      </c>
      <c r="AC39" s="22">
        <v>1</v>
      </c>
      <c r="AD39" s="22">
        <v>36</v>
      </c>
      <c r="AE39" s="22">
        <v>120</v>
      </c>
      <c r="AF39" s="22">
        <v>28498.989000000001</v>
      </c>
      <c r="AG39" s="22">
        <v>-3002.4520000000002</v>
      </c>
      <c r="AH39" s="22">
        <v>6113.2719999999999</v>
      </c>
      <c r="AI39" s="22">
        <v>-1.77</v>
      </c>
      <c r="AJ39" s="22">
        <v>26.678999999999998</v>
      </c>
      <c r="AK39" s="22">
        <v>33.697000000000003</v>
      </c>
      <c r="AL39" s="22">
        <v>13764.261</v>
      </c>
      <c r="AM39" s="22">
        <v>-3116.98</v>
      </c>
      <c r="AN39" s="22">
        <v>0.91700000000000004</v>
      </c>
      <c r="AO39" s="22">
        <v>7638.3490000000002</v>
      </c>
      <c r="AP39" s="22">
        <v>0.59499999999999997</v>
      </c>
      <c r="AQ39" s="22">
        <v>1</v>
      </c>
      <c r="AR39" s="22">
        <v>0.74099999999999999</v>
      </c>
      <c r="AS39" s="22">
        <v>8.8510000000000009</v>
      </c>
      <c r="AT39" s="22">
        <v>76.122</v>
      </c>
      <c r="AU39" s="22">
        <v>84.680999999999997</v>
      </c>
      <c r="AV39" s="22">
        <v>3.1309999999999998</v>
      </c>
      <c r="AW39" s="22">
        <v>54.457999999999998</v>
      </c>
      <c r="AX39" s="22">
        <v>15.46</v>
      </c>
    </row>
    <row r="40" spans="5:50" x14ac:dyDescent="0.2">
      <c r="E40" t="s">
        <v>20</v>
      </c>
      <c r="F40" t="s">
        <v>3</v>
      </c>
      <c r="G40" s="1">
        <f>H27/2</f>
        <v>5.5101595333333329</v>
      </c>
      <c r="H40" s="1" t="s">
        <v>3</v>
      </c>
      <c r="I40" s="1">
        <f>P27*100</f>
        <v>95.093333333333334</v>
      </c>
      <c r="J40" t="s">
        <v>101</v>
      </c>
      <c r="K40" s="1" t="s">
        <v>3</v>
      </c>
      <c r="L40" s="1">
        <f>O27</f>
        <v>-2.0098952666666663</v>
      </c>
      <c r="M40" s="1" t="s">
        <v>3</v>
      </c>
      <c r="N40" s="1">
        <f>J27</f>
        <v>2.4196179999999998</v>
      </c>
      <c r="O40" s="1" t="s">
        <v>3</v>
      </c>
      <c r="P40" s="1">
        <f>M27/2</f>
        <v>2.9057666666666671</v>
      </c>
      <c r="Q40" s="1" t="s">
        <v>3</v>
      </c>
      <c r="R40" s="1">
        <f>T27*100</f>
        <v>111.23333333333332</v>
      </c>
      <c r="S40" t="s">
        <v>101</v>
      </c>
      <c r="T40" s="1" t="s">
        <v>3</v>
      </c>
      <c r="U40" s="1">
        <f>Q27</f>
        <v>2.7649850666666667</v>
      </c>
      <c r="V40" s="2" t="s">
        <v>2</v>
      </c>
      <c r="AB40">
        <v>1</v>
      </c>
      <c r="AC40" s="22">
        <v>1</v>
      </c>
      <c r="AD40" s="22">
        <v>37</v>
      </c>
      <c r="AE40" s="22">
        <v>12</v>
      </c>
      <c r="AF40" s="22">
        <v>26895.255000000001</v>
      </c>
      <c r="AG40" s="22">
        <v>6332.7780000000002</v>
      </c>
      <c r="AH40" s="22">
        <v>8815.93</v>
      </c>
      <c r="AI40" s="22">
        <v>-1.21</v>
      </c>
      <c r="AJ40" s="22">
        <v>22.713999999999999</v>
      </c>
      <c r="AK40" s="22">
        <v>12.250999999999999</v>
      </c>
      <c r="AL40" s="22">
        <v>12649.878000000001</v>
      </c>
      <c r="AM40" s="22">
        <v>6270.7190000000001</v>
      </c>
      <c r="AN40" s="22">
        <v>0.76</v>
      </c>
      <c r="AO40" s="22">
        <v>9847.5830000000005</v>
      </c>
      <c r="AP40" s="22">
        <v>0.28100000000000003</v>
      </c>
      <c r="AQ40" s="22">
        <v>0.879</v>
      </c>
      <c r="AR40" s="22">
        <v>0.64700000000000002</v>
      </c>
      <c r="AS40" s="22">
        <v>6.9770000000000003</v>
      </c>
      <c r="AT40" s="22">
        <v>31.314</v>
      </c>
      <c r="AU40" s="22">
        <v>41.137</v>
      </c>
      <c r="AV40" s="22">
        <v>12.26</v>
      </c>
      <c r="AW40" s="22">
        <v>29.332000000000001</v>
      </c>
      <c r="AX40" s="22">
        <v>17.582999999999998</v>
      </c>
    </row>
    <row r="41" spans="5:50" x14ac:dyDescent="0.2">
      <c r="P41"/>
      <c r="Q41" s="9"/>
      <c r="AB41">
        <v>1</v>
      </c>
      <c r="AC41" s="22">
        <v>1</v>
      </c>
      <c r="AD41" s="22">
        <v>38</v>
      </c>
      <c r="AE41" s="22">
        <v>60</v>
      </c>
      <c r="AF41" s="22">
        <v>19372.46</v>
      </c>
      <c r="AG41" s="22">
        <v>7037.2089999999998</v>
      </c>
      <c r="AH41" s="22">
        <v>7402.0190000000002</v>
      </c>
      <c r="AI41" s="22">
        <v>-0.69499999999999995</v>
      </c>
      <c r="AJ41" s="22">
        <v>21.727</v>
      </c>
      <c r="AK41" s="22">
        <v>9.9420000000000002</v>
      </c>
      <c r="AL41" s="22">
        <v>9269.3369999999995</v>
      </c>
      <c r="AM41" s="22">
        <v>7122.2460000000001</v>
      </c>
      <c r="AN41" s="22">
        <v>0.65300000000000002</v>
      </c>
      <c r="AO41" s="22">
        <v>8966.8089999999993</v>
      </c>
      <c r="AP41" s="22">
        <v>0.35499999999999998</v>
      </c>
      <c r="AQ41" s="22">
        <v>0.879</v>
      </c>
      <c r="AR41" s="22">
        <v>0.54300000000000004</v>
      </c>
      <c r="AS41" s="22">
        <v>6.4779999999999998</v>
      </c>
      <c r="AT41" s="22">
        <v>24.93</v>
      </c>
      <c r="AU41" s="22">
        <v>39.642000000000003</v>
      </c>
      <c r="AV41" s="22">
        <v>12.693</v>
      </c>
      <c r="AW41" s="22">
        <v>27.327000000000002</v>
      </c>
      <c r="AX41" s="22">
        <v>17.216999999999999</v>
      </c>
    </row>
    <row r="42" spans="5:50" x14ac:dyDescent="0.2">
      <c r="AB42">
        <v>1</v>
      </c>
      <c r="AC42" s="22">
        <v>1</v>
      </c>
      <c r="AD42" s="22">
        <v>39</v>
      </c>
      <c r="AE42" s="22">
        <v>120</v>
      </c>
      <c r="AF42" s="22">
        <v>15043.834999999999</v>
      </c>
      <c r="AG42" s="22">
        <v>7051.1949999999997</v>
      </c>
      <c r="AH42" s="22">
        <v>7270.5680000000002</v>
      </c>
      <c r="AI42" s="22">
        <v>-0.34899999999999998</v>
      </c>
      <c r="AJ42" s="22">
        <v>22.497</v>
      </c>
      <c r="AK42" s="22">
        <v>10.101000000000001</v>
      </c>
      <c r="AL42" s="22">
        <v>7539.44</v>
      </c>
      <c r="AM42" s="22">
        <v>7258.3649999999998</v>
      </c>
      <c r="AN42" s="22">
        <v>0.56200000000000006</v>
      </c>
      <c r="AO42" s="22">
        <v>8297.3109999999997</v>
      </c>
      <c r="AP42" s="22">
        <v>0.16500000000000001</v>
      </c>
      <c r="AQ42" s="22">
        <v>0.90500000000000003</v>
      </c>
      <c r="AR42" s="22">
        <v>0.50900000000000001</v>
      </c>
      <c r="AS42" s="22">
        <v>5.9340000000000002</v>
      </c>
      <c r="AT42" s="22">
        <v>23.367999999999999</v>
      </c>
      <c r="AU42" s="22">
        <v>43.914999999999999</v>
      </c>
      <c r="AV42" s="22">
        <v>13.97</v>
      </c>
      <c r="AW42" s="22">
        <v>32.152999999999999</v>
      </c>
      <c r="AX42" s="22">
        <v>18.164999999999999</v>
      </c>
    </row>
    <row r="43" spans="5:50" x14ac:dyDescent="0.2">
      <c r="AB43">
        <v>1</v>
      </c>
      <c r="AC43" s="22">
        <v>1</v>
      </c>
      <c r="AD43" s="22">
        <v>40</v>
      </c>
      <c r="AE43" s="22">
        <v>12</v>
      </c>
      <c r="AF43" s="22">
        <v>30839.995999999999</v>
      </c>
      <c r="AG43" s="22">
        <v>-2718.2739999999999</v>
      </c>
      <c r="AH43" s="22">
        <v>8080.6540000000005</v>
      </c>
      <c r="AI43" s="22">
        <v>-0.28100000000000003</v>
      </c>
      <c r="AJ43" s="22">
        <v>24.265000000000001</v>
      </c>
      <c r="AK43" s="22">
        <v>15.051</v>
      </c>
      <c r="AL43" s="22">
        <v>14329.514999999999</v>
      </c>
      <c r="AM43" s="22">
        <v>-2808.63</v>
      </c>
      <c r="AN43" s="22">
        <v>0.86799999999999999</v>
      </c>
      <c r="AO43" s="22">
        <v>9637.6049999999996</v>
      </c>
      <c r="AP43" s="22">
        <v>0.43</v>
      </c>
      <c r="AQ43" s="22">
        <v>0.96599999999999997</v>
      </c>
      <c r="AR43" s="22">
        <v>0.57799999999999996</v>
      </c>
      <c r="AS43" s="22">
        <v>7.9240000000000004</v>
      </c>
      <c r="AT43" s="22">
        <v>43.786999999999999</v>
      </c>
      <c r="AU43" s="22">
        <v>52.384999999999998</v>
      </c>
      <c r="AV43" s="22">
        <v>9.6349999999999998</v>
      </c>
      <c r="AW43" s="22">
        <v>32.463999999999999</v>
      </c>
      <c r="AX43" s="22">
        <v>18.047999999999998</v>
      </c>
    </row>
    <row r="44" spans="5:50" x14ac:dyDescent="0.2">
      <c r="AB44">
        <v>1</v>
      </c>
      <c r="AC44" s="22">
        <v>1</v>
      </c>
      <c r="AD44" s="22">
        <v>41</v>
      </c>
      <c r="AE44" s="22">
        <v>60</v>
      </c>
      <c r="AF44" s="22">
        <v>28461.452000000001</v>
      </c>
      <c r="AG44" s="22">
        <v>4994.875</v>
      </c>
      <c r="AH44" s="22">
        <v>6954.875</v>
      </c>
      <c r="AI44" s="22">
        <v>-0.44500000000000001</v>
      </c>
      <c r="AJ44" s="22">
        <v>32.886000000000003</v>
      </c>
      <c r="AK44" s="22">
        <v>29.111999999999998</v>
      </c>
      <c r="AL44" s="22">
        <v>13498.815000000001</v>
      </c>
      <c r="AM44" s="22">
        <v>4847.6499999999996</v>
      </c>
      <c r="AN44" s="22">
        <v>0.85099999999999998</v>
      </c>
      <c r="AO44" s="22">
        <v>8178.5569999999998</v>
      </c>
      <c r="AP44" s="22">
        <v>0.55400000000000005</v>
      </c>
      <c r="AQ44" s="22">
        <v>0.96599999999999997</v>
      </c>
      <c r="AR44" s="22">
        <v>0.76700000000000002</v>
      </c>
      <c r="AS44" s="22">
        <v>9.5830000000000002</v>
      </c>
      <c r="AT44" s="22">
        <v>66.703000000000003</v>
      </c>
      <c r="AU44" s="22">
        <v>76.539000000000001</v>
      </c>
      <c r="AV44" s="22">
        <v>8.0670000000000002</v>
      </c>
      <c r="AW44" s="22">
        <v>52.896000000000001</v>
      </c>
      <c r="AX44" s="22">
        <v>19.878</v>
      </c>
    </row>
    <row r="45" spans="5:50" x14ac:dyDescent="0.2">
      <c r="AB45">
        <v>1</v>
      </c>
      <c r="AC45" s="22">
        <v>1</v>
      </c>
      <c r="AD45" s="22">
        <v>42</v>
      </c>
      <c r="AE45" s="22">
        <v>120</v>
      </c>
      <c r="AF45" s="22">
        <v>15958.511</v>
      </c>
      <c r="AG45" s="22">
        <v>6856.0789999999997</v>
      </c>
      <c r="AH45" s="22">
        <v>6905.3959999999997</v>
      </c>
      <c r="AI45" s="22">
        <v>0.13300000000000001</v>
      </c>
      <c r="AJ45" s="22">
        <v>20.245000000000001</v>
      </c>
      <c r="AK45" s="22">
        <v>11.846</v>
      </c>
      <c r="AL45" s="22">
        <v>7763.0190000000002</v>
      </c>
      <c r="AM45" s="22">
        <v>6857.6</v>
      </c>
      <c r="AN45" s="22">
        <v>0.496</v>
      </c>
      <c r="AO45" s="22">
        <v>7962.52</v>
      </c>
      <c r="AP45" s="22">
        <v>0.25600000000000001</v>
      </c>
      <c r="AQ45" s="22">
        <v>0.92200000000000004</v>
      </c>
      <c r="AR45" s="22">
        <v>0.60299999999999998</v>
      </c>
      <c r="AS45" s="22">
        <v>6.2569999999999997</v>
      </c>
      <c r="AT45" s="22">
        <v>29.239000000000001</v>
      </c>
      <c r="AU45" s="22">
        <v>52.466000000000001</v>
      </c>
      <c r="AV45" s="22">
        <v>10.553000000000001</v>
      </c>
      <c r="AW45" s="22">
        <v>30.715</v>
      </c>
      <c r="AX45" s="22">
        <v>15.629</v>
      </c>
    </row>
    <row r="46" spans="5:50" x14ac:dyDescent="0.2">
      <c r="AB46">
        <v>1</v>
      </c>
      <c r="AC46" s="22">
        <v>1</v>
      </c>
      <c r="AD46" s="22">
        <v>43</v>
      </c>
      <c r="AE46" s="22">
        <v>12</v>
      </c>
      <c r="AF46" s="22">
        <v>37430.601999999999</v>
      </c>
      <c r="AG46" s="22">
        <v>4369.4449999999997</v>
      </c>
      <c r="AH46" s="22">
        <v>8097.6689999999999</v>
      </c>
      <c r="AI46" s="22">
        <v>-1.262</v>
      </c>
      <c r="AJ46" s="22">
        <v>31.117999999999999</v>
      </c>
      <c r="AK46" s="22">
        <v>28.94</v>
      </c>
      <c r="AL46" s="22">
        <v>16829.335999999999</v>
      </c>
      <c r="AM46" s="22">
        <v>4227.8980000000001</v>
      </c>
      <c r="AN46" s="22">
        <v>0.89300000000000002</v>
      </c>
      <c r="AO46" s="22">
        <v>9618.9339999999993</v>
      </c>
      <c r="AP46" s="22">
        <v>0.56200000000000006</v>
      </c>
      <c r="AQ46" s="22">
        <v>1</v>
      </c>
      <c r="AR46" s="22">
        <v>0.75</v>
      </c>
      <c r="AS46" s="22">
        <v>7.3339999999999996</v>
      </c>
      <c r="AT46" s="22">
        <v>77.869</v>
      </c>
      <c r="AU46" s="22">
        <v>91.683000000000007</v>
      </c>
      <c r="AV46" s="22">
        <v>12.471</v>
      </c>
      <c r="AW46" s="22">
        <v>62.453000000000003</v>
      </c>
      <c r="AX46" s="22">
        <v>19.504000000000001</v>
      </c>
    </row>
    <row r="47" spans="5:50" x14ac:dyDescent="0.2">
      <c r="AB47">
        <v>1</v>
      </c>
      <c r="AC47" s="16">
        <v>1</v>
      </c>
      <c r="AD47" s="16">
        <v>44</v>
      </c>
      <c r="AE47" s="16">
        <v>60</v>
      </c>
      <c r="AF47" s="16">
        <v>13782.126</v>
      </c>
      <c r="AG47" s="16">
        <v>-1793.5630000000001</v>
      </c>
      <c r="AH47" s="16">
        <v>3725.942</v>
      </c>
      <c r="AI47" s="16">
        <v>-0.96499999999999997</v>
      </c>
      <c r="AJ47" s="16">
        <v>21.091000000000001</v>
      </c>
      <c r="AK47" s="16">
        <v>7.5449999999999999</v>
      </c>
      <c r="AL47" s="16">
        <v>6746.7129999999997</v>
      </c>
      <c r="AM47" s="16">
        <v>-1786.0350000000001</v>
      </c>
      <c r="AN47" s="16">
        <v>0.86</v>
      </c>
      <c r="AO47" s="16">
        <v>4478.29</v>
      </c>
      <c r="AP47" s="16">
        <v>0.51200000000000001</v>
      </c>
      <c r="AQ47" s="16">
        <v>0.81</v>
      </c>
      <c r="AR47" s="16">
        <v>0.41399999999999998</v>
      </c>
      <c r="AS47" s="16">
        <v>6.048</v>
      </c>
      <c r="AT47" s="16">
        <v>16.713999999999999</v>
      </c>
      <c r="AU47" s="16">
        <v>30.672999999999998</v>
      </c>
      <c r="AV47" s="16">
        <v>14.337</v>
      </c>
      <c r="AW47" s="16">
        <v>25.161000000000001</v>
      </c>
      <c r="AX47" s="16">
        <v>17.704000000000001</v>
      </c>
    </row>
    <row r="48" spans="5:50" x14ac:dyDescent="0.2">
      <c r="AB48">
        <v>1</v>
      </c>
      <c r="AC48" s="22">
        <v>1</v>
      </c>
      <c r="AD48" s="22">
        <v>45</v>
      </c>
      <c r="AE48" s="22">
        <v>120</v>
      </c>
      <c r="AF48" s="22">
        <v>9574.402</v>
      </c>
      <c r="AG48" s="22">
        <v>-227.90100000000001</v>
      </c>
      <c r="AH48" s="22">
        <v>1909.8040000000001</v>
      </c>
      <c r="AI48" s="22">
        <v>-0.53300000000000003</v>
      </c>
      <c r="AJ48" s="22">
        <v>30.494</v>
      </c>
      <c r="AK48" s="22">
        <v>8.74</v>
      </c>
      <c r="AL48" s="22">
        <v>4518.9979999999996</v>
      </c>
      <c r="AM48" s="22">
        <v>-349.77499999999998</v>
      </c>
      <c r="AN48" s="22">
        <v>0.97499999999999998</v>
      </c>
      <c r="AO48" s="22">
        <v>2451.94</v>
      </c>
      <c r="AP48" s="22">
        <v>0.66100000000000003</v>
      </c>
      <c r="AQ48" s="22">
        <v>0.89700000000000002</v>
      </c>
      <c r="AR48" s="22">
        <v>0.56899999999999995</v>
      </c>
      <c r="AS48" s="22">
        <v>4.2110000000000003</v>
      </c>
      <c r="AT48" s="22">
        <v>18.977</v>
      </c>
      <c r="AU48" s="22">
        <v>41.709000000000003</v>
      </c>
      <c r="AV48" s="22">
        <v>21.311</v>
      </c>
      <c r="AW48" s="22">
        <v>35.591999999999999</v>
      </c>
      <c r="AX48" s="22">
        <v>25.85</v>
      </c>
    </row>
    <row r="49" spans="27:50" x14ac:dyDescent="0.2">
      <c r="AB49">
        <v>1</v>
      </c>
      <c r="AC49">
        <v>1</v>
      </c>
      <c r="AD49">
        <v>46</v>
      </c>
      <c r="AE49">
        <v>12</v>
      </c>
      <c r="AF49">
        <v>30827.14</v>
      </c>
      <c r="AG49">
        <v>-3923.5529999999999</v>
      </c>
      <c r="AH49">
        <v>6703.951</v>
      </c>
      <c r="AI49">
        <v>-1.27</v>
      </c>
      <c r="AJ49">
        <v>21.773</v>
      </c>
      <c r="AK49">
        <v>14.041</v>
      </c>
      <c r="AL49">
        <v>14426.647999999999</v>
      </c>
      <c r="AM49">
        <v>-3998.616</v>
      </c>
      <c r="AN49">
        <v>0.83499999999999996</v>
      </c>
      <c r="AO49">
        <v>8895.1610000000001</v>
      </c>
      <c r="AP49">
        <v>0.60299999999999998</v>
      </c>
      <c r="AQ49">
        <v>0.88800000000000001</v>
      </c>
      <c r="AR49">
        <v>0.54300000000000004</v>
      </c>
      <c r="AS49">
        <v>7.5410000000000004</v>
      </c>
      <c r="AT49">
        <v>36.781999999999996</v>
      </c>
      <c r="AU49">
        <v>43.371000000000002</v>
      </c>
      <c r="AV49">
        <v>7.28</v>
      </c>
      <c r="AW49">
        <v>29.727</v>
      </c>
      <c r="AX49">
        <v>15.516999999999999</v>
      </c>
    </row>
    <row r="50" spans="27:50" x14ac:dyDescent="0.2">
      <c r="AB50">
        <v>1</v>
      </c>
      <c r="AC50">
        <v>1</v>
      </c>
      <c r="AD50">
        <v>47</v>
      </c>
      <c r="AE50">
        <v>60</v>
      </c>
      <c r="AF50">
        <v>14382.321</v>
      </c>
      <c r="AG50">
        <v>9.7690000000000001</v>
      </c>
      <c r="AH50">
        <v>3900.9520000000002</v>
      </c>
      <c r="AI50">
        <v>-7.5999999999999998E-2</v>
      </c>
      <c r="AJ50">
        <v>17.638999999999999</v>
      </c>
      <c r="AK50">
        <v>7.4349999999999996</v>
      </c>
      <c r="AL50">
        <v>6957.527</v>
      </c>
      <c r="AM50">
        <v>-0.68500000000000005</v>
      </c>
      <c r="AN50">
        <v>0.82599999999999996</v>
      </c>
      <c r="AO50">
        <v>4933.0060000000003</v>
      </c>
      <c r="AP50">
        <v>0.55400000000000005</v>
      </c>
      <c r="AQ50">
        <v>0.80200000000000005</v>
      </c>
      <c r="AR50">
        <v>0.42199999999999999</v>
      </c>
      <c r="AS50">
        <v>6.1120000000000001</v>
      </c>
      <c r="AT50">
        <v>16.861999999999998</v>
      </c>
      <c r="AU50">
        <v>27.576000000000001</v>
      </c>
      <c r="AV50">
        <v>10.24</v>
      </c>
      <c r="AW50">
        <v>21.995000000000001</v>
      </c>
      <c r="AX50">
        <v>13.977</v>
      </c>
    </row>
    <row r="51" spans="27:50" x14ac:dyDescent="0.2">
      <c r="AB51">
        <v>1</v>
      </c>
      <c r="AC51">
        <v>1</v>
      </c>
      <c r="AD51">
        <v>48</v>
      </c>
      <c r="AE51">
        <v>120</v>
      </c>
      <c r="AF51">
        <v>11754.137000000001</v>
      </c>
      <c r="AG51">
        <v>-357.50799999999998</v>
      </c>
      <c r="AH51">
        <v>3373.3380000000002</v>
      </c>
      <c r="AI51">
        <v>-0.7</v>
      </c>
      <c r="AJ51">
        <v>17.547999999999998</v>
      </c>
      <c r="AK51">
        <v>6.9020000000000001</v>
      </c>
      <c r="AL51">
        <v>5654.9120000000003</v>
      </c>
      <c r="AM51">
        <v>-325.37799999999999</v>
      </c>
      <c r="AN51">
        <v>0.90100000000000002</v>
      </c>
      <c r="AO51">
        <v>4244.2250000000004</v>
      </c>
      <c r="AP51">
        <v>0.46300000000000002</v>
      </c>
      <c r="AQ51">
        <v>0.80200000000000005</v>
      </c>
      <c r="AR51">
        <v>0.24099999999999999</v>
      </c>
      <c r="AS51">
        <v>6.1189999999999998</v>
      </c>
      <c r="AT51">
        <v>15.922000000000001</v>
      </c>
      <c r="AU51">
        <v>27.518000000000001</v>
      </c>
      <c r="AV51">
        <v>11.282</v>
      </c>
      <c r="AW51">
        <v>21.510999999999999</v>
      </c>
      <c r="AX51">
        <v>14.462999999999999</v>
      </c>
    </row>
    <row r="52" spans="27:50" x14ac:dyDescent="0.2">
      <c r="AB52">
        <v>1</v>
      </c>
      <c r="AC52">
        <v>2</v>
      </c>
      <c r="AD52">
        <v>49</v>
      </c>
      <c r="AE52">
        <v>12</v>
      </c>
      <c r="AF52">
        <v>9522.6540000000005</v>
      </c>
      <c r="AG52">
        <v>-773.221</v>
      </c>
      <c r="AH52">
        <v>1847.8330000000001</v>
      </c>
      <c r="AI52">
        <v>-0.46300000000000002</v>
      </c>
      <c r="AJ52">
        <v>8.2420000000000009</v>
      </c>
      <c r="AK52">
        <v>6.1849999999999996</v>
      </c>
      <c r="AL52">
        <v>4466.2690000000002</v>
      </c>
      <c r="AM52">
        <v>-800.06299999999999</v>
      </c>
      <c r="AN52">
        <v>0.98299999999999998</v>
      </c>
      <c r="AO52">
        <v>2232.2089999999998</v>
      </c>
      <c r="AP52">
        <v>0.61199999999999999</v>
      </c>
      <c r="AQ52">
        <v>1</v>
      </c>
      <c r="AR52">
        <v>0.88800000000000001</v>
      </c>
      <c r="AS52">
        <v>1.546</v>
      </c>
      <c r="AT52">
        <v>14.023999999999999</v>
      </c>
      <c r="AU52">
        <v>15.797000000000001</v>
      </c>
      <c r="AV52">
        <v>2.9940000000000002</v>
      </c>
      <c r="AW52">
        <v>11.47</v>
      </c>
      <c r="AX52">
        <v>5.8449999999999998</v>
      </c>
    </row>
    <row r="53" spans="27:50" x14ac:dyDescent="0.2">
      <c r="AB53">
        <v>1</v>
      </c>
      <c r="AC53">
        <v>2</v>
      </c>
      <c r="AD53">
        <v>50</v>
      </c>
      <c r="AE53">
        <v>60</v>
      </c>
      <c r="AF53">
        <v>4604.5079999999998</v>
      </c>
      <c r="AG53">
        <v>-203.292</v>
      </c>
      <c r="AH53">
        <v>756.10299999999995</v>
      </c>
      <c r="AI53">
        <v>0.13700000000000001</v>
      </c>
      <c r="AJ53">
        <v>9.0850000000000009</v>
      </c>
      <c r="AK53">
        <v>3.343</v>
      </c>
      <c r="AL53">
        <v>2151.9279999999999</v>
      </c>
      <c r="AM53">
        <v>-226.63300000000001</v>
      </c>
      <c r="AN53">
        <v>1</v>
      </c>
      <c r="AO53">
        <v>864.90499999999997</v>
      </c>
      <c r="AP53">
        <v>0.88400000000000001</v>
      </c>
      <c r="AQ53">
        <v>1</v>
      </c>
      <c r="AR53">
        <v>0.96599999999999997</v>
      </c>
      <c r="AS53">
        <v>0.71199999999999997</v>
      </c>
      <c r="AT53">
        <v>7.2149999999999999</v>
      </c>
      <c r="AU53">
        <v>12.923</v>
      </c>
      <c r="AV53">
        <v>5.5419999999999998</v>
      </c>
      <c r="AW53">
        <v>10.885999999999999</v>
      </c>
      <c r="AX53">
        <v>7.4589999999999996</v>
      </c>
    </row>
    <row r="54" spans="27:50" x14ac:dyDescent="0.2">
      <c r="AA54" s="11"/>
      <c r="AB54">
        <v>1</v>
      </c>
      <c r="AC54">
        <v>2</v>
      </c>
      <c r="AD54">
        <v>51</v>
      </c>
      <c r="AE54">
        <v>120</v>
      </c>
      <c r="AF54">
        <v>5189.1180000000004</v>
      </c>
      <c r="AG54">
        <v>-374.452</v>
      </c>
      <c r="AH54">
        <v>748.68799999999999</v>
      </c>
      <c r="AI54">
        <v>0.10299999999999999</v>
      </c>
      <c r="AJ54">
        <v>9.5760000000000005</v>
      </c>
      <c r="AK54">
        <v>3.8980000000000001</v>
      </c>
      <c r="AL54">
        <v>2504.1869999999999</v>
      </c>
      <c r="AM54">
        <v>-393.5</v>
      </c>
      <c r="AN54">
        <v>1</v>
      </c>
      <c r="AO54">
        <v>906.29300000000001</v>
      </c>
      <c r="AP54">
        <v>0.82599999999999996</v>
      </c>
      <c r="AQ54">
        <v>1</v>
      </c>
      <c r="AR54">
        <v>0.89700000000000002</v>
      </c>
      <c r="AS54">
        <v>1.0289999999999999</v>
      </c>
      <c r="AT54">
        <v>8.3659999999999997</v>
      </c>
      <c r="AU54">
        <v>13.97</v>
      </c>
      <c r="AV54">
        <v>5.532</v>
      </c>
      <c r="AW54">
        <v>11.548999999999999</v>
      </c>
      <c r="AX54">
        <v>7.6609999999999996</v>
      </c>
    </row>
    <row r="55" spans="27:50" x14ac:dyDescent="0.2">
      <c r="AB55">
        <v>1</v>
      </c>
      <c r="AC55">
        <v>2</v>
      </c>
      <c r="AD55">
        <v>52</v>
      </c>
      <c r="AE55">
        <v>12</v>
      </c>
      <c r="AF55">
        <v>18296.597000000002</v>
      </c>
      <c r="AG55">
        <v>-2866.0659999999998</v>
      </c>
      <c r="AH55">
        <v>2860.701</v>
      </c>
      <c r="AI55">
        <v>0.17399999999999999</v>
      </c>
      <c r="AJ55">
        <v>12.81</v>
      </c>
      <c r="AK55">
        <v>9.468</v>
      </c>
      <c r="AL55">
        <v>8433.0619999999999</v>
      </c>
      <c r="AM55">
        <v>-2860.701</v>
      </c>
      <c r="AN55">
        <v>1</v>
      </c>
      <c r="AO55">
        <v>3461.2559999999999</v>
      </c>
      <c r="AP55">
        <v>0.81</v>
      </c>
      <c r="AQ55">
        <v>1</v>
      </c>
      <c r="AR55">
        <v>1</v>
      </c>
      <c r="AS55">
        <v>1.4039999999999999</v>
      </c>
      <c r="AT55">
        <v>23.332999999999998</v>
      </c>
      <c r="AU55">
        <v>30.081</v>
      </c>
      <c r="AV55">
        <v>4.2460000000000004</v>
      </c>
      <c r="AW55">
        <v>19.141999999999999</v>
      </c>
      <c r="AX55">
        <v>8.4960000000000004</v>
      </c>
    </row>
    <row r="56" spans="27:50" x14ac:dyDescent="0.2">
      <c r="AB56">
        <v>1</v>
      </c>
      <c r="AC56">
        <v>2</v>
      </c>
      <c r="AD56">
        <v>53</v>
      </c>
      <c r="AE56">
        <v>60</v>
      </c>
      <c r="AF56">
        <v>5395.1210000000001</v>
      </c>
      <c r="AG56">
        <v>-433.553</v>
      </c>
      <c r="AH56">
        <v>660.07100000000003</v>
      </c>
      <c r="AI56">
        <v>-3.0000000000000001E-3</v>
      </c>
      <c r="AJ56">
        <v>9.4190000000000005</v>
      </c>
      <c r="AK56">
        <v>3.734</v>
      </c>
      <c r="AL56">
        <v>2643.0770000000002</v>
      </c>
      <c r="AM56">
        <v>-422.59300000000002</v>
      </c>
      <c r="AN56">
        <v>0.95</v>
      </c>
      <c r="AO56">
        <v>900.94</v>
      </c>
      <c r="AP56">
        <v>0.85099999999999998</v>
      </c>
      <c r="AQ56">
        <v>1</v>
      </c>
      <c r="AR56">
        <v>0.95699999999999996</v>
      </c>
      <c r="AS56">
        <v>0.63800000000000001</v>
      </c>
      <c r="AT56">
        <v>8.02</v>
      </c>
      <c r="AU56">
        <v>13.742000000000001</v>
      </c>
      <c r="AV56">
        <v>5.6619999999999999</v>
      </c>
      <c r="AW56">
        <v>11.363</v>
      </c>
      <c r="AX56">
        <v>7.5609999999999999</v>
      </c>
    </row>
    <row r="57" spans="27:50" x14ac:dyDescent="0.2">
      <c r="AA57" s="1"/>
      <c r="AB57">
        <v>1</v>
      </c>
      <c r="AC57">
        <v>2</v>
      </c>
      <c r="AD57">
        <v>54</v>
      </c>
      <c r="AE57">
        <v>120</v>
      </c>
      <c r="AF57">
        <v>4116.7139999999999</v>
      </c>
      <c r="AG57">
        <v>275.14</v>
      </c>
      <c r="AH57">
        <v>715.75300000000004</v>
      </c>
      <c r="AI57">
        <v>3.2000000000000001E-2</v>
      </c>
      <c r="AJ57">
        <v>9.1669999999999998</v>
      </c>
      <c r="AK57">
        <v>2.9729999999999999</v>
      </c>
      <c r="AL57">
        <v>1913.809</v>
      </c>
      <c r="AM57">
        <v>287.149</v>
      </c>
      <c r="AN57">
        <v>1</v>
      </c>
      <c r="AO57">
        <v>822.88099999999997</v>
      </c>
      <c r="AP57">
        <v>0.64500000000000002</v>
      </c>
      <c r="AQ57">
        <v>1</v>
      </c>
      <c r="AR57">
        <v>0.94</v>
      </c>
      <c r="AS57">
        <v>0.6</v>
      </c>
      <c r="AT57">
        <v>6.3449999999999998</v>
      </c>
      <c r="AU57">
        <v>12.335000000000001</v>
      </c>
      <c r="AV57">
        <v>6.0679999999999996</v>
      </c>
      <c r="AW57">
        <v>10.680999999999999</v>
      </c>
      <c r="AX57">
        <v>7.7220000000000004</v>
      </c>
    </row>
    <row r="58" spans="27:50" x14ac:dyDescent="0.2">
      <c r="AA58" s="1"/>
      <c r="AB58">
        <v>1</v>
      </c>
      <c r="AC58">
        <v>2</v>
      </c>
      <c r="AD58">
        <v>55</v>
      </c>
      <c r="AE58">
        <v>12</v>
      </c>
      <c r="AF58">
        <v>15341.652</v>
      </c>
      <c r="AG58">
        <v>-6646.9279999999999</v>
      </c>
      <c r="AH58">
        <v>6632.3469999999998</v>
      </c>
      <c r="AI58">
        <v>0.26</v>
      </c>
      <c r="AJ58">
        <v>11.436</v>
      </c>
      <c r="AK58">
        <v>7.93</v>
      </c>
      <c r="AL58">
        <v>6997.2629999999999</v>
      </c>
      <c r="AM58">
        <v>-6632.3469999999998</v>
      </c>
      <c r="AN58">
        <v>0.73599999999999999</v>
      </c>
      <c r="AO58">
        <v>7619.9989999999998</v>
      </c>
      <c r="AP58">
        <v>0.215</v>
      </c>
      <c r="AQ58">
        <v>1</v>
      </c>
      <c r="AR58">
        <v>0.79300000000000004</v>
      </c>
      <c r="AS58">
        <v>2.5209999999999999</v>
      </c>
      <c r="AT58">
        <v>18.942</v>
      </c>
      <c r="AU58">
        <v>23.638000000000002</v>
      </c>
      <c r="AV58">
        <v>2.1269999999999998</v>
      </c>
      <c r="AW58">
        <v>16.776</v>
      </c>
      <c r="AX58">
        <v>6.86</v>
      </c>
    </row>
    <row r="59" spans="27:50" x14ac:dyDescent="0.2">
      <c r="AA59" s="1"/>
      <c r="AB59">
        <v>1</v>
      </c>
      <c r="AC59">
        <v>2</v>
      </c>
      <c r="AD59">
        <v>56</v>
      </c>
      <c r="AE59">
        <v>60</v>
      </c>
      <c r="AF59">
        <v>9590.3310000000001</v>
      </c>
      <c r="AG59">
        <v>-1943.596</v>
      </c>
      <c r="AH59">
        <v>1931.7270000000001</v>
      </c>
      <c r="AI59">
        <v>-0.23</v>
      </c>
      <c r="AJ59">
        <v>11.733000000000001</v>
      </c>
      <c r="AK59">
        <v>5.3330000000000002</v>
      </c>
      <c r="AL59">
        <v>4245.7659999999996</v>
      </c>
      <c r="AM59">
        <v>-1862.848</v>
      </c>
      <c r="AN59">
        <v>0.93400000000000005</v>
      </c>
      <c r="AO59">
        <v>2181.5940000000001</v>
      </c>
      <c r="AP59">
        <v>0.55400000000000005</v>
      </c>
      <c r="AQ59">
        <v>1</v>
      </c>
      <c r="AR59">
        <v>0.95699999999999996</v>
      </c>
      <c r="AS59">
        <v>0.95499999999999996</v>
      </c>
      <c r="AT59">
        <v>11.763999999999999</v>
      </c>
      <c r="AU59">
        <v>18.521999999999998</v>
      </c>
      <c r="AV59">
        <v>6.0419999999999998</v>
      </c>
      <c r="AW59">
        <v>14.638999999999999</v>
      </c>
      <c r="AX59">
        <v>9.0269999999999992</v>
      </c>
    </row>
    <row r="60" spans="27:50" x14ac:dyDescent="0.2">
      <c r="AB60">
        <v>1</v>
      </c>
      <c r="AC60">
        <v>2</v>
      </c>
      <c r="AD60">
        <v>57</v>
      </c>
      <c r="AE60">
        <v>120</v>
      </c>
      <c r="AF60">
        <v>6642.4319999999998</v>
      </c>
      <c r="AG60">
        <v>-1098.567</v>
      </c>
      <c r="AH60">
        <v>1298.28</v>
      </c>
      <c r="AI60">
        <v>0.19</v>
      </c>
      <c r="AJ60">
        <v>10.3</v>
      </c>
      <c r="AK60">
        <v>4.4720000000000004</v>
      </c>
      <c r="AL60">
        <v>3128.1080000000002</v>
      </c>
      <c r="AM60">
        <v>-1083.165</v>
      </c>
      <c r="AN60">
        <v>1</v>
      </c>
      <c r="AO60">
        <v>1450.4179999999999</v>
      </c>
      <c r="AP60">
        <v>0.63600000000000001</v>
      </c>
      <c r="AQ60">
        <v>1</v>
      </c>
      <c r="AR60">
        <v>0.89700000000000002</v>
      </c>
      <c r="AS60">
        <v>0.95399999999999996</v>
      </c>
      <c r="AT60">
        <v>9.7449999999999992</v>
      </c>
      <c r="AU60">
        <v>15.039</v>
      </c>
      <c r="AV60">
        <v>6.0510000000000002</v>
      </c>
      <c r="AW60">
        <v>12.41</v>
      </c>
      <c r="AX60">
        <v>8.2880000000000003</v>
      </c>
    </row>
    <row r="61" spans="27:50" x14ac:dyDescent="0.2">
      <c r="AA61" s="1"/>
      <c r="AB61">
        <v>1</v>
      </c>
      <c r="AC61">
        <v>2</v>
      </c>
      <c r="AD61">
        <v>58</v>
      </c>
      <c r="AE61">
        <v>12</v>
      </c>
      <c r="AF61">
        <v>18251.649000000001</v>
      </c>
      <c r="AG61">
        <v>-7190.8649999999998</v>
      </c>
      <c r="AH61">
        <v>7212.3829999999998</v>
      </c>
      <c r="AI61">
        <v>0.11899999999999999</v>
      </c>
      <c r="AJ61">
        <v>12.32</v>
      </c>
      <c r="AK61">
        <v>9.9969999999999999</v>
      </c>
      <c r="AL61">
        <v>8282.5849999999991</v>
      </c>
      <c r="AM61">
        <v>-7212.3829999999998</v>
      </c>
      <c r="AN61">
        <v>0.71099999999999997</v>
      </c>
      <c r="AO61">
        <v>7866.79</v>
      </c>
      <c r="AP61">
        <v>0.157</v>
      </c>
      <c r="AQ61">
        <v>1</v>
      </c>
      <c r="AR61">
        <v>0.93100000000000005</v>
      </c>
      <c r="AS61">
        <v>2.69</v>
      </c>
      <c r="AT61">
        <v>24.036000000000001</v>
      </c>
      <c r="AU61">
        <v>25.821000000000002</v>
      </c>
      <c r="AV61">
        <v>2.1389999999999998</v>
      </c>
      <c r="AW61">
        <v>17.536999999999999</v>
      </c>
      <c r="AX61">
        <v>7.9240000000000004</v>
      </c>
    </row>
    <row r="62" spans="27:50" x14ac:dyDescent="0.2">
      <c r="AA62" s="1"/>
      <c r="AB62">
        <v>1</v>
      </c>
      <c r="AC62">
        <v>2</v>
      </c>
      <c r="AD62">
        <v>59</v>
      </c>
      <c r="AE62">
        <v>60</v>
      </c>
      <c r="AF62">
        <v>10235.846</v>
      </c>
      <c r="AG62">
        <v>-1334.68</v>
      </c>
      <c r="AH62">
        <v>1300.085</v>
      </c>
      <c r="AI62">
        <v>0.22600000000000001</v>
      </c>
      <c r="AJ62">
        <v>9.1890000000000001</v>
      </c>
      <c r="AK62">
        <v>5.165</v>
      </c>
      <c r="AL62">
        <v>4966.7299999999996</v>
      </c>
      <c r="AM62">
        <v>-1193.703</v>
      </c>
      <c r="AN62">
        <v>1</v>
      </c>
      <c r="AO62">
        <v>1514.2860000000001</v>
      </c>
      <c r="AP62">
        <v>0.95</v>
      </c>
      <c r="AQ62">
        <v>1</v>
      </c>
      <c r="AR62">
        <v>1</v>
      </c>
      <c r="AS62">
        <v>0.74399999999999999</v>
      </c>
      <c r="AT62">
        <v>11.186</v>
      </c>
      <c r="AU62">
        <v>14.337999999999999</v>
      </c>
      <c r="AV62">
        <v>4.5339999999999998</v>
      </c>
      <c r="AW62">
        <v>11.465999999999999</v>
      </c>
      <c r="AX62">
        <v>7.016</v>
      </c>
    </row>
    <row r="63" spans="27:50" x14ac:dyDescent="0.2">
      <c r="AA63" s="1"/>
      <c r="AB63">
        <v>1</v>
      </c>
      <c r="AC63">
        <v>2</v>
      </c>
      <c r="AD63">
        <v>60</v>
      </c>
      <c r="AE63">
        <v>120</v>
      </c>
      <c r="AF63">
        <v>6045.8729999999996</v>
      </c>
      <c r="AG63">
        <v>-850.56600000000003</v>
      </c>
      <c r="AH63">
        <v>1256.7429999999999</v>
      </c>
      <c r="AI63">
        <v>0.121</v>
      </c>
      <c r="AJ63">
        <v>8.2390000000000008</v>
      </c>
      <c r="AK63">
        <v>3.9119999999999999</v>
      </c>
      <c r="AL63">
        <v>2643.3380000000002</v>
      </c>
      <c r="AM63">
        <v>-805.03899999999999</v>
      </c>
      <c r="AN63">
        <v>0.88400000000000001</v>
      </c>
      <c r="AO63">
        <v>1586.011</v>
      </c>
      <c r="AP63">
        <v>0.53700000000000003</v>
      </c>
      <c r="AQ63">
        <v>1</v>
      </c>
      <c r="AR63">
        <v>0.871</v>
      </c>
      <c r="AS63">
        <v>1.1419999999999999</v>
      </c>
      <c r="AT63">
        <v>8.5120000000000005</v>
      </c>
      <c r="AU63">
        <v>12.566000000000001</v>
      </c>
      <c r="AV63">
        <v>4.5460000000000003</v>
      </c>
      <c r="AW63">
        <v>10.185</v>
      </c>
      <c r="AX63">
        <v>6.4210000000000003</v>
      </c>
    </row>
    <row r="64" spans="27:50" x14ac:dyDescent="0.2">
      <c r="AA64" s="1"/>
      <c r="AB64">
        <v>1</v>
      </c>
      <c r="AC64">
        <v>2</v>
      </c>
      <c r="AD64">
        <v>51</v>
      </c>
      <c r="AE64">
        <v>120</v>
      </c>
      <c r="AF64">
        <v>3656.116</v>
      </c>
      <c r="AG64">
        <v>57.290999999999997</v>
      </c>
      <c r="AH64">
        <v>620.89200000000005</v>
      </c>
      <c r="AI64">
        <v>-4.3999999999999997E-2</v>
      </c>
      <c r="AJ64">
        <v>12.497999999999999</v>
      </c>
      <c r="AK64">
        <v>3.1640000000000001</v>
      </c>
      <c r="AL64">
        <v>1783.42</v>
      </c>
      <c r="AM64">
        <v>56.040999999999997</v>
      </c>
      <c r="AN64">
        <v>1</v>
      </c>
      <c r="AO64">
        <v>740.22799999999995</v>
      </c>
      <c r="AP64">
        <v>0.64500000000000002</v>
      </c>
      <c r="AQ64">
        <v>1</v>
      </c>
      <c r="AR64">
        <v>0.76700000000000002</v>
      </c>
      <c r="AS64">
        <v>0.95599999999999996</v>
      </c>
      <c r="AT64">
        <v>6.6660000000000004</v>
      </c>
      <c r="AU64">
        <v>16.233000000000001</v>
      </c>
      <c r="AV64">
        <v>9.3689999999999998</v>
      </c>
      <c r="AW64">
        <v>14.208</v>
      </c>
      <c r="AX64">
        <v>10.951000000000001</v>
      </c>
    </row>
    <row r="65" spans="27:50" x14ac:dyDescent="0.2">
      <c r="AA65" s="1"/>
      <c r="AB65">
        <v>1</v>
      </c>
      <c r="AC65">
        <v>2</v>
      </c>
      <c r="AD65">
        <v>52</v>
      </c>
      <c r="AE65">
        <v>12</v>
      </c>
      <c r="AF65">
        <v>21319.851999999999</v>
      </c>
      <c r="AG65">
        <v>199.941</v>
      </c>
      <c r="AH65">
        <v>1673.1130000000001</v>
      </c>
      <c r="AI65">
        <v>-6.6000000000000003E-2</v>
      </c>
      <c r="AJ65">
        <v>9.7029999999999994</v>
      </c>
      <c r="AK65">
        <v>9.6519999999999992</v>
      </c>
      <c r="AL65">
        <v>9566</v>
      </c>
      <c r="AM65">
        <v>202.77699999999999</v>
      </c>
      <c r="AN65">
        <v>1</v>
      </c>
      <c r="AO65">
        <v>1894.59</v>
      </c>
      <c r="AP65">
        <v>1</v>
      </c>
      <c r="AQ65">
        <v>1</v>
      </c>
      <c r="AR65">
        <v>1</v>
      </c>
      <c r="AS65">
        <v>1.242</v>
      </c>
      <c r="AT65">
        <v>26.585000000000001</v>
      </c>
      <c r="AU65">
        <v>26.771999999999998</v>
      </c>
      <c r="AV65">
        <v>0.31900000000000001</v>
      </c>
      <c r="AW65">
        <v>15.827</v>
      </c>
      <c r="AX65">
        <v>5.1660000000000004</v>
      </c>
    </row>
    <row r="66" spans="27:50" x14ac:dyDescent="0.2">
      <c r="AA66" s="1"/>
      <c r="AB66">
        <v>1</v>
      </c>
      <c r="AC66">
        <v>2</v>
      </c>
      <c r="AD66">
        <v>53</v>
      </c>
      <c r="AE66">
        <v>60</v>
      </c>
      <c r="AF66">
        <v>5248.0190000000002</v>
      </c>
      <c r="AG66">
        <v>200.31700000000001</v>
      </c>
      <c r="AH66">
        <v>815.55700000000002</v>
      </c>
      <c r="AI66">
        <v>0.1</v>
      </c>
      <c r="AJ66">
        <v>9.2089999999999996</v>
      </c>
      <c r="AK66">
        <v>3.7120000000000002</v>
      </c>
      <c r="AL66">
        <v>2554.4389999999999</v>
      </c>
      <c r="AM66">
        <v>193.19499999999999</v>
      </c>
      <c r="AN66">
        <v>1</v>
      </c>
      <c r="AO66">
        <v>951.93299999999999</v>
      </c>
      <c r="AP66">
        <v>0.752</v>
      </c>
      <c r="AQ66">
        <v>1</v>
      </c>
      <c r="AR66">
        <v>1</v>
      </c>
      <c r="AS66">
        <v>0.55100000000000005</v>
      </c>
      <c r="AT66">
        <v>7.9690000000000003</v>
      </c>
      <c r="AU66">
        <v>13.664</v>
      </c>
      <c r="AV66">
        <v>5.3250000000000002</v>
      </c>
      <c r="AW66">
        <v>11.196999999999999</v>
      </c>
      <c r="AX66">
        <v>7.335</v>
      </c>
    </row>
    <row r="67" spans="27:50" x14ac:dyDescent="0.2">
      <c r="AA67" s="1"/>
      <c r="AB67">
        <v>1</v>
      </c>
      <c r="AC67">
        <v>2</v>
      </c>
      <c r="AD67">
        <v>55</v>
      </c>
      <c r="AE67">
        <v>12</v>
      </c>
      <c r="AF67">
        <v>26733.863000000001</v>
      </c>
      <c r="AG67">
        <v>2451.8009999999999</v>
      </c>
      <c r="AH67">
        <v>3617.645</v>
      </c>
      <c r="AI67">
        <v>0.151</v>
      </c>
      <c r="AJ67">
        <v>6.843</v>
      </c>
      <c r="AK67">
        <v>9.5950000000000006</v>
      </c>
      <c r="AL67">
        <v>12190.913</v>
      </c>
      <c r="AM67">
        <v>2447.8290000000002</v>
      </c>
      <c r="AN67">
        <v>1</v>
      </c>
      <c r="AO67">
        <v>4289.0450000000001</v>
      </c>
      <c r="AP67">
        <v>0.78500000000000003</v>
      </c>
      <c r="AQ67">
        <v>1</v>
      </c>
      <c r="AR67">
        <v>1</v>
      </c>
      <c r="AS67">
        <v>1.8759999999999999</v>
      </c>
      <c r="AT67">
        <v>25.818999999999999</v>
      </c>
      <c r="AU67">
        <v>20.710999999999999</v>
      </c>
      <c r="AV67">
        <v>-3.169</v>
      </c>
      <c r="AW67">
        <v>11.94</v>
      </c>
      <c r="AX67">
        <v>2.5750000000000002</v>
      </c>
    </row>
    <row r="68" spans="27:50" x14ac:dyDescent="0.2">
      <c r="AA68" s="1"/>
      <c r="AB68">
        <v>1</v>
      </c>
      <c r="AC68">
        <v>2</v>
      </c>
      <c r="AD68">
        <v>56</v>
      </c>
      <c r="AE68">
        <v>60</v>
      </c>
      <c r="AF68">
        <v>12068.018</v>
      </c>
      <c r="AG68">
        <v>-741.69799999999998</v>
      </c>
      <c r="AH68">
        <v>1281.0039999999999</v>
      </c>
      <c r="AI68">
        <v>7.6999999999999999E-2</v>
      </c>
      <c r="AJ68">
        <v>8.5250000000000004</v>
      </c>
      <c r="AK68">
        <v>6.0890000000000004</v>
      </c>
      <c r="AL68">
        <v>5828.384</v>
      </c>
      <c r="AM68">
        <v>-740.21100000000001</v>
      </c>
      <c r="AN68">
        <v>1</v>
      </c>
      <c r="AO68">
        <v>1638.5360000000001</v>
      </c>
      <c r="AP68">
        <v>0.85099999999999998</v>
      </c>
      <c r="AQ68">
        <v>1</v>
      </c>
      <c r="AR68">
        <v>1</v>
      </c>
      <c r="AS68">
        <v>0.95599999999999996</v>
      </c>
      <c r="AT68">
        <v>13.606999999999999</v>
      </c>
      <c r="AU68">
        <v>15.715</v>
      </c>
      <c r="AV68">
        <v>2.6179999999999999</v>
      </c>
      <c r="AW68">
        <v>11.601000000000001</v>
      </c>
      <c r="AX68">
        <v>5.6870000000000003</v>
      </c>
    </row>
    <row r="69" spans="27:50" x14ac:dyDescent="0.2">
      <c r="AA69" s="6"/>
      <c r="AB69">
        <v>1</v>
      </c>
      <c r="AC69">
        <v>2</v>
      </c>
      <c r="AD69">
        <v>57</v>
      </c>
      <c r="AE69">
        <v>120</v>
      </c>
      <c r="AF69">
        <v>8935.4230000000007</v>
      </c>
      <c r="AG69">
        <v>-80.528999999999996</v>
      </c>
      <c r="AH69">
        <v>1042.2719999999999</v>
      </c>
      <c r="AI69">
        <v>0.27600000000000002</v>
      </c>
      <c r="AJ69">
        <v>9.2159999999999993</v>
      </c>
      <c r="AK69">
        <v>5.1669999999999998</v>
      </c>
      <c r="AL69">
        <v>4343.6170000000002</v>
      </c>
      <c r="AM69">
        <v>-86.962000000000003</v>
      </c>
      <c r="AN69">
        <v>1</v>
      </c>
      <c r="AO69">
        <v>1351.2729999999999</v>
      </c>
      <c r="AP69">
        <v>0.91700000000000004</v>
      </c>
      <c r="AQ69">
        <v>1</v>
      </c>
      <c r="AR69">
        <v>1</v>
      </c>
      <c r="AS69">
        <v>0.63300000000000001</v>
      </c>
      <c r="AT69">
        <v>11.291</v>
      </c>
      <c r="AU69">
        <v>14.951000000000001</v>
      </c>
      <c r="AV69">
        <v>3.8980000000000001</v>
      </c>
      <c r="AW69">
        <v>11.756</v>
      </c>
      <c r="AX69">
        <v>6.7530000000000001</v>
      </c>
    </row>
    <row r="70" spans="27:50" x14ac:dyDescent="0.2">
      <c r="AA70" s="1"/>
      <c r="AB70">
        <v>1</v>
      </c>
      <c r="AC70">
        <v>2</v>
      </c>
      <c r="AD70">
        <v>58</v>
      </c>
      <c r="AE70">
        <v>12</v>
      </c>
      <c r="AF70">
        <v>25105.46</v>
      </c>
      <c r="AG70">
        <v>2542.652</v>
      </c>
      <c r="AH70">
        <v>3259.0450000000001</v>
      </c>
      <c r="AI70">
        <v>7.1999999999999995E-2</v>
      </c>
      <c r="AJ70">
        <v>7.7149999999999999</v>
      </c>
      <c r="AK70">
        <v>9.2949999999999999</v>
      </c>
      <c r="AL70">
        <v>11832.710999999999</v>
      </c>
      <c r="AM70">
        <v>2544.5340000000001</v>
      </c>
      <c r="AN70">
        <v>1</v>
      </c>
      <c r="AO70">
        <v>3835.2060000000001</v>
      </c>
      <c r="AP70">
        <v>0.89300000000000002</v>
      </c>
      <c r="AQ70">
        <v>1</v>
      </c>
      <c r="AR70">
        <v>1</v>
      </c>
      <c r="AS70">
        <v>1.5580000000000001</v>
      </c>
      <c r="AT70">
        <v>23.247</v>
      </c>
      <c r="AU70">
        <v>20.905000000000001</v>
      </c>
      <c r="AV70">
        <v>-1.7929999999999999</v>
      </c>
      <c r="AW70">
        <v>12.711</v>
      </c>
      <c r="AX70">
        <v>3.6339999999999999</v>
      </c>
    </row>
    <row r="71" spans="27:50" x14ac:dyDescent="0.2">
      <c r="AA71" s="1"/>
      <c r="AB71">
        <v>1</v>
      </c>
      <c r="AC71">
        <v>2</v>
      </c>
      <c r="AD71">
        <v>59</v>
      </c>
      <c r="AE71">
        <v>60</v>
      </c>
      <c r="AF71">
        <v>11777.611999999999</v>
      </c>
      <c r="AG71">
        <v>-995.17700000000002</v>
      </c>
      <c r="AH71">
        <v>1986.682</v>
      </c>
      <c r="AI71">
        <v>0.26600000000000001</v>
      </c>
      <c r="AJ71">
        <v>8.6739999999999995</v>
      </c>
      <c r="AK71">
        <v>5.718</v>
      </c>
      <c r="AL71">
        <v>5698.3980000000001</v>
      </c>
      <c r="AM71">
        <v>-1005.979</v>
      </c>
      <c r="AN71">
        <v>1</v>
      </c>
      <c r="AO71">
        <v>2266.165</v>
      </c>
      <c r="AP71">
        <v>0.80200000000000005</v>
      </c>
      <c r="AQ71">
        <v>1</v>
      </c>
      <c r="AR71">
        <v>1</v>
      </c>
      <c r="AS71">
        <v>1.2849999999999999</v>
      </c>
      <c r="AT71">
        <v>12.78</v>
      </c>
      <c r="AU71">
        <v>15.423</v>
      </c>
      <c r="AV71">
        <v>2.7570000000000001</v>
      </c>
      <c r="AW71">
        <v>11.586</v>
      </c>
      <c r="AX71">
        <v>5.9390000000000001</v>
      </c>
    </row>
    <row r="72" spans="27:50" x14ac:dyDescent="0.2">
      <c r="AA72" s="1"/>
      <c r="AB72">
        <v>1</v>
      </c>
      <c r="AC72">
        <v>2</v>
      </c>
      <c r="AD72">
        <v>21</v>
      </c>
      <c r="AE72">
        <v>120</v>
      </c>
      <c r="AF72">
        <v>4274.9620000000004</v>
      </c>
      <c r="AG72">
        <v>150.74700000000001</v>
      </c>
      <c r="AH72">
        <v>595.53599999999994</v>
      </c>
      <c r="AI72">
        <v>-0.27900000000000003</v>
      </c>
      <c r="AJ72">
        <v>35.835000000000001</v>
      </c>
      <c r="AK72">
        <v>5.2779999999999996</v>
      </c>
      <c r="AL72">
        <v>2068.9470000000001</v>
      </c>
      <c r="AM72">
        <v>155.07400000000001</v>
      </c>
      <c r="AN72">
        <v>0.97499999999999998</v>
      </c>
      <c r="AO72">
        <v>1060.1020000000001</v>
      </c>
      <c r="AP72">
        <v>0.86799999999999999</v>
      </c>
      <c r="AQ72">
        <v>0.95699999999999996</v>
      </c>
      <c r="AR72">
        <v>0.79300000000000004</v>
      </c>
      <c r="AS72">
        <v>1.754</v>
      </c>
      <c r="AT72">
        <v>10.913</v>
      </c>
      <c r="AU72">
        <v>42.259</v>
      </c>
      <c r="AV72">
        <v>29.916</v>
      </c>
      <c r="AW72">
        <v>38.890999999999998</v>
      </c>
      <c r="AX72">
        <v>32.914999999999999</v>
      </c>
    </row>
    <row r="73" spans="27:50" x14ac:dyDescent="0.2">
      <c r="AA73" s="1"/>
      <c r="AB73">
        <v>1</v>
      </c>
      <c r="AC73">
        <v>2</v>
      </c>
      <c r="AD73">
        <v>22</v>
      </c>
      <c r="AE73">
        <v>12</v>
      </c>
      <c r="AF73">
        <v>19680.076000000001</v>
      </c>
      <c r="AG73">
        <v>-1062.556</v>
      </c>
      <c r="AH73">
        <v>4150.1409999999996</v>
      </c>
      <c r="AI73">
        <v>-1.2929999999999999</v>
      </c>
      <c r="AJ73">
        <v>26.827000000000002</v>
      </c>
      <c r="AK73">
        <v>13.829000000000001</v>
      </c>
      <c r="AL73">
        <v>8962.1419999999998</v>
      </c>
      <c r="AM73">
        <v>-1056.261</v>
      </c>
      <c r="AN73">
        <v>0.93400000000000005</v>
      </c>
      <c r="AO73">
        <v>5727.9250000000002</v>
      </c>
      <c r="AP73">
        <v>0.66900000000000004</v>
      </c>
      <c r="AQ73">
        <v>0.88800000000000001</v>
      </c>
      <c r="AR73">
        <v>0.60299999999999998</v>
      </c>
      <c r="AS73">
        <v>7.0529999999999999</v>
      </c>
      <c r="AT73">
        <v>31.620999999999999</v>
      </c>
      <c r="AU73">
        <v>43.697000000000003</v>
      </c>
      <c r="AV73">
        <v>11.89</v>
      </c>
      <c r="AW73">
        <v>34.262</v>
      </c>
      <c r="AX73">
        <v>19.358000000000001</v>
      </c>
    </row>
    <row r="74" spans="27:50" x14ac:dyDescent="0.2">
      <c r="AA74" s="1"/>
      <c r="AB74">
        <v>1</v>
      </c>
      <c r="AC74">
        <v>2</v>
      </c>
      <c r="AD74">
        <v>23</v>
      </c>
      <c r="AE74">
        <v>60</v>
      </c>
      <c r="AF74">
        <v>9086.8130000000001</v>
      </c>
      <c r="AG74">
        <v>-1629.0920000000001</v>
      </c>
      <c r="AH74">
        <v>2426.498</v>
      </c>
      <c r="AI74">
        <v>-0.16400000000000001</v>
      </c>
      <c r="AJ74">
        <v>21.870999999999999</v>
      </c>
      <c r="AK74">
        <v>7.524</v>
      </c>
      <c r="AL74">
        <v>4406.433</v>
      </c>
      <c r="AM74">
        <v>-1644.713</v>
      </c>
      <c r="AN74">
        <v>0.93400000000000005</v>
      </c>
      <c r="AO74">
        <v>3438.21</v>
      </c>
      <c r="AP74">
        <v>0.64500000000000002</v>
      </c>
      <c r="AQ74">
        <v>0.879</v>
      </c>
      <c r="AR74">
        <v>0.69799999999999995</v>
      </c>
      <c r="AS74">
        <v>4.1619999999999999</v>
      </c>
      <c r="AT74">
        <v>16.335000000000001</v>
      </c>
      <c r="AU74">
        <v>34.042999999999999</v>
      </c>
      <c r="AV74">
        <v>14.192</v>
      </c>
      <c r="AW74">
        <v>27.065000000000001</v>
      </c>
      <c r="AX74">
        <v>17.844000000000001</v>
      </c>
    </row>
    <row r="75" spans="27:50" x14ac:dyDescent="0.2">
      <c r="AA75" s="1"/>
      <c r="AB75">
        <v>1</v>
      </c>
      <c r="AC75">
        <v>2</v>
      </c>
      <c r="AD75">
        <v>24</v>
      </c>
      <c r="AE75">
        <v>120</v>
      </c>
      <c r="AF75">
        <v>8127.9949999999999</v>
      </c>
      <c r="AG75">
        <v>377.899</v>
      </c>
      <c r="AH75">
        <v>1864.5889999999999</v>
      </c>
      <c r="AI75">
        <v>-0.55300000000000005</v>
      </c>
      <c r="AJ75">
        <v>27.056000000000001</v>
      </c>
      <c r="AK75">
        <v>7.9089999999999998</v>
      </c>
      <c r="AL75">
        <v>3954.4180000000001</v>
      </c>
      <c r="AM75">
        <v>376.834</v>
      </c>
      <c r="AN75">
        <v>0.93400000000000005</v>
      </c>
      <c r="AO75">
        <v>2603.2829999999999</v>
      </c>
      <c r="AP75">
        <v>0.65300000000000002</v>
      </c>
      <c r="AQ75">
        <v>0.85299999999999998</v>
      </c>
      <c r="AR75">
        <v>0.65500000000000003</v>
      </c>
      <c r="AS75">
        <v>3.9780000000000002</v>
      </c>
      <c r="AT75">
        <v>17.141999999999999</v>
      </c>
      <c r="AU75">
        <v>40.887</v>
      </c>
      <c r="AV75">
        <v>18.911000000000001</v>
      </c>
      <c r="AW75">
        <v>32.854999999999997</v>
      </c>
      <c r="AX75">
        <v>22.701000000000001</v>
      </c>
    </row>
    <row r="76" spans="27:50" x14ac:dyDescent="0.2">
      <c r="AA76" s="1"/>
      <c r="AB76">
        <v>1</v>
      </c>
      <c r="AC76">
        <v>2</v>
      </c>
      <c r="AD76">
        <v>25</v>
      </c>
      <c r="AE76">
        <v>12</v>
      </c>
      <c r="AF76">
        <v>18070.001</v>
      </c>
      <c r="AG76">
        <v>-279.08499999999998</v>
      </c>
      <c r="AH76">
        <v>3022.3530000000001</v>
      </c>
      <c r="AI76">
        <v>-0.64600000000000002</v>
      </c>
      <c r="AJ76">
        <v>20.562999999999999</v>
      </c>
      <c r="AK76">
        <v>9.9909999999999997</v>
      </c>
      <c r="AL76">
        <v>8124.8980000000001</v>
      </c>
      <c r="AM76">
        <v>-298.423</v>
      </c>
      <c r="AN76">
        <v>0.93400000000000005</v>
      </c>
      <c r="AO76">
        <v>4064.9369999999999</v>
      </c>
      <c r="AP76">
        <v>0.72699999999999998</v>
      </c>
      <c r="AQ76">
        <v>0.879</v>
      </c>
      <c r="AR76">
        <v>0.55200000000000005</v>
      </c>
      <c r="AS76">
        <v>5.54</v>
      </c>
      <c r="AT76">
        <v>23.332000000000001</v>
      </c>
      <c r="AU76">
        <v>35.216000000000001</v>
      </c>
      <c r="AV76">
        <v>10.013</v>
      </c>
      <c r="AW76">
        <v>26.21</v>
      </c>
      <c r="AX76">
        <v>15.381</v>
      </c>
    </row>
    <row r="77" spans="27:50" x14ac:dyDescent="0.2">
      <c r="AA77" s="1"/>
      <c r="AB77">
        <v>1</v>
      </c>
      <c r="AC77">
        <v>2</v>
      </c>
      <c r="AD77">
        <v>26</v>
      </c>
      <c r="AE77">
        <v>60</v>
      </c>
      <c r="AF77">
        <v>7998.2110000000002</v>
      </c>
      <c r="AG77">
        <v>-76.454999999999998</v>
      </c>
      <c r="AH77">
        <v>1696.7719999999999</v>
      </c>
      <c r="AI77">
        <v>-7.1999999999999995E-2</v>
      </c>
      <c r="AJ77">
        <v>24.492999999999999</v>
      </c>
      <c r="AK77">
        <v>6.6970000000000001</v>
      </c>
      <c r="AL77">
        <v>3846.3969999999999</v>
      </c>
      <c r="AM77">
        <v>-80.822999999999993</v>
      </c>
      <c r="AN77">
        <v>0.93400000000000005</v>
      </c>
      <c r="AO77">
        <v>2458.5369999999998</v>
      </c>
      <c r="AP77">
        <v>0.66100000000000003</v>
      </c>
      <c r="AQ77">
        <v>0.82799999999999996</v>
      </c>
      <c r="AR77">
        <v>0.58599999999999997</v>
      </c>
      <c r="AS77">
        <v>4.1280000000000001</v>
      </c>
      <c r="AT77">
        <v>14.593</v>
      </c>
      <c r="AU77">
        <v>34.652999999999999</v>
      </c>
      <c r="AV77">
        <v>17.670999999999999</v>
      </c>
      <c r="AW77">
        <v>28.577999999999999</v>
      </c>
      <c r="AX77">
        <v>21.102</v>
      </c>
    </row>
    <row r="78" spans="27:50" x14ac:dyDescent="0.2">
      <c r="AA78" s="1"/>
      <c r="AB78">
        <v>1</v>
      </c>
      <c r="AC78">
        <v>2</v>
      </c>
      <c r="AD78">
        <v>27</v>
      </c>
      <c r="AE78">
        <v>120</v>
      </c>
      <c r="AF78">
        <v>6745.4059999999999</v>
      </c>
      <c r="AG78">
        <v>-230.48099999999999</v>
      </c>
      <c r="AH78">
        <v>753.46799999999996</v>
      </c>
      <c r="AI78">
        <v>-7.1999999999999995E-2</v>
      </c>
      <c r="AJ78">
        <v>42.006999999999998</v>
      </c>
      <c r="AK78">
        <v>8.0960000000000001</v>
      </c>
      <c r="AL78">
        <v>3268.5529999999999</v>
      </c>
      <c r="AM78">
        <v>-218.73500000000001</v>
      </c>
      <c r="AN78">
        <v>1</v>
      </c>
      <c r="AO78">
        <v>943.899</v>
      </c>
      <c r="AP78">
        <v>0.92600000000000005</v>
      </c>
      <c r="AQ78">
        <v>1</v>
      </c>
      <c r="AR78">
        <v>0.90500000000000003</v>
      </c>
      <c r="AS78">
        <v>1.982</v>
      </c>
      <c r="AT78">
        <v>16.777999999999999</v>
      </c>
      <c r="AU78">
        <v>51.350999999999999</v>
      </c>
      <c r="AV78">
        <v>33.625</v>
      </c>
      <c r="AW78">
        <v>46.420999999999999</v>
      </c>
      <c r="AX78">
        <v>37.683</v>
      </c>
    </row>
    <row r="79" spans="27:50" x14ac:dyDescent="0.2">
      <c r="AA79" s="1"/>
      <c r="AB79">
        <v>1</v>
      </c>
      <c r="AC79">
        <v>2</v>
      </c>
      <c r="AD79">
        <v>28</v>
      </c>
      <c r="AE79">
        <v>12</v>
      </c>
      <c r="AF79">
        <v>25574.81</v>
      </c>
      <c r="AG79">
        <v>-3800.0259999999998</v>
      </c>
      <c r="AH79">
        <v>6974.6940000000004</v>
      </c>
      <c r="AI79">
        <v>-1.7849999999999999</v>
      </c>
      <c r="AJ79">
        <v>18.788</v>
      </c>
      <c r="AK79">
        <v>12.46</v>
      </c>
      <c r="AL79">
        <v>12076.477000000001</v>
      </c>
      <c r="AM79">
        <v>-3788.7249999999999</v>
      </c>
      <c r="AN79">
        <v>0.876</v>
      </c>
      <c r="AO79">
        <v>8092.6120000000001</v>
      </c>
      <c r="AP79">
        <v>0.496</v>
      </c>
      <c r="AQ79">
        <v>0.89700000000000002</v>
      </c>
      <c r="AR79">
        <v>0.53400000000000003</v>
      </c>
      <c r="AS79">
        <v>6.8659999999999997</v>
      </c>
      <c r="AT79">
        <v>32.103000000000002</v>
      </c>
      <c r="AU79">
        <v>45.128999999999998</v>
      </c>
      <c r="AV79">
        <v>7.1239999999999997</v>
      </c>
      <c r="AW79">
        <v>27.948</v>
      </c>
      <c r="AX79">
        <v>13.54</v>
      </c>
    </row>
    <row r="80" spans="27:50" x14ac:dyDescent="0.2">
      <c r="AA80" s="1"/>
      <c r="AB80">
        <v>1</v>
      </c>
      <c r="AC80">
        <v>2</v>
      </c>
      <c r="AD80">
        <v>29</v>
      </c>
      <c r="AE80">
        <v>60</v>
      </c>
      <c r="AF80">
        <v>10348.627</v>
      </c>
      <c r="AG80">
        <v>-667.49699999999996</v>
      </c>
      <c r="AH80">
        <v>2314.0859999999998</v>
      </c>
      <c r="AI80">
        <v>2.7E-2</v>
      </c>
      <c r="AJ80">
        <v>26.446000000000002</v>
      </c>
      <c r="AK80">
        <v>8.4600000000000009</v>
      </c>
      <c r="AL80">
        <v>4975.09</v>
      </c>
      <c r="AM80">
        <v>-657.61599999999999</v>
      </c>
      <c r="AN80">
        <v>0.86799999999999999</v>
      </c>
      <c r="AO80">
        <v>3108.547</v>
      </c>
      <c r="AP80">
        <v>0.63600000000000001</v>
      </c>
      <c r="AQ80">
        <v>0.78400000000000003</v>
      </c>
      <c r="AR80">
        <v>0.61199999999999999</v>
      </c>
      <c r="AS80">
        <v>4.7439999999999998</v>
      </c>
      <c r="AT80">
        <v>18.225000000000001</v>
      </c>
      <c r="AU80">
        <v>38.472999999999999</v>
      </c>
      <c r="AV80">
        <v>17.571000000000002</v>
      </c>
      <c r="AW80">
        <v>31.751000000000001</v>
      </c>
      <c r="AX80">
        <v>21.908000000000001</v>
      </c>
    </row>
    <row r="81" spans="27:50" x14ac:dyDescent="0.2">
      <c r="AA81" s="1"/>
      <c r="AB81">
        <v>1</v>
      </c>
      <c r="AC81">
        <v>2</v>
      </c>
      <c r="AD81">
        <v>30</v>
      </c>
      <c r="AE81">
        <v>120</v>
      </c>
      <c r="AF81">
        <v>8837.5439999999999</v>
      </c>
      <c r="AG81">
        <v>-623.72799999999995</v>
      </c>
      <c r="AH81">
        <v>2290.5329999999999</v>
      </c>
      <c r="AI81">
        <v>-0.52100000000000002</v>
      </c>
      <c r="AJ81">
        <v>21.943000000000001</v>
      </c>
      <c r="AK81">
        <v>6.407</v>
      </c>
      <c r="AL81">
        <v>4297.5159999999996</v>
      </c>
      <c r="AM81">
        <v>-619.87800000000004</v>
      </c>
      <c r="AN81">
        <v>0.90100000000000002</v>
      </c>
      <c r="AO81">
        <v>2987.4810000000002</v>
      </c>
      <c r="AP81">
        <v>0.63600000000000001</v>
      </c>
      <c r="AQ81">
        <v>0.81</v>
      </c>
      <c r="AR81">
        <v>0.52600000000000002</v>
      </c>
      <c r="AS81">
        <v>4.6449999999999996</v>
      </c>
      <c r="AT81">
        <v>13.901999999999999</v>
      </c>
      <c r="AU81">
        <v>31.859000000000002</v>
      </c>
      <c r="AV81">
        <v>15.544</v>
      </c>
      <c r="AW81">
        <v>26.224</v>
      </c>
      <c r="AX81">
        <v>18.649999999999999</v>
      </c>
    </row>
    <row r="82" spans="27:50" x14ac:dyDescent="0.2">
      <c r="AA82" s="1"/>
      <c r="AB82">
        <v>1</v>
      </c>
      <c r="AC82">
        <v>2</v>
      </c>
      <c r="AD82">
        <v>31</v>
      </c>
      <c r="AE82">
        <v>12</v>
      </c>
      <c r="AF82">
        <v>40257.805999999997</v>
      </c>
      <c r="AG82">
        <v>3250.7080000000001</v>
      </c>
      <c r="AH82">
        <v>7935.1009999999997</v>
      </c>
      <c r="AI82">
        <v>0.24</v>
      </c>
      <c r="AJ82">
        <v>25.655000000000001</v>
      </c>
      <c r="AK82">
        <v>27.879000000000001</v>
      </c>
      <c r="AL82">
        <v>17994.833999999999</v>
      </c>
      <c r="AM82">
        <v>3261.9960000000001</v>
      </c>
      <c r="AN82">
        <v>0.90900000000000003</v>
      </c>
      <c r="AO82">
        <v>9966.6710000000003</v>
      </c>
      <c r="AP82">
        <v>0.60299999999999998</v>
      </c>
      <c r="AQ82">
        <v>0.97399999999999998</v>
      </c>
      <c r="AR82">
        <v>0.73299999999999998</v>
      </c>
      <c r="AS82">
        <v>8.1419999999999995</v>
      </c>
      <c r="AT82">
        <v>80.793999999999997</v>
      </c>
      <c r="AU82">
        <v>71.866</v>
      </c>
      <c r="AV82">
        <v>-0.88900000000000001</v>
      </c>
      <c r="AW82">
        <v>41.536000000000001</v>
      </c>
      <c r="AX82">
        <v>15.398</v>
      </c>
    </row>
    <row r="83" spans="27:50" x14ac:dyDescent="0.2">
      <c r="AA83" s="1"/>
      <c r="AB83">
        <v>1</v>
      </c>
      <c r="AC83">
        <v>2</v>
      </c>
      <c r="AD83">
        <v>32</v>
      </c>
      <c r="AE83">
        <v>60</v>
      </c>
      <c r="AF83">
        <v>45521.597999999998</v>
      </c>
      <c r="AG83">
        <v>7300.2330000000002</v>
      </c>
      <c r="AH83">
        <v>12343.710999999999</v>
      </c>
      <c r="AI83">
        <v>-4.6669999999999998</v>
      </c>
      <c r="AJ83">
        <v>64.411000000000001</v>
      </c>
      <c r="AK83">
        <v>52.31</v>
      </c>
      <c r="AL83">
        <v>24459.546999999999</v>
      </c>
      <c r="AM83">
        <v>6815.6589999999997</v>
      </c>
      <c r="AN83">
        <v>0.88400000000000001</v>
      </c>
      <c r="AO83">
        <v>16596.287</v>
      </c>
      <c r="AP83">
        <v>0.504</v>
      </c>
      <c r="AQ83">
        <v>0.94</v>
      </c>
      <c r="AR83">
        <v>0.629</v>
      </c>
      <c r="AS83">
        <v>20.529</v>
      </c>
      <c r="AT83">
        <v>104.858</v>
      </c>
      <c r="AU83">
        <v>107.807</v>
      </c>
      <c r="AV83">
        <v>26.966000000000001</v>
      </c>
      <c r="AW83">
        <v>85.091999999999999</v>
      </c>
      <c r="AX83">
        <v>45.432000000000002</v>
      </c>
    </row>
    <row r="84" spans="27:50" x14ac:dyDescent="0.2">
      <c r="AA84" s="1"/>
      <c r="AB84">
        <v>1</v>
      </c>
      <c r="AC84">
        <v>2</v>
      </c>
      <c r="AD84">
        <v>33</v>
      </c>
      <c r="AE84">
        <v>120</v>
      </c>
      <c r="AF84">
        <v>23962.639999999999</v>
      </c>
      <c r="AG84">
        <v>953.28300000000002</v>
      </c>
      <c r="AH84">
        <v>5692.4970000000003</v>
      </c>
      <c r="AI84">
        <v>-0.29499999999999998</v>
      </c>
      <c r="AJ84">
        <v>34.125</v>
      </c>
      <c r="AK84">
        <v>23.904</v>
      </c>
      <c r="AL84">
        <v>11922.895</v>
      </c>
      <c r="AM84">
        <v>485.85300000000001</v>
      </c>
      <c r="AN84">
        <v>0.90900000000000003</v>
      </c>
      <c r="AO84">
        <v>6827.88</v>
      </c>
      <c r="AP84">
        <v>0.628</v>
      </c>
      <c r="AQ84">
        <v>1</v>
      </c>
      <c r="AR84">
        <v>0.78400000000000003</v>
      </c>
      <c r="AS84">
        <v>6.6909999999999998</v>
      </c>
      <c r="AT84">
        <v>54.963000000000001</v>
      </c>
      <c r="AU84">
        <v>72.063000000000002</v>
      </c>
      <c r="AV84">
        <v>17.172000000000001</v>
      </c>
      <c r="AW84">
        <v>47.741</v>
      </c>
      <c r="AX84">
        <v>25.783000000000001</v>
      </c>
    </row>
    <row r="85" spans="27:50" x14ac:dyDescent="0.2">
      <c r="AA85" s="1"/>
      <c r="AB85">
        <v>1</v>
      </c>
      <c r="AC85">
        <v>2</v>
      </c>
      <c r="AD85">
        <v>34</v>
      </c>
      <c r="AE85">
        <v>12</v>
      </c>
      <c r="AF85">
        <v>30977.705000000002</v>
      </c>
      <c r="AG85">
        <v>-12569.539000000001</v>
      </c>
      <c r="AH85">
        <v>13395.130999999999</v>
      </c>
      <c r="AI85">
        <v>-1.9330000000000001</v>
      </c>
      <c r="AJ85">
        <v>25.867999999999999</v>
      </c>
      <c r="AK85">
        <v>15.871</v>
      </c>
      <c r="AL85">
        <v>14278.581</v>
      </c>
      <c r="AM85">
        <v>-12490.603999999999</v>
      </c>
      <c r="AN85">
        <v>0.504</v>
      </c>
      <c r="AO85">
        <v>15063.656000000001</v>
      </c>
      <c r="AP85">
        <v>0.23100000000000001</v>
      </c>
      <c r="AQ85">
        <v>0.98299999999999998</v>
      </c>
      <c r="AR85">
        <v>0.47399999999999998</v>
      </c>
      <c r="AS85">
        <v>7.46</v>
      </c>
      <c r="AT85">
        <v>45.795000000000002</v>
      </c>
      <c r="AU85">
        <v>65.38</v>
      </c>
      <c r="AV85">
        <v>9.51</v>
      </c>
      <c r="AW85">
        <v>40.628999999999998</v>
      </c>
      <c r="AX85">
        <v>16.861999999999998</v>
      </c>
    </row>
    <row r="86" spans="27:50" x14ac:dyDescent="0.2">
      <c r="AB86">
        <v>1</v>
      </c>
      <c r="AC86">
        <v>2</v>
      </c>
      <c r="AD86">
        <v>35</v>
      </c>
      <c r="AE86">
        <v>60</v>
      </c>
      <c r="AF86">
        <v>29091.457999999999</v>
      </c>
      <c r="AG86">
        <v>5021.7479999999996</v>
      </c>
      <c r="AH86">
        <v>9882.3870000000006</v>
      </c>
      <c r="AI86">
        <v>1.6619999999999999</v>
      </c>
      <c r="AJ86">
        <v>25.675999999999998</v>
      </c>
      <c r="AK86">
        <v>15.413</v>
      </c>
      <c r="AL86">
        <v>15505.008</v>
      </c>
      <c r="AM86">
        <v>5457.4790000000003</v>
      </c>
      <c r="AN86">
        <v>0.71099999999999997</v>
      </c>
      <c r="AO86">
        <v>11359.359</v>
      </c>
      <c r="AP86">
        <v>0.372</v>
      </c>
      <c r="AQ86">
        <v>0.85299999999999998</v>
      </c>
      <c r="AR86">
        <v>0.55200000000000005</v>
      </c>
      <c r="AS86">
        <v>8.44</v>
      </c>
      <c r="AT86">
        <v>39.805999999999997</v>
      </c>
      <c r="AU86">
        <v>59.3</v>
      </c>
      <c r="AV86">
        <v>12.076000000000001</v>
      </c>
      <c r="AW86">
        <v>35.024999999999999</v>
      </c>
      <c r="AX86">
        <v>19.129000000000001</v>
      </c>
    </row>
    <row r="87" spans="27:50" x14ac:dyDescent="0.2">
      <c r="AA87" s="1"/>
      <c r="AB87">
        <v>1</v>
      </c>
      <c r="AC87">
        <v>2</v>
      </c>
      <c r="AD87">
        <v>36</v>
      </c>
      <c r="AE87">
        <v>120</v>
      </c>
      <c r="AF87">
        <v>16823.221000000001</v>
      </c>
      <c r="AG87">
        <v>-4269.259</v>
      </c>
      <c r="AH87">
        <v>5581.9840000000004</v>
      </c>
      <c r="AI87">
        <v>-1.0149999999999999</v>
      </c>
      <c r="AJ87">
        <v>20.308</v>
      </c>
      <c r="AK87">
        <v>9.4809999999999999</v>
      </c>
      <c r="AL87">
        <v>8510.0290000000005</v>
      </c>
      <c r="AM87">
        <v>-4330.5609999999997</v>
      </c>
      <c r="AN87">
        <v>0.81</v>
      </c>
      <c r="AO87">
        <v>7459.46</v>
      </c>
      <c r="AP87">
        <v>0.56999999999999995</v>
      </c>
      <c r="AQ87">
        <v>0.879</v>
      </c>
      <c r="AR87">
        <v>0.65500000000000003</v>
      </c>
      <c r="AS87">
        <v>5.1689999999999996</v>
      </c>
      <c r="AT87">
        <v>23.646999999999998</v>
      </c>
      <c r="AU87">
        <v>35.981000000000002</v>
      </c>
      <c r="AV87">
        <v>10.596</v>
      </c>
      <c r="AW87">
        <v>26.254000000000001</v>
      </c>
      <c r="AX87">
        <v>15.622</v>
      </c>
    </row>
    <row r="88" spans="27:50" x14ac:dyDescent="0.2">
      <c r="AA88" s="1"/>
      <c r="AB88">
        <v>1</v>
      </c>
      <c r="AC88">
        <v>2</v>
      </c>
      <c r="AD88">
        <v>37</v>
      </c>
      <c r="AE88">
        <v>12</v>
      </c>
      <c r="AF88">
        <v>24915.898000000001</v>
      </c>
      <c r="AG88">
        <v>-3343.33</v>
      </c>
      <c r="AH88">
        <v>7699.1049999999996</v>
      </c>
      <c r="AI88">
        <v>-1.335</v>
      </c>
      <c r="AJ88">
        <v>20.204000000000001</v>
      </c>
      <c r="AK88">
        <v>10.303000000000001</v>
      </c>
      <c r="AL88">
        <v>11725.013999999999</v>
      </c>
      <c r="AM88">
        <v>-3352.9470000000001</v>
      </c>
      <c r="AN88">
        <v>0.77700000000000002</v>
      </c>
      <c r="AO88">
        <v>9076.0509999999995</v>
      </c>
      <c r="AP88">
        <v>0.57899999999999996</v>
      </c>
      <c r="AQ88">
        <v>0.88800000000000001</v>
      </c>
      <c r="AR88">
        <v>0.77600000000000002</v>
      </c>
      <c r="AS88">
        <v>4.875</v>
      </c>
      <c r="AT88">
        <v>26.687000000000001</v>
      </c>
      <c r="AU88">
        <v>37.558</v>
      </c>
      <c r="AV88">
        <v>10.050000000000001</v>
      </c>
      <c r="AW88">
        <v>26.414000000000001</v>
      </c>
      <c r="AX88">
        <v>15.25</v>
      </c>
    </row>
    <row r="89" spans="27:50" x14ac:dyDescent="0.2">
      <c r="AB89">
        <v>1</v>
      </c>
      <c r="AC89">
        <v>2</v>
      </c>
      <c r="AD89">
        <v>38</v>
      </c>
      <c r="AE89">
        <v>60</v>
      </c>
      <c r="AF89">
        <v>26181.93</v>
      </c>
      <c r="AG89">
        <v>7540.7879999999996</v>
      </c>
      <c r="AH89">
        <v>8509.8989999999994</v>
      </c>
      <c r="AI89">
        <v>-0.32100000000000001</v>
      </c>
      <c r="AJ89">
        <v>33.880000000000003</v>
      </c>
      <c r="AK89">
        <v>23.382999999999999</v>
      </c>
      <c r="AL89">
        <v>13275.101000000001</v>
      </c>
      <c r="AM89">
        <v>7363.2939999999999</v>
      </c>
      <c r="AN89">
        <v>0.79300000000000004</v>
      </c>
      <c r="AO89">
        <v>9328.49</v>
      </c>
      <c r="AP89">
        <v>0.33900000000000002</v>
      </c>
      <c r="AQ89">
        <v>0.94</v>
      </c>
      <c r="AR89">
        <v>0.81</v>
      </c>
      <c r="AS89">
        <v>7.4779999999999998</v>
      </c>
      <c r="AT89">
        <v>53.048999999999999</v>
      </c>
      <c r="AU89">
        <v>68.87</v>
      </c>
      <c r="AV89">
        <v>13.936</v>
      </c>
      <c r="AW89">
        <v>51.29</v>
      </c>
      <c r="AX89">
        <v>21.605</v>
      </c>
    </row>
    <row r="90" spans="27:50" x14ac:dyDescent="0.2">
      <c r="AB90">
        <v>1</v>
      </c>
      <c r="AC90">
        <v>2</v>
      </c>
      <c r="AD90">
        <v>39</v>
      </c>
      <c r="AE90">
        <v>120</v>
      </c>
      <c r="AF90">
        <v>13332.424000000001</v>
      </c>
      <c r="AG90">
        <v>4943.8320000000003</v>
      </c>
      <c r="AH90">
        <v>6682.6</v>
      </c>
      <c r="AI90">
        <v>7.9000000000000001E-2</v>
      </c>
      <c r="AJ90">
        <v>21.338999999999999</v>
      </c>
      <c r="AK90">
        <v>8.9979999999999993</v>
      </c>
      <c r="AL90">
        <v>6530.393</v>
      </c>
      <c r="AM90">
        <v>4947.8320000000003</v>
      </c>
      <c r="AN90">
        <v>0.504</v>
      </c>
      <c r="AO90">
        <v>7538.2370000000001</v>
      </c>
      <c r="AP90">
        <v>0.19</v>
      </c>
      <c r="AQ90">
        <v>0.82799999999999996</v>
      </c>
      <c r="AR90">
        <v>0.36199999999999999</v>
      </c>
      <c r="AS90">
        <v>6.5449999999999999</v>
      </c>
      <c r="AT90">
        <v>19.646999999999998</v>
      </c>
      <c r="AU90">
        <v>33.936999999999998</v>
      </c>
      <c r="AV90">
        <v>13.599</v>
      </c>
      <c r="AW90">
        <v>26.518000000000001</v>
      </c>
      <c r="AX90">
        <v>17.347999999999999</v>
      </c>
    </row>
    <row r="91" spans="27:50" x14ac:dyDescent="0.2">
      <c r="AB91">
        <v>1</v>
      </c>
      <c r="AC91">
        <v>2</v>
      </c>
      <c r="AD91">
        <v>40</v>
      </c>
      <c r="AE91">
        <v>12</v>
      </c>
      <c r="AF91">
        <v>26845.859</v>
      </c>
      <c r="AG91">
        <v>1970.133</v>
      </c>
      <c r="AH91">
        <v>5828.85</v>
      </c>
      <c r="AI91">
        <v>-1.87</v>
      </c>
      <c r="AJ91">
        <v>17.855</v>
      </c>
      <c r="AK91">
        <v>11.052</v>
      </c>
      <c r="AL91">
        <v>12391.172</v>
      </c>
      <c r="AM91">
        <v>2058.5349999999999</v>
      </c>
      <c r="AN91">
        <v>0.98299999999999998</v>
      </c>
      <c r="AO91">
        <v>6661.4070000000002</v>
      </c>
      <c r="AP91">
        <v>0.58699999999999997</v>
      </c>
      <c r="AQ91">
        <v>0.91400000000000003</v>
      </c>
      <c r="AR91">
        <v>0.58599999999999997</v>
      </c>
      <c r="AS91">
        <v>6.09</v>
      </c>
      <c r="AT91">
        <v>30.599</v>
      </c>
      <c r="AU91">
        <v>37.191000000000003</v>
      </c>
      <c r="AV91">
        <v>6.9580000000000002</v>
      </c>
      <c r="AW91">
        <v>24.233000000000001</v>
      </c>
      <c r="AX91">
        <v>13.016999999999999</v>
      </c>
    </row>
    <row r="92" spans="27:50" x14ac:dyDescent="0.2">
      <c r="AB92">
        <v>1</v>
      </c>
      <c r="AC92">
        <v>2</v>
      </c>
      <c r="AD92">
        <v>41</v>
      </c>
      <c r="AE92">
        <v>60</v>
      </c>
      <c r="AF92">
        <v>15608.184999999999</v>
      </c>
      <c r="AG92">
        <v>8989.6910000000007</v>
      </c>
      <c r="AH92">
        <v>8986.6409999999996</v>
      </c>
      <c r="AI92">
        <v>-1.1719999999999999</v>
      </c>
      <c r="AJ92">
        <v>19.425999999999998</v>
      </c>
      <c r="AK92">
        <v>8.2590000000000003</v>
      </c>
      <c r="AL92">
        <v>7446.4629999999997</v>
      </c>
      <c r="AM92">
        <v>8986.6409999999996</v>
      </c>
      <c r="AN92">
        <v>0.48799999999999999</v>
      </c>
      <c r="AO92">
        <v>10129.325999999999</v>
      </c>
      <c r="AP92">
        <v>0.14899999999999999</v>
      </c>
      <c r="AQ92">
        <v>0.81899999999999995</v>
      </c>
      <c r="AR92">
        <v>0.25900000000000001</v>
      </c>
      <c r="AS92">
        <v>6.9630000000000001</v>
      </c>
      <c r="AT92">
        <v>18.928000000000001</v>
      </c>
      <c r="AU92">
        <v>29.47</v>
      </c>
      <c r="AV92">
        <v>11.483000000000001</v>
      </c>
      <c r="AW92">
        <v>23.702999999999999</v>
      </c>
      <c r="AX92">
        <v>15.573</v>
      </c>
    </row>
    <row r="93" spans="27:50" x14ac:dyDescent="0.2">
      <c r="AB93">
        <v>1</v>
      </c>
      <c r="AC93">
        <v>2</v>
      </c>
      <c r="AD93">
        <v>42</v>
      </c>
      <c r="AE93">
        <v>120</v>
      </c>
      <c r="AF93">
        <v>14142.035</v>
      </c>
      <c r="AG93">
        <v>7486.4589999999998</v>
      </c>
      <c r="AH93">
        <v>7511.9309999999996</v>
      </c>
      <c r="AI93">
        <v>-0.45900000000000002</v>
      </c>
      <c r="AJ93">
        <v>21.87</v>
      </c>
      <c r="AK93">
        <v>9.0950000000000006</v>
      </c>
      <c r="AL93">
        <v>7104.1490000000003</v>
      </c>
      <c r="AM93">
        <v>7483.3</v>
      </c>
      <c r="AN93">
        <v>0.39700000000000002</v>
      </c>
      <c r="AO93">
        <v>8286.4490000000005</v>
      </c>
      <c r="AP93">
        <v>0.14899999999999999</v>
      </c>
      <c r="AQ93">
        <v>0.81899999999999995</v>
      </c>
      <c r="AR93">
        <v>0.47399999999999998</v>
      </c>
      <c r="AS93">
        <v>5.7350000000000003</v>
      </c>
      <c r="AT93">
        <v>19.919</v>
      </c>
      <c r="AU93">
        <v>34.271000000000001</v>
      </c>
      <c r="AV93">
        <v>13.317</v>
      </c>
      <c r="AW93">
        <v>27.672000000000001</v>
      </c>
      <c r="AX93">
        <v>17.152000000000001</v>
      </c>
    </row>
    <row r="94" spans="27:50" x14ac:dyDescent="0.2">
      <c r="AB94">
        <v>1</v>
      </c>
      <c r="AC94">
        <v>2</v>
      </c>
      <c r="AD94">
        <v>43</v>
      </c>
      <c r="AE94">
        <v>12</v>
      </c>
      <c r="AF94">
        <v>32699.573</v>
      </c>
      <c r="AG94">
        <v>1468.163</v>
      </c>
      <c r="AH94">
        <v>6084.8850000000002</v>
      </c>
      <c r="AI94">
        <v>-2.2280000000000002</v>
      </c>
      <c r="AJ94">
        <v>22.062000000000001</v>
      </c>
      <c r="AK94">
        <v>18.033999999999999</v>
      </c>
      <c r="AL94">
        <v>14946.12</v>
      </c>
      <c r="AM94">
        <v>1469.5450000000001</v>
      </c>
      <c r="AN94">
        <v>0.93400000000000005</v>
      </c>
      <c r="AO94">
        <v>7973.683</v>
      </c>
      <c r="AP94">
        <v>0.59499999999999997</v>
      </c>
      <c r="AQ94">
        <v>0.94799999999999995</v>
      </c>
      <c r="AR94">
        <v>0.621</v>
      </c>
      <c r="AS94">
        <v>8.4160000000000004</v>
      </c>
      <c r="AT94">
        <v>49.322000000000003</v>
      </c>
      <c r="AU94">
        <v>52.597000000000001</v>
      </c>
      <c r="AV94">
        <v>3.99</v>
      </c>
      <c r="AW94">
        <v>32.302</v>
      </c>
      <c r="AX94">
        <v>15.113</v>
      </c>
    </row>
    <row r="95" spans="27:50" x14ac:dyDescent="0.2">
      <c r="AB95">
        <v>1</v>
      </c>
      <c r="AC95">
        <v>2</v>
      </c>
      <c r="AD95">
        <v>44</v>
      </c>
      <c r="AE95">
        <v>60</v>
      </c>
      <c r="AF95">
        <v>12045.442999999999</v>
      </c>
      <c r="AG95">
        <v>786.99400000000003</v>
      </c>
      <c r="AH95">
        <v>3273.8249999999998</v>
      </c>
      <c r="AI95">
        <v>-1.198</v>
      </c>
      <c r="AJ95">
        <v>22.884</v>
      </c>
      <c r="AK95">
        <v>7.8360000000000003</v>
      </c>
      <c r="AL95">
        <v>5727.674</v>
      </c>
      <c r="AM95">
        <v>711.81500000000005</v>
      </c>
      <c r="AN95">
        <v>0.876</v>
      </c>
      <c r="AO95">
        <v>4237.6080000000002</v>
      </c>
      <c r="AP95">
        <v>0.52900000000000003</v>
      </c>
      <c r="AQ95">
        <v>0.75900000000000001</v>
      </c>
      <c r="AR95">
        <v>0.32800000000000001</v>
      </c>
      <c r="AS95">
        <v>6.0789999999999997</v>
      </c>
      <c r="AT95">
        <v>16.853000000000002</v>
      </c>
      <c r="AU95">
        <v>32.816000000000003</v>
      </c>
      <c r="AV95">
        <v>15.063000000000001</v>
      </c>
      <c r="AW95">
        <v>27.277000000000001</v>
      </c>
      <c r="AX95">
        <v>19.015999999999998</v>
      </c>
    </row>
    <row r="96" spans="27:50" x14ac:dyDescent="0.2">
      <c r="AB96">
        <v>1</v>
      </c>
      <c r="AC96">
        <v>2</v>
      </c>
      <c r="AD96">
        <v>45</v>
      </c>
      <c r="AE96">
        <v>120</v>
      </c>
      <c r="AF96">
        <v>11622.781999999999</v>
      </c>
      <c r="AG96">
        <v>-1887.1610000000001</v>
      </c>
      <c r="AH96">
        <v>3307.0189999999998</v>
      </c>
      <c r="AI96">
        <v>0.17399999999999999</v>
      </c>
      <c r="AJ96">
        <v>19.405999999999999</v>
      </c>
      <c r="AK96">
        <v>6.7279999999999998</v>
      </c>
      <c r="AL96">
        <v>5564.3050000000003</v>
      </c>
      <c r="AM96">
        <v>-1927.3969999999999</v>
      </c>
      <c r="AN96">
        <v>0.80200000000000005</v>
      </c>
      <c r="AO96">
        <v>4273.0640000000003</v>
      </c>
      <c r="AP96">
        <v>0.51200000000000001</v>
      </c>
      <c r="AQ96">
        <v>0.81</v>
      </c>
      <c r="AR96">
        <v>0.56899999999999995</v>
      </c>
      <c r="AS96">
        <v>4.9489999999999998</v>
      </c>
      <c r="AT96">
        <v>15.199</v>
      </c>
      <c r="AU96">
        <v>32.043999999999997</v>
      </c>
      <c r="AV96">
        <v>13.211</v>
      </c>
      <c r="AW96">
        <v>23.437999999999999</v>
      </c>
      <c r="AX96">
        <v>16.257999999999999</v>
      </c>
    </row>
    <row r="97" spans="28:50" x14ac:dyDescent="0.2">
      <c r="AB97">
        <v>1</v>
      </c>
      <c r="AC97">
        <v>2</v>
      </c>
      <c r="AD97">
        <v>46</v>
      </c>
      <c r="AE97">
        <v>12</v>
      </c>
      <c r="AF97">
        <v>47934.146999999997</v>
      </c>
      <c r="AG97">
        <v>5374.585</v>
      </c>
      <c r="AH97">
        <v>12788.773999999999</v>
      </c>
      <c r="AI97">
        <v>-3.1040000000000001</v>
      </c>
      <c r="AJ97">
        <v>50.34</v>
      </c>
      <c r="AK97">
        <v>41.985999999999997</v>
      </c>
      <c r="AL97">
        <v>22677.494999999999</v>
      </c>
      <c r="AM97">
        <v>5265.9309999999996</v>
      </c>
      <c r="AN97">
        <v>0.89300000000000002</v>
      </c>
      <c r="AO97">
        <v>15243.873</v>
      </c>
      <c r="AP97">
        <v>0.47099999999999997</v>
      </c>
      <c r="AQ97">
        <v>0.95699999999999996</v>
      </c>
      <c r="AR97">
        <v>0.75900000000000001</v>
      </c>
      <c r="AS97">
        <v>14.180999999999999</v>
      </c>
      <c r="AT97">
        <v>94.608000000000004</v>
      </c>
      <c r="AU97">
        <v>99.507000000000005</v>
      </c>
      <c r="AV97">
        <v>13.497</v>
      </c>
      <c r="AW97">
        <v>73.572000000000003</v>
      </c>
      <c r="AX97">
        <v>29.285</v>
      </c>
    </row>
    <row r="98" spans="28:50" x14ac:dyDescent="0.2">
      <c r="AB98">
        <v>1</v>
      </c>
      <c r="AC98">
        <v>2</v>
      </c>
      <c r="AD98">
        <v>47</v>
      </c>
      <c r="AE98">
        <v>60</v>
      </c>
      <c r="AF98">
        <v>13375.517</v>
      </c>
      <c r="AG98">
        <v>-2238.7719999999999</v>
      </c>
      <c r="AH98">
        <v>3583.6120000000001</v>
      </c>
      <c r="AI98">
        <v>-0.25700000000000001</v>
      </c>
      <c r="AJ98">
        <v>17.242000000000001</v>
      </c>
      <c r="AK98">
        <v>6.8810000000000002</v>
      </c>
      <c r="AL98">
        <v>6468.72</v>
      </c>
      <c r="AM98">
        <v>-2290.3719999999998</v>
      </c>
      <c r="AN98">
        <v>0.92600000000000005</v>
      </c>
      <c r="AO98">
        <v>4499.5730000000003</v>
      </c>
      <c r="AP98">
        <v>0.57899999999999996</v>
      </c>
      <c r="AQ98">
        <v>0.75900000000000001</v>
      </c>
      <c r="AR98">
        <v>0.60299999999999998</v>
      </c>
      <c r="AS98">
        <v>5.2329999999999997</v>
      </c>
      <c r="AT98">
        <v>15.234</v>
      </c>
      <c r="AU98">
        <v>27.103000000000002</v>
      </c>
      <c r="AV98">
        <v>10.154</v>
      </c>
      <c r="AW98">
        <v>21.422000000000001</v>
      </c>
      <c r="AX98">
        <v>14.041</v>
      </c>
    </row>
    <row r="99" spans="28:50" x14ac:dyDescent="0.2">
      <c r="AB99">
        <v>1</v>
      </c>
      <c r="AC99">
        <v>2</v>
      </c>
      <c r="AD99">
        <v>48</v>
      </c>
      <c r="AE99">
        <v>120</v>
      </c>
      <c r="AF99">
        <v>11971.429</v>
      </c>
      <c r="AG99">
        <v>171.3</v>
      </c>
      <c r="AH99">
        <v>1690.5440000000001</v>
      </c>
      <c r="AI99">
        <v>-2.5000000000000001E-2</v>
      </c>
      <c r="AJ99">
        <v>25.576000000000001</v>
      </c>
      <c r="AK99">
        <v>9.141</v>
      </c>
      <c r="AL99">
        <v>5717.6220000000003</v>
      </c>
      <c r="AM99">
        <v>112.785</v>
      </c>
      <c r="AN99">
        <v>0.97499999999999998</v>
      </c>
      <c r="AO99">
        <v>2415.1790000000001</v>
      </c>
      <c r="AP99">
        <v>0.85099999999999998</v>
      </c>
      <c r="AQ99">
        <v>0.96599999999999997</v>
      </c>
      <c r="AR99">
        <v>0.72399999999999998</v>
      </c>
      <c r="AS99">
        <v>4.1040000000000001</v>
      </c>
      <c r="AT99">
        <v>20.902000000000001</v>
      </c>
      <c r="AU99">
        <v>41.372999999999998</v>
      </c>
      <c r="AV99">
        <v>16.222000000000001</v>
      </c>
      <c r="AW99">
        <v>32.204000000000001</v>
      </c>
      <c r="AX99">
        <v>20.523</v>
      </c>
    </row>
    <row r="100" spans="28:50" x14ac:dyDescent="0.2">
      <c r="AB100">
        <v>1</v>
      </c>
      <c r="AC100">
        <v>3</v>
      </c>
      <c r="AD100">
        <v>49</v>
      </c>
      <c r="AE100">
        <v>12</v>
      </c>
      <c r="AF100">
        <v>9696.9230000000007</v>
      </c>
      <c r="AG100">
        <v>-2250.3429999999998</v>
      </c>
      <c r="AH100">
        <v>2721.962</v>
      </c>
      <c r="AI100">
        <v>-2.7E-2</v>
      </c>
      <c r="AJ100">
        <v>9.0820000000000007</v>
      </c>
      <c r="AK100">
        <v>5.7770000000000001</v>
      </c>
      <c r="AL100">
        <v>4135.107</v>
      </c>
      <c r="AM100">
        <v>-2257.8710000000001</v>
      </c>
      <c r="AN100">
        <v>0.83499999999999996</v>
      </c>
      <c r="AO100">
        <v>3531.2750000000001</v>
      </c>
      <c r="AP100">
        <v>0.48799999999999999</v>
      </c>
      <c r="AQ100">
        <v>1</v>
      </c>
      <c r="AR100">
        <v>0.67200000000000004</v>
      </c>
      <c r="AS100">
        <v>2.0249999999999999</v>
      </c>
      <c r="AT100">
        <v>13.013</v>
      </c>
      <c r="AU100">
        <v>14.324999999999999</v>
      </c>
      <c r="AV100">
        <v>3.5139999999999998</v>
      </c>
      <c r="AW100">
        <v>11.343999999999999</v>
      </c>
      <c r="AX100">
        <v>6.7190000000000003</v>
      </c>
    </row>
    <row r="101" spans="28:50" x14ac:dyDescent="0.2">
      <c r="AB101">
        <v>1</v>
      </c>
      <c r="AC101">
        <v>3</v>
      </c>
      <c r="AD101">
        <v>50</v>
      </c>
      <c r="AE101">
        <v>60</v>
      </c>
      <c r="AF101">
        <v>4880.6970000000001</v>
      </c>
      <c r="AG101">
        <v>-262.48599999999999</v>
      </c>
      <c r="AH101">
        <v>683.60400000000004</v>
      </c>
      <c r="AI101">
        <v>1.6E-2</v>
      </c>
      <c r="AJ101">
        <v>11.327</v>
      </c>
      <c r="AK101">
        <v>3.45</v>
      </c>
      <c r="AL101">
        <v>2357.9589999999998</v>
      </c>
      <c r="AM101">
        <v>-231.18899999999999</v>
      </c>
      <c r="AN101">
        <v>1</v>
      </c>
      <c r="AO101">
        <v>859.87300000000005</v>
      </c>
      <c r="AP101">
        <v>0.79300000000000004</v>
      </c>
      <c r="AQ101">
        <v>1</v>
      </c>
      <c r="AR101">
        <v>0.95699999999999996</v>
      </c>
      <c r="AS101">
        <v>0.78700000000000003</v>
      </c>
      <c r="AT101">
        <v>7.4050000000000002</v>
      </c>
      <c r="AU101">
        <v>14.904</v>
      </c>
      <c r="AV101">
        <v>7.7480000000000002</v>
      </c>
      <c r="AW101">
        <v>12.964</v>
      </c>
      <c r="AX101">
        <v>9.7309999999999999</v>
      </c>
    </row>
    <row r="102" spans="28:50" x14ac:dyDescent="0.2">
      <c r="AB102">
        <v>1</v>
      </c>
      <c r="AC102">
        <v>3</v>
      </c>
      <c r="AD102">
        <v>51</v>
      </c>
      <c r="AE102">
        <v>120</v>
      </c>
      <c r="AF102">
        <v>4350.598</v>
      </c>
      <c r="AG102">
        <v>-187.06</v>
      </c>
      <c r="AH102">
        <v>751.65200000000004</v>
      </c>
      <c r="AI102">
        <v>6.7000000000000004E-2</v>
      </c>
      <c r="AJ102">
        <v>11.29</v>
      </c>
      <c r="AK102">
        <v>3.7770000000000001</v>
      </c>
      <c r="AL102">
        <v>2209.2809999999999</v>
      </c>
      <c r="AM102">
        <v>-191.52600000000001</v>
      </c>
      <c r="AN102">
        <v>0.92600000000000005</v>
      </c>
      <c r="AO102">
        <v>914.16300000000001</v>
      </c>
      <c r="AP102">
        <v>0.81799999999999995</v>
      </c>
      <c r="AQ102">
        <v>0.96599999999999997</v>
      </c>
      <c r="AR102">
        <v>0.69</v>
      </c>
      <c r="AS102">
        <v>1.244</v>
      </c>
      <c r="AT102">
        <v>7.8659999999999997</v>
      </c>
      <c r="AU102">
        <v>14.935</v>
      </c>
      <c r="AV102">
        <v>7.9530000000000003</v>
      </c>
      <c r="AW102">
        <v>13.018000000000001</v>
      </c>
      <c r="AX102">
        <v>9.6460000000000008</v>
      </c>
    </row>
    <row r="103" spans="28:50" x14ac:dyDescent="0.2">
      <c r="AB103">
        <v>1</v>
      </c>
      <c r="AC103">
        <v>3</v>
      </c>
      <c r="AD103">
        <v>52</v>
      </c>
      <c r="AE103">
        <v>12</v>
      </c>
      <c r="AF103">
        <v>15814.437</v>
      </c>
      <c r="AG103">
        <v>-265.05200000000002</v>
      </c>
      <c r="AH103">
        <v>925.28499999999997</v>
      </c>
      <c r="AI103">
        <v>0.25800000000000001</v>
      </c>
      <c r="AJ103">
        <v>11.744</v>
      </c>
      <c r="AK103">
        <v>9.0129999999999999</v>
      </c>
      <c r="AL103">
        <v>7197.2089999999998</v>
      </c>
      <c r="AM103">
        <v>-276.55</v>
      </c>
      <c r="AN103">
        <v>1</v>
      </c>
      <c r="AO103">
        <v>1128.9290000000001</v>
      </c>
      <c r="AP103">
        <v>1</v>
      </c>
      <c r="AQ103">
        <v>1</v>
      </c>
      <c r="AR103">
        <v>1</v>
      </c>
      <c r="AS103">
        <v>1.1499999999999999</v>
      </c>
      <c r="AT103">
        <v>21.34</v>
      </c>
      <c r="AU103">
        <v>23.805</v>
      </c>
      <c r="AV103">
        <v>2.7240000000000002</v>
      </c>
      <c r="AW103">
        <v>16.702000000000002</v>
      </c>
      <c r="AX103">
        <v>7.57</v>
      </c>
    </row>
    <row r="104" spans="28:50" x14ac:dyDescent="0.2">
      <c r="AB104">
        <v>1</v>
      </c>
      <c r="AC104">
        <v>3</v>
      </c>
      <c r="AD104">
        <v>53</v>
      </c>
      <c r="AE104">
        <v>60</v>
      </c>
      <c r="AF104">
        <v>7140.13</v>
      </c>
      <c r="AG104">
        <v>-536.154</v>
      </c>
      <c r="AH104">
        <v>952.69100000000003</v>
      </c>
      <c r="AI104">
        <v>0.122</v>
      </c>
      <c r="AJ104">
        <v>9.9920000000000009</v>
      </c>
      <c r="AK104">
        <v>4.8440000000000003</v>
      </c>
      <c r="AL104">
        <v>3454.0070000000001</v>
      </c>
      <c r="AM104">
        <v>-530.17700000000002</v>
      </c>
      <c r="AN104">
        <v>0.94199999999999995</v>
      </c>
      <c r="AO104">
        <v>1380.222</v>
      </c>
      <c r="AP104">
        <v>0.84299999999999997</v>
      </c>
      <c r="AQ104">
        <v>1</v>
      </c>
      <c r="AR104">
        <v>0.88800000000000001</v>
      </c>
      <c r="AS104">
        <v>0.90100000000000002</v>
      </c>
      <c r="AT104">
        <v>10.561</v>
      </c>
      <c r="AU104">
        <v>15.384</v>
      </c>
      <c r="AV104">
        <v>5.2370000000000001</v>
      </c>
      <c r="AW104">
        <v>12.337999999999999</v>
      </c>
      <c r="AX104">
        <v>7.7489999999999997</v>
      </c>
    </row>
    <row r="105" spans="28:50" x14ac:dyDescent="0.2">
      <c r="AB105">
        <v>1</v>
      </c>
      <c r="AC105">
        <v>3</v>
      </c>
      <c r="AD105">
        <v>54</v>
      </c>
      <c r="AE105">
        <v>120</v>
      </c>
      <c r="AF105">
        <v>4161.4759999999997</v>
      </c>
      <c r="AG105">
        <v>-113.08499999999999</v>
      </c>
      <c r="AH105">
        <v>486.38600000000002</v>
      </c>
      <c r="AI105">
        <v>-7.2999999999999995E-2</v>
      </c>
      <c r="AJ105">
        <v>10.196999999999999</v>
      </c>
      <c r="AK105">
        <v>3.1640000000000001</v>
      </c>
      <c r="AL105">
        <v>1990.299</v>
      </c>
      <c r="AM105">
        <v>-130.614</v>
      </c>
      <c r="AN105">
        <v>0.96699999999999997</v>
      </c>
      <c r="AO105">
        <v>638.91499999999996</v>
      </c>
      <c r="AP105">
        <v>0.85099999999999998</v>
      </c>
      <c r="AQ105">
        <v>1</v>
      </c>
      <c r="AR105">
        <v>0.94799999999999995</v>
      </c>
      <c r="AS105">
        <v>0.53900000000000003</v>
      </c>
      <c r="AT105">
        <v>6.7080000000000002</v>
      </c>
      <c r="AU105">
        <v>13.378</v>
      </c>
      <c r="AV105">
        <v>7.33</v>
      </c>
      <c r="AW105">
        <v>11.653</v>
      </c>
      <c r="AX105">
        <v>8.8130000000000006</v>
      </c>
    </row>
    <row r="106" spans="28:50" x14ac:dyDescent="0.2">
      <c r="AB106">
        <v>1</v>
      </c>
      <c r="AC106">
        <v>3</v>
      </c>
      <c r="AD106">
        <v>55</v>
      </c>
      <c r="AE106">
        <v>12</v>
      </c>
      <c r="AF106">
        <v>30931.280999999999</v>
      </c>
      <c r="AG106">
        <v>-11608.032999999999</v>
      </c>
      <c r="AH106">
        <v>11567.991</v>
      </c>
      <c r="AI106">
        <v>1.7999999999999999E-2</v>
      </c>
      <c r="AJ106">
        <v>14.407</v>
      </c>
      <c r="AK106">
        <v>13.849</v>
      </c>
      <c r="AL106">
        <v>13920.574000000001</v>
      </c>
      <c r="AM106">
        <v>-11567.991</v>
      </c>
      <c r="AN106">
        <v>0.73599999999999999</v>
      </c>
      <c r="AO106">
        <v>13326.573</v>
      </c>
      <c r="AP106">
        <v>0.32200000000000001</v>
      </c>
      <c r="AQ106">
        <v>1</v>
      </c>
      <c r="AR106">
        <v>0.75900000000000001</v>
      </c>
      <c r="AS106">
        <v>3.496</v>
      </c>
      <c r="AT106">
        <v>44.036999999999999</v>
      </c>
      <c r="AU106">
        <v>47.17</v>
      </c>
      <c r="AV106">
        <v>1.3360000000000001</v>
      </c>
      <c r="AW106">
        <v>23.353000000000002</v>
      </c>
      <c r="AX106">
        <v>8.298</v>
      </c>
    </row>
    <row r="107" spans="28:50" x14ac:dyDescent="0.2">
      <c r="AB107">
        <v>1</v>
      </c>
      <c r="AC107">
        <v>3</v>
      </c>
      <c r="AD107">
        <v>56</v>
      </c>
      <c r="AE107">
        <v>60</v>
      </c>
      <c r="AF107">
        <v>9382.1299999999992</v>
      </c>
      <c r="AG107">
        <v>-1124.903</v>
      </c>
      <c r="AH107">
        <v>2020.606</v>
      </c>
      <c r="AI107">
        <v>7.8E-2</v>
      </c>
      <c r="AJ107">
        <v>8.0009999999999994</v>
      </c>
      <c r="AK107">
        <v>4.8460000000000001</v>
      </c>
      <c r="AL107">
        <v>4224.4440000000004</v>
      </c>
      <c r="AM107">
        <v>-870.904</v>
      </c>
      <c r="AN107">
        <v>0.86</v>
      </c>
      <c r="AO107">
        <v>2537.2849999999999</v>
      </c>
      <c r="AP107">
        <v>0.504</v>
      </c>
      <c r="AQ107">
        <v>1</v>
      </c>
      <c r="AR107">
        <v>0.78400000000000003</v>
      </c>
      <c r="AS107">
        <v>1.512</v>
      </c>
      <c r="AT107">
        <v>10.744999999999999</v>
      </c>
      <c r="AU107">
        <v>13.45</v>
      </c>
      <c r="AV107">
        <v>3.2370000000000001</v>
      </c>
      <c r="AW107">
        <v>10.35</v>
      </c>
      <c r="AX107">
        <v>5.766</v>
      </c>
    </row>
    <row r="108" spans="28:50" x14ac:dyDescent="0.2">
      <c r="AB108">
        <v>1</v>
      </c>
      <c r="AC108">
        <v>3</v>
      </c>
      <c r="AD108">
        <v>57</v>
      </c>
      <c r="AE108">
        <v>120</v>
      </c>
      <c r="AF108">
        <v>6333.241</v>
      </c>
      <c r="AG108">
        <v>-479.93400000000003</v>
      </c>
      <c r="AH108">
        <v>1172.9390000000001</v>
      </c>
      <c r="AI108">
        <v>0.06</v>
      </c>
      <c r="AJ108">
        <v>10.737</v>
      </c>
      <c r="AK108">
        <v>4.7</v>
      </c>
      <c r="AL108">
        <v>2861.1370000000002</v>
      </c>
      <c r="AM108">
        <v>-403.25799999999998</v>
      </c>
      <c r="AN108">
        <v>1</v>
      </c>
      <c r="AO108">
        <v>1378.481</v>
      </c>
      <c r="AP108">
        <v>0.62</v>
      </c>
      <c r="AQ108">
        <v>1</v>
      </c>
      <c r="AR108">
        <v>0.75</v>
      </c>
      <c r="AS108">
        <v>1.639</v>
      </c>
      <c r="AT108">
        <v>10.113</v>
      </c>
      <c r="AU108">
        <v>15.555999999999999</v>
      </c>
      <c r="AV108">
        <v>6.4429999999999996</v>
      </c>
      <c r="AW108">
        <v>12.888</v>
      </c>
      <c r="AX108">
        <v>8.7100000000000009</v>
      </c>
    </row>
    <row r="109" spans="28:50" x14ac:dyDescent="0.2">
      <c r="AB109">
        <v>1</v>
      </c>
      <c r="AC109">
        <v>3</v>
      </c>
      <c r="AD109">
        <v>58</v>
      </c>
      <c r="AE109">
        <v>12</v>
      </c>
      <c r="AF109">
        <v>19869.316999999999</v>
      </c>
      <c r="AG109">
        <v>-7666.1840000000002</v>
      </c>
      <c r="AH109">
        <v>7719.9939999999997</v>
      </c>
      <c r="AI109">
        <v>1.2</v>
      </c>
      <c r="AJ109">
        <v>11.025</v>
      </c>
      <c r="AK109">
        <v>8.3729999999999993</v>
      </c>
      <c r="AL109">
        <v>9195.0139999999992</v>
      </c>
      <c r="AM109">
        <v>-7719.9939999999997</v>
      </c>
      <c r="AN109">
        <v>0.82599999999999996</v>
      </c>
      <c r="AO109">
        <v>8574.3349999999991</v>
      </c>
      <c r="AP109">
        <v>0.124</v>
      </c>
      <c r="AQ109">
        <v>1</v>
      </c>
      <c r="AR109">
        <v>0.94</v>
      </c>
      <c r="AS109">
        <v>1.966</v>
      </c>
      <c r="AT109">
        <v>20.027000000000001</v>
      </c>
      <c r="AU109">
        <v>22.663</v>
      </c>
      <c r="AV109">
        <v>2.4060000000000001</v>
      </c>
      <c r="AW109">
        <v>15.586</v>
      </c>
      <c r="AX109">
        <v>7.0629999999999997</v>
      </c>
    </row>
    <row r="110" spans="28:50" x14ac:dyDescent="0.2">
      <c r="AB110">
        <v>1</v>
      </c>
      <c r="AC110">
        <v>3</v>
      </c>
      <c r="AD110">
        <v>59</v>
      </c>
      <c r="AE110">
        <v>60</v>
      </c>
      <c r="AF110">
        <v>8762.5830000000005</v>
      </c>
      <c r="AG110">
        <v>-302.154</v>
      </c>
      <c r="AH110">
        <v>918.93799999999999</v>
      </c>
      <c r="AI110">
        <v>0.38300000000000001</v>
      </c>
      <c r="AJ110">
        <v>9.3640000000000008</v>
      </c>
      <c r="AK110">
        <v>4.9809999999999999</v>
      </c>
      <c r="AL110">
        <v>4137.1270000000004</v>
      </c>
      <c r="AM110">
        <v>-232.34200000000001</v>
      </c>
      <c r="AN110">
        <v>1</v>
      </c>
      <c r="AO110">
        <v>1338.3579999999999</v>
      </c>
      <c r="AP110">
        <v>0.92600000000000005</v>
      </c>
      <c r="AQ110">
        <v>1</v>
      </c>
      <c r="AR110">
        <v>0.97399999999999998</v>
      </c>
      <c r="AS110">
        <v>0.97799999999999998</v>
      </c>
      <c r="AT110">
        <v>10.882</v>
      </c>
      <c r="AU110">
        <v>14.817</v>
      </c>
      <c r="AV110">
        <v>4.5179999999999998</v>
      </c>
      <c r="AW110">
        <v>11.768000000000001</v>
      </c>
      <c r="AX110">
        <v>7.0789999999999997</v>
      </c>
    </row>
    <row r="111" spans="28:50" x14ac:dyDescent="0.2">
      <c r="AB111">
        <v>1</v>
      </c>
      <c r="AC111">
        <v>3</v>
      </c>
      <c r="AD111">
        <v>60</v>
      </c>
      <c r="AE111">
        <v>120</v>
      </c>
      <c r="AF111">
        <v>6610.5680000000002</v>
      </c>
      <c r="AG111">
        <v>-621.14300000000003</v>
      </c>
      <c r="AH111">
        <v>901.24800000000005</v>
      </c>
      <c r="AI111">
        <v>-0.126</v>
      </c>
      <c r="AJ111">
        <v>9.6850000000000005</v>
      </c>
      <c r="AK111">
        <v>4.702</v>
      </c>
      <c r="AL111">
        <v>3198.1120000000001</v>
      </c>
      <c r="AM111">
        <v>-603.46600000000001</v>
      </c>
      <c r="AN111">
        <v>1</v>
      </c>
      <c r="AO111">
        <v>1080.4590000000001</v>
      </c>
      <c r="AP111">
        <v>0.86799999999999999</v>
      </c>
      <c r="AQ111">
        <v>1</v>
      </c>
      <c r="AR111">
        <v>1</v>
      </c>
      <c r="AS111">
        <v>0.80300000000000005</v>
      </c>
      <c r="AT111">
        <v>10.196</v>
      </c>
      <c r="AU111">
        <v>15.397</v>
      </c>
      <c r="AV111">
        <v>5.3559999999999999</v>
      </c>
      <c r="AW111">
        <v>12.226000000000001</v>
      </c>
      <c r="AX111">
        <v>7.5369999999999999</v>
      </c>
    </row>
    <row r="112" spans="28:50" x14ac:dyDescent="0.2">
      <c r="AB112">
        <v>1</v>
      </c>
      <c r="AC112">
        <v>3</v>
      </c>
      <c r="AD112">
        <v>13</v>
      </c>
      <c r="AE112">
        <v>12</v>
      </c>
      <c r="AF112">
        <v>18405.938999999998</v>
      </c>
      <c r="AG112">
        <v>214.38300000000001</v>
      </c>
      <c r="AH112">
        <v>2635.2919999999999</v>
      </c>
      <c r="AI112">
        <v>-0.628</v>
      </c>
      <c r="AJ112">
        <v>22.077000000000002</v>
      </c>
      <c r="AK112">
        <v>10.726000000000001</v>
      </c>
      <c r="AL112">
        <v>8454.9580000000005</v>
      </c>
      <c r="AM112">
        <v>150.43600000000001</v>
      </c>
      <c r="AN112">
        <v>0.98299999999999998</v>
      </c>
      <c r="AO112">
        <v>3423.9009999999998</v>
      </c>
      <c r="AP112">
        <v>0.85099999999999998</v>
      </c>
      <c r="AQ112">
        <v>0.89700000000000002</v>
      </c>
      <c r="AR112">
        <v>0.63800000000000001</v>
      </c>
      <c r="AS112">
        <v>5.2229999999999999</v>
      </c>
      <c r="AT112">
        <v>24.529</v>
      </c>
      <c r="AU112">
        <v>38.270000000000003</v>
      </c>
      <c r="AV112">
        <v>12.122</v>
      </c>
      <c r="AW112">
        <v>29.282</v>
      </c>
      <c r="AX112">
        <v>17.158000000000001</v>
      </c>
    </row>
    <row r="113" spans="28:50" x14ac:dyDescent="0.2">
      <c r="AB113">
        <v>1</v>
      </c>
      <c r="AC113">
        <v>3</v>
      </c>
      <c r="AD113">
        <v>14</v>
      </c>
      <c r="AE113">
        <v>60</v>
      </c>
      <c r="AF113">
        <v>5512.3289999999997</v>
      </c>
      <c r="AG113">
        <v>102.752</v>
      </c>
      <c r="AH113">
        <v>965.48800000000006</v>
      </c>
      <c r="AI113">
        <v>-0.17100000000000001</v>
      </c>
      <c r="AJ113">
        <v>40.377000000000002</v>
      </c>
      <c r="AK113">
        <v>6.9889999999999999</v>
      </c>
      <c r="AL113">
        <v>2666.7629999999999</v>
      </c>
      <c r="AM113">
        <v>100.3</v>
      </c>
      <c r="AN113">
        <v>0.96699999999999997</v>
      </c>
      <c r="AO113">
        <v>1261.838</v>
      </c>
      <c r="AP113">
        <v>0.73599999999999999</v>
      </c>
      <c r="AQ113">
        <v>0.97399999999999998</v>
      </c>
      <c r="AR113">
        <v>0.81</v>
      </c>
      <c r="AS113">
        <v>2.2730000000000001</v>
      </c>
      <c r="AT113">
        <v>14.532999999999999</v>
      </c>
      <c r="AU113">
        <v>48.79</v>
      </c>
      <c r="AV113">
        <v>32.786000000000001</v>
      </c>
      <c r="AW113">
        <v>44.363999999999997</v>
      </c>
      <c r="AX113">
        <v>36.572000000000003</v>
      </c>
    </row>
    <row r="114" spans="28:50" x14ac:dyDescent="0.2">
      <c r="AB114">
        <v>1</v>
      </c>
      <c r="AC114">
        <v>3</v>
      </c>
      <c r="AD114">
        <v>15</v>
      </c>
      <c r="AE114">
        <v>120</v>
      </c>
      <c r="AF114">
        <v>4393.415</v>
      </c>
      <c r="AG114">
        <v>373.37400000000002</v>
      </c>
      <c r="AH114">
        <v>942.08299999999997</v>
      </c>
      <c r="AI114">
        <v>-0.29099999999999998</v>
      </c>
      <c r="AJ114">
        <v>43.023000000000003</v>
      </c>
      <c r="AK114">
        <v>5.7190000000000003</v>
      </c>
      <c r="AL114">
        <v>2142.277</v>
      </c>
      <c r="AM114">
        <v>373.91699999999997</v>
      </c>
      <c r="AN114">
        <v>0.90900000000000003</v>
      </c>
      <c r="AO114">
        <v>1252.0899999999999</v>
      </c>
      <c r="AP114">
        <v>0.69399999999999995</v>
      </c>
      <c r="AQ114">
        <v>0.95699999999999996</v>
      </c>
      <c r="AR114">
        <v>0.75</v>
      </c>
      <c r="AS114">
        <v>2.0089999999999999</v>
      </c>
      <c r="AT114">
        <v>11.765000000000001</v>
      </c>
      <c r="AU114">
        <v>49.859000000000002</v>
      </c>
      <c r="AV114">
        <v>36.78</v>
      </c>
      <c r="AW114">
        <v>46.311999999999998</v>
      </c>
      <c r="AX114">
        <v>39.896999999999998</v>
      </c>
    </row>
    <row r="115" spans="28:50" x14ac:dyDescent="0.2">
      <c r="AB115">
        <v>1</v>
      </c>
      <c r="AC115">
        <v>3</v>
      </c>
      <c r="AD115">
        <v>16</v>
      </c>
      <c r="AE115">
        <v>12</v>
      </c>
      <c r="AF115">
        <v>19973.77</v>
      </c>
      <c r="AG115">
        <v>-34.241</v>
      </c>
      <c r="AH115">
        <v>2951.0839999999998</v>
      </c>
      <c r="AI115">
        <v>-0.63900000000000001</v>
      </c>
      <c r="AJ115">
        <v>21.872</v>
      </c>
      <c r="AK115">
        <v>12.298999999999999</v>
      </c>
      <c r="AL115">
        <v>9133.5360000000001</v>
      </c>
      <c r="AM115">
        <v>-73.489000000000004</v>
      </c>
      <c r="AN115">
        <v>0.96699999999999997</v>
      </c>
      <c r="AO115">
        <v>4636.3890000000001</v>
      </c>
      <c r="AP115">
        <v>0.88400000000000001</v>
      </c>
      <c r="AQ115">
        <v>0.88800000000000001</v>
      </c>
      <c r="AR115">
        <v>0.76700000000000002</v>
      </c>
      <c r="AS115">
        <v>5.04</v>
      </c>
      <c r="AT115">
        <v>28.254999999999999</v>
      </c>
      <c r="AU115">
        <v>38.734999999999999</v>
      </c>
      <c r="AV115">
        <v>9.8379999999999992</v>
      </c>
      <c r="AW115">
        <v>28.863</v>
      </c>
      <c r="AX115">
        <v>16.29</v>
      </c>
    </row>
    <row r="116" spans="28:50" x14ac:dyDescent="0.2">
      <c r="AB116">
        <v>1</v>
      </c>
      <c r="AC116">
        <v>3</v>
      </c>
      <c r="AD116">
        <v>17</v>
      </c>
      <c r="AE116">
        <v>60</v>
      </c>
      <c r="AF116">
        <v>9557.68</v>
      </c>
      <c r="AG116">
        <v>274.03800000000001</v>
      </c>
      <c r="AH116">
        <v>1527.681</v>
      </c>
      <c r="AI116">
        <v>-0.23400000000000001</v>
      </c>
      <c r="AJ116">
        <v>23.212</v>
      </c>
      <c r="AK116">
        <v>7.9009999999999998</v>
      </c>
      <c r="AL116">
        <v>4636.174</v>
      </c>
      <c r="AM116">
        <v>274.45299999999997</v>
      </c>
      <c r="AN116">
        <v>0.93400000000000005</v>
      </c>
      <c r="AO116">
        <v>2404.2910000000002</v>
      </c>
      <c r="AP116">
        <v>0.78500000000000003</v>
      </c>
      <c r="AQ116">
        <v>0.86199999999999999</v>
      </c>
      <c r="AR116">
        <v>0.65500000000000003</v>
      </c>
      <c r="AS116">
        <v>4.1669999999999998</v>
      </c>
      <c r="AT116">
        <v>17.044</v>
      </c>
      <c r="AU116">
        <v>33.631999999999998</v>
      </c>
      <c r="AV116">
        <v>15.552</v>
      </c>
      <c r="AW116">
        <v>27.88</v>
      </c>
      <c r="AX116">
        <v>19.39</v>
      </c>
    </row>
    <row r="117" spans="28:50" x14ac:dyDescent="0.2">
      <c r="AB117">
        <v>1</v>
      </c>
      <c r="AC117">
        <v>3</v>
      </c>
      <c r="AD117">
        <v>18</v>
      </c>
      <c r="AE117">
        <v>120</v>
      </c>
      <c r="AF117">
        <v>7260.5940000000001</v>
      </c>
      <c r="AG117">
        <v>-107.604</v>
      </c>
      <c r="AH117">
        <v>1086.838</v>
      </c>
      <c r="AI117">
        <v>-0.311</v>
      </c>
      <c r="AJ117">
        <v>33.107999999999997</v>
      </c>
      <c r="AK117">
        <v>7.9009999999999998</v>
      </c>
      <c r="AL117">
        <v>3542.3780000000002</v>
      </c>
      <c r="AM117">
        <v>-108.3</v>
      </c>
      <c r="AN117">
        <v>0.99199999999999999</v>
      </c>
      <c r="AO117">
        <v>1425.366</v>
      </c>
      <c r="AP117">
        <v>0.85099999999999998</v>
      </c>
      <c r="AQ117">
        <v>0.97399999999999998</v>
      </c>
      <c r="AR117">
        <v>0.77600000000000002</v>
      </c>
      <c r="AS117">
        <v>2.4609999999999999</v>
      </c>
      <c r="AT117">
        <v>16.452999999999999</v>
      </c>
      <c r="AU117">
        <v>44.220999999999997</v>
      </c>
      <c r="AV117">
        <v>24.463999999999999</v>
      </c>
      <c r="AW117">
        <v>38.182000000000002</v>
      </c>
      <c r="AX117">
        <v>28.54</v>
      </c>
    </row>
    <row r="118" spans="28:50" x14ac:dyDescent="0.2">
      <c r="AB118">
        <v>1</v>
      </c>
      <c r="AC118">
        <v>3</v>
      </c>
      <c r="AD118">
        <v>19</v>
      </c>
      <c r="AE118">
        <v>12</v>
      </c>
      <c r="AF118">
        <v>16325.717000000001</v>
      </c>
      <c r="AG118">
        <v>-451.43299999999999</v>
      </c>
      <c r="AH118">
        <v>2602.5619999999999</v>
      </c>
      <c r="AI118">
        <v>-0.65300000000000002</v>
      </c>
      <c r="AJ118">
        <v>18.914999999999999</v>
      </c>
      <c r="AK118">
        <v>8.4949999999999992</v>
      </c>
      <c r="AL118">
        <v>7367.7169999999996</v>
      </c>
      <c r="AM118">
        <v>-492.14499999999998</v>
      </c>
      <c r="AN118">
        <v>0.93400000000000005</v>
      </c>
      <c r="AO118">
        <v>3900.6320000000001</v>
      </c>
      <c r="AP118">
        <v>0.76900000000000002</v>
      </c>
      <c r="AQ118">
        <v>0.82799999999999996</v>
      </c>
      <c r="AR118">
        <v>0.68100000000000005</v>
      </c>
      <c r="AS118">
        <v>4.9740000000000002</v>
      </c>
      <c r="AT118">
        <v>19.707000000000001</v>
      </c>
      <c r="AU118">
        <v>30.571999999999999</v>
      </c>
      <c r="AV118">
        <v>10.662000000000001</v>
      </c>
      <c r="AW118">
        <v>23.712</v>
      </c>
      <c r="AX118">
        <v>15.016</v>
      </c>
    </row>
    <row r="119" spans="28:50" x14ac:dyDescent="0.2">
      <c r="AB119">
        <v>1</v>
      </c>
      <c r="AC119">
        <v>3</v>
      </c>
      <c r="AD119">
        <v>20</v>
      </c>
      <c r="AE119">
        <v>60</v>
      </c>
      <c r="AF119">
        <v>5700.38</v>
      </c>
      <c r="AG119">
        <v>246.74199999999999</v>
      </c>
      <c r="AH119">
        <v>1094.75</v>
      </c>
      <c r="AI119">
        <v>-0.193</v>
      </c>
      <c r="AJ119">
        <v>35.308999999999997</v>
      </c>
      <c r="AK119">
        <v>6.7809999999999997</v>
      </c>
      <c r="AL119">
        <v>2724.1660000000002</v>
      </c>
      <c r="AM119">
        <v>226.98</v>
      </c>
      <c r="AN119">
        <v>0.95899999999999996</v>
      </c>
      <c r="AO119">
        <v>1785.0519999999999</v>
      </c>
      <c r="AP119">
        <v>0.73599999999999999</v>
      </c>
      <c r="AQ119">
        <v>0.94799999999999995</v>
      </c>
      <c r="AR119">
        <v>0.70699999999999996</v>
      </c>
      <c r="AS119">
        <v>2.899</v>
      </c>
      <c r="AT119">
        <v>14.281000000000001</v>
      </c>
      <c r="AU119">
        <v>46.78</v>
      </c>
      <c r="AV119">
        <v>27.992999999999999</v>
      </c>
      <c r="AW119">
        <v>40.067999999999998</v>
      </c>
      <c r="AX119">
        <v>31.510999999999999</v>
      </c>
    </row>
    <row r="120" spans="28:50" x14ac:dyDescent="0.2">
      <c r="AB120">
        <v>1</v>
      </c>
      <c r="AC120">
        <v>3</v>
      </c>
      <c r="AD120">
        <v>21</v>
      </c>
      <c r="AE120">
        <v>120</v>
      </c>
      <c r="AF120">
        <v>5201.6729999999998</v>
      </c>
      <c r="AG120">
        <v>199.256</v>
      </c>
      <c r="AH120">
        <v>662.80200000000002</v>
      </c>
      <c r="AI120">
        <v>-0.37</v>
      </c>
      <c r="AJ120">
        <v>38.173000000000002</v>
      </c>
      <c r="AK120">
        <v>6.2450000000000001</v>
      </c>
      <c r="AL120">
        <v>2414.1039999999998</v>
      </c>
      <c r="AM120">
        <v>216.76499999999999</v>
      </c>
      <c r="AN120">
        <v>0.92600000000000005</v>
      </c>
      <c r="AO120">
        <v>1174.963</v>
      </c>
      <c r="AP120">
        <v>0.84299999999999997</v>
      </c>
      <c r="AQ120">
        <v>0.98299999999999998</v>
      </c>
      <c r="AR120">
        <v>0.81</v>
      </c>
      <c r="AS120">
        <v>1.8480000000000001</v>
      </c>
      <c r="AT120">
        <v>13.301</v>
      </c>
      <c r="AU120">
        <v>46.567999999999998</v>
      </c>
      <c r="AV120">
        <v>30.812000000000001</v>
      </c>
      <c r="AW120">
        <v>42.122999999999998</v>
      </c>
      <c r="AX120">
        <v>34.518000000000001</v>
      </c>
    </row>
    <row r="121" spans="28:50" x14ac:dyDescent="0.2">
      <c r="AB121">
        <v>1</v>
      </c>
      <c r="AC121">
        <v>3</v>
      </c>
      <c r="AD121">
        <v>22</v>
      </c>
      <c r="AE121">
        <v>12</v>
      </c>
      <c r="AF121">
        <v>20100.249</v>
      </c>
      <c r="AG121">
        <v>-1566.3579999999999</v>
      </c>
      <c r="AH121">
        <v>3121.8290000000002</v>
      </c>
      <c r="AI121">
        <v>-0.82499999999999996</v>
      </c>
      <c r="AJ121">
        <v>20.942</v>
      </c>
      <c r="AK121">
        <v>11.250999999999999</v>
      </c>
      <c r="AL121">
        <v>9087.4310000000005</v>
      </c>
      <c r="AM121">
        <v>-1640.848</v>
      </c>
      <c r="AN121">
        <v>0.94199999999999995</v>
      </c>
      <c r="AO121">
        <v>4930.1409999999996</v>
      </c>
      <c r="AP121">
        <v>0.83499999999999996</v>
      </c>
      <c r="AQ121">
        <v>0.879</v>
      </c>
      <c r="AR121">
        <v>0.70699999999999996</v>
      </c>
      <c r="AS121">
        <v>5.242</v>
      </c>
      <c r="AT121">
        <v>25.995999999999999</v>
      </c>
      <c r="AU121">
        <v>35.384999999999998</v>
      </c>
      <c r="AV121">
        <v>9.6660000000000004</v>
      </c>
      <c r="AW121">
        <v>26.675000000000001</v>
      </c>
      <c r="AX121">
        <v>15.882</v>
      </c>
    </row>
    <row r="122" spans="28:50" x14ac:dyDescent="0.2">
      <c r="AB122">
        <v>1</v>
      </c>
      <c r="AC122">
        <v>3</v>
      </c>
      <c r="AD122">
        <v>23</v>
      </c>
      <c r="AE122">
        <v>60</v>
      </c>
      <c r="AF122">
        <v>9264.7090000000007</v>
      </c>
      <c r="AG122">
        <v>548.87800000000004</v>
      </c>
      <c r="AH122">
        <v>1871.088</v>
      </c>
      <c r="AI122">
        <v>-0.312</v>
      </c>
      <c r="AJ122">
        <v>25.192</v>
      </c>
      <c r="AK122">
        <v>7.84</v>
      </c>
      <c r="AL122">
        <v>4500.268</v>
      </c>
      <c r="AM122">
        <v>545.11800000000005</v>
      </c>
      <c r="AN122">
        <v>0.92600000000000005</v>
      </c>
      <c r="AO122">
        <v>2843.1280000000002</v>
      </c>
      <c r="AP122">
        <v>0.752</v>
      </c>
      <c r="AQ122">
        <v>0.871</v>
      </c>
      <c r="AR122">
        <v>0.621</v>
      </c>
      <c r="AS122">
        <v>4.391</v>
      </c>
      <c r="AT122">
        <v>16.646000000000001</v>
      </c>
      <c r="AU122">
        <v>35.588000000000001</v>
      </c>
      <c r="AV122">
        <v>17.373999999999999</v>
      </c>
      <c r="AW122">
        <v>29.872</v>
      </c>
      <c r="AX122">
        <v>21.079000000000001</v>
      </c>
    </row>
    <row r="123" spans="28:50" x14ac:dyDescent="0.2">
      <c r="AB123">
        <v>1</v>
      </c>
      <c r="AC123">
        <v>3</v>
      </c>
      <c r="AD123">
        <v>24</v>
      </c>
      <c r="AE123">
        <v>120</v>
      </c>
      <c r="AF123">
        <v>6957.4309999999996</v>
      </c>
      <c r="AG123">
        <v>72.863</v>
      </c>
      <c r="AH123">
        <v>1069.482</v>
      </c>
      <c r="AI123">
        <v>-6.6000000000000003E-2</v>
      </c>
      <c r="AJ123">
        <v>32.835999999999999</v>
      </c>
      <c r="AK123">
        <v>7.9660000000000002</v>
      </c>
      <c r="AL123">
        <v>3392.4009999999998</v>
      </c>
      <c r="AM123">
        <v>74.08</v>
      </c>
      <c r="AN123">
        <v>0.98299999999999998</v>
      </c>
      <c r="AO123">
        <v>1386.4349999999999</v>
      </c>
      <c r="AP123">
        <v>0.84299999999999997</v>
      </c>
      <c r="AQ123">
        <v>0.98299999999999998</v>
      </c>
      <c r="AR123">
        <v>0.75900000000000001</v>
      </c>
      <c r="AS123">
        <v>2.8079999999999998</v>
      </c>
      <c r="AT123">
        <v>16.652999999999999</v>
      </c>
      <c r="AU123">
        <v>44.271000000000001</v>
      </c>
      <c r="AV123">
        <v>23.986000000000001</v>
      </c>
      <c r="AW123">
        <v>37.939</v>
      </c>
      <c r="AX123">
        <v>28.373999999999999</v>
      </c>
    </row>
    <row r="124" spans="28:50" x14ac:dyDescent="0.2">
      <c r="AB124">
        <v>1</v>
      </c>
      <c r="AC124">
        <v>3</v>
      </c>
      <c r="AD124">
        <v>25</v>
      </c>
      <c r="AE124">
        <v>12</v>
      </c>
      <c r="AF124">
        <v>17884.617999999999</v>
      </c>
      <c r="AG124">
        <v>-2058.8310000000001</v>
      </c>
      <c r="AH124">
        <v>4116.7690000000002</v>
      </c>
      <c r="AI124">
        <v>-0.45700000000000002</v>
      </c>
      <c r="AJ124">
        <v>26.678999999999998</v>
      </c>
      <c r="AK124">
        <v>10.765000000000001</v>
      </c>
      <c r="AL124">
        <v>7866.4539999999997</v>
      </c>
      <c r="AM124">
        <v>-2103.2600000000002</v>
      </c>
      <c r="AN124">
        <v>0.85099999999999998</v>
      </c>
      <c r="AO124">
        <v>5453.8639999999996</v>
      </c>
      <c r="AP124">
        <v>0.56999999999999995</v>
      </c>
      <c r="AQ124">
        <v>0.879</v>
      </c>
      <c r="AR124">
        <v>0.56000000000000005</v>
      </c>
      <c r="AS124">
        <v>5.6689999999999996</v>
      </c>
      <c r="AT124">
        <v>24.849</v>
      </c>
      <c r="AU124">
        <v>42.48</v>
      </c>
      <c r="AV124">
        <v>14.762</v>
      </c>
      <c r="AW124">
        <v>33.363</v>
      </c>
      <c r="AX124">
        <v>20.798999999999999</v>
      </c>
    </row>
    <row r="125" spans="28:50" x14ac:dyDescent="0.2">
      <c r="AB125">
        <v>1</v>
      </c>
      <c r="AC125">
        <v>3</v>
      </c>
      <c r="AD125">
        <v>26</v>
      </c>
      <c r="AE125">
        <v>60</v>
      </c>
      <c r="AF125">
        <v>9029.4429999999993</v>
      </c>
      <c r="AG125">
        <v>419.07400000000001</v>
      </c>
      <c r="AH125">
        <v>869.51400000000001</v>
      </c>
      <c r="AI125">
        <v>-5.5E-2</v>
      </c>
      <c r="AJ125">
        <v>44.624000000000002</v>
      </c>
      <c r="AK125">
        <v>10.657</v>
      </c>
      <c r="AL125">
        <v>3919.03</v>
      </c>
      <c r="AM125">
        <v>460.87799999999999</v>
      </c>
      <c r="AN125">
        <v>1</v>
      </c>
      <c r="AO125">
        <v>1139.048</v>
      </c>
      <c r="AP125">
        <v>0.91700000000000004</v>
      </c>
      <c r="AQ125">
        <v>1</v>
      </c>
      <c r="AR125">
        <v>0.98299999999999998</v>
      </c>
      <c r="AS125">
        <v>1.909</v>
      </c>
      <c r="AT125">
        <v>24.792999999999999</v>
      </c>
      <c r="AU125">
        <v>57.454000000000001</v>
      </c>
      <c r="AV125">
        <v>32.634</v>
      </c>
      <c r="AW125">
        <v>49.715000000000003</v>
      </c>
      <c r="AX125">
        <v>39.677999999999997</v>
      </c>
    </row>
    <row r="126" spans="28:50" x14ac:dyDescent="0.2">
      <c r="AB126">
        <v>1</v>
      </c>
      <c r="AC126">
        <v>3</v>
      </c>
      <c r="AD126">
        <v>27</v>
      </c>
      <c r="AE126">
        <v>120</v>
      </c>
      <c r="AF126">
        <v>6941.82</v>
      </c>
      <c r="AG126">
        <v>-1014.61</v>
      </c>
      <c r="AH126">
        <v>1599.432</v>
      </c>
      <c r="AI126">
        <v>0.54400000000000004</v>
      </c>
      <c r="AJ126">
        <v>35.323999999999998</v>
      </c>
      <c r="AK126">
        <v>7.859</v>
      </c>
      <c r="AL126">
        <v>3373.8829999999998</v>
      </c>
      <c r="AM126">
        <v>-1008.033</v>
      </c>
      <c r="AN126">
        <v>0.86</v>
      </c>
      <c r="AO126">
        <v>2522.1289999999999</v>
      </c>
      <c r="AP126">
        <v>0.72699999999999998</v>
      </c>
      <c r="AQ126">
        <v>0.97399999999999998</v>
      </c>
      <c r="AR126">
        <v>0.66400000000000003</v>
      </c>
      <c r="AS126">
        <v>3.0489999999999999</v>
      </c>
      <c r="AT126">
        <v>16.594000000000001</v>
      </c>
      <c r="AU126">
        <v>45.287999999999997</v>
      </c>
      <c r="AV126">
        <v>27.541</v>
      </c>
      <c r="AW126">
        <v>39.930999999999997</v>
      </c>
      <c r="AX126">
        <v>31.347000000000001</v>
      </c>
    </row>
    <row r="127" spans="28:50" x14ac:dyDescent="0.2">
      <c r="AB127">
        <v>1</v>
      </c>
      <c r="AC127">
        <v>3</v>
      </c>
      <c r="AD127">
        <v>28</v>
      </c>
      <c r="AE127">
        <v>12</v>
      </c>
      <c r="AF127">
        <v>21752.903999999999</v>
      </c>
      <c r="AG127">
        <v>-1226.28</v>
      </c>
      <c r="AH127">
        <v>3858.6640000000002</v>
      </c>
      <c r="AI127">
        <v>-1.2589999999999999</v>
      </c>
      <c r="AJ127">
        <v>25.75</v>
      </c>
      <c r="AK127">
        <v>13.222</v>
      </c>
      <c r="AL127">
        <v>10002.652</v>
      </c>
      <c r="AM127">
        <v>-1286.9639999999999</v>
      </c>
      <c r="AN127">
        <v>0.95899999999999996</v>
      </c>
      <c r="AO127">
        <v>5416.56</v>
      </c>
      <c r="AP127">
        <v>0.73599999999999999</v>
      </c>
      <c r="AQ127">
        <v>0.94</v>
      </c>
      <c r="AR127">
        <v>0.64700000000000002</v>
      </c>
      <c r="AS127">
        <v>5.7779999999999996</v>
      </c>
      <c r="AT127">
        <v>29.312000000000001</v>
      </c>
      <c r="AU127">
        <v>43.225999999999999</v>
      </c>
      <c r="AV127">
        <v>12.664999999999999</v>
      </c>
      <c r="AW127">
        <v>33.521999999999998</v>
      </c>
      <c r="AX127">
        <v>19.294</v>
      </c>
    </row>
    <row r="128" spans="28:50" x14ac:dyDescent="0.2">
      <c r="AB128">
        <v>1</v>
      </c>
      <c r="AC128">
        <v>3</v>
      </c>
      <c r="AD128">
        <v>29</v>
      </c>
      <c r="AE128">
        <v>60</v>
      </c>
      <c r="AF128">
        <v>11192.782999999999</v>
      </c>
      <c r="AG128">
        <v>210.61799999999999</v>
      </c>
      <c r="AH128">
        <v>2149.8629999999998</v>
      </c>
      <c r="AI128">
        <v>0.27600000000000002</v>
      </c>
      <c r="AJ128">
        <v>24.364000000000001</v>
      </c>
      <c r="AK128">
        <v>8.5069999999999997</v>
      </c>
      <c r="AL128">
        <v>5336.2460000000001</v>
      </c>
      <c r="AM128">
        <v>237.99100000000001</v>
      </c>
      <c r="AN128">
        <v>0.95899999999999996</v>
      </c>
      <c r="AO128">
        <v>2804.5279999999998</v>
      </c>
      <c r="AP128">
        <v>0.65300000000000002</v>
      </c>
      <c r="AQ128">
        <v>0.88800000000000001</v>
      </c>
      <c r="AR128">
        <v>0.621</v>
      </c>
      <c r="AS128">
        <v>4.4029999999999996</v>
      </c>
      <c r="AT128">
        <v>19.713000000000001</v>
      </c>
      <c r="AU128">
        <v>37.097999999999999</v>
      </c>
      <c r="AV128">
        <v>16.263000000000002</v>
      </c>
      <c r="AW128">
        <v>29.538</v>
      </c>
      <c r="AX128">
        <v>20.16</v>
      </c>
    </row>
    <row r="129" spans="28:50" x14ac:dyDescent="0.2">
      <c r="AB129">
        <v>1</v>
      </c>
      <c r="AC129">
        <v>3</v>
      </c>
      <c r="AD129">
        <v>30</v>
      </c>
      <c r="AE129">
        <v>120</v>
      </c>
      <c r="AF129">
        <v>9503.1440000000002</v>
      </c>
      <c r="AG129">
        <v>-449.84699999999998</v>
      </c>
      <c r="AH129">
        <v>2196.7950000000001</v>
      </c>
      <c r="AI129">
        <v>-0.26300000000000001</v>
      </c>
      <c r="AJ129">
        <v>22.535</v>
      </c>
      <c r="AK129">
        <v>7.4269999999999996</v>
      </c>
      <c r="AL129">
        <v>4603.88</v>
      </c>
      <c r="AM129">
        <v>-459.56599999999997</v>
      </c>
      <c r="AN129">
        <v>0.84299999999999997</v>
      </c>
      <c r="AO129">
        <v>3208.9209999999998</v>
      </c>
      <c r="AP129">
        <v>0.68600000000000005</v>
      </c>
      <c r="AQ129">
        <v>0.81899999999999995</v>
      </c>
      <c r="AR129">
        <v>0.60299999999999998</v>
      </c>
      <c r="AS129">
        <v>4.6420000000000003</v>
      </c>
      <c r="AT129">
        <v>16.358000000000001</v>
      </c>
      <c r="AU129">
        <v>33.844000000000001</v>
      </c>
      <c r="AV129">
        <v>15.436</v>
      </c>
      <c r="AW129">
        <v>27.518999999999998</v>
      </c>
      <c r="AX129">
        <v>18.763000000000002</v>
      </c>
    </row>
    <row r="130" spans="28:50" x14ac:dyDescent="0.2">
      <c r="AB130">
        <v>1</v>
      </c>
      <c r="AC130">
        <v>3</v>
      </c>
      <c r="AD130">
        <v>31</v>
      </c>
      <c r="AE130">
        <v>12</v>
      </c>
      <c r="AF130">
        <v>43747.012000000002</v>
      </c>
      <c r="AG130">
        <v>7452.21</v>
      </c>
      <c r="AH130">
        <v>10990.855</v>
      </c>
      <c r="AI130">
        <v>-2.2200000000000002</v>
      </c>
      <c r="AJ130">
        <v>88.679000000000002</v>
      </c>
      <c r="AK130">
        <v>46.46</v>
      </c>
      <c r="AL130">
        <v>20685.535</v>
      </c>
      <c r="AM130">
        <v>7420.576</v>
      </c>
      <c r="AN130">
        <v>0.83499999999999996</v>
      </c>
      <c r="AO130">
        <v>13702.093999999999</v>
      </c>
      <c r="AP130">
        <v>0.52100000000000002</v>
      </c>
      <c r="AQ130">
        <v>0.94799999999999995</v>
      </c>
      <c r="AR130">
        <v>0.74099999999999999</v>
      </c>
      <c r="AS130">
        <v>16.239999999999998</v>
      </c>
      <c r="AT130">
        <v>99.126999999999995</v>
      </c>
      <c r="AU130">
        <v>129.95099999999999</v>
      </c>
      <c r="AV130">
        <v>40.253</v>
      </c>
      <c r="AW130">
        <v>108.702</v>
      </c>
      <c r="AX130">
        <v>66.099000000000004</v>
      </c>
    </row>
    <row r="131" spans="28:50" x14ac:dyDescent="0.2">
      <c r="AB131">
        <v>1</v>
      </c>
      <c r="AC131">
        <v>3</v>
      </c>
      <c r="AD131">
        <v>32</v>
      </c>
      <c r="AE131">
        <v>60</v>
      </c>
      <c r="AF131">
        <v>40654.703999999998</v>
      </c>
      <c r="AG131">
        <v>1065.5609999999999</v>
      </c>
      <c r="AH131">
        <v>7009.4269999999997</v>
      </c>
      <c r="AI131">
        <v>-0.41199999999999998</v>
      </c>
      <c r="AJ131">
        <v>51.031999999999996</v>
      </c>
      <c r="AK131">
        <v>44.491</v>
      </c>
      <c r="AL131">
        <v>21201.851999999999</v>
      </c>
      <c r="AM131">
        <v>1084.7339999999999</v>
      </c>
      <c r="AN131">
        <v>0.92600000000000005</v>
      </c>
      <c r="AO131">
        <v>8715.4619999999995</v>
      </c>
      <c r="AP131">
        <v>0.73599999999999999</v>
      </c>
      <c r="AQ131">
        <v>0.95699999999999996</v>
      </c>
      <c r="AR131">
        <v>0.78400000000000003</v>
      </c>
      <c r="AS131">
        <v>13.315</v>
      </c>
      <c r="AT131">
        <v>91.022999999999996</v>
      </c>
      <c r="AU131">
        <v>124.84</v>
      </c>
      <c r="AV131">
        <v>17.064</v>
      </c>
      <c r="AW131">
        <v>81.263000000000005</v>
      </c>
      <c r="AX131">
        <v>33.173999999999999</v>
      </c>
    </row>
    <row r="132" spans="28:50" x14ac:dyDescent="0.2">
      <c r="AB132">
        <v>1</v>
      </c>
      <c r="AC132">
        <v>3</v>
      </c>
      <c r="AD132">
        <v>33</v>
      </c>
      <c r="AE132">
        <v>120</v>
      </c>
      <c r="AF132">
        <v>20048.561000000002</v>
      </c>
      <c r="AG132">
        <v>-2464.7829999999999</v>
      </c>
      <c r="AH132">
        <v>4668.4309999999996</v>
      </c>
      <c r="AI132">
        <v>-0.48399999999999999</v>
      </c>
      <c r="AJ132">
        <v>21.358000000000001</v>
      </c>
      <c r="AK132">
        <v>13.832000000000001</v>
      </c>
      <c r="AL132">
        <v>8240.7610000000004</v>
      </c>
      <c r="AM132">
        <v>-2522.8690000000001</v>
      </c>
      <c r="AN132">
        <v>0.88400000000000001</v>
      </c>
      <c r="AO132">
        <v>5611.6719999999996</v>
      </c>
      <c r="AP132">
        <v>0.54500000000000004</v>
      </c>
      <c r="AQ132">
        <v>0.94799999999999995</v>
      </c>
      <c r="AR132">
        <v>0.59499999999999997</v>
      </c>
      <c r="AS132">
        <v>6.46</v>
      </c>
      <c r="AT132">
        <v>49.1</v>
      </c>
      <c r="AU132">
        <v>77.057000000000002</v>
      </c>
      <c r="AV132">
        <v>11.170999999999999</v>
      </c>
      <c r="AW132">
        <v>41.231999999999999</v>
      </c>
      <c r="AX132">
        <v>16.856999999999999</v>
      </c>
    </row>
    <row r="133" spans="28:50" x14ac:dyDescent="0.2">
      <c r="AB133">
        <v>1</v>
      </c>
      <c r="AC133">
        <v>3</v>
      </c>
      <c r="AD133">
        <v>34</v>
      </c>
      <c r="AE133">
        <v>12</v>
      </c>
      <c r="AF133">
        <v>51557.707999999999</v>
      </c>
      <c r="AG133">
        <v>921.18399999999997</v>
      </c>
      <c r="AH133">
        <v>12127.183000000001</v>
      </c>
      <c r="AI133">
        <v>-0.373</v>
      </c>
      <c r="AJ133">
        <v>60.973999999999997</v>
      </c>
      <c r="AK133">
        <v>49.654000000000003</v>
      </c>
      <c r="AL133">
        <v>24727.129000000001</v>
      </c>
      <c r="AM133">
        <v>961.25</v>
      </c>
      <c r="AN133">
        <v>0.876</v>
      </c>
      <c r="AO133">
        <v>14274.103999999999</v>
      </c>
      <c r="AP133">
        <v>0.53700000000000003</v>
      </c>
      <c r="AQ133">
        <v>0.96599999999999997</v>
      </c>
      <c r="AR133">
        <v>0.75</v>
      </c>
      <c r="AS133">
        <v>17.806999999999999</v>
      </c>
      <c r="AT133">
        <v>105.9</v>
      </c>
      <c r="AU133">
        <v>109.374</v>
      </c>
      <c r="AV133">
        <v>19.794</v>
      </c>
      <c r="AW133">
        <v>83.475999999999999</v>
      </c>
      <c r="AX133">
        <v>40.344000000000001</v>
      </c>
    </row>
    <row r="134" spans="28:50" x14ac:dyDescent="0.2">
      <c r="AB134">
        <v>1</v>
      </c>
      <c r="AC134">
        <v>3</v>
      </c>
      <c r="AD134">
        <v>35</v>
      </c>
      <c r="AE134">
        <v>60</v>
      </c>
      <c r="AF134">
        <v>38159.601999999999</v>
      </c>
      <c r="AG134">
        <v>5349.3270000000002</v>
      </c>
      <c r="AH134">
        <v>8892.7279999999992</v>
      </c>
      <c r="AI134">
        <v>-1.224</v>
      </c>
      <c r="AJ134">
        <v>45.036999999999999</v>
      </c>
      <c r="AK134">
        <v>37.125</v>
      </c>
      <c r="AL134">
        <v>19226.874</v>
      </c>
      <c r="AM134">
        <v>5147.2359999999999</v>
      </c>
      <c r="AN134">
        <v>0.95899999999999996</v>
      </c>
      <c r="AO134">
        <v>10493.083000000001</v>
      </c>
      <c r="AP134">
        <v>0.51200000000000001</v>
      </c>
      <c r="AQ134">
        <v>1</v>
      </c>
      <c r="AR134">
        <v>0.84499999999999997</v>
      </c>
      <c r="AS134">
        <v>8.0939999999999994</v>
      </c>
      <c r="AT134">
        <v>81.569000000000003</v>
      </c>
      <c r="AU134">
        <v>96.341999999999999</v>
      </c>
      <c r="AV134">
        <v>8.7710000000000008</v>
      </c>
      <c r="AW134">
        <v>69.212999999999994</v>
      </c>
      <c r="AX134">
        <v>19.725999999999999</v>
      </c>
    </row>
    <row r="135" spans="28:50" x14ac:dyDescent="0.2">
      <c r="AB135">
        <v>1</v>
      </c>
      <c r="AC135">
        <v>3</v>
      </c>
      <c r="AD135">
        <v>36</v>
      </c>
      <c r="AE135">
        <v>120</v>
      </c>
      <c r="AF135">
        <v>24663.123</v>
      </c>
      <c r="AG135">
        <v>468.096</v>
      </c>
      <c r="AH135">
        <v>6522.4049999999997</v>
      </c>
      <c r="AI135">
        <v>0.32600000000000001</v>
      </c>
      <c r="AJ135">
        <v>23.433</v>
      </c>
      <c r="AK135">
        <v>24.02</v>
      </c>
      <c r="AL135">
        <v>11153.178</v>
      </c>
      <c r="AM135">
        <v>625.04</v>
      </c>
      <c r="AN135">
        <v>0.86</v>
      </c>
      <c r="AO135">
        <v>7458.3519999999999</v>
      </c>
      <c r="AP135">
        <v>0.46300000000000002</v>
      </c>
      <c r="AQ135">
        <v>1</v>
      </c>
      <c r="AR135">
        <v>0.69799999999999995</v>
      </c>
      <c r="AS135">
        <v>7.9809999999999999</v>
      </c>
      <c r="AT135">
        <v>60.667000000000002</v>
      </c>
      <c r="AU135">
        <v>80.128</v>
      </c>
      <c r="AV135">
        <v>3.4649999999999999</v>
      </c>
      <c r="AW135">
        <v>43.421999999999997</v>
      </c>
      <c r="AX135">
        <v>14.61</v>
      </c>
    </row>
    <row r="136" spans="28:50" x14ac:dyDescent="0.2">
      <c r="AB136">
        <v>1</v>
      </c>
      <c r="AC136">
        <v>3</v>
      </c>
      <c r="AD136">
        <v>37</v>
      </c>
      <c r="AE136">
        <v>12</v>
      </c>
      <c r="AF136">
        <v>27926.261999999999</v>
      </c>
      <c r="AG136">
        <v>6092.4880000000003</v>
      </c>
      <c r="AH136">
        <v>7102.5389999999998</v>
      </c>
      <c r="AI136">
        <v>-1.101</v>
      </c>
      <c r="AJ136">
        <v>22.242999999999999</v>
      </c>
      <c r="AK136">
        <v>13.563000000000001</v>
      </c>
      <c r="AL136">
        <v>12913.268</v>
      </c>
      <c r="AM136">
        <v>6089.7449999999999</v>
      </c>
      <c r="AN136">
        <v>1</v>
      </c>
      <c r="AO136">
        <v>7621.3990000000003</v>
      </c>
      <c r="AP136">
        <v>0.29799999999999999</v>
      </c>
      <c r="AQ136">
        <v>0.95699999999999996</v>
      </c>
      <c r="AR136">
        <v>0.80200000000000005</v>
      </c>
      <c r="AS136">
        <v>5.5019999999999998</v>
      </c>
      <c r="AT136">
        <v>36.960999999999999</v>
      </c>
      <c r="AU136">
        <v>50.396000000000001</v>
      </c>
      <c r="AV136">
        <v>7.3</v>
      </c>
      <c r="AW136">
        <v>30.18</v>
      </c>
      <c r="AX136">
        <v>16.404</v>
      </c>
    </row>
    <row r="137" spans="28:50" x14ac:dyDescent="0.2">
      <c r="AB137">
        <v>1</v>
      </c>
      <c r="AC137">
        <v>3</v>
      </c>
      <c r="AD137">
        <v>38</v>
      </c>
      <c r="AE137">
        <v>60</v>
      </c>
      <c r="AF137">
        <v>18893.624</v>
      </c>
      <c r="AG137">
        <v>9077.8320000000003</v>
      </c>
      <c r="AH137">
        <v>9165.3369999999995</v>
      </c>
      <c r="AI137">
        <v>-1.454</v>
      </c>
      <c r="AJ137">
        <v>20.425000000000001</v>
      </c>
      <c r="AK137">
        <v>10.25</v>
      </c>
      <c r="AL137">
        <v>9553.9040000000005</v>
      </c>
      <c r="AM137">
        <v>9157.7450000000008</v>
      </c>
      <c r="AN137">
        <v>0.61199999999999999</v>
      </c>
      <c r="AO137">
        <v>10301.914000000001</v>
      </c>
      <c r="AP137">
        <v>0.124</v>
      </c>
      <c r="AQ137">
        <v>0.84499999999999997</v>
      </c>
      <c r="AR137">
        <v>0.40500000000000003</v>
      </c>
      <c r="AS137">
        <v>6.5620000000000003</v>
      </c>
      <c r="AT137">
        <v>23.975000000000001</v>
      </c>
      <c r="AU137">
        <v>35.619999999999997</v>
      </c>
      <c r="AV137">
        <v>12.148999999999999</v>
      </c>
      <c r="AW137">
        <v>26.602</v>
      </c>
      <c r="AX137">
        <v>16.254999999999999</v>
      </c>
    </row>
    <row r="138" spans="28:50" x14ac:dyDescent="0.2">
      <c r="AB138">
        <v>1</v>
      </c>
      <c r="AC138">
        <v>3</v>
      </c>
      <c r="AD138">
        <v>39</v>
      </c>
      <c r="AE138">
        <v>120</v>
      </c>
      <c r="AF138">
        <v>14858.085999999999</v>
      </c>
      <c r="AG138">
        <v>7159.6589999999997</v>
      </c>
      <c r="AH138">
        <v>7808.848</v>
      </c>
      <c r="AI138">
        <v>5.3999999999999999E-2</v>
      </c>
      <c r="AJ138">
        <v>30.193000000000001</v>
      </c>
      <c r="AK138">
        <v>11.135</v>
      </c>
      <c r="AL138">
        <v>7281.4279999999999</v>
      </c>
      <c r="AM138">
        <v>7171.1369999999997</v>
      </c>
      <c r="AN138">
        <v>0.42099999999999999</v>
      </c>
      <c r="AO138">
        <v>8721.6910000000007</v>
      </c>
      <c r="AP138">
        <v>0.17399999999999999</v>
      </c>
      <c r="AQ138">
        <v>0.94</v>
      </c>
      <c r="AR138">
        <v>0.55200000000000005</v>
      </c>
      <c r="AS138">
        <v>5.5309999999999997</v>
      </c>
      <c r="AT138">
        <v>24.212</v>
      </c>
      <c r="AU138">
        <v>44.298000000000002</v>
      </c>
      <c r="AV138">
        <v>19.989999999999998</v>
      </c>
      <c r="AW138">
        <v>36.463999999999999</v>
      </c>
      <c r="AX138">
        <v>25.009</v>
      </c>
    </row>
    <row r="139" spans="28:50" x14ac:dyDescent="0.2">
      <c r="AB139">
        <v>1</v>
      </c>
      <c r="AC139">
        <v>3</v>
      </c>
      <c r="AD139">
        <v>40</v>
      </c>
      <c r="AE139">
        <v>12</v>
      </c>
      <c r="AF139">
        <v>33765.995000000003</v>
      </c>
      <c r="AG139">
        <v>-2329.7779999999998</v>
      </c>
      <c r="AH139">
        <v>7679.6989999999996</v>
      </c>
      <c r="AI139">
        <v>-0.91400000000000003</v>
      </c>
      <c r="AJ139">
        <v>34.981000000000002</v>
      </c>
      <c r="AK139">
        <v>21.375</v>
      </c>
      <c r="AL139">
        <v>15856.457</v>
      </c>
      <c r="AM139">
        <v>-2344.7530000000002</v>
      </c>
      <c r="AN139">
        <v>1</v>
      </c>
      <c r="AO139">
        <v>8366.1059999999998</v>
      </c>
      <c r="AP139">
        <v>0.56999999999999995</v>
      </c>
      <c r="AQ139">
        <v>0.95699999999999996</v>
      </c>
      <c r="AR139">
        <v>0.73299999999999998</v>
      </c>
      <c r="AS139">
        <v>7.4130000000000003</v>
      </c>
      <c r="AT139">
        <v>53.686999999999998</v>
      </c>
      <c r="AU139">
        <v>69.98</v>
      </c>
      <c r="AV139">
        <v>16.091000000000001</v>
      </c>
      <c r="AW139">
        <v>47.686</v>
      </c>
      <c r="AX139">
        <v>25.353000000000002</v>
      </c>
    </row>
    <row r="140" spans="28:50" x14ac:dyDescent="0.2">
      <c r="AB140">
        <v>1</v>
      </c>
      <c r="AC140">
        <v>3</v>
      </c>
      <c r="AD140">
        <v>41</v>
      </c>
      <c r="AE140">
        <v>60</v>
      </c>
      <c r="AF140">
        <v>15870.566999999999</v>
      </c>
      <c r="AG140">
        <v>11380.745000000001</v>
      </c>
      <c r="AH140">
        <v>11560.357</v>
      </c>
      <c r="AI140">
        <v>-0.94299999999999995</v>
      </c>
      <c r="AJ140">
        <v>19.548999999999999</v>
      </c>
      <c r="AK140">
        <v>8.6920000000000002</v>
      </c>
      <c r="AL140">
        <v>7940.2150000000001</v>
      </c>
      <c r="AM140">
        <v>11560.357</v>
      </c>
      <c r="AN140">
        <v>0.215</v>
      </c>
      <c r="AO140">
        <v>12265.061</v>
      </c>
      <c r="AP140">
        <v>4.1000000000000002E-2</v>
      </c>
      <c r="AQ140">
        <v>0.82799999999999996</v>
      </c>
      <c r="AR140">
        <v>0.48299999999999998</v>
      </c>
      <c r="AS140">
        <v>6.0090000000000003</v>
      </c>
      <c r="AT140">
        <v>18.850000000000001</v>
      </c>
      <c r="AU140">
        <v>30.446000000000002</v>
      </c>
      <c r="AV140">
        <v>10.808999999999999</v>
      </c>
      <c r="AW140">
        <v>24.527000000000001</v>
      </c>
      <c r="AX140">
        <v>14.858000000000001</v>
      </c>
    </row>
    <row r="141" spans="28:50" x14ac:dyDescent="0.2">
      <c r="AB141">
        <v>1</v>
      </c>
      <c r="AC141">
        <v>3</v>
      </c>
      <c r="AD141">
        <v>42</v>
      </c>
      <c r="AE141">
        <v>120</v>
      </c>
      <c r="AF141">
        <v>16212.630999999999</v>
      </c>
      <c r="AG141">
        <v>6589.1350000000002</v>
      </c>
      <c r="AH141">
        <v>6767.8879999999999</v>
      </c>
      <c r="AI141">
        <v>-0.83699999999999997</v>
      </c>
      <c r="AJ141">
        <v>24.614000000000001</v>
      </c>
      <c r="AK141">
        <v>10.625999999999999</v>
      </c>
      <c r="AL141">
        <v>7824.9309999999996</v>
      </c>
      <c r="AM141">
        <v>6599.7780000000002</v>
      </c>
      <c r="AN141">
        <v>0.628</v>
      </c>
      <c r="AO141">
        <v>7363.4489999999996</v>
      </c>
      <c r="AP141">
        <v>0.13200000000000001</v>
      </c>
      <c r="AQ141">
        <v>0.93100000000000005</v>
      </c>
      <c r="AR141">
        <v>0.629</v>
      </c>
      <c r="AS141">
        <v>5.3380000000000001</v>
      </c>
      <c r="AT141">
        <v>25.088999999999999</v>
      </c>
      <c r="AU141">
        <v>42.567</v>
      </c>
      <c r="AV141">
        <v>15.417999999999999</v>
      </c>
      <c r="AW141">
        <v>30.972000000000001</v>
      </c>
      <c r="AX141">
        <v>19.748000000000001</v>
      </c>
    </row>
    <row r="142" spans="28:50" x14ac:dyDescent="0.2">
      <c r="AB142">
        <v>1</v>
      </c>
      <c r="AC142">
        <v>3</v>
      </c>
      <c r="AD142">
        <v>43</v>
      </c>
      <c r="AE142">
        <v>12</v>
      </c>
      <c r="AF142">
        <v>32284.316999999999</v>
      </c>
      <c r="AG142">
        <v>6212.9350000000004</v>
      </c>
      <c r="AH142">
        <v>8439.1939999999995</v>
      </c>
      <c r="AI142">
        <v>-2.8929999999999998</v>
      </c>
      <c r="AJ142">
        <v>23.731000000000002</v>
      </c>
      <c r="AK142">
        <v>21.866</v>
      </c>
      <c r="AL142">
        <v>15067.063</v>
      </c>
      <c r="AM142">
        <v>6166.0609999999997</v>
      </c>
      <c r="AN142">
        <v>0.86799999999999999</v>
      </c>
      <c r="AO142">
        <v>11467.701999999999</v>
      </c>
      <c r="AP142">
        <v>0.52100000000000002</v>
      </c>
      <c r="AQ142">
        <v>0.97399999999999998</v>
      </c>
      <c r="AR142">
        <v>0.67200000000000004</v>
      </c>
      <c r="AS142">
        <v>7.67</v>
      </c>
      <c r="AT142">
        <v>58.38</v>
      </c>
      <c r="AU142">
        <v>69.774000000000001</v>
      </c>
      <c r="AV142">
        <v>9.2870000000000008</v>
      </c>
      <c r="AW142">
        <v>44.23</v>
      </c>
      <c r="AX142">
        <v>16.056000000000001</v>
      </c>
    </row>
    <row r="143" spans="28:50" x14ac:dyDescent="0.2">
      <c r="AB143">
        <v>1</v>
      </c>
      <c r="AC143">
        <v>3</v>
      </c>
      <c r="AD143">
        <v>44</v>
      </c>
      <c r="AE143">
        <v>60</v>
      </c>
      <c r="AF143">
        <v>13780.089</v>
      </c>
      <c r="AG143">
        <v>525.774</v>
      </c>
      <c r="AH143">
        <v>3642.6410000000001</v>
      </c>
      <c r="AI143">
        <v>-3.0000000000000001E-3</v>
      </c>
      <c r="AJ143">
        <v>19.245999999999999</v>
      </c>
      <c r="AK143">
        <v>7.625</v>
      </c>
      <c r="AL143">
        <v>6712.2470000000003</v>
      </c>
      <c r="AM143">
        <v>522.45399999999995</v>
      </c>
      <c r="AN143">
        <v>0.84299999999999997</v>
      </c>
      <c r="AO143">
        <v>4566.32</v>
      </c>
      <c r="AP143">
        <v>0.55400000000000005</v>
      </c>
      <c r="AQ143">
        <v>0.80200000000000005</v>
      </c>
      <c r="AR143">
        <v>0.39700000000000002</v>
      </c>
      <c r="AS143">
        <v>5.8869999999999996</v>
      </c>
      <c r="AT143">
        <v>17.041</v>
      </c>
      <c r="AU143">
        <v>30.614000000000001</v>
      </c>
      <c r="AV143">
        <v>12.196</v>
      </c>
      <c r="AW143">
        <v>23.867000000000001</v>
      </c>
      <c r="AX143">
        <v>15.605</v>
      </c>
    </row>
    <row r="144" spans="28:50" x14ac:dyDescent="0.2">
      <c r="AB144">
        <v>1</v>
      </c>
      <c r="AC144">
        <v>3</v>
      </c>
      <c r="AD144">
        <v>45</v>
      </c>
      <c r="AE144">
        <v>120</v>
      </c>
      <c r="AF144">
        <v>13147.455</v>
      </c>
      <c r="AG144">
        <v>-1266.7539999999999</v>
      </c>
      <c r="AH144">
        <v>3489.2150000000001</v>
      </c>
      <c r="AI144">
        <v>-0.80600000000000005</v>
      </c>
      <c r="AJ144">
        <v>24.396999999999998</v>
      </c>
      <c r="AK144">
        <v>10.496</v>
      </c>
      <c r="AL144">
        <v>6235.9690000000001</v>
      </c>
      <c r="AM144">
        <v>-1233.171</v>
      </c>
      <c r="AN144">
        <v>0.86799999999999999</v>
      </c>
      <c r="AO144">
        <v>4843.2910000000002</v>
      </c>
      <c r="AP144">
        <v>0.58699999999999997</v>
      </c>
      <c r="AQ144">
        <v>0.83599999999999997</v>
      </c>
      <c r="AR144">
        <v>0.44800000000000001</v>
      </c>
      <c r="AS144">
        <v>6.4320000000000004</v>
      </c>
      <c r="AT144">
        <v>25.472999999999999</v>
      </c>
      <c r="AU144">
        <v>40.107999999999997</v>
      </c>
      <c r="AV144">
        <v>15.351000000000001</v>
      </c>
      <c r="AW144">
        <v>30.221</v>
      </c>
      <c r="AX144">
        <v>19.835000000000001</v>
      </c>
    </row>
    <row r="145" spans="28:50" x14ac:dyDescent="0.2">
      <c r="AB145">
        <v>1</v>
      </c>
      <c r="AC145">
        <v>3</v>
      </c>
      <c r="AD145">
        <v>46</v>
      </c>
      <c r="AE145">
        <v>12</v>
      </c>
      <c r="AF145">
        <v>37054.923000000003</v>
      </c>
      <c r="AG145">
        <v>-989.51900000000001</v>
      </c>
      <c r="AH145">
        <v>3670.6260000000002</v>
      </c>
      <c r="AI145">
        <v>0.26900000000000002</v>
      </c>
      <c r="AJ145">
        <v>21.853000000000002</v>
      </c>
      <c r="AK145">
        <v>19.276</v>
      </c>
      <c r="AL145">
        <v>16184.813</v>
      </c>
      <c r="AM145">
        <v>-911.07799999999997</v>
      </c>
      <c r="AN145">
        <v>1</v>
      </c>
      <c r="AO145">
        <v>4896.49</v>
      </c>
      <c r="AP145">
        <v>0.86</v>
      </c>
      <c r="AQ145">
        <v>1</v>
      </c>
      <c r="AR145">
        <v>0.77600000000000002</v>
      </c>
      <c r="AS145">
        <v>5.673</v>
      </c>
      <c r="AT145">
        <v>61.558</v>
      </c>
      <c r="AU145">
        <v>72.721999999999994</v>
      </c>
      <c r="AV145">
        <v>6.399</v>
      </c>
      <c r="AW145">
        <v>39.72</v>
      </c>
      <c r="AX145">
        <v>13.593999999999999</v>
      </c>
    </row>
    <row r="146" spans="28:50" x14ac:dyDescent="0.2">
      <c r="AB146">
        <v>1</v>
      </c>
      <c r="AC146">
        <v>3</v>
      </c>
      <c r="AD146">
        <v>47</v>
      </c>
      <c r="AE146">
        <v>60</v>
      </c>
      <c r="AF146">
        <v>22507.269</v>
      </c>
      <c r="AG146">
        <v>-2714.7570000000001</v>
      </c>
      <c r="AH146">
        <v>3563.9940000000001</v>
      </c>
      <c r="AI146">
        <v>0.35599999999999998</v>
      </c>
      <c r="AJ146">
        <v>23.815000000000001</v>
      </c>
      <c r="AK146">
        <v>15.82</v>
      </c>
      <c r="AL146">
        <v>10124.009</v>
      </c>
      <c r="AM146">
        <v>-3080.643</v>
      </c>
      <c r="AN146">
        <v>0.94199999999999995</v>
      </c>
      <c r="AO146">
        <v>4681.9859999999999</v>
      </c>
      <c r="AP146">
        <v>0.752</v>
      </c>
      <c r="AQ146">
        <v>1</v>
      </c>
      <c r="AR146">
        <v>0.81899999999999995</v>
      </c>
      <c r="AS146">
        <v>5.0720000000000001</v>
      </c>
      <c r="AT146">
        <v>43.095999999999997</v>
      </c>
      <c r="AU146">
        <v>71.802999999999997</v>
      </c>
      <c r="AV146">
        <v>11.468</v>
      </c>
      <c r="AW146">
        <v>41.819000000000003</v>
      </c>
      <c r="AX146">
        <v>17.279</v>
      </c>
    </row>
    <row r="147" spans="28:50" x14ac:dyDescent="0.2">
      <c r="AB147">
        <v>1</v>
      </c>
      <c r="AC147">
        <v>3</v>
      </c>
      <c r="AD147">
        <v>48</v>
      </c>
      <c r="AE147">
        <v>120</v>
      </c>
      <c r="AF147">
        <v>13199.938</v>
      </c>
      <c r="AG147">
        <v>-1867.9839999999999</v>
      </c>
      <c r="AH147">
        <v>2584.7669999999998</v>
      </c>
      <c r="AI147">
        <v>-0.747</v>
      </c>
      <c r="AJ147">
        <v>25.041</v>
      </c>
      <c r="AK147">
        <v>9.5380000000000003</v>
      </c>
      <c r="AL147">
        <v>6471.7060000000001</v>
      </c>
      <c r="AM147">
        <v>-1882.6759999999999</v>
      </c>
      <c r="AN147">
        <v>0.96699999999999997</v>
      </c>
      <c r="AO147">
        <v>3314.7689999999998</v>
      </c>
      <c r="AP147">
        <v>0.72699999999999998</v>
      </c>
      <c r="AQ147">
        <v>0.879</v>
      </c>
      <c r="AR147">
        <v>0.65500000000000003</v>
      </c>
      <c r="AS147">
        <v>4.6900000000000004</v>
      </c>
      <c r="AT147">
        <v>21.04</v>
      </c>
      <c r="AU147">
        <v>38.119999999999997</v>
      </c>
      <c r="AV147">
        <v>16.251999999999999</v>
      </c>
      <c r="AW147">
        <v>30.652000000000001</v>
      </c>
      <c r="AX147">
        <v>20.46</v>
      </c>
    </row>
    <row r="148" spans="28:50" x14ac:dyDescent="0.2">
      <c r="AB148">
        <v>1</v>
      </c>
      <c r="AC148">
        <v>4</v>
      </c>
      <c r="AD148">
        <v>49</v>
      </c>
      <c r="AE148">
        <v>12</v>
      </c>
      <c r="AF148">
        <v>7033.6949999999997</v>
      </c>
      <c r="AG148">
        <v>195.00200000000001</v>
      </c>
      <c r="AH148">
        <v>1107.2260000000001</v>
      </c>
      <c r="AI148">
        <v>-0.01</v>
      </c>
      <c r="AJ148">
        <v>11.818</v>
      </c>
      <c r="AK148">
        <v>4.9109999999999996</v>
      </c>
      <c r="AL148">
        <v>3301.491</v>
      </c>
      <c r="AM148">
        <v>214.64099999999999</v>
      </c>
      <c r="AN148">
        <v>0.97499999999999998</v>
      </c>
      <c r="AO148">
        <v>1309.3720000000001</v>
      </c>
      <c r="AP148">
        <v>0.71099999999999997</v>
      </c>
      <c r="AQ148">
        <v>1</v>
      </c>
      <c r="AR148">
        <v>0.81</v>
      </c>
      <c r="AS148">
        <v>1.397</v>
      </c>
      <c r="AT148">
        <v>10.897</v>
      </c>
      <c r="AU148">
        <v>17.498999999999999</v>
      </c>
      <c r="AV148">
        <v>7.2190000000000003</v>
      </c>
      <c r="AW148">
        <v>14.281000000000001</v>
      </c>
      <c r="AX148">
        <v>9.5969999999999995</v>
      </c>
    </row>
    <row r="149" spans="28:50" x14ac:dyDescent="0.2">
      <c r="AB149">
        <v>1</v>
      </c>
      <c r="AC149">
        <v>4</v>
      </c>
      <c r="AD149">
        <v>50</v>
      </c>
      <c r="AE149">
        <v>60</v>
      </c>
      <c r="AF149">
        <v>4085.0940000000001</v>
      </c>
      <c r="AG149">
        <v>579.64</v>
      </c>
      <c r="AH149">
        <v>808.80700000000002</v>
      </c>
      <c r="AI149">
        <v>-7.1999999999999995E-2</v>
      </c>
      <c r="AJ149">
        <v>10.772</v>
      </c>
      <c r="AK149">
        <v>3.14</v>
      </c>
      <c r="AL149">
        <v>1910.7529999999999</v>
      </c>
      <c r="AM149">
        <v>588.14599999999996</v>
      </c>
      <c r="AN149">
        <v>1</v>
      </c>
      <c r="AO149">
        <v>1006.213</v>
      </c>
      <c r="AP149">
        <v>0.62</v>
      </c>
      <c r="AQ149">
        <v>1</v>
      </c>
      <c r="AR149">
        <v>1</v>
      </c>
      <c r="AS149">
        <v>0.81899999999999995</v>
      </c>
      <c r="AT149">
        <v>6.7389999999999999</v>
      </c>
      <c r="AU149">
        <v>14.747</v>
      </c>
      <c r="AV149">
        <v>7.548</v>
      </c>
      <c r="AW149">
        <v>12.523999999999999</v>
      </c>
      <c r="AX149">
        <v>9.234</v>
      </c>
    </row>
    <row r="150" spans="28:50" x14ac:dyDescent="0.2">
      <c r="AB150">
        <v>1</v>
      </c>
      <c r="AC150">
        <v>4</v>
      </c>
      <c r="AD150">
        <v>51</v>
      </c>
      <c r="AE150">
        <v>120</v>
      </c>
      <c r="AF150">
        <v>3623.1460000000002</v>
      </c>
      <c r="AG150">
        <v>-15.138999999999999</v>
      </c>
      <c r="AH150">
        <v>543.024</v>
      </c>
      <c r="AI150">
        <v>-5.8999999999999997E-2</v>
      </c>
      <c r="AJ150">
        <v>13.038</v>
      </c>
      <c r="AK150">
        <v>3.2050000000000001</v>
      </c>
      <c r="AL150">
        <v>1747.4369999999999</v>
      </c>
      <c r="AM150">
        <v>7.5359999999999996</v>
      </c>
      <c r="AN150">
        <v>1</v>
      </c>
      <c r="AO150">
        <v>688.63099999999997</v>
      </c>
      <c r="AP150">
        <v>0.78500000000000003</v>
      </c>
      <c r="AQ150">
        <v>0.97399999999999998</v>
      </c>
      <c r="AR150">
        <v>0.79300000000000004</v>
      </c>
      <c r="AS150">
        <v>0.89300000000000002</v>
      </c>
      <c r="AT150">
        <v>6.7670000000000003</v>
      </c>
      <c r="AU150">
        <v>16.422999999999998</v>
      </c>
      <c r="AV150">
        <v>10.135999999999999</v>
      </c>
      <c r="AW150">
        <v>14.628</v>
      </c>
      <c r="AX150">
        <v>11.606999999999999</v>
      </c>
    </row>
    <row r="151" spans="28:50" x14ac:dyDescent="0.2">
      <c r="AB151">
        <v>1</v>
      </c>
      <c r="AC151">
        <v>4</v>
      </c>
      <c r="AD151">
        <v>52</v>
      </c>
      <c r="AE151">
        <v>12</v>
      </c>
      <c r="AF151">
        <v>23218.617999999999</v>
      </c>
      <c r="AG151">
        <v>-1055.799</v>
      </c>
      <c r="AH151">
        <v>2310.5140000000001</v>
      </c>
      <c r="AI151">
        <v>0.255</v>
      </c>
      <c r="AJ151">
        <v>9.2370000000000001</v>
      </c>
      <c r="AK151">
        <v>10.278</v>
      </c>
      <c r="AL151">
        <v>10527.56</v>
      </c>
      <c r="AM151">
        <v>-1069.3240000000001</v>
      </c>
      <c r="AN151">
        <v>1</v>
      </c>
      <c r="AO151">
        <v>2866.223</v>
      </c>
      <c r="AP151">
        <v>0.90100000000000002</v>
      </c>
      <c r="AQ151">
        <v>1</v>
      </c>
      <c r="AR151">
        <v>0.97399999999999998</v>
      </c>
      <c r="AS151">
        <v>1.3720000000000001</v>
      </c>
      <c r="AT151">
        <v>31.056000000000001</v>
      </c>
      <c r="AU151">
        <v>27.207999999999998</v>
      </c>
      <c r="AV151">
        <v>-0.77100000000000002</v>
      </c>
      <c r="AW151">
        <v>15.433999999999999</v>
      </c>
      <c r="AX151">
        <v>4.51</v>
      </c>
    </row>
    <row r="152" spans="28:50" x14ac:dyDescent="0.2">
      <c r="AB152">
        <v>1</v>
      </c>
      <c r="AC152">
        <v>4</v>
      </c>
      <c r="AD152">
        <v>53</v>
      </c>
      <c r="AE152">
        <v>60</v>
      </c>
      <c r="AF152">
        <v>5717.73</v>
      </c>
      <c r="AG152">
        <v>-178.56</v>
      </c>
      <c r="AH152">
        <v>1037.298</v>
      </c>
      <c r="AI152">
        <v>0.191</v>
      </c>
      <c r="AJ152">
        <v>9.4860000000000007</v>
      </c>
      <c r="AK152">
        <v>3.9580000000000002</v>
      </c>
      <c r="AL152">
        <v>2880.3490000000002</v>
      </c>
      <c r="AM152">
        <v>-172.27099999999999</v>
      </c>
      <c r="AN152">
        <v>1</v>
      </c>
      <c r="AO152">
        <v>1219.5250000000001</v>
      </c>
      <c r="AP152">
        <v>0.70199999999999996</v>
      </c>
      <c r="AQ152">
        <v>1</v>
      </c>
      <c r="AR152">
        <v>1</v>
      </c>
      <c r="AS152">
        <v>0.70799999999999996</v>
      </c>
      <c r="AT152">
        <v>8.3979999999999997</v>
      </c>
      <c r="AU152">
        <v>14.981</v>
      </c>
      <c r="AV152">
        <v>5.1669999999999998</v>
      </c>
      <c r="AW152">
        <v>11.84</v>
      </c>
      <c r="AX152">
        <v>7.3079999999999998</v>
      </c>
    </row>
    <row r="153" spans="28:50" x14ac:dyDescent="0.2">
      <c r="AB153">
        <v>1</v>
      </c>
      <c r="AC153">
        <v>4</v>
      </c>
      <c r="AD153">
        <v>54</v>
      </c>
      <c r="AE153">
        <v>120</v>
      </c>
      <c r="AF153">
        <v>4071.085</v>
      </c>
      <c r="AG153">
        <v>304.19900000000001</v>
      </c>
      <c r="AH153">
        <v>725.86800000000005</v>
      </c>
      <c r="AI153">
        <v>0.13</v>
      </c>
      <c r="AJ153">
        <v>10.103999999999999</v>
      </c>
      <c r="AK153">
        <v>3.21</v>
      </c>
      <c r="AL153">
        <v>1997.088</v>
      </c>
      <c r="AM153">
        <v>270.02300000000002</v>
      </c>
      <c r="AN153">
        <v>0.94199999999999995</v>
      </c>
      <c r="AO153">
        <v>870.17700000000002</v>
      </c>
      <c r="AP153">
        <v>0.69399999999999995</v>
      </c>
      <c r="AQ153">
        <v>1</v>
      </c>
      <c r="AR153">
        <v>0.92200000000000004</v>
      </c>
      <c r="AS153">
        <v>0.79500000000000004</v>
      </c>
      <c r="AT153">
        <v>6.6920000000000002</v>
      </c>
      <c r="AU153">
        <v>13.28</v>
      </c>
      <c r="AV153">
        <v>6.9009999999999998</v>
      </c>
      <c r="AW153">
        <v>11.577999999999999</v>
      </c>
      <c r="AX153">
        <v>8.6259999999999994</v>
      </c>
    </row>
    <row r="154" spans="28:50" x14ac:dyDescent="0.2">
      <c r="AB154">
        <v>1</v>
      </c>
      <c r="AC154">
        <v>4</v>
      </c>
      <c r="AD154">
        <v>55</v>
      </c>
      <c r="AE154">
        <v>12</v>
      </c>
      <c r="AF154">
        <v>18114.7</v>
      </c>
      <c r="AG154">
        <v>-6661.0959999999995</v>
      </c>
      <c r="AH154">
        <v>6656.6390000000001</v>
      </c>
      <c r="AI154">
        <v>0.03</v>
      </c>
      <c r="AJ154">
        <v>9.1310000000000002</v>
      </c>
      <c r="AK154">
        <v>8.2840000000000007</v>
      </c>
      <c r="AL154">
        <v>8024.63</v>
      </c>
      <c r="AM154">
        <v>-6656.6390000000001</v>
      </c>
      <c r="AN154">
        <v>0.876</v>
      </c>
      <c r="AO154">
        <v>6792.6769999999997</v>
      </c>
      <c r="AP154">
        <v>0.05</v>
      </c>
      <c r="AQ154">
        <v>1</v>
      </c>
      <c r="AR154">
        <v>0.98299999999999998</v>
      </c>
      <c r="AS154">
        <v>1.3129999999999999</v>
      </c>
      <c r="AT154">
        <v>21.062999999999999</v>
      </c>
      <c r="AU154">
        <v>22.701000000000001</v>
      </c>
      <c r="AV154">
        <v>1.365</v>
      </c>
      <c r="AW154">
        <v>13.137</v>
      </c>
      <c r="AX154">
        <v>5.6980000000000004</v>
      </c>
    </row>
    <row r="155" spans="28:50" x14ac:dyDescent="0.2">
      <c r="AB155">
        <v>1</v>
      </c>
      <c r="AC155">
        <v>4</v>
      </c>
      <c r="AD155">
        <v>56</v>
      </c>
      <c r="AE155">
        <v>60</v>
      </c>
      <c r="AF155">
        <v>9627.9269999999997</v>
      </c>
      <c r="AG155">
        <v>-860.95899999999995</v>
      </c>
      <c r="AH155">
        <v>927.16700000000003</v>
      </c>
      <c r="AI155">
        <v>-7.2999999999999995E-2</v>
      </c>
      <c r="AJ155">
        <v>9.5060000000000002</v>
      </c>
      <c r="AK155">
        <v>5.2370000000000001</v>
      </c>
      <c r="AL155">
        <v>4278.6310000000003</v>
      </c>
      <c r="AM155">
        <v>-724.55700000000002</v>
      </c>
      <c r="AN155">
        <v>1</v>
      </c>
      <c r="AO155">
        <v>1380.3340000000001</v>
      </c>
      <c r="AP155">
        <v>0.84299999999999997</v>
      </c>
      <c r="AQ155">
        <v>1</v>
      </c>
      <c r="AR155">
        <v>0.879</v>
      </c>
      <c r="AS155">
        <v>0.99399999999999999</v>
      </c>
      <c r="AT155">
        <v>11.561999999999999</v>
      </c>
      <c r="AU155">
        <v>15.506</v>
      </c>
      <c r="AV155">
        <v>4.7409999999999997</v>
      </c>
      <c r="AW155">
        <v>12.016</v>
      </c>
      <c r="AX155">
        <v>7.218</v>
      </c>
    </row>
    <row r="156" spans="28:50" x14ac:dyDescent="0.2">
      <c r="AB156">
        <v>1</v>
      </c>
      <c r="AC156">
        <v>4</v>
      </c>
      <c r="AD156">
        <v>57</v>
      </c>
      <c r="AE156">
        <v>120</v>
      </c>
      <c r="AF156">
        <v>6926.741</v>
      </c>
      <c r="AG156">
        <v>-59.466999999999999</v>
      </c>
      <c r="AH156">
        <v>958.43100000000004</v>
      </c>
      <c r="AI156">
        <v>0.22900000000000001</v>
      </c>
      <c r="AJ156">
        <v>9.4949999999999992</v>
      </c>
      <c r="AK156">
        <v>4.6660000000000004</v>
      </c>
      <c r="AL156">
        <v>3298.2489999999998</v>
      </c>
      <c r="AM156">
        <v>-0.88600000000000001</v>
      </c>
      <c r="AN156">
        <v>1</v>
      </c>
      <c r="AO156">
        <v>1219.8420000000001</v>
      </c>
      <c r="AP156">
        <v>0.82599999999999996</v>
      </c>
      <c r="AQ156">
        <v>1</v>
      </c>
      <c r="AR156">
        <v>0.96599999999999997</v>
      </c>
      <c r="AS156">
        <v>0.91600000000000004</v>
      </c>
      <c r="AT156">
        <v>10.048999999999999</v>
      </c>
      <c r="AU156">
        <v>14.52</v>
      </c>
      <c r="AV156">
        <v>5.1459999999999999</v>
      </c>
      <c r="AW156">
        <v>11.741</v>
      </c>
      <c r="AX156">
        <v>7.4109999999999996</v>
      </c>
    </row>
    <row r="157" spans="28:50" x14ac:dyDescent="0.2">
      <c r="AB157">
        <v>1</v>
      </c>
      <c r="AC157">
        <v>4</v>
      </c>
      <c r="AD157">
        <v>58</v>
      </c>
      <c r="AE157">
        <v>12</v>
      </c>
      <c r="AF157">
        <v>20204.662</v>
      </c>
      <c r="AG157">
        <v>-5215.8779999999997</v>
      </c>
      <c r="AH157">
        <v>5190.7780000000002</v>
      </c>
      <c r="AI157">
        <v>-0.14599999999999999</v>
      </c>
      <c r="AJ157">
        <v>9.0709999999999997</v>
      </c>
      <c r="AK157">
        <v>8.9619999999999997</v>
      </c>
      <c r="AL157">
        <v>9431.1209999999992</v>
      </c>
      <c r="AM157">
        <v>-5190.7780000000002</v>
      </c>
      <c r="AN157">
        <v>0.97499999999999998</v>
      </c>
      <c r="AO157">
        <v>5680.7250000000004</v>
      </c>
      <c r="AP157">
        <v>0.47099999999999997</v>
      </c>
      <c r="AQ157">
        <v>1</v>
      </c>
      <c r="AR157">
        <v>0.97399999999999998</v>
      </c>
      <c r="AS157">
        <v>1.079</v>
      </c>
      <c r="AT157">
        <v>22.484000000000002</v>
      </c>
      <c r="AU157">
        <v>21.024999999999999</v>
      </c>
      <c r="AV157">
        <v>-0.09</v>
      </c>
      <c r="AW157">
        <v>13.488</v>
      </c>
      <c r="AX157">
        <v>5.1449999999999996</v>
      </c>
    </row>
    <row r="158" spans="28:50" x14ac:dyDescent="0.2">
      <c r="AB158">
        <v>1</v>
      </c>
      <c r="AC158">
        <v>4</v>
      </c>
      <c r="AD158">
        <v>59</v>
      </c>
      <c r="AE158">
        <v>60</v>
      </c>
      <c r="AF158">
        <v>9094.3179999999993</v>
      </c>
      <c r="AG158">
        <v>-1464.922</v>
      </c>
      <c r="AH158">
        <v>1683.4449999999999</v>
      </c>
      <c r="AI158">
        <v>0.184</v>
      </c>
      <c r="AJ158">
        <v>9.6660000000000004</v>
      </c>
      <c r="AK158">
        <v>4.548</v>
      </c>
      <c r="AL158">
        <v>3962.94</v>
      </c>
      <c r="AM158">
        <v>-1318.925</v>
      </c>
      <c r="AN158">
        <v>1</v>
      </c>
      <c r="AO158">
        <v>2012.5260000000001</v>
      </c>
      <c r="AP158">
        <v>0.628</v>
      </c>
      <c r="AQ158">
        <v>1</v>
      </c>
      <c r="AR158">
        <v>0.93100000000000005</v>
      </c>
      <c r="AS158">
        <v>1.1830000000000001</v>
      </c>
      <c r="AT158">
        <v>10.076000000000001</v>
      </c>
      <c r="AU158">
        <v>15.143000000000001</v>
      </c>
      <c r="AV158">
        <v>5.1100000000000003</v>
      </c>
      <c r="AW158">
        <v>12.065</v>
      </c>
      <c r="AX158">
        <v>7.5069999999999997</v>
      </c>
    </row>
    <row r="159" spans="28:50" x14ac:dyDescent="0.2">
      <c r="AB159">
        <v>1</v>
      </c>
      <c r="AC159">
        <v>4</v>
      </c>
      <c r="AD159">
        <v>60</v>
      </c>
      <c r="AE159">
        <v>120</v>
      </c>
      <c r="AF159">
        <v>6808.1419999999998</v>
      </c>
      <c r="AG159">
        <v>-158.71299999999999</v>
      </c>
      <c r="AH159">
        <v>1109.874</v>
      </c>
      <c r="AI159">
        <v>0.223</v>
      </c>
      <c r="AJ159">
        <v>10.084</v>
      </c>
      <c r="AK159">
        <v>4.2990000000000004</v>
      </c>
      <c r="AL159">
        <v>3195.48</v>
      </c>
      <c r="AM159">
        <v>-124.07</v>
      </c>
      <c r="AN159">
        <v>1</v>
      </c>
      <c r="AO159">
        <v>1376.8420000000001</v>
      </c>
      <c r="AP159">
        <v>0.74399999999999999</v>
      </c>
      <c r="AQ159">
        <v>1</v>
      </c>
      <c r="AR159">
        <v>0.95699999999999996</v>
      </c>
      <c r="AS159">
        <v>1.079</v>
      </c>
      <c r="AT159">
        <v>9.2579999999999991</v>
      </c>
      <c r="AU159">
        <v>15.016999999999999</v>
      </c>
      <c r="AV159">
        <v>5.899</v>
      </c>
      <c r="AW159">
        <v>12.286</v>
      </c>
      <c r="AX159">
        <v>8.0139999999999993</v>
      </c>
    </row>
    <row r="160" spans="28:50" x14ac:dyDescent="0.2">
      <c r="AB160">
        <v>1</v>
      </c>
      <c r="AC160">
        <v>4</v>
      </c>
      <c r="AD160">
        <v>13</v>
      </c>
      <c r="AE160">
        <v>12</v>
      </c>
      <c r="AF160">
        <v>17794.236000000001</v>
      </c>
      <c r="AG160">
        <v>-167.28800000000001</v>
      </c>
      <c r="AH160">
        <v>1998.124</v>
      </c>
      <c r="AI160">
        <v>-0.40500000000000003</v>
      </c>
      <c r="AJ160">
        <v>23.721</v>
      </c>
      <c r="AK160">
        <v>10.065</v>
      </c>
      <c r="AL160">
        <v>7925.2150000000001</v>
      </c>
      <c r="AM160">
        <v>-171.815</v>
      </c>
      <c r="AN160">
        <v>0.95899999999999996</v>
      </c>
      <c r="AO160">
        <v>3043.2579999999998</v>
      </c>
      <c r="AP160">
        <v>0.85099999999999998</v>
      </c>
      <c r="AQ160">
        <v>0.89700000000000002</v>
      </c>
      <c r="AR160">
        <v>0.75900000000000001</v>
      </c>
      <c r="AS160">
        <v>4.5869999999999997</v>
      </c>
      <c r="AT160">
        <v>23.417000000000002</v>
      </c>
      <c r="AU160">
        <v>35.871000000000002</v>
      </c>
      <c r="AV160">
        <v>13.794</v>
      </c>
      <c r="AW160">
        <v>29.125</v>
      </c>
      <c r="AX160">
        <v>18.867000000000001</v>
      </c>
    </row>
    <row r="161" spans="28:50" x14ac:dyDescent="0.2">
      <c r="AB161">
        <v>1</v>
      </c>
      <c r="AC161">
        <v>4</v>
      </c>
      <c r="AD161">
        <v>14</v>
      </c>
      <c r="AE161">
        <v>60</v>
      </c>
      <c r="AF161">
        <v>6190.3230000000003</v>
      </c>
      <c r="AG161">
        <v>508.93400000000003</v>
      </c>
      <c r="AH161">
        <v>1202.6859999999999</v>
      </c>
      <c r="AI161">
        <v>-0.20699999999999999</v>
      </c>
      <c r="AJ161">
        <v>36.115000000000002</v>
      </c>
      <c r="AK161">
        <v>7.37</v>
      </c>
      <c r="AL161">
        <v>3010.3249999999998</v>
      </c>
      <c r="AM161">
        <v>503.00099999999998</v>
      </c>
      <c r="AN161">
        <v>0.93400000000000005</v>
      </c>
      <c r="AO161">
        <v>1545.953</v>
      </c>
      <c r="AP161">
        <v>0.67800000000000005</v>
      </c>
      <c r="AQ161">
        <v>0.95699999999999996</v>
      </c>
      <c r="AR161">
        <v>0.73299999999999998</v>
      </c>
      <c r="AS161">
        <v>2.984</v>
      </c>
      <c r="AT161">
        <v>15.379</v>
      </c>
      <c r="AU161">
        <v>46.927</v>
      </c>
      <c r="AV161">
        <v>27.184000000000001</v>
      </c>
      <c r="AW161">
        <v>41.183999999999997</v>
      </c>
      <c r="AX161">
        <v>31.523</v>
      </c>
    </row>
    <row r="162" spans="28:50" x14ac:dyDescent="0.2">
      <c r="AB162">
        <v>1</v>
      </c>
      <c r="AC162">
        <v>4</v>
      </c>
      <c r="AD162">
        <v>15</v>
      </c>
      <c r="AE162">
        <v>120</v>
      </c>
      <c r="AF162">
        <v>4300.8760000000002</v>
      </c>
      <c r="AG162">
        <v>130.36600000000001</v>
      </c>
      <c r="AH162">
        <v>881.93200000000002</v>
      </c>
      <c r="AI162">
        <v>-0.19600000000000001</v>
      </c>
      <c r="AJ162">
        <v>38.951000000000001</v>
      </c>
      <c r="AK162">
        <v>5.5220000000000002</v>
      </c>
      <c r="AL162">
        <v>2103.819</v>
      </c>
      <c r="AM162">
        <v>129.65299999999999</v>
      </c>
      <c r="AN162">
        <v>0.91700000000000004</v>
      </c>
      <c r="AO162">
        <v>1164.433</v>
      </c>
      <c r="AP162">
        <v>0.66100000000000003</v>
      </c>
      <c r="AQ162">
        <v>0.92200000000000004</v>
      </c>
      <c r="AR162">
        <v>0.70699999999999996</v>
      </c>
      <c r="AS162">
        <v>2.181</v>
      </c>
      <c r="AT162">
        <v>11.387</v>
      </c>
      <c r="AU162">
        <v>45.796999999999997</v>
      </c>
      <c r="AV162">
        <v>32.601999999999997</v>
      </c>
      <c r="AW162">
        <v>42.256</v>
      </c>
      <c r="AX162">
        <v>35.783000000000001</v>
      </c>
    </row>
    <row r="163" spans="28:50" x14ac:dyDescent="0.2">
      <c r="AB163">
        <v>1</v>
      </c>
      <c r="AC163">
        <v>4</v>
      </c>
      <c r="AD163">
        <v>16</v>
      </c>
      <c r="AE163">
        <v>12</v>
      </c>
      <c r="AF163">
        <v>23404.441999999999</v>
      </c>
      <c r="AG163">
        <v>1497.751</v>
      </c>
      <c r="AH163">
        <v>4004.8049999999998</v>
      </c>
      <c r="AI163">
        <v>-1.0509999999999999</v>
      </c>
      <c r="AJ163">
        <v>22.2</v>
      </c>
      <c r="AK163">
        <v>11.106999999999999</v>
      </c>
      <c r="AL163">
        <v>11043.201999999999</v>
      </c>
      <c r="AM163">
        <v>1517.9380000000001</v>
      </c>
      <c r="AN163">
        <v>0.95</v>
      </c>
      <c r="AO163">
        <v>5510.1930000000002</v>
      </c>
      <c r="AP163">
        <v>0.73599999999999999</v>
      </c>
      <c r="AQ163">
        <v>0.86199999999999999</v>
      </c>
      <c r="AR163">
        <v>0.67200000000000004</v>
      </c>
      <c r="AS163">
        <v>6.1749999999999998</v>
      </c>
      <c r="AT163">
        <v>26.291</v>
      </c>
      <c r="AU163">
        <v>37.61</v>
      </c>
      <c r="AV163">
        <v>12.21</v>
      </c>
      <c r="AW163">
        <v>28.251000000000001</v>
      </c>
      <c r="AX163">
        <v>17.422000000000001</v>
      </c>
    </row>
    <row r="164" spans="28:50" x14ac:dyDescent="0.2">
      <c r="AB164">
        <v>1</v>
      </c>
      <c r="AC164">
        <v>4</v>
      </c>
      <c r="AD164">
        <v>17</v>
      </c>
      <c r="AE164">
        <v>60</v>
      </c>
      <c r="AF164">
        <v>9904.884</v>
      </c>
      <c r="AG164">
        <v>16.446000000000002</v>
      </c>
      <c r="AH164">
        <v>1785.268</v>
      </c>
      <c r="AI164">
        <v>-0.38300000000000001</v>
      </c>
      <c r="AJ164">
        <v>21.831</v>
      </c>
      <c r="AK164">
        <v>6.8949999999999996</v>
      </c>
      <c r="AL164">
        <v>4806.6880000000001</v>
      </c>
      <c r="AM164">
        <v>14.387</v>
      </c>
      <c r="AN164">
        <v>0.92600000000000005</v>
      </c>
      <c r="AO164">
        <v>2741.788</v>
      </c>
      <c r="AP164">
        <v>0.76</v>
      </c>
      <c r="AQ164">
        <v>0.83599999999999997</v>
      </c>
      <c r="AR164">
        <v>0.57799999999999996</v>
      </c>
      <c r="AS164">
        <v>4.4119999999999999</v>
      </c>
      <c r="AT164">
        <v>14.898999999999999</v>
      </c>
      <c r="AU164">
        <v>31.126000000000001</v>
      </c>
      <c r="AV164">
        <v>15.202999999999999</v>
      </c>
      <c r="AW164">
        <v>25.838000000000001</v>
      </c>
      <c r="AX164">
        <v>18.459</v>
      </c>
    </row>
    <row r="165" spans="28:50" x14ac:dyDescent="0.2">
      <c r="AB165">
        <v>1</v>
      </c>
      <c r="AC165">
        <v>4</v>
      </c>
      <c r="AD165">
        <v>18</v>
      </c>
      <c r="AE165">
        <v>120</v>
      </c>
      <c r="AF165">
        <v>7486.5150000000003</v>
      </c>
      <c r="AG165">
        <v>736.822</v>
      </c>
      <c r="AH165">
        <v>1817.52</v>
      </c>
      <c r="AI165">
        <v>-0.43</v>
      </c>
      <c r="AJ165">
        <v>28.582999999999998</v>
      </c>
      <c r="AK165">
        <v>7.1559999999999997</v>
      </c>
      <c r="AL165">
        <v>3664.55</v>
      </c>
      <c r="AM165">
        <v>737.245</v>
      </c>
      <c r="AN165">
        <v>0.93400000000000005</v>
      </c>
      <c r="AO165">
        <v>2442.6860000000001</v>
      </c>
      <c r="AP165">
        <v>0.56999999999999995</v>
      </c>
      <c r="AQ165">
        <v>0.879</v>
      </c>
      <c r="AR165">
        <v>0.69</v>
      </c>
      <c r="AS165">
        <v>3.839</v>
      </c>
      <c r="AT165">
        <v>15.151999999999999</v>
      </c>
      <c r="AU165">
        <v>38.689</v>
      </c>
      <c r="AV165">
        <v>21</v>
      </c>
      <c r="AW165">
        <v>33.180999999999997</v>
      </c>
      <c r="AX165">
        <v>24.58</v>
      </c>
    </row>
    <row r="166" spans="28:50" x14ac:dyDescent="0.2">
      <c r="AB166">
        <v>1</v>
      </c>
      <c r="AC166">
        <v>4</v>
      </c>
      <c r="AD166">
        <v>19</v>
      </c>
      <c r="AE166">
        <v>12</v>
      </c>
      <c r="AF166">
        <v>16176.844999999999</v>
      </c>
      <c r="AG166">
        <v>548.36400000000003</v>
      </c>
      <c r="AH166">
        <v>2750.6350000000002</v>
      </c>
      <c r="AI166">
        <v>-0.51</v>
      </c>
      <c r="AJ166">
        <v>18.074000000000002</v>
      </c>
      <c r="AK166">
        <v>7.5579999999999998</v>
      </c>
      <c r="AL166">
        <v>7363.77</v>
      </c>
      <c r="AM166">
        <v>556.52599999999995</v>
      </c>
      <c r="AN166">
        <v>0.93400000000000005</v>
      </c>
      <c r="AO166">
        <v>3795.761</v>
      </c>
      <c r="AP166">
        <v>0.74399999999999999</v>
      </c>
      <c r="AQ166">
        <v>0.78400000000000003</v>
      </c>
      <c r="AR166">
        <v>0.56899999999999995</v>
      </c>
      <c r="AS166">
        <v>5.5709999999999997</v>
      </c>
      <c r="AT166">
        <v>17.309000000000001</v>
      </c>
      <c r="AU166">
        <v>28.669</v>
      </c>
      <c r="AV166">
        <v>10.379</v>
      </c>
      <c r="AW166">
        <v>22.042999999999999</v>
      </c>
      <c r="AX166">
        <v>14.288</v>
      </c>
    </row>
    <row r="167" spans="28:50" x14ac:dyDescent="0.2">
      <c r="AB167">
        <v>1</v>
      </c>
      <c r="AC167">
        <v>4</v>
      </c>
      <c r="AD167">
        <v>20</v>
      </c>
      <c r="AE167">
        <v>60</v>
      </c>
      <c r="AF167">
        <v>5032.1729999999998</v>
      </c>
      <c r="AG167">
        <v>383.44799999999998</v>
      </c>
      <c r="AH167">
        <v>781.62699999999995</v>
      </c>
      <c r="AI167">
        <v>-4.4999999999999998E-2</v>
      </c>
      <c r="AJ167">
        <v>40.813000000000002</v>
      </c>
      <c r="AK167">
        <v>6.5330000000000004</v>
      </c>
      <c r="AL167">
        <v>2396.2260000000001</v>
      </c>
      <c r="AM167">
        <v>362.791</v>
      </c>
      <c r="AN167">
        <v>0.94199999999999995</v>
      </c>
      <c r="AO167">
        <v>1058.547</v>
      </c>
      <c r="AP167">
        <v>0.78500000000000003</v>
      </c>
      <c r="AQ167">
        <v>1</v>
      </c>
      <c r="AR167">
        <v>0.84499999999999997</v>
      </c>
      <c r="AS167">
        <v>1.8320000000000001</v>
      </c>
      <c r="AT167">
        <v>13.688000000000001</v>
      </c>
      <c r="AU167">
        <v>50.048999999999999</v>
      </c>
      <c r="AV167">
        <v>32.924999999999997</v>
      </c>
      <c r="AW167">
        <v>45.073999999999998</v>
      </c>
      <c r="AX167">
        <v>36.945</v>
      </c>
    </row>
    <row r="168" spans="28:50" x14ac:dyDescent="0.2">
      <c r="AB168">
        <v>1</v>
      </c>
      <c r="AC168">
        <v>4</v>
      </c>
      <c r="AD168">
        <v>21</v>
      </c>
      <c r="AE168">
        <v>120</v>
      </c>
      <c r="AF168">
        <v>3630.3359999999998</v>
      </c>
      <c r="AG168">
        <v>250.54499999999999</v>
      </c>
      <c r="AH168">
        <v>551.70500000000004</v>
      </c>
      <c r="AI168">
        <v>-3.9E-2</v>
      </c>
      <c r="AJ168">
        <v>36.521999999999998</v>
      </c>
      <c r="AK168">
        <v>4.7990000000000004</v>
      </c>
      <c r="AL168">
        <v>1770.25</v>
      </c>
      <c r="AM168">
        <v>248.339</v>
      </c>
      <c r="AN168">
        <v>0.95899999999999996</v>
      </c>
      <c r="AO168">
        <v>832.75</v>
      </c>
      <c r="AP168">
        <v>0.83499999999999996</v>
      </c>
      <c r="AQ168">
        <v>0.96599999999999997</v>
      </c>
      <c r="AR168">
        <v>0.81899999999999995</v>
      </c>
      <c r="AS168">
        <v>1.482</v>
      </c>
      <c r="AT168">
        <v>9.9049999999999994</v>
      </c>
      <c r="AU168">
        <v>42.978999999999999</v>
      </c>
      <c r="AV168">
        <v>30.311</v>
      </c>
      <c r="AW168">
        <v>39.606000000000002</v>
      </c>
      <c r="AX168">
        <v>33.445</v>
      </c>
    </row>
    <row r="169" spans="28:50" x14ac:dyDescent="0.2">
      <c r="AB169">
        <v>1</v>
      </c>
      <c r="AC169">
        <v>4</v>
      </c>
      <c r="AD169">
        <v>22</v>
      </c>
      <c r="AE169">
        <v>12</v>
      </c>
      <c r="AF169">
        <v>23963.772000000001</v>
      </c>
      <c r="AG169">
        <v>1669.4069999999999</v>
      </c>
      <c r="AH169">
        <v>4402.6139999999996</v>
      </c>
      <c r="AI169">
        <v>-0.90300000000000002</v>
      </c>
      <c r="AJ169">
        <v>20.100000000000001</v>
      </c>
      <c r="AK169">
        <v>10.138999999999999</v>
      </c>
      <c r="AL169">
        <v>11379.52</v>
      </c>
      <c r="AM169">
        <v>1664.819</v>
      </c>
      <c r="AN169">
        <v>0.95899999999999996</v>
      </c>
      <c r="AO169">
        <v>5631.165</v>
      </c>
      <c r="AP169">
        <v>0.73599999999999999</v>
      </c>
      <c r="AQ169">
        <v>0.83599999999999997</v>
      </c>
      <c r="AR169">
        <v>0.39700000000000002</v>
      </c>
      <c r="AS169">
        <v>6.7220000000000004</v>
      </c>
      <c r="AT169">
        <v>23.814</v>
      </c>
      <c r="AU169">
        <v>33.44</v>
      </c>
      <c r="AV169">
        <v>11.175000000000001</v>
      </c>
      <c r="AW169">
        <v>25.155000000000001</v>
      </c>
      <c r="AX169">
        <v>15.867000000000001</v>
      </c>
    </row>
    <row r="170" spans="28:50" x14ac:dyDescent="0.2">
      <c r="AB170">
        <v>1</v>
      </c>
      <c r="AC170">
        <v>4</v>
      </c>
      <c r="AD170">
        <v>23</v>
      </c>
      <c r="AE170">
        <v>60</v>
      </c>
      <c r="AF170">
        <v>9740.3829999999998</v>
      </c>
      <c r="AG170">
        <v>546.62900000000002</v>
      </c>
      <c r="AH170">
        <v>2103.7399999999998</v>
      </c>
      <c r="AI170">
        <v>-0.51400000000000001</v>
      </c>
      <c r="AJ170">
        <v>19.896999999999998</v>
      </c>
      <c r="AK170">
        <v>6.29</v>
      </c>
      <c r="AL170">
        <v>4744.8559999999998</v>
      </c>
      <c r="AM170">
        <v>536.85400000000004</v>
      </c>
      <c r="AN170">
        <v>0.90900000000000003</v>
      </c>
      <c r="AO170">
        <v>3144.62</v>
      </c>
      <c r="AP170">
        <v>0.69399999999999995</v>
      </c>
      <c r="AQ170">
        <v>0.79300000000000004</v>
      </c>
      <c r="AR170">
        <v>0.55200000000000005</v>
      </c>
      <c r="AS170">
        <v>4.78</v>
      </c>
      <c r="AT170">
        <v>13.555999999999999</v>
      </c>
      <c r="AU170">
        <v>28.646000000000001</v>
      </c>
      <c r="AV170">
        <v>13.798999999999999</v>
      </c>
      <c r="AW170">
        <v>23.658000000000001</v>
      </c>
      <c r="AX170">
        <v>16.762</v>
      </c>
    </row>
    <row r="171" spans="28:50" x14ac:dyDescent="0.2">
      <c r="AB171">
        <v>1</v>
      </c>
      <c r="AC171">
        <v>4</v>
      </c>
      <c r="AD171">
        <v>24</v>
      </c>
      <c r="AE171">
        <v>120</v>
      </c>
      <c r="AF171">
        <v>7904.067</v>
      </c>
      <c r="AG171">
        <v>509.58800000000002</v>
      </c>
      <c r="AH171">
        <v>1425.7850000000001</v>
      </c>
      <c r="AI171">
        <v>-0.34699999999999998</v>
      </c>
      <c r="AJ171">
        <v>30.114999999999998</v>
      </c>
      <c r="AK171">
        <v>8.202</v>
      </c>
      <c r="AL171">
        <v>3855.585</v>
      </c>
      <c r="AM171">
        <v>509.76299999999998</v>
      </c>
      <c r="AN171">
        <v>0.94199999999999995</v>
      </c>
      <c r="AO171">
        <v>2045.68</v>
      </c>
      <c r="AP171">
        <v>0.752</v>
      </c>
      <c r="AQ171">
        <v>0.92200000000000004</v>
      </c>
      <c r="AR171">
        <v>0.67200000000000004</v>
      </c>
      <c r="AS171">
        <v>3.7629999999999999</v>
      </c>
      <c r="AT171">
        <v>17.385999999999999</v>
      </c>
      <c r="AU171">
        <v>41.954000000000001</v>
      </c>
      <c r="AV171">
        <v>21.172999999999998</v>
      </c>
      <c r="AW171">
        <v>35.502000000000002</v>
      </c>
      <c r="AX171">
        <v>25.391999999999999</v>
      </c>
    </row>
    <row r="172" spans="28:50" x14ac:dyDescent="0.2">
      <c r="AB172">
        <v>1</v>
      </c>
      <c r="AC172">
        <v>4</v>
      </c>
      <c r="AD172">
        <v>25</v>
      </c>
      <c r="AE172">
        <v>12</v>
      </c>
      <c r="AF172">
        <v>19970.065999999999</v>
      </c>
      <c r="AG172">
        <v>-3473.8789999999999</v>
      </c>
      <c r="AH172">
        <v>5186.3649999999998</v>
      </c>
      <c r="AI172">
        <v>-1.0469999999999999</v>
      </c>
      <c r="AJ172">
        <v>20.376000000000001</v>
      </c>
      <c r="AK172">
        <v>9.8810000000000002</v>
      </c>
      <c r="AL172">
        <v>9212.6669999999995</v>
      </c>
      <c r="AM172">
        <v>-3486.4639999999999</v>
      </c>
      <c r="AN172">
        <v>0.84299999999999997</v>
      </c>
      <c r="AO172">
        <v>7369.8249999999998</v>
      </c>
      <c r="AP172">
        <v>0.64500000000000002</v>
      </c>
      <c r="AQ172">
        <v>0.879</v>
      </c>
      <c r="AR172">
        <v>0.70699999999999996</v>
      </c>
      <c r="AS172">
        <v>5.34</v>
      </c>
      <c r="AT172">
        <v>23.597999999999999</v>
      </c>
      <c r="AU172">
        <v>35.670999999999999</v>
      </c>
      <c r="AV172">
        <v>10.214</v>
      </c>
      <c r="AW172">
        <v>26.274999999999999</v>
      </c>
      <c r="AX172">
        <v>15.561</v>
      </c>
    </row>
    <row r="173" spans="28:50" x14ac:dyDescent="0.2">
      <c r="AB173">
        <v>1</v>
      </c>
      <c r="AC173">
        <v>4</v>
      </c>
      <c r="AD173">
        <v>26</v>
      </c>
      <c r="AE173">
        <v>60</v>
      </c>
      <c r="AF173">
        <v>7171.2550000000001</v>
      </c>
      <c r="AG173">
        <v>-584.89099999999996</v>
      </c>
      <c r="AH173">
        <v>1583.231</v>
      </c>
      <c r="AI173">
        <v>0.187</v>
      </c>
      <c r="AJ173">
        <v>23.507999999999999</v>
      </c>
      <c r="AK173">
        <v>6.7190000000000003</v>
      </c>
      <c r="AL173">
        <v>3442.05</v>
      </c>
      <c r="AM173">
        <v>-602.98199999999997</v>
      </c>
      <c r="AN173">
        <v>0.90900000000000003</v>
      </c>
      <c r="AO173">
        <v>2802.172</v>
      </c>
      <c r="AP173">
        <v>0.81799999999999995</v>
      </c>
      <c r="AQ173">
        <v>0.86199999999999999</v>
      </c>
      <c r="AR173">
        <v>0.73299999999999998</v>
      </c>
      <c r="AS173">
        <v>3.79</v>
      </c>
      <c r="AT173">
        <v>14.534000000000001</v>
      </c>
      <c r="AU173">
        <v>34.988999999999997</v>
      </c>
      <c r="AV173">
        <v>16.23</v>
      </c>
      <c r="AW173">
        <v>28.268000000000001</v>
      </c>
      <c r="AX173">
        <v>19.728000000000002</v>
      </c>
    </row>
    <row r="174" spans="28:50" x14ac:dyDescent="0.2">
      <c r="AB174">
        <v>1</v>
      </c>
      <c r="AC174">
        <v>4</v>
      </c>
      <c r="AD174">
        <v>27</v>
      </c>
      <c r="AE174">
        <v>120</v>
      </c>
      <c r="AF174">
        <v>7070.2830000000004</v>
      </c>
      <c r="AG174">
        <v>-808.35299999999995</v>
      </c>
      <c r="AH174">
        <v>1611.2639999999999</v>
      </c>
      <c r="AI174">
        <v>0.32900000000000001</v>
      </c>
      <c r="AJ174">
        <v>30.404</v>
      </c>
      <c r="AK174">
        <v>7.1719999999999997</v>
      </c>
      <c r="AL174">
        <v>3410.9740000000002</v>
      </c>
      <c r="AM174">
        <v>-780.75400000000002</v>
      </c>
      <c r="AN174">
        <v>0.86</v>
      </c>
      <c r="AO174">
        <v>2408.0740000000001</v>
      </c>
      <c r="AP174">
        <v>0.70199999999999996</v>
      </c>
      <c r="AQ174">
        <v>0.94</v>
      </c>
      <c r="AR174">
        <v>0.63800000000000001</v>
      </c>
      <c r="AS174">
        <v>3.4660000000000002</v>
      </c>
      <c r="AT174">
        <v>15.17</v>
      </c>
      <c r="AU174">
        <v>40.19</v>
      </c>
      <c r="AV174">
        <v>22.925999999999998</v>
      </c>
      <c r="AW174">
        <v>34.926000000000002</v>
      </c>
      <c r="AX174">
        <v>26.388000000000002</v>
      </c>
    </row>
    <row r="175" spans="28:50" x14ac:dyDescent="0.2">
      <c r="AB175">
        <v>1</v>
      </c>
      <c r="AC175">
        <v>4</v>
      </c>
      <c r="AD175">
        <v>28</v>
      </c>
      <c r="AE175">
        <v>12</v>
      </c>
      <c r="AF175">
        <v>23605.078000000001</v>
      </c>
      <c r="AG175">
        <v>1433.6420000000001</v>
      </c>
      <c r="AH175">
        <v>3734.27</v>
      </c>
      <c r="AI175">
        <v>-1.2190000000000001</v>
      </c>
      <c r="AJ175">
        <v>19.478999999999999</v>
      </c>
      <c r="AK175">
        <v>10.964</v>
      </c>
      <c r="AL175">
        <v>11137.032999999999</v>
      </c>
      <c r="AM175">
        <v>1387.877</v>
      </c>
      <c r="AN175">
        <v>0.98299999999999998</v>
      </c>
      <c r="AO175">
        <v>4858.46</v>
      </c>
      <c r="AP175">
        <v>0.78500000000000003</v>
      </c>
      <c r="AQ175">
        <v>0.871</v>
      </c>
      <c r="AR175">
        <v>0.57799999999999996</v>
      </c>
      <c r="AS175">
        <v>6.5339999999999998</v>
      </c>
      <c r="AT175">
        <v>25.922000000000001</v>
      </c>
      <c r="AU175">
        <v>35.603000000000002</v>
      </c>
      <c r="AV175">
        <v>10.15</v>
      </c>
      <c r="AW175">
        <v>25.649000000000001</v>
      </c>
      <c r="AX175">
        <v>14.885</v>
      </c>
    </row>
    <row r="176" spans="28:50" x14ac:dyDescent="0.2">
      <c r="AB176">
        <v>1</v>
      </c>
      <c r="AC176">
        <v>4</v>
      </c>
      <c r="AD176">
        <v>29</v>
      </c>
      <c r="AE176">
        <v>60</v>
      </c>
      <c r="AF176">
        <v>12308.495999999999</v>
      </c>
      <c r="AG176">
        <v>-403.363</v>
      </c>
      <c r="AH176">
        <v>3082.402</v>
      </c>
      <c r="AI176">
        <v>-0.81799999999999995</v>
      </c>
      <c r="AJ176">
        <v>23.933</v>
      </c>
      <c r="AK176">
        <v>8.6349999999999998</v>
      </c>
      <c r="AL176">
        <v>5981.375</v>
      </c>
      <c r="AM176">
        <v>-393.75900000000001</v>
      </c>
      <c r="AN176">
        <v>0.94199999999999995</v>
      </c>
      <c r="AO176">
        <v>3852.0329999999999</v>
      </c>
      <c r="AP176">
        <v>0.51200000000000001</v>
      </c>
      <c r="AQ176">
        <v>0.85299999999999998</v>
      </c>
      <c r="AR176">
        <v>0.43099999999999999</v>
      </c>
      <c r="AS176">
        <v>5.7670000000000003</v>
      </c>
      <c r="AT176">
        <v>19.007999999999999</v>
      </c>
      <c r="AU176">
        <v>35.109000000000002</v>
      </c>
      <c r="AV176">
        <v>15.776999999999999</v>
      </c>
      <c r="AW176">
        <v>28.834</v>
      </c>
      <c r="AX176">
        <v>19.885999999999999</v>
      </c>
    </row>
    <row r="177" spans="17:50" x14ac:dyDescent="0.2">
      <c r="AB177">
        <v>1</v>
      </c>
      <c r="AC177">
        <v>4</v>
      </c>
      <c r="AD177">
        <v>30</v>
      </c>
      <c r="AE177">
        <v>120</v>
      </c>
      <c r="AF177">
        <v>9038.0789999999997</v>
      </c>
      <c r="AG177">
        <v>712.56</v>
      </c>
      <c r="AH177">
        <v>1939.1130000000001</v>
      </c>
      <c r="AI177">
        <v>0.23799999999999999</v>
      </c>
      <c r="AJ177">
        <v>25.757999999999999</v>
      </c>
      <c r="AK177">
        <v>7.91</v>
      </c>
      <c r="AL177">
        <v>4371.4449999999997</v>
      </c>
      <c r="AM177">
        <v>713.78399999999999</v>
      </c>
      <c r="AN177">
        <v>0.95</v>
      </c>
      <c r="AO177">
        <v>2696.2</v>
      </c>
      <c r="AP177">
        <v>0.66900000000000004</v>
      </c>
      <c r="AQ177">
        <v>0.879</v>
      </c>
      <c r="AR177">
        <v>0.70699999999999996</v>
      </c>
      <c r="AS177">
        <v>3.714</v>
      </c>
      <c r="AT177">
        <v>17.419</v>
      </c>
      <c r="AU177">
        <v>38.686999999999998</v>
      </c>
      <c r="AV177">
        <v>17.472000000000001</v>
      </c>
      <c r="AW177">
        <v>31.390999999999998</v>
      </c>
      <c r="AX177">
        <v>21.369</v>
      </c>
    </row>
    <row r="178" spans="17:50" x14ac:dyDescent="0.2">
      <c r="AB178">
        <v>1</v>
      </c>
      <c r="AC178">
        <v>4</v>
      </c>
      <c r="AD178">
        <v>31</v>
      </c>
      <c r="AE178">
        <v>12</v>
      </c>
      <c r="AF178">
        <v>47520.843999999997</v>
      </c>
      <c r="AG178">
        <v>-2210.027</v>
      </c>
      <c r="AH178">
        <v>9452.3559999999998</v>
      </c>
      <c r="AI178">
        <v>1.0920000000000001</v>
      </c>
      <c r="AJ178">
        <v>64.995999999999995</v>
      </c>
      <c r="AK178">
        <v>45.69</v>
      </c>
      <c r="AL178">
        <v>22728.905999999999</v>
      </c>
      <c r="AM178">
        <v>-2245.9479999999999</v>
      </c>
      <c r="AN178">
        <v>0.92600000000000005</v>
      </c>
      <c r="AO178">
        <v>11576.118</v>
      </c>
      <c r="AP178">
        <v>0.60299999999999998</v>
      </c>
      <c r="AQ178">
        <v>1</v>
      </c>
      <c r="AR178">
        <v>0.83599999999999997</v>
      </c>
      <c r="AS178">
        <v>13.297000000000001</v>
      </c>
      <c r="AT178">
        <v>99.641999999999996</v>
      </c>
      <c r="AU178">
        <v>115.101</v>
      </c>
      <c r="AV178">
        <v>23.568000000000001</v>
      </c>
      <c r="AW178">
        <v>88.411000000000001</v>
      </c>
      <c r="AX178">
        <v>43.844000000000001</v>
      </c>
    </row>
    <row r="179" spans="17:50" x14ac:dyDescent="0.2">
      <c r="AB179">
        <v>1</v>
      </c>
      <c r="AC179">
        <v>4</v>
      </c>
      <c r="AD179">
        <v>32</v>
      </c>
      <c r="AE179">
        <v>60</v>
      </c>
      <c r="AF179">
        <v>26838.761999999999</v>
      </c>
      <c r="AG179">
        <v>1107.538</v>
      </c>
      <c r="AH179">
        <v>3526.1640000000002</v>
      </c>
      <c r="AI179">
        <v>-0.47699999999999998</v>
      </c>
      <c r="AJ179">
        <v>21.902999999999999</v>
      </c>
      <c r="AK179">
        <v>17.957000000000001</v>
      </c>
      <c r="AL179">
        <v>12533.317999999999</v>
      </c>
      <c r="AM179">
        <v>1070.771</v>
      </c>
      <c r="AN179">
        <v>1</v>
      </c>
      <c r="AO179">
        <v>4340.1490000000003</v>
      </c>
      <c r="AP179">
        <v>0.77700000000000002</v>
      </c>
      <c r="AQ179">
        <v>1</v>
      </c>
      <c r="AR179">
        <v>0.65500000000000003</v>
      </c>
      <c r="AS179">
        <v>6.165</v>
      </c>
      <c r="AT179">
        <v>52.597000000000001</v>
      </c>
      <c r="AU179">
        <v>71.444999999999993</v>
      </c>
      <c r="AV179">
        <v>10.423999999999999</v>
      </c>
      <c r="AW179">
        <v>40.398000000000003</v>
      </c>
      <c r="AX179">
        <v>15.359</v>
      </c>
    </row>
    <row r="180" spans="17:50" x14ac:dyDescent="0.2">
      <c r="AB180">
        <v>1</v>
      </c>
      <c r="AC180">
        <v>4</v>
      </c>
      <c r="AD180">
        <v>33</v>
      </c>
      <c r="AE180">
        <v>120</v>
      </c>
      <c r="AF180">
        <v>21272.327000000001</v>
      </c>
      <c r="AG180">
        <v>-2080.5790000000002</v>
      </c>
      <c r="AH180">
        <v>5503.4210000000003</v>
      </c>
      <c r="AI180">
        <v>-0.14599999999999999</v>
      </c>
      <c r="AJ180">
        <v>25.463000000000001</v>
      </c>
      <c r="AK180">
        <v>18.864000000000001</v>
      </c>
      <c r="AL180">
        <v>9767.3029999999999</v>
      </c>
      <c r="AM180">
        <v>-2308.951</v>
      </c>
      <c r="AN180">
        <v>0.84299999999999997</v>
      </c>
      <c r="AO180">
        <v>7409.6620000000003</v>
      </c>
      <c r="AP180">
        <v>0.57899999999999996</v>
      </c>
      <c r="AQ180">
        <v>0.94799999999999995</v>
      </c>
      <c r="AR180">
        <v>0.67200000000000004</v>
      </c>
      <c r="AS180">
        <v>7.1619999999999999</v>
      </c>
      <c r="AT180">
        <v>49.116</v>
      </c>
      <c r="AU180">
        <v>68.043999999999997</v>
      </c>
      <c r="AV180">
        <v>9.2119999999999997</v>
      </c>
      <c r="AW180">
        <v>40.68</v>
      </c>
      <c r="AX180">
        <v>18.263000000000002</v>
      </c>
    </row>
    <row r="181" spans="17:50" x14ac:dyDescent="0.2">
      <c r="AB181">
        <v>1</v>
      </c>
      <c r="AC181">
        <v>4</v>
      </c>
      <c r="AD181">
        <v>34</v>
      </c>
      <c r="AE181">
        <v>12</v>
      </c>
      <c r="AF181">
        <v>27023.623</v>
      </c>
      <c r="AG181">
        <v>12826.063</v>
      </c>
      <c r="AH181">
        <v>12788.777</v>
      </c>
      <c r="AI181">
        <v>-0.27500000000000002</v>
      </c>
      <c r="AJ181">
        <v>20.213999999999999</v>
      </c>
      <c r="AK181">
        <v>12.97</v>
      </c>
      <c r="AL181">
        <v>12935.616</v>
      </c>
      <c r="AM181">
        <v>12702.204</v>
      </c>
      <c r="AN181">
        <v>0.55400000000000005</v>
      </c>
      <c r="AO181">
        <v>15330.694</v>
      </c>
      <c r="AP181">
        <v>0.28100000000000003</v>
      </c>
      <c r="AQ181">
        <v>0.83599999999999997</v>
      </c>
      <c r="AR181">
        <v>0.44800000000000001</v>
      </c>
      <c r="AS181">
        <v>8.6159999999999997</v>
      </c>
      <c r="AT181">
        <v>30.806000000000001</v>
      </c>
      <c r="AU181">
        <v>37.097999999999999</v>
      </c>
      <c r="AV181">
        <v>6.8150000000000004</v>
      </c>
      <c r="AW181">
        <v>26.928000000000001</v>
      </c>
      <c r="AX181">
        <v>14.532999999999999</v>
      </c>
    </row>
    <row r="182" spans="17:50" x14ac:dyDescent="0.2">
      <c r="AB182">
        <v>1</v>
      </c>
      <c r="AC182">
        <v>4</v>
      </c>
      <c r="AD182">
        <v>35</v>
      </c>
      <c r="AE182">
        <v>60</v>
      </c>
      <c r="AF182">
        <v>48109.919999999998</v>
      </c>
      <c r="AG182">
        <v>768.197</v>
      </c>
      <c r="AH182">
        <v>10328.825000000001</v>
      </c>
      <c r="AI182">
        <v>-1.32</v>
      </c>
      <c r="AJ182">
        <v>75.209000000000003</v>
      </c>
      <c r="AK182">
        <v>56.658999999999999</v>
      </c>
      <c r="AL182">
        <v>25882.412</v>
      </c>
      <c r="AM182">
        <v>985.60400000000004</v>
      </c>
      <c r="AN182">
        <v>0.93400000000000005</v>
      </c>
      <c r="AO182">
        <v>12107.892</v>
      </c>
      <c r="AP182">
        <v>0.56999999999999995</v>
      </c>
      <c r="AQ182">
        <v>0.94799999999999995</v>
      </c>
      <c r="AR182">
        <v>0.78400000000000003</v>
      </c>
      <c r="AS182">
        <v>17.006</v>
      </c>
      <c r="AT182">
        <v>111.654</v>
      </c>
      <c r="AU182">
        <v>140.44</v>
      </c>
      <c r="AV182">
        <v>36.643999999999998</v>
      </c>
      <c r="AW182">
        <v>108.96299999999999</v>
      </c>
      <c r="AX182">
        <v>55.451000000000001</v>
      </c>
    </row>
    <row r="183" spans="17:50" x14ac:dyDescent="0.2">
      <c r="AB183">
        <v>1</v>
      </c>
      <c r="AC183">
        <v>4</v>
      </c>
      <c r="AD183">
        <v>36</v>
      </c>
      <c r="AE183">
        <v>120</v>
      </c>
      <c r="AF183">
        <v>29954.733</v>
      </c>
      <c r="AG183">
        <v>-3619.194</v>
      </c>
      <c r="AH183">
        <v>7641.41</v>
      </c>
      <c r="AI183">
        <v>-0.34699999999999998</v>
      </c>
      <c r="AJ183">
        <v>63.271999999999998</v>
      </c>
      <c r="AK183">
        <v>39.122</v>
      </c>
      <c r="AL183">
        <v>14827.206</v>
      </c>
      <c r="AM183">
        <v>-3797.4</v>
      </c>
      <c r="AN183">
        <v>0.89300000000000002</v>
      </c>
      <c r="AO183">
        <v>9355.4529999999995</v>
      </c>
      <c r="AP183">
        <v>0.55400000000000005</v>
      </c>
      <c r="AQ183">
        <v>0.93100000000000005</v>
      </c>
      <c r="AR183">
        <v>0.67200000000000004</v>
      </c>
      <c r="AS183">
        <v>15.462999999999999</v>
      </c>
      <c r="AT183">
        <v>79.963999999999999</v>
      </c>
      <c r="AU183">
        <v>103.256</v>
      </c>
      <c r="AV183">
        <v>26.283000000000001</v>
      </c>
      <c r="AW183">
        <v>82.567999999999998</v>
      </c>
      <c r="AX183">
        <v>43.703000000000003</v>
      </c>
    </row>
    <row r="184" spans="17:50" x14ac:dyDescent="0.2">
      <c r="AB184">
        <v>1</v>
      </c>
      <c r="AC184">
        <v>4</v>
      </c>
      <c r="AD184">
        <v>37</v>
      </c>
      <c r="AE184">
        <v>12</v>
      </c>
      <c r="AF184">
        <v>30864.115000000002</v>
      </c>
      <c r="AG184">
        <v>4508.0479999999998</v>
      </c>
      <c r="AH184">
        <v>6033.9279999999999</v>
      </c>
      <c r="AI184">
        <v>-1.3260000000000001</v>
      </c>
      <c r="AJ184">
        <v>25.344999999999999</v>
      </c>
      <c r="AK184">
        <v>19.408000000000001</v>
      </c>
      <c r="AL184">
        <v>14198.615</v>
      </c>
      <c r="AM184">
        <v>4431.2780000000002</v>
      </c>
      <c r="AN184">
        <v>0.89300000000000002</v>
      </c>
      <c r="AO184">
        <v>7890.23</v>
      </c>
      <c r="AP184">
        <v>0.71899999999999997</v>
      </c>
      <c r="AQ184">
        <v>0.96599999999999997</v>
      </c>
      <c r="AR184">
        <v>0.75</v>
      </c>
      <c r="AS184">
        <v>6.9130000000000003</v>
      </c>
      <c r="AT184">
        <v>55.572000000000003</v>
      </c>
      <c r="AU184">
        <v>71.367999999999995</v>
      </c>
      <c r="AV184">
        <v>12.445</v>
      </c>
      <c r="AW184">
        <v>49.649000000000001</v>
      </c>
      <c r="AX184">
        <v>18.222999999999999</v>
      </c>
    </row>
    <row r="185" spans="17:50" x14ac:dyDescent="0.2">
      <c r="AB185">
        <v>1</v>
      </c>
      <c r="AC185">
        <v>4</v>
      </c>
      <c r="AD185">
        <v>38</v>
      </c>
      <c r="AE185">
        <v>60</v>
      </c>
      <c r="AF185">
        <v>21782.065999999999</v>
      </c>
      <c r="AG185">
        <v>4988.9309999999996</v>
      </c>
      <c r="AH185">
        <v>6225.03</v>
      </c>
      <c r="AI185">
        <v>0.82099999999999995</v>
      </c>
      <c r="AJ185">
        <v>20.151</v>
      </c>
      <c r="AK185">
        <v>12.526999999999999</v>
      </c>
      <c r="AL185">
        <v>10345.61</v>
      </c>
      <c r="AM185">
        <v>4821.5230000000001</v>
      </c>
      <c r="AN185">
        <v>0.752</v>
      </c>
      <c r="AO185">
        <v>7063.4380000000001</v>
      </c>
      <c r="AP185">
        <v>0.372</v>
      </c>
      <c r="AQ185">
        <v>0.90500000000000003</v>
      </c>
      <c r="AR185">
        <v>0.60299999999999998</v>
      </c>
      <c r="AS185">
        <v>5.944</v>
      </c>
      <c r="AT185">
        <v>34.366999999999997</v>
      </c>
      <c r="AU185">
        <v>57.432000000000002</v>
      </c>
      <c r="AV185">
        <v>6.82</v>
      </c>
      <c r="AW185">
        <v>30.241</v>
      </c>
      <c r="AX185">
        <v>14.919</v>
      </c>
    </row>
    <row r="186" spans="17:50" x14ac:dyDescent="0.2">
      <c r="AB186">
        <v>1</v>
      </c>
      <c r="AC186">
        <v>4</v>
      </c>
      <c r="AD186">
        <v>39</v>
      </c>
      <c r="AE186">
        <v>120</v>
      </c>
      <c r="AF186">
        <v>12768.050999999999</v>
      </c>
      <c r="AG186">
        <v>6393.6589999999997</v>
      </c>
      <c r="AH186">
        <v>6574.0020000000004</v>
      </c>
      <c r="AI186">
        <v>-6.4000000000000001E-2</v>
      </c>
      <c r="AJ186">
        <v>18.834</v>
      </c>
      <c r="AK186">
        <v>6.6920000000000002</v>
      </c>
      <c r="AL186">
        <v>6267.7309999999998</v>
      </c>
      <c r="AM186">
        <v>6520.6030000000001</v>
      </c>
      <c r="AN186">
        <v>0.63600000000000001</v>
      </c>
      <c r="AO186">
        <v>8025.2259999999997</v>
      </c>
      <c r="AP186">
        <v>0.28100000000000003</v>
      </c>
      <c r="AQ186">
        <v>0.71599999999999997</v>
      </c>
      <c r="AR186">
        <v>0.45700000000000002</v>
      </c>
      <c r="AS186">
        <v>5.931</v>
      </c>
      <c r="AT186">
        <v>14.938000000000001</v>
      </c>
      <c r="AU186">
        <v>27.018000000000001</v>
      </c>
      <c r="AV186">
        <v>12.45</v>
      </c>
      <c r="AW186">
        <v>22.37</v>
      </c>
      <c r="AX186">
        <v>15.686</v>
      </c>
    </row>
    <row r="187" spans="17:50" x14ac:dyDescent="0.2">
      <c r="AB187">
        <v>1</v>
      </c>
      <c r="AC187">
        <v>4</v>
      </c>
      <c r="AD187">
        <v>40</v>
      </c>
      <c r="AE187">
        <v>12</v>
      </c>
      <c r="AF187">
        <v>34051.385000000002</v>
      </c>
      <c r="AG187">
        <v>573.58500000000004</v>
      </c>
      <c r="AH187">
        <v>7432.4030000000002</v>
      </c>
      <c r="AI187">
        <v>-1.6930000000000001</v>
      </c>
      <c r="AJ187">
        <v>26.457999999999998</v>
      </c>
      <c r="AK187">
        <v>19.474</v>
      </c>
      <c r="AL187">
        <v>15305.571</v>
      </c>
      <c r="AM187">
        <v>571.202</v>
      </c>
      <c r="AN187">
        <v>0.90900000000000003</v>
      </c>
      <c r="AO187">
        <v>9290.2129999999997</v>
      </c>
      <c r="AP187">
        <v>0.56200000000000006</v>
      </c>
      <c r="AQ187">
        <v>0.94</v>
      </c>
      <c r="AR187">
        <v>0.5</v>
      </c>
      <c r="AS187">
        <v>10.246</v>
      </c>
      <c r="AT187">
        <v>58.893999999999998</v>
      </c>
      <c r="AU187">
        <v>70.899000000000001</v>
      </c>
      <c r="AV187">
        <v>8.0500000000000007</v>
      </c>
      <c r="AW187">
        <v>39.905999999999999</v>
      </c>
      <c r="AX187">
        <v>18.969000000000001</v>
      </c>
    </row>
    <row r="188" spans="17:50" x14ac:dyDescent="0.2">
      <c r="AB188">
        <v>1</v>
      </c>
      <c r="AC188">
        <v>4</v>
      </c>
      <c r="AD188">
        <v>41</v>
      </c>
      <c r="AE188">
        <v>60</v>
      </c>
      <c r="AF188">
        <v>15559.251</v>
      </c>
      <c r="AG188">
        <v>9664.4650000000001</v>
      </c>
      <c r="AH188">
        <v>9698.3179999999993</v>
      </c>
      <c r="AI188">
        <v>-0.48399999999999999</v>
      </c>
      <c r="AJ188">
        <v>20.469000000000001</v>
      </c>
      <c r="AK188">
        <v>8.7530000000000001</v>
      </c>
      <c r="AL188">
        <v>7588.4719999999998</v>
      </c>
      <c r="AM188">
        <v>9679.1679999999997</v>
      </c>
      <c r="AN188">
        <v>0.223</v>
      </c>
      <c r="AO188">
        <v>10286.179</v>
      </c>
      <c r="AP188">
        <v>6.6000000000000003E-2</v>
      </c>
      <c r="AQ188">
        <v>0.81899999999999995</v>
      </c>
      <c r="AR188">
        <v>0.59499999999999997</v>
      </c>
      <c r="AS188">
        <v>5.4290000000000003</v>
      </c>
      <c r="AT188">
        <v>19.943999999999999</v>
      </c>
      <c r="AU188">
        <v>33.362000000000002</v>
      </c>
      <c r="AV188">
        <v>12.637</v>
      </c>
      <c r="AW188">
        <v>25.751999999999999</v>
      </c>
      <c r="AX188">
        <v>16.436</v>
      </c>
    </row>
    <row r="189" spans="17:50" x14ac:dyDescent="0.2">
      <c r="AB189">
        <v>1</v>
      </c>
      <c r="AC189">
        <v>4</v>
      </c>
      <c r="AD189">
        <v>42</v>
      </c>
      <c r="AE189">
        <v>120</v>
      </c>
      <c r="AF189">
        <v>12641.684999999999</v>
      </c>
      <c r="AG189">
        <v>8508.5300000000007</v>
      </c>
      <c r="AH189">
        <v>8631.5889999999999</v>
      </c>
      <c r="AI189">
        <v>-1.0840000000000001</v>
      </c>
      <c r="AJ189">
        <v>22.616</v>
      </c>
      <c r="AK189">
        <v>7.8109999999999999</v>
      </c>
      <c r="AL189">
        <v>6081.277</v>
      </c>
      <c r="AM189">
        <v>8611.1260000000002</v>
      </c>
      <c r="AN189">
        <v>0.26400000000000001</v>
      </c>
      <c r="AO189">
        <v>9509.4920000000002</v>
      </c>
      <c r="AP189">
        <v>8.3000000000000004E-2</v>
      </c>
      <c r="AQ189">
        <v>0.84499999999999997</v>
      </c>
      <c r="AR189">
        <v>0.18099999999999999</v>
      </c>
      <c r="AS189">
        <v>6.25</v>
      </c>
      <c r="AT189">
        <v>17.981999999999999</v>
      </c>
      <c r="AU189">
        <v>36.314</v>
      </c>
      <c r="AV189">
        <v>15.3</v>
      </c>
      <c r="AW189">
        <v>27.831</v>
      </c>
      <c r="AX189">
        <v>18.712</v>
      </c>
    </row>
    <row r="190" spans="17:50" x14ac:dyDescent="0.2">
      <c r="Q190" s="12"/>
      <c r="AB190">
        <v>1</v>
      </c>
      <c r="AC190">
        <v>4</v>
      </c>
      <c r="AD190">
        <v>43</v>
      </c>
      <c r="AE190">
        <v>12</v>
      </c>
      <c r="AF190">
        <v>32791.417999999998</v>
      </c>
      <c r="AG190">
        <v>11436.447</v>
      </c>
      <c r="AH190">
        <v>11582.540999999999</v>
      </c>
      <c r="AI190">
        <v>-4.5940000000000003</v>
      </c>
      <c r="AJ190">
        <v>30.594000000000001</v>
      </c>
      <c r="AK190">
        <v>18.459</v>
      </c>
      <c r="AL190">
        <v>15642.72</v>
      </c>
      <c r="AM190">
        <v>11405.02</v>
      </c>
      <c r="AN190">
        <v>0.71899999999999997</v>
      </c>
      <c r="AO190">
        <v>17363.547999999999</v>
      </c>
      <c r="AP190">
        <v>0.47899999999999998</v>
      </c>
      <c r="AQ190">
        <v>0.94799999999999995</v>
      </c>
      <c r="AR190">
        <v>0.55200000000000005</v>
      </c>
      <c r="AS190">
        <v>9.2040000000000006</v>
      </c>
      <c r="AT190">
        <v>44.186999999999998</v>
      </c>
      <c r="AU190">
        <v>57.369</v>
      </c>
      <c r="AV190">
        <v>14.583</v>
      </c>
      <c r="AW190">
        <v>40.337000000000003</v>
      </c>
      <c r="AX190">
        <v>22.635000000000002</v>
      </c>
    </row>
    <row r="191" spans="17:50" x14ac:dyDescent="0.2">
      <c r="Q191" s="12"/>
      <c r="AB191">
        <v>1</v>
      </c>
      <c r="AC191">
        <v>4</v>
      </c>
      <c r="AD191">
        <v>44</v>
      </c>
      <c r="AE191">
        <v>60</v>
      </c>
      <c r="AF191">
        <v>14401.94</v>
      </c>
      <c r="AG191">
        <v>-2357.6379999999999</v>
      </c>
      <c r="AH191">
        <v>4028.623</v>
      </c>
      <c r="AI191">
        <v>-0.28699999999999998</v>
      </c>
      <c r="AJ191">
        <v>18.349</v>
      </c>
      <c r="AK191">
        <v>7.6779999999999999</v>
      </c>
      <c r="AL191">
        <v>7023.73</v>
      </c>
      <c r="AM191">
        <v>-2331.8870000000002</v>
      </c>
      <c r="AN191">
        <v>0.79300000000000004</v>
      </c>
      <c r="AO191">
        <v>5067.0770000000002</v>
      </c>
      <c r="AP191">
        <v>0.52900000000000003</v>
      </c>
      <c r="AQ191">
        <v>0.78400000000000003</v>
      </c>
      <c r="AR191">
        <v>0.36199999999999999</v>
      </c>
      <c r="AS191">
        <v>6.2789999999999999</v>
      </c>
      <c r="AT191">
        <v>17.11</v>
      </c>
      <c r="AU191">
        <v>28.448</v>
      </c>
      <c r="AV191">
        <v>10.614000000000001</v>
      </c>
      <c r="AW191">
        <v>22.72</v>
      </c>
      <c r="AX191">
        <v>14.766999999999999</v>
      </c>
    </row>
    <row r="192" spans="17:50" x14ac:dyDescent="0.2">
      <c r="Q192" s="12"/>
      <c r="AB192">
        <v>1</v>
      </c>
      <c r="AC192">
        <v>4</v>
      </c>
      <c r="AD192">
        <v>45</v>
      </c>
      <c r="AE192">
        <v>120</v>
      </c>
      <c r="AF192">
        <v>16364.041999999999</v>
      </c>
      <c r="AG192">
        <v>-565.87400000000002</v>
      </c>
      <c r="AH192">
        <v>2638.8380000000002</v>
      </c>
      <c r="AI192">
        <v>-0.52700000000000002</v>
      </c>
      <c r="AJ192">
        <v>23.045999999999999</v>
      </c>
      <c r="AK192">
        <v>10.89</v>
      </c>
      <c r="AL192">
        <v>8031.2039999999997</v>
      </c>
      <c r="AM192">
        <v>-890.10199999999998</v>
      </c>
      <c r="AN192">
        <v>1</v>
      </c>
      <c r="AO192">
        <v>3310.7420000000002</v>
      </c>
      <c r="AP192">
        <v>0.66900000000000004</v>
      </c>
      <c r="AQ192">
        <v>0.98299999999999998</v>
      </c>
      <c r="AR192">
        <v>0.71599999999999997</v>
      </c>
      <c r="AS192">
        <v>4.9240000000000004</v>
      </c>
      <c r="AT192">
        <v>28.501000000000001</v>
      </c>
      <c r="AU192">
        <v>72.173000000000002</v>
      </c>
      <c r="AV192">
        <v>14.065</v>
      </c>
      <c r="AW192">
        <v>42.088999999999999</v>
      </c>
      <c r="AX192">
        <v>18.114000000000001</v>
      </c>
    </row>
    <row r="193" spans="17:50" x14ac:dyDescent="0.2">
      <c r="Q193" s="12"/>
      <c r="AB193">
        <v>1</v>
      </c>
      <c r="AC193">
        <v>4</v>
      </c>
      <c r="AD193">
        <v>46</v>
      </c>
      <c r="AE193">
        <v>12</v>
      </c>
      <c r="AF193">
        <v>26504.935000000001</v>
      </c>
      <c r="AG193">
        <v>3526.6239999999998</v>
      </c>
      <c r="AH193">
        <v>7595.5690000000004</v>
      </c>
      <c r="AI193">
        <v>0.48699999999999999</v>
      </c>
      <c r="AJ193">
        <v>18.559000000000001</v>
      </c>
      <c r="AK193">
        <v>11.205</v>
      </c>
      <c r="AL193">
        <v>12707.316000000001</v>
      </c>
      <c r="AM193">
        <v>3485.3870000000002</v>
      </c>
      <c r="AN193">
        <v>0.80200000000000005</v>
      </c>
      <c r="AO193">
        <v>8867.44</v>
      </c>
      <c r="AP193">
        <v>0.46300000000000002</v>
      </c>
      <c r="AQ193">
        <v>0.84499999999999997</v>
      </c>
      <c r="AR193">
        <v>0.44</v>
      </c>
      <c r="AS193">
        <v>7.4039999999999999</v>
      </c>
      <c r="AT193">
        <v>26.52</v>
      </c>
      <c r="AU193">
        <v>33.981000000000002</v>
      </c>
      <c r="AV193">
        <v>7.2869999999999999</v>
      </c>
      <c r="AW193">
        <v>24.477</v>
      </c>
      <c r="AX193">
        <v>13.401</v>
      </c>
    </row>
    <row r="194" spans="17:50" x14ac:dyDescent="0.2">
      <c r="Q194" s="12"/>
      <c r="AB194">
        <v>1</v>
      </c>
      <c r="AC194">
        <v>4</v>
      </c>
      <c r="AD194">
        <v>47</v>
      </c>
      <c r="AE194">
        <v>60</v>
      </c>
      <c r="AF194">
        <v>22586.612000000001</v>
      </c>
      <c r="AG194">
        <v>291.83699999999999</v>
      </c>
      <c r="AH194">
        <v>3070.1030000000001</v>
      </c>
      <c r="AI194">
        <v>-0.52</v>
      </c>
      <c r="AJ194">
        <v>34.081000000000003</v>
      </c>
      <c r="AK194">
        <v>24.326000000000001</v>
      </c>
      <c r="AL194">
        <v>10740.884</v>
      </c>
      <c r="AM194">
        <v>230.95400000000001</v>
      </c>
      <c r="AN194">
        <v>1</v>
      </c>
      <c r="AO194">
        <v>4193.9880000000003</v>
      </c>
      <c r="AP194">
        <v>0.82599999999999996</v>
      </c>
      <c r="AQ194">
        <v>1</v>
      </c>
      <c r="AR194">
        <v>0.78400000000000003</v>
      </c>
      <c r="AS194">
        <v>7.1059999999999999</v>
      </c>
      <c r="AT194">
        <v>54.655999999999999</v>
      </c>
      <c r="AU194">
        <v>79.688999999999993</v>
      </c>
      <c r="AV194">
        <v>9.7720000000000002</v>
      </c>
      <c r="AW194">
        <v>57.981000000000002</v>
      </c>
      <c r="AX194">
        <v>18.183</v>
      </c>
    </row>
    <row r="195" spans="17:50" x14ac:dyDescent="0.2">
      <c r="Q195" s="12"/>
      <c r="AB195">
        <v>1</v>
      </c>
      <c r="AC195">
        <v>4</v>
      </c>
      <c r="AD195">
        <v>48</v>
      </c>
      <c r="AE195">
        <v>120</v>
      </c>
      <c r="AF195">
        <v>12105.798000000001</v>
      </c>
      <c r="AG195">
        <v>831.33199999999999</v>
      </c>
      <c r="AH195">
        <v>2670.723</v>
      </c>
      <c r="AI195">
        <v>-0.877</v>
      </c>
      <c r="AJ195">
        <v>24.091000000000001</v>
      </c>
      <c r="AK195">
        <v>8.4190000000000005</v>
      </c>
      <c r="AL195">
        <v>5941.7640000000001</v>
      </c>
      <c r="AM195">
        <v>896.66499999999996</v>
      </c>
      <c r="AN195">
        <v>0.90100000000000002</v>
      </c>
      <c r="AO195">
        <v>3583.915</v>
      </c>
      <c r="AP195">
        <v>0.56999999999999995</v>
      </c>
      <c r="AQ195">
        <v>0.83599999999999997</v>
      </c>
      <c r="AR195">
        <v>0.47399999999999998</v>
      </c>
      <c r="AS195">
        <v>5.2770000000000001</v>
      </c>
      <c r="AT195">
        <v>18.504999999999999</v>
      </c>
      <c r="AU195">
        <v>38.963999999999999</v>
      </c>
      <c r="AV195">
        <v>15.847</v>
      </c>
      <c r="AW195">
        <v>30.613</v>
      </c>
      <c r="AX195">
        <v>19.527000000000001</v>
      </c>
    </row>
    <row r="196" spans="17:50" x14ac:dyDescent="0.2">
      <c r="Q196" s="12"/>
      <c r="AB196">
        <v>1</v>
      </c>
      <c r="AC196">
        <v>5</v>
      </c>
      <c r="AD196">
        <v>49</v>
      </c>
      <c r="AE196">
        <v>12</v>
      </c>
      <c r="AF196">
        <v>16722.225999999999</v>
      </c>
      <c r="AG196">
        <v>-2082.5819999999999</v>
      </c>
      <c r="AH196">
        <v>2313.2159999999999</v>
      </c>
      <c r="AI196">
        <v>0.46500000000000002</v>
      </c>
      <c r="AJ196">
        <v>14.491</v>
      </c>
      <c r="AK196">
        <v>9.3740000000000006</v>
      </c>
      <c r="AL196">
        <v>7481.0410000000002</v>
      </c>
      <c r="AM196">
        <v>-2076.4560000000001</v>
      </c>
      <c r="AN196">
        <v>1</v>
      </c>
      <c r="AO196">
        <v>2859.6779999999999</v>
      </c>
      <c r="AP196">
        <v>0.78500000000000003</v>
      </c>
      <c r="AQ196">
        <v>1</v>
      </c>
      <c r="AR196">
        <v>0.96599999999999997</v>
      </c>
      <c r="AS196">
        <v>1.647</v>
      </c>
      <c r="AT196">
        <v>22.721</v>
      </c>
      <c r="AU196">
        <v>28.643999999999998</v>
      </c>
      <c r="AV196">
        <v>5.4470000000000001</v>
      </c>
      <c r="AW196">
        <v>19.882000000000001</v>
      </c>
      <c r="AX196">
        <v>10.061999999999999</v>
      </c>
    </row>
    <row r="197" spans="17:50" x14ac:dyDescent="0.2">
      <c r="Q197" s="12"/>
      <c r="AB197">
        <v>1</v>
      </c>
      <c r="AC197">
        <v>5</v>
      </c>
      <c r="AD197">
        <v>50</v>
      </c>
      <c r="AE197">
        <v>60</v>
      </c>
      <c r="AF197">
        <v>5262.95</v>
      </c>
      <c r="AG197">
        <v>86.703000000000003</v>
      </c>
      <c r="AH197">
        <v>756.82799999999997</v>
      </c>
      <c r="AI197">
        <v>-0.108</v>
      </c>
      <c r="AJ197">
        <v>10.853999999999999</v>
      </c>
      <c r="AK197">
        <v>4.226</v>
      </c>
      <c r="AL197">
        <v>2677.16</v>
      </c>
      <c r="AM197">
        <v>68.637</v>
      </c>
      <c r="AN197">
        <v>1</v>
      </c>
      <c r="AO197">
        <v>995.803</v>
      </c>
      <c r="AP197">
        <v>0.73599999999999999</v>
      </c>
      <c r="AQ197">
        <v>1</v>
      </c>
      <c r="AR197">
        <v>0.86199999999999999</v>
      </c>
      <c r="AS197">
        <v>1.1000000000000001</v>
      </c>
      <c r="AT197">
        <v>8.93</v>
      </c>
      <c r="AU197">
        <v>15.12</v>
      </c>
      <c r="AV197">
        <v>6.641</v>
      </c>
      <c r="AW197">
        <v>12.909000000000001</v>
      </c>
      <c r="AX197">
        <v>8.8140000000000001</v>
      </c>
    </row>
    <row r="198" spans="17:50" x14ac:dyDescent="0.2">
      <c r="Q198" s="12"/>
      <c r="AB198">
        <v>1</v>
      </c>
      <c r="AC198">
        <v>5</v>
      </c>
      <c r="AD198">
        <v>51</v>
      </c>
      <c r="AE198">
        <v>120</v>
      </c>
      <c r="AF198">
        <v>3235.1320000000001</v>
      </c>
      <c r="AG198">
        <v>98.122</v>
      </c>
      <c r="AH198">
        <v>552.548</v>
      </c>
      <c r="AI198">
        <v>-4.4999999999999998E-2</v>
      </c>
      <c r="AJ198">
        <v>10.324</v>
      </c>
      <c r="AK198">
        <v>3.0880000000000001</v>
      </c>
      <c r="AL198">
        <v>1563.145</v>
      </c>
      <c r="AM198">
        <v>127.024</v>
      </c>
      <c r="AN198">
        <v>0.95</v>
      </c>
      <c r="AO198">
        <v>732.07299999999998</v>
      </c>
      <c r="AP198">
        <v>0.81</v>
      </c>
      <c r="AQ198">
        <v>1</v>
      </c>
      <c r="AR198">
        <v>0.82799999999999996</v>
      </c>
      <c r="AS198">
        <v>0.99199999999999999</v>
      </c>
      <c r="AT198">
        <v>6.1639999999999997</v>
      </c>
      <c r="AU198">
        <v>14.492000000000001</v>
      </c>
      <c r="AV198">
        <v>7.3520000000000003</v>
      </c>
      <c r="AW198">
        <v>12.377000000000001</v>
      </c>
      <c r="AX198">
        <v>8.7710000000000008</v>
      </c>
    </row>
    <row r="199" spans="17:50" x14ac:dyDescent="0.2">
      <c r="Q199" s="12"/>
      <c r="AB199">
        <v>1</v>
      </c>
      <c r="AC199">
        <v>5</v>
      </c>
      <c r="AD199">
        <v>52</v>
      </c>
      <c r="AE199">
        <v>12</v>
      </c>
      <c r="AF199">
        <v>15401.994000000001</v>
      </c>
      <c r="AG199">
        <v>216.904</v>
      </c>
      <c r="AH199">
        <v>1324.0830000000001</v>
      </c>
      <c r="AI199">
        <v>1.4E-2</v>
      </c>
      <c r="AJ199">
        <v>8.641</v>
      </c>
      <c r="AK199">
        <v>7.1639999999999997</v>
      </c>
      <c r="AL199">
        <v>6946.3450000000003</v>
      </c>
      <c r="AM199">
        <v>224.14599999999999</v>
      </c>
      <c r="AN199">
        <v>1</v>
      </c>
      <c r="AO199">
        <v>1559.8209999999999</v>
      </c>
      <c r="AP199">
        <v>1</v>
      </c>
      <c r="AQ199">
        <v>1</v>
      </c>
      <c r="AR199">
        <v>1</v>
      </c>
      <c r="AS199">
        <v>1.0209999999999999</v>
      </c>
      <c r="AT199">
        <v>16.916</v>
      </c>
      <c r="AU199">
        <v>18.434000000000001</v>
      </c>
      <c r="AV199">
        <v>0.51500000000000001</v>
      </c>
      <c r="AW199">
        <v>12.651999999999999</v>
      </c>
      <c r="AX199">
        <v>5.0519999999999996</v>
      </c>
    </row>
    <row r="200" spans="17:50" x14ac:dyDescent="0.2">
      <c r="Q200" s="12"/>
      <c r="AB200">
        <v>1</v>
      </c>
      <c r="AC200">
        <v>5</v>
      </c>
      <c r="AD200">
        <v>53</v>
      </c>
      <c r="AE200">
        <v>60</v>
      </c>
      <c r="AF200">
        <v>5599.5290000000005</v>
      </c>
      <c r="AG200">
        <v>-142.458</v>
      </c>
      <c r="AH200">
        <v>575.12800000000004</v>
      </c>
      <c r="AI200">
        <v>0.03</v>
      </c>
      <c r="AJ200">
        <v>9.7789999999999999</v>
      </c>
      <c r="AK200">
        <v>4.1639999999999997</v>
      </c>
      <c r="AL200">
        <v>2738.078</v>
      </c>
      <c r="AM200">
        <v>-157.98099999999999</v>
      </c>
      <c r="AN200">
        <v>1</v>
      </c>
      <c r="AO200">
        <v>873.57</v>
      </c>
      <c r="AP200">
        <v>0.89300000000000002</v>
      </c>
      <c r="AQ200">
        <v>1</v>
      </c>
      <c r="AR200">
        <v>0.879</v>
      </c>
      <c r="AS200">
        <v>0.69499999999999995</v>
      </c>
      <c r="AT200">
        <v>8.9429999999999996</v>
      </c>
      <c r="AU200">
        <v>14.417999999999999</v>
      </c>
      <c r="AV200">
        <v>5.5339999999999998</v>
      </c>
      <c r="AW200">
        <v>11.885</v>
      </c>
      <c r="AX200">
        <v>7.7389999999999999</v>
      </c>
    </row>
    <row r="201" spans="17:50" x14ac:dyDescent="0.2">
      <c r="AB201">
        <v>1</v>
      </c>
      <c r="AC201">
        <v>5</v>
      </c>
      <c r="AD201">
        <v>54</v>
      </c>
      <c r="AE201">
        <v>120</v>
      </c>
      <c r="AF201">
        <v>4803.9610000000002</v>
      </c>
      <c r="AG201">
        <v>-685.15099999999995</v>
      </c>
      <c r="AH201">
        <v>983.298</v>
      </c>
      <c r="AI201">
        <v>0.254</v>
      </c>
      <c r="AJ201">
        <v>9.2650000000000006</v>
      </c>
      <c r="AK201">
        <v>3.4279999999999999</v>
      </c>
      <c r="AL201">
        <v>2344.42</v>
      </c>
      <c r="AM201">
        <v>-685.5</v>
      </c>
      <c r="AN201">
        <v>0.85099999999999998</v>
      </c>
      <c r="AO201">
        <v>1375.365</v>
      </c>
      <c r="AP201">
        <v>0.66100000000000003</v>
      </c>
      <c r="AQ201">
        <v>1</v>
      </c>
      <c r="AR201">
        <v>0.78400000000000003</v>
      </c>
      <c r="AS201">
        <v>0.91100000000000003</v>
      </c>
      <c r="AT201">
        <v>7.2530000000000001</v>
      </c>
      <c r="AU201">
        <v>13.337999999999999</v>
      </c>
      <c r="AV201">
        <v>5.766</v>
      </c>
      <c r="AW201">
        <v>11.097</v>
      </c>
      <c r="AX201">
        <v>7.5590000000000002</v>
      </c>
    </row>
    <row r="202" spans="17:50" x14ac:dyDescent="0.2">
      <c r="AB202">
        <v>1</v>
      </c>
      <c r="AC202">
        <v>5</v>
      </c>
      <c r="AD202">
        <v>55</v>
      </c>
      <c r="AE202">
        <v>12</v>
      </c>
      <c r="AF202">
        <v>8933.4760000000006</v>
      </c>
      <c r="AG202">
        <v>-7688.9530000000004</v>
      </c>
      <c r="AH202">
        <v>7644.6930000000002</v>
      </c>
      <c r="AI202">
        <v>0.23300000000000001</v>
      </c>
      <c r="AJ202">
        <v>10.923</v>
      </c>
      <c r="AK202">
        <v>5.3360000000000003</v>
      </c>
      <c r="AL202">
        <v>4136.2740000000003</v>
      </c>
      <c r="AM202">
        <v>-7644.6930000000002</v>
      </c>
      <c r="AN202">
        <v>9.9000000000000005E-2</v>
      </c>
      <c r="AO202">
        <v>8122.1610000000001</v>
      </c>
      <c r="AP202">
        <v>2.5000000000000001E-2</v>
      </c>
      <c r="AQ202">
        <v>0.93100000000000005</v>
      </c>
      <c r="AR202">
        <v>0.73299999999999998</v>
      </c>
      <c r="AS202">
        <v>1.976</v>
      </c>
      <c r="AT202">
        <v>12.015000000000001</v>
      </c>
      <c r="AU202">
        <v>16.815000000000001</v>
      </c>
      <c r="AV202">
        <v>5.5529999999999999</v>
      </c>
      <c r="AW202">
        <v>13.426</v>
      </c>
      <c r="AX202">
        <v>8.4529999999999994</v>
      </c>
    </row>
    <row r="203" spans="17:50" x14ac:dyDescent="0.2">
      <c r="AB203">
        <v>1</v>
      </c>
      <c r="AC203">
        <v>5</v>
      </c>
      <c r="AD203">
        <v>56</v>
      </c>
      <c r="AE203">
        <v>60</v>
      </c>
      <c r="AF203">
        <v>8789.15</v>
      </c>
      <c r="AG203">
        <v>-1583.8979999999999</v>
      </c>
      <c r="AH203">
        <v>1396.675</v>
      </c>
      <c r="AI203">
        <v>0.30299999999999999</v>
      </c>
      <c r="AJ203">
        <v>11.592000000000001</v>
      </c>
      <c r="AK203">
        <v>4.8789999999999996</v>
      </c>
      <c r="AL203">
        <v>3729.14</v>
      </c>
      <c r="AM203">
        <v>-1341.8130000000001</v>
      </c>
      <c r="AN203">
        <v>0.96699999999999997</v>
      </c>
      <c r="AO203">
        <v>1801.085</v>
      </c>
      <c r="AP203">
        <v>0.51200000000000001</v>
      </c>
      <c r="AQ203">
        <v>1</v>
      </c>
      <c r="AR203">
        <v>0.93100000000000005</v>
      </c>
      <c r="AS203">
        <v>1.0620000000000001</v>
      </c>
      <c r="AT203">
        <v>11.051</v>
      </c>
      <c r="AU203">
        <v>17.573</v>
      </c>
      <c r="AV203">
        <v>7.0289999999999999</v>
      </c>
      <c r="AW203">
        <v>14.109</v>
      </c>
      <c r="AX203">
        <v>9.4350000000000005</v>
      </c>
    </row>
    <row r="204" spans="17:50" x14ac:dyDescent="0.2">
      <c r="AB204">
        <v>1</v>
      </c>
      <c r="AC204">
        <v>5</v>
      </c>
      <c r="AD204">
        <v>57</v>
      </c>
      <c r="AE204">
        <v>120</v>
      </c>
      <c r="AF204">
        <v>6011.38</v>
      </c>
      <c r="AG204">
        <v>44.182000000000002</v>
      </c>
      <c r="AH204">
        <v>1293.116</v>
      </c>
      <c r="AI204">
        <v>1.2E-2</v>
      </c>
      <c r="AJ204">
        <v>10.077</v>
      </c>
      <c r="AK204">
        <v>3.7090000000000001</v>
      </c>
      <c r="AL204">
        <v>2699.0590000000002</v>
      </c>
      <c r="AM204">
        <v>171.744</v>
      </c>
      <c r="AN204">
        <v>0.98299999999999998</v>
      </c>
      <c r="AO204">
        <v>1376.0930000000001</v>
      </c>
      <c r="AP204">
        <v>0.54500000000000004</v>
      </c>
      <c r="AQ204">
        <v>1</v>
      </c>
      <c r="AR204">
        <v>0.84499999999999997</v>
      </c>
      <c r="AS204">
        <v>0.88800000000000001</v>
      </c>
      <c r="AT204">
        <v>8.1440000000000001</v>
      </c>
      <c r="AU204">
        <v>14.247999999999999</v>
      </c>
      <c r="AV204">
        <v>6.6890000000000001</v>
      </c>
      <c r="AW204">
        <v>11.946999999999999</v>
      </c>
      <c r="AX204">
        <v>8.4060000000000006</v>
      </c>
    </row>
    <row r="205" spans="17:50" x14ac:dyDescent="0.2">
      <c r="AB205">
        <v>1</v>
      </c>
      <c r="AC205">
        <v>5</v>
      </c>
      <c r="AD205">
        <v>58</v>
      </c>
      <c r="AE205">
        <v>12</v>
      </c>
      <c r="AF205">
        <v>13940.700999999999</v>
      </c>
      <c r="AG205">
        <v>-4274.0609999999997</v>
      </c>
      <c r="AH205">
        <v>4325.2340000000004</v>
      </c>
      <c r="AI205">
        <v>0.13500000000000001</v>
      </c>
      <c r="AJ205">
        <v>9.5370000000000008</v>
      </c>
      <c r="AK205">
        <v>6.4850000000000003</v>
      </c>
      <c r="AL205">
        <v>6373.6319999999996</v>
      </c>
      <c r="AM205">
        <v>-4325.2340000000004</v>
      </c>
      <c r="AN205">
        <v>0.93400000000000005</v>
      </c>
      <c r="AO205">
        <v>4647.57</v>
      </c>
      <c r="AP205">
        <v>0.372</v>
      </c>
      <c r="AQ205">
        <v>1</v>
      </c>
      <c r="AR205">
        <v>1</v>
      </c>
      <c r="AS205">
        <v>1.1220000000000001</v>
      </c>
      <c r="AT205">
        <v>15.311999999999999</v>
      </c>
      <c r="AU205">
        <v>17.475999999999999</v>
      </c>
      <c r="AV205">
        <v>2.851</v>
      </c>
      <c r="AW205">
        <v>12.733000000000001</v>
      </c>
      <c r="AX205">
        <v>6.5339999999999998</v>
      </c>
    </row>
    <row r="206" spans="17:50" x14ac:dyDescent="0.2">
      <c r="AB206">
        <v>1</v>
      </c>
      <c r="AC206">
        <v>5</v>
      </c>
      <c r="AD206">
        <v>59</v>
      </c>
      <c r="AE206">
        <v>60</v>
      </c>
      <c r="AF206">
        <v>8533.1389999999992</v>
      </c>
      <c r="AG206">
        <v>-1404.884</v>
      </c>
      <c r="AH206">
        <v>1562.893</v>
      </c>
      <c r="AI206">
        <v>3.2000000000000001E-2</v>
      </c>
      <c r="AJ206">
        <v>10.598000000000001</v>
      </c>
      <c r="AK206">
        <v>4.617</v>
      </c>
      <c r="AL206">
        <v>3932.6559999999999</v>
      </c>
      <c r="AM206">
        <v>-1222.931</v>
      </c>
      <c r="AN206">
        <v>0.93400000000000005</v>
      </c>
      <c r="AO206">
        <v>1748.269</v>
      </c>
      <c r="AP206">
        <v>0.66900000000000004</v>
      </c>
      <c r="AQ206">
        <v>1</v>
      </c>
      <c r="AR206">
        <v>1</v>
      </c>
      <c r="AS206">
        <v>0.86899999999999999</v>
      </c>
      <c r="AT206">
        <v>9.9969999999999999</v>
      </c>
      <c r="AU206">
        <v>15.326000000000001</v>
      </c>
      <c r="AV206">
        <v>6.1070000000000002</v>
      </c>
      <c r="AW206">
        <v>12.742000000000001</v>
      </c>
      <c r="AX206">
        <v>8.5079999999999991</v>
      </c>
    </row>
    <row r="207" spans="17:50" x14ac:dyDescent="0.2">
      <c r="AB207">
        <v>1</v>
      </c>
      <c r="AC207">
        <v>5</v>
      </c>
      <c r="AD207">
        <v>60</v>
      </c>
      <c r="AE207">
        <v>120</v>
      </c>
      <c r="AF207">
        <v>7646.058</v>
      </c>
      <c r="AG207">
        <v>-486.72800000000001</v>
      </c>
      <c r="AH207">
        <v>695.274</v>
      </c>
      <c r="AI207">
        <v>8.8999999999999996E-2</v>
      </c>
      <c r="AJ207">
        <v>10.978999999999999</v>
      </c>
      <c r="AK207">
        <v>4.806</v>
      </c>
      <c r="AL207">
        <v>3646.8249999999998</v>
      </c>
      <c r="AM207">
        <v>-468.77100000000002</v>
      </c>
      <c r="AN207">
        <v>1</v>
      </c>
      <c r="AO207">
        <v>1074.8689999999999</v>
      </c>
      <c r="AP207">
        <v>0.86799999999999999</v>
      </c>
      <c r="AQ207">
        <v>1</v>
      </c>
      <c r="AR207">
        <v>0.90500000000000003</v>
      </c>
      <c r="AS207">
        <v>0.94399999999999995</v>
      </c>
      <c r="AT207">
        <v>10.502000000000001</v>
      </c>
      <c r="AU207">
        <v>17.253</v>
      </c>
      <c r="AV207">
        <v>6.5279999999999996</v>
      </c>
      <c r="AW207">
        <v>13.62</v>
      </c>
      <c r="AX207">
        <v>8.7940000000000005</v>
      </c>
    </row>
    <row r="208" spans="17:50" x14ac:dyDescent="0.2">
      <c r="AB208">
        <v>1</v>
      </c>
      <c r="AC208">
        <v>5</v>
      </c>
      <c r="AD208">
        <v>13</v>
      </c>
      <c r="AE208">
        <v>12</v>
      </c>
      <c r="AF208">
        <v>14401.368</v>
      </c>
      <c r="AG208">
        <v>889.01800000000003</v>
      </c>
      <c r="AH208">
        <v>2917.2579999999998</v>
      </c>
      <c r="AI208">
        <v>-0.33900000000000002</v>
      </c>
      <c r="AJ208">
        <v>21.873000000000001</v>
      </c>
      <c r="AK208">
        <v>8.3970000000000002</v>
      </c>
      <c r="AL208">
        <v>6374.8280000000004</v>
      </c>
      <c r="AM208">
        <v>877.92899999999997</v>
      </c>
      <c r="AN208">
        <v>0.94199999999999995</v>
      </c>
      <c r="AO208">
        <v>3634.7730000000001</v>
      </c>
      <c r="AP208">
        <v>0.66900000000000004</v>
      </c>
      <c r="AQ208">
        <v>0.84499999999999997</v>
      </c>
      <c r="AR208">
        <v>0.53400000000000003</v>
      </c>
      <c r="AS208">
        <v>5.2590000000000003</v>
      </c>
      <c r="AT208">
        <v>19.096</v>
      </c>
      <c r="AU208">
        <v>31.204999999999998</v>
      </c>
      <c r="AV208">
        <v>14.227</v>
      </c>
      <c r="AW208">
        <v>25.861999999999998</v>
      </c>
      <c r="AX208">
        <v>18.234000000000002</v>
      </c>
    </row>
    <row r="209" spans="28:50" x14ac:dyDescent="0.2">
      <c r="AB209">
        <v>1</v>
      </c>
      <c r="AC209">
        <v>5</v>
      </c>
      <c r="AD209">
        <v>14</v>
      </c>
      <c r="AE209">
        <v>60</v>
      </c>
      <c r="AF209">
        <v>6589.27</v>
      </c>
      <c r="AG209">
        <v>-174.93199999999999</v>
      </c>
      <c r="AH209">
        <v>1038.4100000000001</v>
      </c>
      <c r="AI209">
        <v>-0.111</v>
      </c>
      <c r="AJ209">
        <v>43.826999999999998</v>
      </c>
      <c r="AK209">
        <v>8.6</v>
      </c>
      <c r="AL209">
        <v>3168.8760000000002</v>
      </c>
      <c r="AM209">
        <v>-181.33699999999999</v>
      </c>
      <c r="AN209">
        <v>0.98299999999999998</v>
      </c>
      <c r="AO209">
        <v>1330.0809999999999</v>
      </c>
      <c r="AP209">
        <v>0.71899999999999997</v>
      </c>
      <c r="AQ209">
        <v>0.98299999999999998</v>
      </c>
      <c r="AR209">
        <v>0.75</v>
      </c>
      <c r="AS209">
        <v>2.7029999999999998</v>
      </c>
      <c r="AT209">
        <v>17.888999999999999</v>
      </c>
      <c r="AU209">
        <v>55.098999999999997</v>
      </c>
      <c r="AV209">
        <v>33.643999999999998</v>
      </c>
      <c r="AW209">
        <v>49.194000000000003</v>
      </c>
      <c r="AX209">
        <v>38.685000000000002</v>
      </c>
    </row>
    <row r="210" spans="28:50" x14ac:dyDescent="0.2">
      <c r="AB210">
        <v>1</v>
      </c>
      <c r="AC210">
        <v>5</v>
      </c>
      <c r="AD210">
        <v>15</v>
      </c>
      <c r="AE210">
        <v>120</v>
      </c>
      <c r="AF210">
        <v>5054.1660000000002</v>
      </c>
      <c r="AG210">
        <v>-206.19499999999999</v>
      </c>
      <c r="AH210">
        <v>795.78399999999999</v>
      </c>
      <c r="AI210">
        <v>-0.20499999999999999</v>
      </c>
      <c r="AJ210">
        <v>42.433999999999997</v>
      </c>
      <c r="AK210">
        <v>6.78</v>
      </c>
      <c r="AL210">
        <v>2466.9450000000002</v>
      </c>
      <c r="AM210">
        <v>-210.761</v>
      </c>
      <c r="AN210">
        <v>0.98299999999999998</v>
      </c>
      <c r="AO210">
        <v>1078.9359999999999</v>
      </c>
      <c r="AP210">
        <v>0.79300000000000004</v>
      </c>
      <c r="AQ210">
        <v>1</v>
      </c>
      <c r="AR210">
        <v>0.86199999999999999</v>
      </c>
      <c r="AS210">
        <v>1.992</v>
      </c>
      <c r="AT210">
        <v>13.96</v>
      </c>
      <c r="AU210">
        <v>53.68</v>
      </c>
      <c r="AV210">
        <v>33.369</v>
      </c>
      <c r="AW210">
        <v>47.546999999999997</v>
      </c>
      <c r="AX210">
        <v>37.779000000000003</v>
      </c>
    </row>
    <row r="211" spans="28:50" x14ac:dyDescent="0.2">
      <c r="AB211">
        <v>1</v>
      </c>
      <c r="AC211">
        <v>5</v>
      </c>
      <c r="AD211">
        <v>16</v>
      </c>
      <c r="AE211">
        <v>12</v>
      </c>
      <c r="AF211">
        <v>20647.314999999999</v>
      </c>
      <c r="AG211">
        <v>696.18700000000001</v>
      </c>
      <c r="AH211">
        <v>3465.5680000000002</v>
      </c>
      <c r="AI211">
        <v>-0.35499999999999998</v>
      </c>
      <c r="AJ211">
        <v>19.283000000000001</v>
      </c>
      <c r="AK211">
        <v>9.5180000000000007</v>
      </c>
      <c r="AL211">
        <v>9590.5419999999995</v>
      </c>
      <c r="AM211">
        <v>697.55600000000004</v>
      </c>
      <c r="AN211">
        <v>0.99199999999999999</v>
      </c>
      <c r="AO211">
        <v>4484.4809999999998</v>
      </c>
      <c r="AP211">
        <v>0.77700000000000002</v>
      </c>
      <c r="AQ211">
        <v>0.871</v>
      </c>
      <c r="AR211">
        <v>0.621</v>
      </c>
      <c r="AS211">
        <v>5.6529999999999996</v>
      </c>
      <c r="AT211">
        <v>22.478999999999999</v>
      </c>
      <c r="AU211">
        <v>32.645000000000003</v>
      </c>
      <c r="AV211">
        <v>9.5009999999999994</v>
      </c>
      <c r="AW211">
        <v>24.041</v>
      </c>
      <c r="AX211">
        <v>15.111000000000001</v>
      </c>
    </row>
    <row r="212" spans="28:50" x14ac:dyDescent="0.2">
      <c r="AB212">
        <v>1</v>
      </c>
      <c r="AC212">
        <v>5</v>
      </c>
      <c r="AD212">
        <v>17</v>
      </c>
      <c r="AE212">
        <v>60</v>
      </c>
      <c r="AF212">
        <v>11819.550999999999</v>
      </c>
      <c r="AG212">
        <v>-428.28899999999999</v>
      </c>
      <c r="AH212">
        <v>1563.3040000000001</v>
      </c>
      <c r="AI212">
        <v>-0.378</v>
      </c>
      <c r="AJ212">
        <v>29.29</v>
      </c>
      <c r="AK212">
        <v>11.548999999999999</v>
      </c>
      <c r="AL212">
        <v>5686.0330000000004</v>
      </c>
      <c r="AM212">
        <v>-424.113</v>
      </c>
      <c r="AN212">
        <v>0.99199999999999999</v>
      </c>
      <c r="AO212">
        <v>2137.6619999999998</v>
      </c>
      <c r="AP212">
        <v>0.86799999999999999</v>
      </c>
      <c r="AQ212">
        <v>1</v>
      </c>
      <c r="AR212">
        <v>0.82799999999999996</v>
      </c>
      <c r="AS212">
        <v>3.4740000000000002</v>
      </c>
      <c r="AT212">
        <v>25.596</v>
      </c>
      <c r="AU212">
        <v>48.360999999999997</v>
      </c>
      <c r="AV212">
        <v>17.137</v>
      </c>
      <c r="AW212">
        <v>37.664999999999999</v>
      </c>
      <c r="AX212">
        <v>22.436</v>
      </c>
    </row>
    <row r="213" spans="28:50" x14ac:dyDescent="0.2">
      <c r="AB213">
        <v>1</v>
      </c>
      <c r="AC213">
        <v>5</v>
      </c>
      <c r="AD213">
        <v>18</v>
      </c>
      <c r="AE213">
        <v>120</v>
      </c>
      <c r="AF213">
        <v>7522.5010000000002</v>
      </c>
      <c r="AG213">
        <v>-77.19</v>
      </c>
      <c r="AH213">
        <v>1732.6759999999999</v>
      </c>
      <c r="AI213">
        <v>-0.437</v>
      </c>
      <c r="AJ213">
        <v>24.209</v>
      </c>
      <c r="AK213">
        <v>6.577</v>
      </c>
      <c r="AL213">
        <v>3673.6509999999998</v>
      </c>
      <c r="AM213">
        <v>-78.042000000000002</v>
      </c>
      <c r="AN213">
        <v>0.91700000000000004</v>
      </c>
      <c r="AO213">
        <v>2459.7820000000002</v>
      </c>
      <c r="AP213">
        <v>0.66100000000000003</v>
      </c>
      <c r="AQ213">
        <v>0.81899999999999995</v>
      </c>
      <c r="AR213">
        <v>0.58599999999999997</v>
      </c>
      <c r="AS213">
        <v>4.2210000000000001</v>
      </c>
      <c r="AT213">
        <v>13.84</v>
      </c>
      <c r="AU213">
        <v>32.700000000000003</v>
      </c>
      <c r="AV213">
        <v>17.611999999999998</v>
      </c>
      <c r="AW213">
        <v>28.01</v>
      </c>
      <c r="AX213">
        <v>20.771999999999998</v>
      </c>
    </row>
    <row r="214" spans="28:50" x14ac:dyDescent="0.2">
      <c r="AB214">
        <v>1</v>
      </c>
      <c r="AC214">
        <v>5</v>
      </c>
      <c r="AD214">
        <v>19</v>
      </c>
      <c r="AE214">
        <v>12</v>
      </c>
      <c r="AF214">
        <v>11141.43</v>
      </c>
      <c r="AG214">
        <v>652.17100000000005</v>
      </c>
      <c r="AH214">
        <v>2651.7109999999998</v>
      </c>
      <c r="AI214">
        <v>-0.88</v>
      </c>
      <c r="AJ214">
        <v>21.169</v>
      </c>
      <c r="AK214">
        <v>7.7709999999999999</v>
      </c>
      <c r="AL214">
        <v>4978.768</v>
      </c>
      <c r="AM214">
        <v>619.54499999999996</v>
      </c>
      <c r="AN214">
        <v>0.89300000000000002</v>
      </c>
      <c r="AO214">
        <v>3814.1309999999999</v>
      </c>
      <c r="AP214">
        <v>0.504</v>
      </c>
      <c r="AQ214">
        <v>0.81899999999999995</v>
      </c>
      <c r="AR214">
        <v>0.49099999999999999</v>
      </c>
      <c r="AS214">
        <v>5.4989999999999997</v>
      </c>
      <c r="AT214">
        <v>17.227</v>
      </c>
      <c r="AU214">
        <v>31.105</v>
      </c>
      <c r="AV214">
        <v>14.625999999999999</v>
      </c>
      <c r="AW214">
        <v>24.974</v>
      </c>
      <c r="AX214">
        <v>18.11</v>
      </c>
    </row>
    <row r="215" spans="28:50" x14ac:dyDescent="0.2">
      <c r="AB215">
        <v>1</v>
      </c>
      <c r="AC215">
        <v>5</v>
      </c>
      <c r="AD215">
        <v>20</v>
      </c>
      <c r="AE215">
        <v>60</v>
      </c>
      <c r="AF215">
        <v>4995.7910000000002</v>
      </c>
      <c r="AG215">
        <v>-663.75300000000004</v>
      </c>
      <c r="AH215">
        <v>1121.127</v>
      </c>
      <c r="AI215">
        <v>-9.1999999999999998E-2</v>
      </c>
      <c r="AJ215">
        <v>33.924999999999997</v>
      </c>
      <c r="AK215">
        <v>5.952</v>
      </c>
      <c r="AL215">
        <v>2427.681</v>
      </c>
      <c r="AM215">
        <v>-676.41200000000003</v>
      </c>
      <c r="AN215">
        <v>0.88400000000000001</v>
      </c>
      <c r="AO215">
        <v>1784.4259999999999</v>
      </c>
      <c r="AP215">
        <v>0.74399999999999999</v>
      </c>
      <c r="AQ215">
        <v>0.92200000000000004</v>
      </c>
      <c r="AR215">
        <v>0.70699999999999996</v>
      </c>
      <c r="AS215">
        <v>2.5960000000000001</v>
      </c>
      <c r="AT215">
        <v>12.323</v>
      </c>
      <c r="AU215">
        <v>41.994</v>
      </c>
      <c r="AV215">
        <v>26.797999999999998</v>
      </c>
      <c r="AW215">
        <v>37.636000000000003</v>
      </c>
      <c r="AX215">
        <v>30.361000000000001</v>
      </c>
    </row>
    <row r="216" spans="28:50" x14ac:dyDescent="0.2">
      <c r="AB216">
        <v>1</v>
      </c>
      <c r="AC216">
        <v>5</v>
      </c>
      <c r="AD216">
        <v>21</v>
      </c>
      <c r="AE216">
        <v>120</v>
      </c>
      <c r="AF216">
        <v>4138.8590000000004</v>
      </c>
      <c r="AG216">
        <v>-24.952000000000002</v>
      </c>
      <c r="AH216">
        <v>634.67899999999997</v>
      </c>
      <c r="AI216">
        <v>-0.20799999999999999</v>
      </c>
      <c r="AJ216">
        <v>38.847000000000001</v>
      </c>
      <c r="AK216">
        <v>5.3220000000000001</v>
      </c>
      <c r="AL216">
        <v>2018.4639999999999</v>
      </c>
      <c r="AM216">
        <v>-30.058</v>
      </c>
      <c r="AN216">
        <v>0.95</v>
      </c>
      <c r="AO216">
        <v>951.16</v>
      </c>
      <c r="AP216">
        <v>0.81</v>
      </c>
      <c r="AQ216">
        <v>0.97399999999999998</v>
      </c>
      <c r="AR216">
        <v>0.80200000000000005</v>
      </c>
      <c r="AS216">
        <v>1.738</v>
      </c>
      <c r="AT216">
        <v>10.965999999999999</v>
      </c>
      <c r="AU216">
        <v>45.051000000000002</v>
      </c>
      <c r="AV216">
        <v>32.9</v>
      </c>
      <c r="AW216">
        <v>41.877000000000002</v>
      </c>
      <c r="AX216">
        <v>35.893000000000001</v>
      </c>
    </row>
    <row r="217" spans="28:50" x14ac:dyDescent="0.2">
      <c r="AB217">
        <v>1</v>
      </c>
      <c r="AC217">
        <v>5</v>
      </c>
      <c r="AD217">
        <v>22</v>
      </c>
      <c r="AE217">
        <v>12</v>
      </c>
      <c r="AF217">
        <v>21747.201000000001</v>
      </c>
      <c r="AG217">
        <v>3039.9630000000002</v>
      </c>
      <c r="AH217">
        <v>4552.8590000000004</v>
      </c>
      <c r="AI217">
        <v>-0.40300000000000002</v>
      </c>
      <c r="AJ217">
        <v>18.678999999999998</v>
      </c>
      <c r="AK217">
        <v>9.3059999999999992</v>
      </c>
      <c r="AL217">
        <v>10252.477999999999</v>
      </c>
      <c r="AM217">
        <v>3030.4479999999999</v>
      </c>
      <c r="AN217">
        <v>0.94199999999999995</v>
      </c>
      <c r="AO217">
        <v>5669.6760000000004</v>
      </c>
      <c r="AP217">
        <v>0.64500000000000002</v>
      </c>
      <c r="AQ217">
        <v>0.81</v>
      </c>
      <c r="AR217">
        <v>0.51700000000000002</v>
      </c>
      <c r="AS217">
        <v>6.41</v>
      </c>
      <c r="AT217">
        <v>21.677</v>
      </c>
      <c r="AU217">
        <v>31.452999999999999</v>
      </c>
      <c r="AV217">
        <v>9.8360000000000003</v>
      </c>
      <c r="AW217">
        <v>23.797000000000001</v>
      </c>
      <c r="AX217">
        <v>14.426</v>
      </c>
    </row>
    <row r="218" spans="28:50" x14ac:dyDescent="0.2">
      <c r="AB218">
        <v>1</v>
      </c>
      <c r="AC218">
        <v>5</v>
      </c>
      <c r="AD218">
        <v>23</v>
      </c>
      <c r="AE218">
        <v>60</v>
      </c>
      <c r="AF218">
        <v>9813.1830000000009</v>
      </c>
      <c r="AG218">
        <v>254.84800000000001</v>
      </c>
      <c r="AH218">
        <v>1608.806</v>
      </c>
      <c r="AI218">
        <v>-0.41</v>
      </c>
      <c r="AJ218">
        <v>23.844000000000001</v>
      </c>
      <c r="AK218">
        <v>7.8380000000000001</v>
      </c>
      <c r="AL218">
        <v>4759.9669999999996</v>
      </c>
      <c r="AM218">
        <v>244.386</v>
      </c>
      <c r="AN218">
        <v>0.94199999999999995</v>
      </c>
      <c r="AO218">
        <v>2505.163</v>
      </c>
      <c r="AP218">
        <v>0.752</v>
      </c>
      <c r="AQ218">
        <v>0.86199999999999999</v>
      </c>
      <c r="AR218">
        <v>0.66400000000000003</v>
      </c>
      <c r="AS218">
        <v>4.0140000000000002</v>
      </c>
      <c r="AT218">
        <v>17.062999999999999</v>
      </c>
      <c r="AU218">
        <v>35.588000000000001</v>
      </c>
      <c r="AV218">
        <v>16.265000000000001</v>
      </c>
      <c r="AW218">
        <v>28.95</v>
      </c>
      <c r="AX218">
        <v>19.731999999999999</v>
      </c>
    </row>
    <row r="219" spans="28:50" x14ac:dyDescent="0.2">
      <c r="AB219">
        <v>1</v>
      </c>
      <c r="AC219">
        <v>5</v>
      </c>
      <c r="AD219">
        <v>24</v>
      </c>
      <c r="AE219">
        <v>120</v>
      </c>
      <c r="AF219">
        <v>8761.0930000000008</v>
      </c>
      <c r="AG219">
        <v>221.68600000000001</v>
      </c>
      <c r="AH219">
        <v>1338.548</v>
      </c>
      <c r="AI219">
        <v>-0.30099999999999999</v>
      </c>
      <c r="AJ219">
        <v>32.19</v>
      </c>
      <c r="AK219">
        <v>9.1780000000000008</v>
      </c>
      <c r="AL219">
        <v>4271.0479999999998</v>
      </c>
      <c r="AM219">
        <v>219.45599999999999</v>
      </c>
      <c r="AN219">
        <v>0.98299999999999998</v>
      </c>
      <c r="AO219">
        <v>1786.8889999999999</v>
      </c>
      <c r="AP219">
        <v>0.80200000000000005</v>
      </c>
      <c r="AQ219">
        <v>0.98299999999999998</v>
      </c>
      <c r="AR219">
        <v>0.80200000000000005</v>
      </c>
      <c r="AS219">
        <v>2.742</v>
      </c>
      <c r="AT219">
        <v>19.361000000000001</v>
      </c>
      <c r="AU219">
        <v>45.213000000000001</v>
      </c>
      <c r="AV219">
        <v>22.440999999999999</v>
      </c>
      <c r="AW219">
        <v>38.115000000000002</v>
      </c>
      <c r="AX219">
        <v>27.135999999999999</v>
      </c>
    </row>
    <row r="220" spans="28:50" x14ac:dyDescent="0.2">
      <c r="AB220">
        <v>1</v>
      </c>
      <c r="AC220">
        <v>5</v>
      </c>
      <c r="AD220">
        <v>25</v>
      </c>
      <c r="AE220">
        <v>12</v>
      </c>
      <c r="AF220">
        <v>15637.960999999999</v>
      </c>
      <c r="AG220">
        <v>-1728.4069999999999</v>
      </c>
      <c r="AH220">
        <v>3797.4079999999999</v>
      </c>
      <c r="AI220">
        <v>-0.73799999999999999</v>
      </c>
      <c r="AJ220">
        <v>19.864999999999998</v>
      </c>
      <c r="AK220">
        <v>7.7850000000000001</v>
      </c>
      <c r="AL220">
        <v>7102.3710000000001</v>
      </c>
      <c r="AM220">
        <v>-1757.3620000000001</v>
      </c>
      <c r="AN220">
        <v>0.90900000000000003</v>
      </c>
      <c r="AO220">
        <v>4921.7700000000004</v>
      </c>
      <c r="AP220">
        <v>0.53700000000000003</v>
      </c>
      <c r="AQ220">
        <v>0.78400000000000003</v>
      </c>
      <c r="AR220">
        <v>0.49099999999999999</v>
      </c>
      <c r="AS220">
        <v>5.7640000000000002</v>
      </c>
      <c r="AT220">
        <v>17.792999999999999</v>
      </c>
      <c r="AU220">
        <v>30.149000000000001</v>
      </c>
      <c r="AV220">
        <v>11.532</v>
      </c>
      <c r="AW220">
        <v>24.149000000000001</v>
      </c>
      <c r="AX220">
        <v>16.004999999999999</v>
      </c>
    </row>
    <row r="221" spans="28:50" x14ac:dyDescent="0.2">
      <c r="AB221">
        <v>1</v>
      </c>
      <c r="AC221">
        <v>5</v>
      </c>
      <c r="AD221">
        <v>26</v>
      </c>
      <c r="AE221">
        <v>60</v>
      </c>
      <c r="AF221">
        <v>7673.3980000000001</v>
      </c>
      <c r="AG221">
        <v>-185.08600000000001</v>
      </c>
      <c r="AH221">
        <v>1231.01</v>
      </c>
      <c r="AI221">
        <v>-7.3999999999999996E-2</v>
      </c>
      <c r="AJ221">
        <v>34.561</v>
      </c>
      <c r="AK221">
        <v>7.8890000000000002</v>
      </c>
      <c r="AL221">
        <v>3570.9569999999999</v>
      </c>
      <c r="AM221">
        <v>-157.762</v>
      </c>
      <c r="AN221">
        <v>0.96699999999999997</v>
      </c>
      <c r="AO221">
        <v>1619.0029999999999</v>
      </c>
      <c r="AP221">
        <v>0.71899999999999997</v>
      </c>
      <c r="AQ221">
        <v>0.93100000000000005</v>
      </c>
      <c r="AR221">
        <v>0.69799999999999995</v>
      </c>
      <c r="AS221">
        <v>3.3220000000000001</v>
      </c>
      <c r="AT221">
        <v>16.863</v>
      </c>
      <c r="AU221">
        <v>42.878999999999998</v>
      </c>
      <c r="AV221">
        <v>26.66</v>
      </c>
      <c r="AW221">
        <v>38.470999999999997</v>
      </c>
      <c r="AX221">
        <v>30.795999999999999</v>
      </c>
    </row>
    <row r="222" spans="28:50" x14ac:dyDescent="0.2">
      <c r="AB222">
        <v>1</v>
      </c>
      <c r="AC222">
        <v>5</v>
      </c>
      <c r="AD222">
        <v>27</v>
      </c>
      <c r="AE222">
        <v>120</v>
      </c>
      <c r="AF222">
        <v>5559.4979999999996</v>
      </c>
      <c r="AG222">
        <v>-55.073</v>
      </c>
      <c r="AH222">
        <v>538.31100000000004</v>
      </c>
      <c r="AI222">
        <v>0.16300000000000001</v>
      </c>
      <c r="AJ222">
        <v>41.548000000000002</v>
      </c>
      <c r="AK222">
        <v>7.0270000000000001</v>
      </c>
      <c r="AL222">
        <v>2685.5520000000001</v>
      </c>
      <c r="AM222">
        <v>-43.649000000000001</v>
      </c>
      <c r="AN222">
        <v>0.99199999999999999</v>
      </c>
      <c r="AO222">
        <v>799.79899999999998</v>
      </c>
      <c r="AP222">
        <v>0.95</v>
      </c>
      <c r="AQ222">
        <v>1</v>
      </c>
      <c r="AR222">
        <v>0.92200000000000004</v>
      </c>
      <c r="AS222">
        <v>1.6759999999999999</v>
      </c>
      <c r="AT222">
        <v>14.494999999999999</v>
      </c>
      <c r="AU222">
        <v>48.786000000000001</v>
      </c>
      <c r="AV222">
        <v>33.564</v>
      </c>
      <c r="AW222">
        <v>45.161000000000001</v>
      </c>
      <c r="AX222">
        <v>37.97</v>
      </c>
    </row>
    <row r="223" spans="28:50" x14ac:dyDescent="0.2">
      <c r="AB223">
        <v>1</v>
      </c>
      <c r="AC223">
        <v>5</v>
      </c>
      <c r="AD223">
        <v>28</v>
      </c>
      <c r="AE223">
        <v>12</v>
      </c>
      <c r="AF223">
        <v>16063.087</v>
      </c>
      <c r="AG223">
        <v>-2252.989</v>
      </c>
      <c r="AH223">
        <v>4170.7740000000003</v>
      </c>
      <c r="AI223">
        <v>0.58299999999999996</v>
      </c>
      <c r="AJ223">
        <v>19.893000000000001</v>
      </c>
      <c r="AK223">
        <v>8.0030000000000001</v>
      </c>
      <c r="AL223">
        <v>7390.0330000000004</v>
      </c>
      <c r="AM223">
        <v>-2228.2060000000001</v>
      </c>
      <c r="AN223">
        <v>0.89300000000000002</v>
      </c>
      <c r="AO223">
        <v>5428.2709999999997</v>
      </c>
      <c r="AP223">
        <v>0.52100000000000002</v>
      </c>
      <c r="AQ223">
        <v>0.81899999999999995</v>
      </c>
      <c r="AR223">
        <v>0.64700000000000002</v>
      </c>
      <c r="AS223">
        <v>5.45</v>
      </c>
      <c r="AT223">
        <v>18.57</v>
      </c>
      <c r="AU223">
        <v>30.683</v>
      </c>
      <c r="AV223">
        <v>11.505000000000001</v>
      </c>
      <c r="AW223">
        <v>24.388000000000002</v>
      </c>
      <c r="AX223">
        <v>15.936999999999999</v>
      </c>
    </row>
    <row r="224" spans="28:50" x14ac:dyDescent="0.2">
      <c r="AB224">
        <v>1</v>
      </c>
      <c r="AC224">
        <v>5</v>
      </c>
      <c r="AD224">
        <v>29</v>
      </c>
      <c r="AE224">
        <v>60</v>
      </c>
      <c r="AF224">
        <v>12607.339</v>
      </c>
      <c r="AG224">
        <v>-1111.67</v>
      </c>
      <c r="AH224">
        <v>2368.6109999999999</v>
      </c>
      <c r="AI224">
        <v>0.113</v>
      </c>
      <c r="AJ224">
        <v>28.943999999999999</v>
      </c>
      <c r="AK224">
        <v>12.42</v>
      </c>
      <c r="AL224">
        <v>6075.5249999999996</v>
      </c>
      <c r="AM224">
        <v>-1117.778</v>
      </c>
      <c r="AN224">
        <v>0.97499999999999998</v>
      </c>
      <c r="AO224">
        <v>3278.0390000000002</v>
      </c>
      <c r="AP224">
        <v>0.71899999999999997</v>
      </c>
      <c r="AQ224">
        <v>0.98299999999999998</v>
      </c>
      <c r="AR224">
        <v>0.64700000000000002</v>
      </c>
      <c r="AS224">
        <v>5.085</v>
      </c>
      <c r="AT224">
        <v>27.254000000000001</v>
      </c>
      <c r="AU224">
        <v>46.497</v>
      </c>
      <c r="AV224">
        <v>16.611999999999998</v>
      </c>
      <c r="AW224">
        <v>36.890999999999998</v>
      </c>
      <c r="AX224">
        <v>22.498999999999999</v>
      </c>
    </row>
    <row r="225" spans="28:50" x14ac:dyDescent="0.2">
      <c r="AB225">
        <v>1</v>
      </c>
      <c r="AC225">
        <v>5</v>
      </c>
      <c r="AD225">
        <v>30</v>
      </c>
      <c r="AE225">
        <v>120</v>
      </c>
      <c r="AF225">
        <v>8965.5290000000005</v>
      </c>
      <c r="AG225">
        <v>-548.72199999999998</v>
      </c>
      <c r="AH225">
        <v>1802.1790000000001</v>
      </c>
      <c r="AI225">
        <v>-0.42899999999999999</v>
      </c>
      <c r="AJ225">
        <v>24.352</v>
      </c>
      <c r="AK225">
        <v>7.03</v>
      </c>
      <c r="AL225">
        <v>4388.5600000000004</v>
      </c>
      <c r="AM225">
        <v>-507.64600000000002</v>
      </c>
      <c r="AN225">
        <v>0.94199999999999995</v>
      </c>
      <c r="AO225">
        <v>2522.6239999999998</v>
      </c>
      <c r="AP225">
        <v>0.69399999999999995</v>
      </c>
      <c r="AQ225">
        <v>0.85299999999999998</v>
      </c>
      <c r="AR225">
        <v>0.59499999999999997</v>
      </c>
      <c r="AS225">
        <v>4.0389999999999997</v>
      </c>
      <c r="AT225">
        <v>14.962999999999999</v>
      </c>
      <c r="AU225">
        <v>33.401000000000003</v>
      </c>
      <c r="AV225">
        <v>17.420000000000002</v>
      </c>
      <c r="AW225">
        <v>28.321000000000002</v>
      </c>
      <c r="AX225">
        <v>20.86</v>
      </c>
    </row>
    <row r="226" spans="28:50" x14ac:dyDescent="0.2">
      <c r="AB226">
        <v>1</v>
      </c>
      <c r="AC226">
        <v>5</v>
      </c>
      <c r="AD226">
        <v>31</v>
      </c>
      <c r="AE226">
        <v>12</v>
      </c>
      <c r="AF226">
        <v>24808.501</v>
      </c>
      <c r="AG226">
        <v>-10112.409</v>
      </c>
      <c r="AH226">
        <v>12306.724</v>
      </c>
      <c r="AI226">
        <v>-1.9339999999999999</v>
      </c>
      <c r="AJ226">
        <v>26.138000000000002</v>
      </c>
      <c r="AK226">
        <v>12.849</v>
      </c>
      <c r="AL226">
        <v>11743.837</v>
      </c>
      <c r="AM226">
        <v>-10106.776</v>
      </c>
      <c r="AN226">
        <v>0.52900000000000003</v>
      </c>
      <c r="AO226">
        <v>14045.931</v>
      </c>
      <c r="AP226">
        <v>0.23100000000000001</v>
      </c>
      <c r="AQ226">
        <v>0.86199999999999999</v>
      </c>
      <c r="AR226">
        <v>0.40500000000000003</v>
      </c>
      <c r="AS226">
        <v>8.77</v>
      </c>
      <c r="AT226">
        <v>29.28</v>
      </c>
      <c r="AU226">
        <v>41.643000000000001</v>
      </c>
      <c r="AV226">
        <v>12.907999999999999</v>
      </c>
      <c r="AW226">
        <v>32.93</v>
      </c>
      <c r="AX226">
        <v>19.722999999999999</v>
      </c>
    </row>
    <row r="227" spans="28:50" x14ac:dyDescent="0.2">
      <c r="AB227">
        <v>1</v>
      </c>
      <c r="AC227">
        <v>5</v>
      </c>
      <c r="AD227">
        <v>32</v>
      </c>
      <c r="AE227">
        <v>60</v>
      </c>
      <c r="AF227">
        <v>26619.85</v>
      </c>
      <c r="AG227">
        <v>76.694000000000003</v>
      </c>
      <c r="AH227">
        <v>4042.9180000000001</v>
      </c>
      <c r="AI227">
        <v>0.68700000000000006</v>
      </c>
      <c r="AJ227">
        <v>19.515999999999998</v>
      </c>
      <c r="AK227">
        <v>13.755000000000001</v>
      </c>
      <c r="AL227">
        <v>12475.758</v>
      </c>
      <c r="AM227">
        <v>-131.89500000000001</v>
      </c>
      <c r="AN227">
        <v>0.91700000000000004</v>
      </c>
      <c r="AO227">
        <v>5017.5810000000001</v>
      </c>
      <c r="AP227">
        <v>0.79300000000000004</v>
      </c>
      <c r="AQ227">
        <v>1</v>
      </c>
      <c r="AR227">
        <v>0.71599999999999997</v>
      </c>
      <c r="AS227">
        <v>5.992</v>
      </c>
      <c r="AT227">
        <v>46.320999999999998</v>
      </c>
      <c r="AU227">
        <v>57.63</v>
      </c>
      <c r="AV227">
        <v>7.1369999999999996</v>
      </c>
      <c r="AW227">
        <v>29.167000000000002</v>
      </c>
      <c r="AX227">
        <v>13.494</v>
      </c>
    </row>
    <row r="228" spans="28:50" x14ac:dyDescent="0.2">
      <c r="AB228">
        <v>1</v>
      </c>
      <c r="AC228">
        <v>5</v>
      </c>
      <c r="AD228">
        <v>33</v>
      </c>
      <c r="AE228">
        <v>120</v>
      </c>
      <c r="AF228">
        <v>29377.708999999999</v>
      </c>
      <c r="AG228">
        <v>-822.35699999999997</v>
      </c>
      <c r="AH228">
        <v>8226.0310000000009</v>
      </c>
      <c r="AI228">
        <v>-1.1619999999999999</v>
      </c>
      <c r="AJ228">
        <v>54.125</v>
      </c>
      <c r="AK228">
        <v>35.293999999999997</v>
      </c>
      <c r="AL228">
        <v>15232.947</v>
      </c>
      <c r="AM228">
        <v>-1215.8389999999999</v>
      </c>
      <c r="AN228">
        <v>0.90900000000000003</v>
      </c>
      <c r="AO228">
        <v>9475.9230000000007</v>
      </c>
      <c r="AP228">
        <v>0.45500000000000002</v>
      </c>
      <c r="AQ228">
        <v>0.93100000000000005</v>
      </c>
      <c r="AR228">
        <v>0.73299999999999998</v>
      </c>
      <c r="AS228">
        <v>13.635999999999999</v>
      </c>
      <c r="AT228">
        <v>71.31</v>
      </c>
      <c r="AU228">
        <v>97.513999999999996</v>
      </c>
      <c r="AV228">
        <v>24.056000000000001</v>
      </c>
      <c r="AW228">
        <v>70.853999999999999</v>
      </c>
      <c r="AX228">
        <v>39.246000000000002</v>
      </c>
    </row>
    <row r="229" spans="28:50" x14ac:dyDescent="0.2">
      <c r="AB229">
        <v>1</v>
      </c>
      <c r="AC229">
        <v>5</v>
      </c>
      <c r="AD229">
        <v>34</v>
      </c>
      <c r="AE229">
        <v>12</v>
      </c>
      <c r="AF229">
        <v>53608.055</v>
      </c>
      <c r="AG229">
        <v>8565.607</v>
      </c>
      <c r="AH229">
        <v>12450.501</v>
      </c>
      <c r="AI229">
        <v>-1.075</v>
      </c>
      <c r="AJ229">
        <v>55.439</v>
      </c>
      <c r="AK229">
        <v>50.218000000000004</v>
      </c>
      <c r="AL229">
        <v>25663.56</v>
      </c>
      <c r="AM229">
        <v>8498.9349999999995</v>
      </c>
      <c r="AN229">
        <v>0.92600000000000005</v>
      </c>
      <c r="AO229">
        <v>14555.186</v>
      </c>
      <c r="AP229">
        <v>0.438</v>
      </c>
      <c r="AQ229">
        <v>0.96599999999999997</v>
      </c>
      <c r="AR229">
        <v>0.78400000000000003</v>
      </c>
      <c r="AS229">
        <v>14.395</v>
      </c>
      <c r="AT229">
        <v>108.556</v>
      </c>
      <c r="AU229">
        <v>106.31</v>
      </c>
      <c r="AV229">
        <v>14.32</v>
      </c>
      <c r="AW229">
        <v>78.433000000000007</v>
      </c>
      <c r="AX229">
        <v>34.061999999999998</v>
      </c>
    </row>
    <row r="230" spans="28:50" x14ac:dyDescent="0.2">
      <c r="AB230">
        <v>1</v>
      </c>
      <c r="AC230">
        <v>5</v>
      </c>
      <c r="AD230">
        <v>35</v>
      </c>
      <c r="AE230">
        <v>60</v>
      </c>
      <c r="AF230">
        <v>30844.871999999999</v>
      </c>
      <c r="AG230">
        <v>2932.0239999999999</v>
      </c>
      <c r="AH230">
        <v>6224.3289999999997</v>
      </c>
      <c r="AI230">
        <v>0.53900000000000003</v>
      </c>
      <c r="AJ230">
        <v>28.157</v>
      </c>
      <c r="AK230">
        <v>26.242999999999999</v>
      </c>
      <c r="AL230">
        <v>15168.927</v>
      </c>
      <c r="AM230">
        <v>2803.5540000000001</v>
      </c>
      <c r="AN230">
        <v>0.96699999999999997</v>
      </c>
      <c r="AO230">
        <v>7574.4809999999998</v>
      </c>
      <c r="AP230">
        <v>0.65300000000000002</v>
      </c>
      <c r="AQ230">
        <v>1</v>
      </c>
      <c r="AR230">
        <v>0.621</v>
      </c>
      <c r="AS230">
        <v>10.228999999999999</v>
      </c>
      <c r="AT230">
        <v>61.512</v>
      </c>
      <c r="AU230">
        <v>68.734999999999999</v>
      </c>
      <c r="AV230">
        <v>5.4829999999999997</v>
      </c>
      <c r="AW230">
        <v>43.774999999999999</v>
      </c>
      <c r="AX230">
        <v>16.666</v>
      </c>
    </row>
    <row r="231" spans="28:50" x14ac:dyDescent="0.2">
      <c r="AB231">
        <v>1</v>
      </c>
      <c r="AC231">
        <v>5</v>
      </c>
      <c r="AD231">
        <v>36</v>
      </c>
      <c r="AE231">
        <v>120</v>
      </c>
      <c r="AF231">
        <v>21447.132000000001</v>
      </c>
      <c r="AG231">
        <v>226.98400000000001</v>
      </c>
      <c r="AH231">
        <v>3631.5</v>
      </c>
      <c r="AI231">
        <v>0.109</v>
      </c>
      <c r="AJ231">
        <v>29.053000000000001</v>
      </c>
      <c r="AK231">
        <v>15.256</v>
      </c>
      <c r="AL231">
        <v>9283.2669999999998</v>
      </c>
      <c r="AM231">
        <v>199.40100000000001</v>
      </c>
      <c r="AN231">
        <v>1</v>
      </c>
      <c r="AO231">
        <v>4252.9560000000001</v>
      </c>
      <c r="AP231">
        <v>0.71899999999999997</v>
      </c>
      <c r="AQ231">
        <v>1</v>
      </c>
      <c r="AR231">
        <v>0.621</v>
      </c>
      <c r="AS231">
        <v>6.2069999999999999</v>
      </c>
      <c r="AT231">
        <v>47.8</v>
      </c>
      <c r="AU231">
        <v>77.638000000000005</v>
      </c>
      <c r="AV231">
        <v>15.435</v>
      </c>
      <c r="AW231">
        <v>44.624000000000002</v>
      </c>
      <c r="AX231">
        <v>21.395</v>
      </c>
    </row>
    <row r="232" spans="28:50" x14ac:dyDescent="0.2">
      <c r="AB232">
        <v>1</v>
      </c>
      <c r="AC232">
        <v>5</v>
      </c>
      <c r="AD232">
        <v>37</v>
      </c>
      <c r="AE232">
        <v>12</v>
      </c>
      <c r="AF232">
        <v>44422.341999999997</v>
      </c>
      <c r="AG232">
        <v>4562.8590000000004</v>
      </c>
      <c r="AH232">
        <v>11060.659</v>
      </c>
      <c r="AI232">
        <v>-2.1379999999999999</v>
      </c>
      <c r="AJ232">
        <v>38.728000000000002</v>
      </c>
      <c r="AK232">
        <v>40.795000000000002</v>
      </c>
      <c r="AL232">
        <v>20758.701000000001</v>
      </c>
      <c r="AM232">
        <v>4542.47</v>
      </c>
      <c r="AN232">
        <v>0.90100000000000002</v>
      </c>
      <c r="AO232">
        <v>13158.934999999999</v>
      </c>
      <c r="AP232">
        <v>0.47899999999999998</v>
      </c>
      <c r="AQ232">
        <v>1</v>
      </c>
      <c r="AR232">
        <v>0.79300000000000004</v>
      </c>
      <c r="AS232">
        <v>10.625999999999999</v>
      </c>
      <c r="AT232">
        <v>94.275999999999996</v>
      </c>
      <c r="AU232">
        <v>85.129000000000005</v>
      </c>
      <c r="AV232">
        <v>3.17</v>
      </c>
      <c r="AW232">
        <v>59.933999999999997</v>
      </c>
      <c r="AX232">
        <v>15.721</v>
      </c>
    </row>
    <row r="233" spans="28:50" x14ac:dyDescent="0.2">
      <c r="AB233">
        <v>1</v>
      </c>
      <c r="AC233">
        <v>5</v>
      </c>
      <c r="AD233">
        <v>38</v>
      </c>
      <c r="AE233">
        <v>60</v>
      </c>
      <c r="AF233">
        <v>18949.863000000001</v>
      </c>
      <c r="AG233">
        <v>8814.1489999999994</v>
      </c>
      <c r="AH233">
        <v>8986.56</v>
      </c>
      <c r="AI233">
        <v>-0.10199999999999999</v>
      </c>
      <c r="AJ233">
        <v>18.021999999999998</v>
      </c>
      <c r="AK233">
        <v>10.031000000000001</v>
      </c>
      <c r="AL233">
        <v>8531.1290000000008</v>
      </c>
      <c r="AM233">
        <v>8741.8320000000003</v>
      </c>
      <c r="AN233">
        <v>0.54500000000000004</v>
      </c>
      <c r="AO233">
        <v>10602.92</v>
      </c>
      <c r="AP233">
        <v>0.16500000000000001</v>
      </c>
      <c r="AQ233">
        <v>0.871</v>
      </c>
      <c r="AR233">
        <v>0.47399999999999998</v>
      </c>
      <c r="AS233">
        <v>6.5519999999999996</v>
      </c>
      <c r="AT233">
        <v>28.047000000000001</v>
      </c>
      <c r="AU233">
        <v>44.854999999999997</v>
      </c>
      <c r="AV233">
        <v>9.6890000000000001</v>
      </c>
      <c r="AW233">
        <v>24.289000000000001</v>
      </c>
      <c r="AX233">
        <v>13.923999999999999</v>
      </c>
    </row>
    <row r="234" spans="28:50" x14ac:dyDescent="0.2">
      <c r="AB234">
        <v>1</v>
      </c>
      <c r="AC234">
        <v>5</v>
      </c>
      <c r="AD234">
        <v>39</v>
      </c>
      <c r="AE234">
        <v>120</v>
      </c>
      <c r="AF234">
        <v>12704.111000000001</v>
      </c>
      <c r="AG234">
        <v>7776.3320000000003</v>
      </c>
      <c r="AH234">
        <v>7865.23</v>
      </c>
      <c r="AI234">
        <v>-0.59</v>
      </c>
      <c r="AJ234">
        <v>19.186</v>
      </c>
      <c r="AK234">
        <v>7.4470000000000001</v>
      </c>
      <c r="AL234">
        <v>6283.3639999999996</v>
      </c>
      <c r="AM234">
        <v>7826.9620000000004</v>
      </c>
      <c r="AN234">
        <v>0.38800000000000001</v>
      </c>
      <c r="AO234">
        <v>8749.1</v>
      </c>
      <c r="AP234">
        <v>0.157</v>
      </c>
      <c r="AQ234">
        <v>0.81</v>
      </c>
      <c r="AR234">
        <v>0.51700000000000002</v>
      </c>
      <c r="AS234">
        <v>5.6219999999999999</v>
      </c>
      <c r="AT234">
        <v>16.584</v>
      </c>
      <c r="AU234">
        <v>28.719000000000001</v>
      </c>
      <c r="AV234">
        <v>12.689</v>
      </c>
      <c r="AW234">
        <v>23.207000000000001</v>
      </c>
      <c r="AX234">
        <v>15.888999999999999</v>
      </c>
    </row>
    <row r="235" spans="28:50" x14ac:dyDescent="0.2">
      <c r="AB235">
        <v>1</v>
      </c>
      <c r="AC235">
        <v>5</v>
      </c>
      <c r="AD235">
        <v>40</v>
      </c>
      <c r="AE235">
        <v>12</v>
      </c>
      <c r="AF235">
        <v>39750.358999999997</v>
      </c>
      <c r="AG235">
        <v>1587.3879999999999</v>
      </c>
      <c r="AH235">
        <v>6292.2830000000004</v>
      </c>
      <c r="AI235">
        <v>-0.80800000000000005</v>
      </c>
      <c r="AJ235">
        <v>44.46</v>
      </c>
      <c r="AK235">
        <v>36.835999999999999</v>
      </c>
      <c r="AL235">
        <v>18365.762999999999</v>
      </c>
      <c r="AM235">
        <v>1554.029</v>
      </c>
      <c r="AN235">
        <v>0.93400000000000005</v>
      </c>
      <c r="AO235">
        <v>8636.134</v>
      </c>
      <c r="AP235">
        <v>0.73599999999999999</v>
      </c>
      <c r="AQ235">
        <v>0.99099999999999999</v>
      </c>
      <c r="AR235">
        <v>0.75900000000000001</v>
      </c>
      <c r="AS235">
        <v>9.6850000000000005</v>
      </c>
      <c r="AT235">
        <v>83.41</v>
      </c>
      <c r="AU235">
        <v>89.983999999999995</v>
      </c>
      <c r="AV235">
        <v>6.2949999999999999</v>
      </c>
      <c r="AW235">
        <v>64.97</v>
      </c>
      <c r="AX235">
        <v>25.699000000000002</v>
      </c>
    </row>
    <row r="236" spans="28:50" x14ac:dyDescent="0.2">
      <c r="AB236">
        <v>1</v>
      </c>
      <c r="AC236">
        <v>5</v>
      </c>
      <c r="AD236">
        <v>41</v>
      </c>
      <c r="AE236">
        <v>60</v>
      </c>
      <c r="AF236">
        <v>16475.805</v>
      </c>
      <c r="AG236">
        <v>7918.393</v>
      </c>
      <c r="AH236">
        <v>7949.52</v>
      </c>
      <c r="AI236">
        <v>-1.673</v>
      </c>
      <c r="AJ236">
        <v>20.995999999999999</v>
      </c>
      <c r="AK236">
        <v>8.7279999999999998</v>
      </c>
      <c r="AL236">
        <v>8059.7240000000002</v>
      </c>
      <c r="AM236">
        <v>7866.4769999999999</v>
      </c>
      <c r="AN236">
        <v>0.44600000000000001</v>
      </c>
      <c r="AO236">
        <v>9566.4699999999993</v>
      </c>
      <c r="AP236">
        <v>0.28899999999999998</v>
      </c>
      <c r="AQ236">
        <v>0.78400000000000003</v>
      </c>
      <c r="AR236">
        <v>0.25900000000000001</v>
      </c>
      <c r="AS236">
        <v>7.3360000000000003</v>
      </c>
      <c r="AT236">
        <v>18.995000000000001</v>
      </c>
      <c r="AU236">
        <v>31.824999999999999</v>
      </c>
      <c r="AV236">
        <v>12.724</v>
      </c>
      <c r="AW236">
        <v>25.712</v>
      </c>
      <c r="AX236">
        <v>16.882000000000001</v>
      </c>
    </row>
    <row r="237" spans="28:50" x14ac:dyDescent="0.2">
      <c r="AB237">
        <v>1</v>
      </c>
      <c r="AC237">
        <v>5</v>
      </c>
      <c r="AD237">
        <v>42</v>
      </c>
      <c r="AE237">
        <v>120</v>
      </c>
      <c r="AF237">
        <v>17282.893</v>
      </c>
      <c r="AG237">
        <v>6908.8270000000002</v>
      </c>
      <c r="AH237">
        <v>7130.8159999999998</v>
      </c>
      <c r="AI237">
        <v>-0.318</v>
      </c>
      <c r="AJ237">
        <v>22.315999999999999</v>
      </c>
      <c r="AK237">
        <v>14.637</v>
      </c>
      <c r="AL237">
        <v>8330.982</v>
      </c>
      <c r="AM237">
        <v>7054.0829999999996</v>
      </c>
      <c r="AN237">
        <v>0.56200000000000006</v>
      </c>
      <c r="AO237">
        <v>8009.3159999999998</v>
      </c>
      <c r="AP237">
        <v>0.223</v>
      </c>
      <c r="AQ237">
        <v>0.92200000000000004</v>
      </c>
      <c r="AR237">
        <v>0.55200000000000005</v>
      </c>
      <c r="AS237">
        <v>6.4089999999999998</v>
      </c>
      <c r="AT237">
        <v>36.939</v>
      </c>
      <c r="AU237">
        <v>47.470999999999997</v>
      </c>
      <c r="AV237">
        <v>10.528</v>
      </c>
      <c r="AW237">
        <v>30.960999999999999</v>
      </c>
      <c r="AX237">
        <v>16.882999999999999</v>
      </c>
    </row>
    <row r="238" spans="28:50" x14ac:dyDescent="0.2">
      <c r="AB238">
        <v>1</v>
      </c>
      <c r="AC238">
        <v>5</v>
      </c>
      <c r="AD238">
        <v>43</v>
      </c>
      <c r="AE238">
        <v>12</v>
      </c>
      <c r="AF238">
        <v>33912.489000000001</v>
      </c>
      <c r="AG238">
        <v>3886.8090000000002</v>
      </c>
      <c r="AH238">
        <v>8972.4419999999991</v>
      </c>
      <c r="AI238">
        <v>-4.1719999999999997</v>
      </c>
      <c r="AJ238">
        <v>29.204000000000001</v>
      </c>
      <c r="AK238">
        <v>18.61</v>
      </c>
      <c r="AL238">
        <v>15900.706</v>
      </c>
      <c r="AM238">
        <v>3775.8359999999998</v>
      </c>
      <c r="AN238">
        <v>0.79300000000000004</v>
      </c>
      <c r="AO238">
        <v>14607.021000000001</v>
      </c>
      <c r="AP238">
        <v>0.63600000000000001</v>
      </c>
      <c r="AQ238">
        <v>0.86199999999999999</v>
      </c>
      <c r="AR238">
        <v>0.51700000000000002</v>
      </c>
      <c r="AS238">
        <v>10.018000000000001</v>
      </c>
      <c r="AT238">
        <v>48.552</v>
      </c>
      <c r="AU238">
        <v>67.438999999999993</v>
      </c>
      <c r="AV238">
        <v>13.692</v>
      </c>
      <c r="AW238">
        <v>43.213000000000001</v>
      </c>
      <c r="AX238">
        <v>20.544</v>
      </c>
    </row>
    <row r="239" spans="28:50" x14ac:dyDescent="0.2">
      <c r="AB239">
        <v>1</v>
      </c>
      <c r="AC239">
        <v>5</v>
      </c>
      <c r="AD239">
        <v>44</v>
      </c>
      <c r="AE239">
        <v>60</v>
      </c>
      <c r="AF239">
        <v>17068.781999999999</v>
      </c>
      <c r="AG239">
        <v>-2419.047</v>
      </c>
      <c r="AH239">
        <v>3538.096</v>
      </c>
      <c r="AI239">
        <v>-0.50600000000000001</v>
      </c>
      <c r="AJ239">
        <v>19.638000000000002</v>
      </c>
      <c r="AK239">
        <v>14.492000000000001</v>
      </c>
      <c r="AL239">
        <v>8203.16</v>
      </c>
      <c r="AM239">
        <v>-2361.4279999999999</v>
      </c>
      <c r="AN239">
        <v>0.86799999999999999</v>
      </c>
      <c r="AO239">
        <v>4992.0370000000003</v>
      </c>
      <c r="AP239">
        <v>0.74399999999999999</v>
      </c>
      <c r="AQ239">
        <v>0.88800000000000001</v>
      </c>
      <c r="AR239">
        <v>0.58599999999999997</v>
      </c>
      <c r="AS239">
        <v>6.3959999999999999</v>
      </c>
      <c r="AT239">
        <v>36.107999999999997</v>
      </c>
      <c r="AU239">
        <v>58.311</v>
      </c>
      <c r="AV239">
        <v>6.8339999999999996</v>
      </c>
      <c r="AW239">
        <v>39.963000000000001</v>
      </c>
      <c r="AX239">
        <v>13.832000000000001</v>
      </c>
    </row>
    <row r="240" spans="28:50" x14ac:dyDescent="0.2">
      <c r="AB240">
        <v>1</v>
      </c>
      <c r="AC240">
        <v>5</v>
      </c>
      <c r="AD240">
        <v>45</v>
      </c>
      <c r="AE240">
        <v>120</v>
      </c>
      <c r="AF240">
        <v>12201.385</v>
      </c>
      <c r="AG240">
        <v>-982.26400000000001</v>
      </c>
      <c r="AH240">
        <v>2528.2539999999999</v>
      </c>
      <c r="AI240">
        <v>-0.15</v>
      </c>
      <c r="AJ240">
        <v>21.731000000000002</v>
      </c>
      <c r="AK240">
        <v>8.1319999999999997</v>
      </c>
      <c r="AL240">
        <v>5904.0749999999998</v>
      </c>
      <c r="AM240">
        <v>-978.31299999999999</v>
      </c>
      <c r="AN240">
        <v>0.92600000000000005</v>
      </c>
      <c r="AO240">
        <v>3263.41</v>
      </c>
      <c r="AP240">
        <v>0.628</v>
      </c>
      <c r="AQ240">
        <v>0.89700000000000002</v>
      </c>
      <c r="AR240">
        <v>0.57799999999999996</v>
      </c>
      <c r="AS240">
        <v>4.8810000000000002</v>
      </c>
      <c r="AT240">
        <v>18.885000000000002</v>
      </c>
      <c r="AU240">
        <v>37.319000000000003</v>
      </c>
      <c r="AV240">
        <v>13.875999999999999</v>
      </c>
      <c r="AW240">
        <v>27.292999999999999</v>
      </c>
      <c r="AX240">
        <v>17.478999999999999</v>
      </c>
    </row>
    <row r="241" spans="28:50" x14ac:dyDescent="0.2">
      <c r="AB241">
        <v>1</v>
      </c>
      <c r="AC241">
        <v>5</v>
      </c>
      <c r="AD241">
        <v>46</v>
      </c>
      <c r="AE241">
        <v>12</v>
      </c>
      <c r="AF241">
        <v>35073.85</v>
      </c>
      <c r="AG241">
        <v>7931.6329999999998</v>
      </c>
      <c r="AH241">
        <v>8532.643</v>
      </c>
      <c r="AI241">
        <v>-1.855</v>
      </c>
      <c r="AJ241">
        <v>31.678999999999998</v>
      </c>
      <c r="AK241">
        <v>20.734999999999999</v>
      </c>
      <c r="AL241">
        <v>16231.843000000001</v>
      </c>
      <c r="AM241">
        <v>7860.125</v>
      </c>
      <c r="AN241">
        <v>0.86799999999999999</v>
      </c>
      <c r="AO241">
        <v>10743.451999999999</v>
      </c>
      <c r="AP241">
        <v>0.48799999999999999</v>
      </c>
      <c r="AQ241">
        <v>0.94</v>
      </c>
      <c r="AR241">
        <v>0.80200000000000005</v>
      </c>
      <c r="AS241">
        <v>7.4850000000000003</v>
      </c>
      <c r="AT241">
        <v>55.363</v>
      </c>
      <c r="AU241">
        <v>69.745999999999995</v>
      </c>
      <c r="AV241">
        <v>13.025</v>
      </c>
      <c r="AW241">
        <v>44.914999999999999</v>
      </c>
      <c r="AX241">
        <v>22.13</v>
      </c>
    </row>
    <row r="242" spans="28:50" x14ac:dyDescent="0.2">
      <c r="AB242">
        <v>1</v>
      </c>
      <c r="AC242">
        <v>5</v>
      </c>
      <c r="AD242">
        <v>47</v>
      </c>
      <c r="AE242">
        <v>60</v>
      </c>
      <c r="AF242">
        <v>15798.674999999999</v>
      </c>
      <c r="AG242">
        <v>-254.77199999999999</v>
      </c>
      <c r="AH242">
        <v>2286.13</v>
      </c>
      <c r="AI242">
        <v>-0.27800000000000002</v>
      </c>
      <c r="AJ242">
        <v>21.317</v>
      </c>
      <c r="AK242">
        <v>9.0090000000000003</v>
      </c>
      <c r="AL242">
        <v>7523.44</v>
      </c>
      <c r="AM242">
        <v>-298.04899999999998</v>
      </c>
      <c r="AN242">
        <v>0.93400000000000005</v>
      </c>
      <c r="AO242">
        <v>3398.55</v>
      </c>
      <c r="AP242">
        <v>0.77700000000000002</v>
      </c>
      <c r="AQ242">
        <v>0.871</v>
      </c>
      <c r="AR242">
        <v>0.629</v>
      </c>
      <c r="AS242">
        <v>4.6929999999999996</v>
      </c>
      <c r="AT242">
        <v>20.25</v>
      </c>
      <c r="AU242">
        <v>35.317</v>
      </c>
      <c r="AV242">
        <v>12.1</v>
      </c>
      <c r="AW242">
        <v>27.15</v>
      </c>
      <c r="AX242">
        <v>16.829000000000001</v>
      </c>
    </row>
    <row r="243" spans="28:50" x14ac:dyDescent="0.2">
      <c r="AB243">
        <v>1</v>
      </c>
      <c r="AC243">
        <v>5</v>
      </c>
      <c r="AD243">
        <v>48</v>
      </c>
      <c r="AE243">
        <v>120</v>
      </c>
      <c r="AF243">
        <v>15592.914000000001</v>
      </c>
      <c r="AG243">
        <v>-283.08699999999999</v>
      </c>
      <c r="AH243">
        <v>2607.0189999999998</v>
      </c>
      <c r="AI243">
        <v>-0.624</v>
      </c>
      <c r="AJ243">
        <v>25.542999999999999</v>
      </c>
      <c r="AK243">
        <v>12.512</v>
      </c>
      <c r="AL243">
        <v>7489.51</v>
      </c>
      <c r="AM243">
        <v>-311.32499999999999</v>
      </c>
      <c r="AN243">
        <v>0.98299999999999998</v>
      </c>
      <c r="AO243">
        <v>3335.2379999999998</v>
      </c>
      <c r="AP243">
        <v>0.76</v>
      </c>
      <c r="AQ243">
        <v>0.96599999999999997</v>
      </c>
      <c r="AR243">
        <v>0.81899999999999995</v>
      </c>
      <c r="AS243">
        <v>4.4790000000000001</v>
      </c>
      <c r="AT243">
        <v>30.303999999999998</v>
      </c>
      <c r="AU243">
        <v>49.762999999999998</v>
      </c>
      <c r="AV243">
        <v>13.727</v>
      </c>
      <c r="AW243">
        <v>35.776000000000003</v>
      </c>
      <c r="AX243">
        <v>19.09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63820-3914-404B-B473-A98321683CD7}">
  <dimension ref="A2:AW243"/>
  <sheetViews>
    <sheetView topLeftCell="C1" zoomScale="57" zoomScaleNormal="100" workbookViewId="0">
      <selection activeCell="E16" sqref="E16"/>
    </sheetView>
  </sheetViews>
  <sheetFormatPr baseColWidth="10" defaultRowHeight="16" x14ac:dyDescent="0.2"/>
  <cols>
    <col min="1" max="1" width="35.6640625" bestFit="1" customWidth="1"/>
    <col min="2" max="8" width="7.83203125" customWidth="1"/>
    <col min="9" max="9" width="10" customWidth="1"/>
    <col min="10" max="25" width="7.83203125" customWidth="1"/>
    <col min="26" max="26" width="9.1640625" customWidth="1"/>
    <col min="27" max="27" width="8.5" customWidth="1"/>
    <col min="28" max="49" width="7.6640625" customWidth="1"/>
  </cols>
  <sheetData>
    <row r="2" spans="1:49" x14ac:dyDescent="0.2">
      <c r="AE2" t="s">
        <v>61</v>
      </c>
      <c r="AF2" t="s">
        <v>83</v>
      </c>
      <c r="AG2" t="s">
        <v>82</v>
      </c>
      <c r="AH2" t="s">
        <v>81</v>
      </c>
      <c r="AI2" t="s">
        <v>47</v>
      </c>
      <c r="AJ2" t="s">
        <v>0</v>
      </c>
      <c r="AK2" t="s">
        <v>80</v>
      </c>
      <c r="AL2" t="s">
        <v>79</v>
      </c>
      <c r="AM2" t="s">
        <v>78</v>
      </c>
      <c r="AN2" t="s">
        <v>77</v>
      </c>
      <c r="AO2" t="s">
        <v>76</v>
      </c>
      <c r="AP2" t="s">
        <v>75</v>
      </c>
      <c r="AQ2" t="s">
        <v>74</v>
      </c>
      <c r="AR2" t="s">
        <v>73</v>
      </c>
      <c r="AS2" t="s">
        <v>46</v>
      </c>
      <c r="AT2" t="s">
        <v>72</v>
      </c>
      <c r="AU2" t="s">
        <v>45</v>
      </c>
      <c r="AV2" t="s">
        <v>44</v>
      </c>
      <c r="AW2" t="s">
        <v>121</v>
      </c>
    </row>
    <row r="3" spans="1:49" s="11" customFormat="1" ht="51" x14ac:dyDescent="0.2">
      <c r="E3" s="11" t="s">
        <v>88</v>
      </c>
      <c r="F3" s="11" t="s">
        <v>87</v>
      </c>
      <c r="G3" s="11" t="s">
        <v>86</v>
      </c>
      <c r="H3" s="15" t="s">
        <v>61</v>
      </c>
      <c r="I3" s="11" t="s">
        <v>83</v>
      </c>
      <c r="J3" s="11" t="s">
        <v>82</v>
      </c>
      <c r="K3" s="11" t="s">
        <v>81</v>
      </c>
      <c r="L3" s="11" t="s">
        <v>47</v>
      </c>
      <c r="M3" s="11" t="s">
        <v>0</v>
      </c>
      <c r="N3" s="11" t="s">
        <v>80</v>
      </c>
      <c r="O3" s="17" t="s">
        <v>79</v>
      </c>
      <c r="P3" s="17" t="s">
        <v>78</v>
      </c>
      <c r="Q3" s="11" t="s">
        <v>77</v>
      </c>
      <c r="R3" s="11" t="s">
        <v>76</v>
      </c>
      <c r="S3" s="15" t="s">
        <v>75</v>
      </c>
      <c r="T3" s="15" t="s">
        <v>74</v>
      </c>
      <c r="U3" s="15" t="s">
        <v>73</v>
      </c>
      <c r="V3" s="11" t="s">
        <v>46</v>
      </c>
      <c r="W3" s="11" t="s">
        <v>72</v>
      </c>
      <c r="X3" s="11" t="s">
        <v>45</v>
      </c>
      <c r="Y3" s="11" t="s">
        <v>44</v>
      </c>
      <c r="Z3" s="11" t="s">
        <v>102</v>
      </c>
      <c r="AB3" t="s">
        <v>85</v>
      </c>
      <c r="AC3" t="s">
        <v>84</v>
      </c>
      <c r="AD3"/>
      <c r="AE3" s="11" t="s">
        <v>61</v>
      </c>
      <c r="AF3" s="11" t="s">
        <v>83</v>
      </c>
      <c r="AG3" s="11" t="s">
        <v>82</v>
      </c>
      <c r="AH3" s="15" t="s">
        <v>81</v>
      </c>
      <c r="AI3" s="11" t="s">
        <v>47</v>
      </c>
      <c r="AJ3" s="15" t="s">
        <v>0</v>
      </c>
      <c r="AK3" s="11" t="s">
        <v>80</v>
      </c>
      <c r="AL3" s="11" t="s">
        <v>79</v>
      </c>
      <c r="AM3" s="11" t="s">
        <v>78</v>
      </c>
      <c r="AN3" s="11" t="s">
        <v>77</v>
      </c>
      <c r="AO3" s="11" t="s">
        <v>76</v>
      </c>
      <c r="AP3" s="11" t="s">
        <v>75</v>
      </c>
      <c r="AQ3" s="15" t="s">
        <v>74</v>
      </c>
      <c r="AR3" s="15" t="s">
        <v>73</v>
      </c>
      <c r="AS3" s="11" t="s">
        <v>46</v>
      </c>
      <c r="AT3" s="11" t="s">
        <v>72</v>
      </c>
      <c r="AU3" s="11" t="s">
        <v>45</v>
      </c>
      <c r="AV3" s="11" t="s">
        <v>44</v>
      </c>
      <c r="AW3" s="11" t="s">
        <v>91</v>
      </c>
    </row>
    <row r="4" spans="1:49" x14ac:dyDescent="0.2">
      <c r="E4">
        <v>75</v>
      </c>
      <c r="F4" t="s">
        <v>27</v>
      </c>
      <c r="G4">
        <v>12</v>
      </c>
      <c r="H4" s="8">
        <f>AVERAGE(AE4,AE52,AE100,AE148,AE196)/2000</f>
        <v>5.4364611000000007</v>
      </c>
      <c r="I4" s="8">
        <f t="shared" ref="I4:I19" si="0">AVERAGE(AF4,AF52,AF100,AF148,AF196)/1000</f>
        <v>-0.90929379999999982</v>
      </c>
      <c r="J4" s="8">
        <f t="shared" ref="J4:J19" si="1">AVERAGE(AG4,AG52,AG100,AG148,AG196)/1000</f>
        <v>1.7135692000000005</v>
      </c>
      <c r="K4" s="8">
        <f t="shared" ref="K4:K19" si="2">AVERAGE(AH4,AH52,AH100,AH148,AH196)</f>
        <v>-2.9400000000000016E-2</v>
      </c>
      <c r="L4" s="8">
        <f t="shared" ref="L4:L19" si="3">AVERAGE(AI4,AI52,AI100,AI148,AI196)</f>
        <v>10.7798</v>
      </c>
      <c r="M4" s="8">
        <f>AVERAGE(AJ4,AJ52,AJ100,AJ148,AJ196)/2</f>
        <v>3.2553000000000005</v>
      </c>
      <c r="N4" s="8">
        <f>AVERAGE(AK4,AK52,AK100,AK148,AK196)/2000</f>
        <v>2.4650847000000002</v>
      </c>
      <c r="O4" s="8">
        <f t="shared" ref="O4:O19" si="4">AVERAGE(AL4,AL52,AL100,AL148,AL196)/1000</f>
        <v>-0.91403080000000014</v>
      </c>
      <c r="P4" s="9">
        <f t="shared" ref="P4:P19" si="5">AVERAGE(AM4,AM52,AM100,AM148,AM196)</f>
        <v>0.95860000000000001</v>
      </c>
      <c r="Q4" s="9">
        <f t="shared" ref="Q4:Q19" si="6">AVERAGE(AN4,AN52,AN100,AN148,AN196)</f>
        <v>0.71920000000000006</v>
      </c>
      <c r="R4" s="9">
        <f t="shared" ref="R4:R19" si="7">AVERAGE(AO4,AO52,AO100,AO148,AO196)</f>
        <v>1</v>
      </c>
      <c r="S4" s="9">
        <f t="shared" ref="S4:S19" si="8">AVERAGE(AP4,AP52,AP100,AP148,AP196)</f>
        <v>0.86720000000000008</v>
      </c>
      <c r="T4" s="8">
        <f t="shared" ref="T4:T19" si="9">AVERAGE(AQ4,AQ52,AQ100,AQ148,AQ196)</f>
        <v>1.4041999999999999</v>
      </c>
      <c r="U4" s="10">
        <f t="shared" ref="U4:U19" si="10">AVERAGE(AR4,AR52,AR100,AR148,AR196)</f>
        <v>15.049199999999999</v>
      </c>
      <c r="V4" s="10">
        <f t="shared" ref="V4:V19" si="11">AVERAGE(AS4,AS52,AS100,AS148,AS196)</f>
        <v>18.960199999999997</v>
      </c>
      <c r="W4" s="10">
        <f t="shared" ref="W4:W19" si="12">AVERAGE(AT4,AT52,AT100,AT148,AT196)</f>
        <v>4.6452</v>
      </c>
      <c r="X4" s="10">
        <f t="shared" ref="X4:X19" si="13">AVERAGE(AU4,AU52,AU100,AU148,AU196)</f>
        <v>14.123799999999999</v>
      </c>
      <c r="Y4" s="10">
        <f t="shared" ref="Y4:Y19" si="14">AVERAGE(AV4,AV52,AV100,AV148,AV196)</f>
        <v>7.928399999999999</v>
      </c>
      <c r="Z4" s="10">
        <f t="shared" ref="Z4:Z19" si="15">AVERAGE(AW4,AW52,AW100,AW148,AW196)</f>
        <v>2134.4559999999997</v>
      </c>
      <c r="AB4">
        <v>1</v>
      </c>
      <c r="AC4">
        <v>49</v>
      </c>
      <c r="AD4">
        <v>12</v>
      </c>
      <c r="AE4">
        <v>11389.112999999999</v>
      </c>
      <c r="AF4">
        <v>364.67500000000001</v>
      </c>
      <c r="AG4">
        <v>577.60900000000004</v>
      </c>
      <c r="AH4">
        <v>-0.112</v>
      </c>
      <c r="AI4">
        <v>10.266</v>
      </c>
      <c r="AJ4">
        <v>6.306</v>
      </c>
      <c r="AK4">
        <v>5266.9390000000003</v>
      </c>
      <c r="AL4">
        <v>349.59500000000003</v>
      </c>
      <c r="AM4">
        <v>1</v>
      </c>
      <c r="AN4">
        <v>1</v>
      </c>
      <c r="AO4">
        <v>1</v>
      </c>
      <c r="AP4">
        <v>1</v>
      </c>
      <c r="AQ4">
        <v>0.40600000000000003</v>
      </c>
      <c r="AR4">
        <v>14.590999999999999</v>
      </c>
      <c r="AS4">
        <v>18.536000000000001</v>
      </c>
      <c r="AT4">
        <v>4.0519999999999996</v>
      </c>
      <c r="AU4">
        <v>13.641999999999999</v>
      </c>
      <c r="AV4">
        <v>7.4189999999999996</v>
      </c>
      <c r="AW4">
        <v>739.74599999999998</v>
      </c>
    </row>
    <row r="5" spans="1:49" x14ac:dyDescent="0.2">
      <c r="E5">
        <v>75</v>
      </c>
      <c r="F5" t="s">
        <v>27</v>
      </c>
      <c r="G5">
        <v>60</v>
      </c>
      <c r="H5" s="8">
        <f t="shared" ref="H5:H51" si="16">AVERAGE(AE5,AE53,AE101,AE149,AE197)/2000</f>
        <v>2.3751291000000001</v>
      </c>
      <c r="I5" s="8">
        <f t="shared" si="0"/>
        <v>5.7783400000000006E-2</v>
      </c>
      <c r="J5" s="8">
        <f t="shared" si="1"/>
        <v>0.71997500000000003</v>
      </c>
      <c r="K5" s="8">
        <f t="shared" si="2"/>
        <v>-2.9799999999999993E-2</v>
      </c>
      <c r="L5" s="8">
        <f t="shared" si="3"/>
        <v>10.524199999999999</v>
      </c>
      <c r="M5" s="8">
        <f t="shared" ref="M5:M50" si="17">AVERAGE(AJ5,AJ53,AJ101,AJ149,AJ197)/2</f>
        <v>1.7945</v>
      </c>
      <c r="N5" s="8">
        <f t="shared" ref="N5:N51" si="18">AVERAGE(AK5,AK53,AK101,AK149,AK197)/2000</f>
        <v>1.1492739999999999</v>
      </c>
      <c r="O5" s="8">
        <f t="shared" si="4"/>
        <v>5.6860999999999988E-2</v>
      </c>
      <c r="P5" s="9">
        <f t="shared" si="5"/>
        <v>1</v>
      </c>
      <c r="Q5" s="9">
        <f t="shared" si="6"/>
        <v>0.79180000000000006</v>
      </c>
      <c r="R5" s="9">
        <f t="shared" si="7"/>
        <v>1</v>
      </c>
      <c r="S5" s="9">
        <f t="shared" si="8"/>
        <v>0.95519999999999994</v>
      </c>
      <c r="T5" s="8">
        <f t="shared" si="9"/>
        <v>0.8103999999999999</v>
      </c>
      <c r="U5" s="10">
        <f t="shared" si="10"/>
        <v>7.6646000000000001</v>
      </c>
      <c r="V5" s="10">
        <f t="shared" si="11"/>
        <v>14.478400000000002</v>
      </c>
      <c r="W5" s="10">
        <f t="shared" si="12"/>
        <v>6.9084000000000003</v>
      </c>
      <c r="X5" s="10">
        <f t="shared" si="13"/>
        <v>12.337999999999999</v>
      </c>
      <c r="Y5" s="10">
        <f t="shared" si="14"/>
        <v>8.8206000000000007</v>
      </c>
      <c r="Z5" s="10">
        <f t="shared" si="15"/>
        <v>891.45439999999996</v>
      </c>
      <c r="AB5">
        <v>1</v>
      </c>
      <c r="AC5">
        <v>50</v>
      </c>
      <c r="AD5">
        <v>60</v>
      </c>
      <c r="AE5">
        <v>4918.0420000000004</v>
      </c>
      <c r="AF5">
        <v>88.352000000000004</v>
      </c>
      <c r="AG5">
        <v>594.53300000000002</v>
      </c>
      <c r="AH5">
        <v>-0.122</v>
      </c>
      <c r="AI5">
        <v>10.583</v>
      </c>
      <c r="AJ5">
        <v>3.786</v>
      </c>
      <c r="AK5">
        <v>2394.94</v>
      </c>
      <c r="AL5">
        <v>85.343999999999994</v>
      </c>
      <c r="AM5">
        <v>1</v>
      </c>
      <c r="AN5">
        <v>0.92600000000000005</v>
      </c>
      <c r="AO5">
        <v>1</v>
      </c>
      <c r="AP5">
        <v>0.99099999999999999</v>
      </c>
      <c r="AQ5">
        <v>0.63400000000000001</v>
      </c>
      <c r="AR5">
        <v>8.0340000000000007</v>
      </c>
      <c r="AS5">
        <v>14.698</v>
      </c>
      <c r="AT5">
        <v>7.0629999999999997</v>
      </c>
      <c r="AU5">
        <v>12.407</v>
      </c>
      <c r="AV5">
        <v>8.8650000000000002</v>
      </c>
      <c r="AW5">
        <v>730.47799999999995</v>
      </c>
    </row>
    <row r="6" spans="1:49" x14ac:dyDescent="0.2">
      <c r="E6">
        <v>75</v>
      </c>
      <c r="F6" t="s">
        <v>27</v>
      </c>
      <c r="G6">
        <v>120</v>
      </c>
      <c r="H6" s="8">
        <f t="shared" si="16"/>
        <v>2.0110147</v>
      </c>
      <c r="I6" s="8">
        <f t="shared" si="0"/>
        <v>-0.15723819999999999</v>
      </c>
      <c r="J6" s="8">
        <f t="shared" si="1"/>
        <v>0.64816200000000002</v>
      </c>
      <c r="K6" s="8">
        <f t="shared" si="2"/>
        <v>-1.3800000000000002E-2</v>
      </c>
      <c r="L6" s="8">
        <f t="shared" si="3"/>
        <v>11.0708</v>
      </c>
      <c r="M6" s="8">
        <f t="shared" si="17"/>
        <v>1.7152999999999998</v>
      </c>
      <c r="N6" s="8">
        <f t="shared" si="18"/>
        <v>0.98323800000000006</v>
      </c>
      <c r="O6" s="8">
        <f t="shared" si="4"/>
        <v>-0.15181580000000003</v>
      </c>
      <c r="P6" s="9">
        <f t="shared" si="5"/>
        <v>0.96519999999999995</v>
      </c>
      <c r="Q6" s="9">
        <f t="shared" si="6"/>
        <v>0.79320000000000002</v>
      </c>
      <c r="R6" s="9">
        <f t="shared" si="7"/>
        <v>0.9880000000000001</v>
      </c>
      <c r="S6" s="9">
        <f t="shared" si="8"/>
        <v>0.79679999999999995</v>
      </c>
      <c r="T6" s="8">
        <f t="shared" si="9"/>
        <v>1.0349999999999999</v>
      </c>
      <c r="U6" s="10">
        <f t="shared" si="10"/>
        <v>7.1816000000000004</v>
      </c>
      <c r="V6" s="10">
        <f t="shared" si="11"/>
        <v>14.884200000000002</v>
      </c>
      <c r="W6" s="10">
        <f t="shared" si="12"/>
        <v>7.7985999999999986</v>
      </c>
      <c r="X6" s="10">
        <f t="shared" si="13"/>
        <v>12.860800000000001</v>
      </c>
      <c r="Y6" s="10">
        <f t="shared" si="14"/>
        <v>9.4537999999999993</v>
      </c>
      <c r="Z6" s="10">
        <f t="shared" si="15"/>
        <v>823.79239999999993</v>
      </c>
      <c r="AB6">
        <v>1</v>
      </c>
      <c r="AC6">
        <v>51</v>
      </c>
      <c r="AD6">
        <v>120</v>
      </c>
      <c r="AE6">
        <v>3712.1529999999998</v>
      </c>
      <c r="AF6">
        <v>-307.66199999999998</v>
      </c>
      <c r="AG6">
        <v>644.89800000000002</v>
      </c>
      <c r="AH6">
        <v>-0.13500000000000001</v>
      </c>
      <c r="AI6">
        <v>11.125999999999999</v>
      </c>
      <c r="AJ6">
        <v>3.1850000000000001</v>
      </c>
      <c r="AK6">
        <v>1808.33</v>
      </c>
      <c r="AL6">
        <v>-308.613</v>
      </c>
      <c r="AM6">
        <v>0.95</v>
      </c>
      <c r="AN6">
        <v>0.72699999999999998</v>
      </c>
      <c r="AO6">
        <v>1</v>
      </c>
      <c r="AP6">
        <v>0.77600000000000002</v>
      </c>
      <c r="AQ6">
        <v>1.0169999999999999</v>
      </c>
      <c r="AR6">
        <v>6.7450000000000001</v>
      </c>
      <c r="AS6">
        <v>14.601000000000001</v>
      </c>
      <c r="AT6">
        <v>8.02</v>
      </c>
      <c r="AU6">
        <v>12.731999999999999</v>
      </c>
      <c r="AV6">
        <v>9.5839999999999996</v>
      </c>
      <c r="AW6">
        <v>877.80200000000002</v>
      </c>
    </row>
    <row r="7" spans="1:49" x14ac:dyDescent="0.2">
      <c r="E7">
        <v>250</v>
      </c>
      <c r="F7" t="s">
        <v>27</v>
      </c>
      <c r="G7">
        <v>12</v>
      </c>
      <c r="H7" s="8">
        <f t="shared" si="16"/>
        <v>8.4603960000000011</v>
      </c>
      <c r="I7" s="8">
        <f t="shared" si="0"/>
        <v>-0.66242520000000005</v>
      </c>
      <c r="J7" s="8">
        <f t="shared" si="1"/>
        <v>1.6652510000000003</v>
      </c>
      <c r="K7" s="8">
        <f t="shared" si="2"/>
        <v>0.13640000000000002</v>
      </c>
      <c r="L7" s="8">
        <f t="shared" si="3"/>
        <v>10.3452</v>
      </c>
      <c r="M7" s="8">
        <f t="shared" si="17"/>
        <v>4.1923000000000004</v>
      </c>
      <c r="N7" s="8">
        <f t="shared" si="18"/>
        <v>3.8567298000000001</v>
      </c>
      <c r="O7" s="8">
        <f t="shared" si="4"/>
        <v>-0.6680105999999999</v>
      </c>
      <c r="P7" s="9">
        <f t="shared" si="5"/>
        <v>1</v>
      </c>
      <c r="Q7" s="9">
        <f t="shared" si="6"/>
        <v>0.94220000000000004</v>
      </c>
      <c r="R7" s="9">
        <f t="shared" si="7"/>
        <v>1</v>
      </c>
      <c r="S7" s="9">
        <f t="shared" si="8"/>
        <v>0.99480000000000002</v>
      </c>
      <c r="T7" s="8">
        <f t="shared" si="9"/>
        <v>1.103</v>
      </c>
      <c r="U7" s="10">
        <f t="shared" si="10"/>
        <v>21.2666</v>
      </c>
      <c r="V7" s="10">
        <f t="shared" si="11"/>
        <v>23.187599999999996</v>
      </c>
      <c r="W7" s="10">
        <f t="shared" si="12"/>
        <v>1.9647999999999999</v>
      </c>
      <c r="X7" s="10">
        <f t="shared" si="13"/>
        <v>15.229400000000002</v>
      </c>
      <c r="Y7" s="10">
        <f t="shared" si="14"/>
        <v>6.4263999999999992</v>
      </c>
      <c r="Z7" s="10">
        <f t="shared" si="15"/>
        <v>2020.7285999999999</v>
      </c>
      <c r="AB7">
        <v>1</v>
      </c>
      <c r="AC7">
        <v>52</v>
      </c>
      <c r="AD7">
        <v>12</v>
      </c>
      <c r="AE7">
        <v>11872.314</v>
      </c>
      <c r="AF7">
        <v>657.88699999999994</v>
      </c>
      <c r="AG7">
        <v>905.67200000000003</v>
      </c>
      <c r="AH7">
        <v>-1.9E-2</v>
      </c>
      <c r="AI7">
        <v>9.2940000000000005</v>
      </c>
      <c r="AJ7">
        <v>6</v>
      </c>
      <c r="AK7">
        <v>5463.1220000000003</v>
      </c>
      <c r="AL7">
        <v>642.37599999999998</v>
      </c>
      <c r="AM7">
        <v>1</v>
      </c>
      <c r="AN7">
        <v>1</v>
      </c>
      <c r="AO7">
        <v>1</v>
      </c>
      <c r="AP7">
        <v>1</v>
      </c>
      <c r="AQ7">
        <v>0.56799999999999995</v>
      </c>
      <c r="AR7">
        <v>13.688000000000001</v>
      </c>
      <c r="AS7">
        <v>16.41</v>
      </c>
      <c r="AT7">
        <v>3.11</v>
      </c>
      <c r="AU7">
        <v>12.217000000000001</v>
      </c>
      <c r="AV7">
        <v>6.5039999999999996</v>
      </c>
      <c r="AW7">
        <v>1087.414</v>
      </c>
    </row>
    <row r="8" spans="1:49" s="16" customFormat="1" x14ac:dyDescent="0.2">
      <c r="E8" s="16">
        <v>250</v>
      </c>
      <c r="F8" s="16" t="s">
        <v>27</v>
      </c>
      <c r="G8" s="16">
        <v>60</v>
      </c>
      <c r="H8" s="8">
        <f t="shared" si="16"/>
        <v>2.9086385999999997</v>
      </c>
      <c r="I8" s="18">
        <f t="shared" si="0"/>
        <v>-0.18698579999999998</v>
      </c>
      <c r="J8" s="18">
        <f t="shared" si="1"/>
        <v>0.78358159999999999</v>
      </c>
      <c r="K8" s="18">
        <f t="shared" si="2"/>
        <v>4.5999999999999999E-2</v>
      </c>
      <c r="L8" s="18">
        <f t="shared" si="3"/>
        <v>9.517199999999999</v>
      </c>
      <c r="M8" s="8">
        <f t="shared" si="17"/>
        <v>2.0438999999999998</v>
      </c>
      <c r="N8" s="8">
        <f t="shared" si="18"/>
        <v>1.4259968999999999</v>
      </c>
      <c r="O8" s="18">
        <f t="shared" si="4"/>
        <v>-0.18543899999999999</v>
      </c>
      <c r="P8" s="19">
        <f t="shared" si="5"/>
        <v>0.97839999999999994</v>
      </c>
      <c r="Q8" s="19">
        <f t="shared" si="6"/>
        <v>0.82799999999999996</v>
      </c>
      <c r="R8" s="19">
        <f t="shared" si="7"/>
        <v>1</v>
      </c>
      <c r="S8" s="19">
        <f t="shared" si="8"/>
        <v>0.94480000000000008</v>
      </c>
      <c r="T8" s="18">
        <f t="shared" si="9"/>
        <v>0.70660000000000001</v>
      </c>
      <c r="U8" s="20">
        <f t="shared" si="10"/>
        <v>8.7775999999999996</v>
      </c>
      <c r="V8" s="20">
        <f t="shared" si="11"/>
        <v>14.347200000000001</v>
      </c>
      <c r="W8" s="20">
        <f t="shared" si="12"/>
        <v>5.4047999999999998</v>
      </c>
      <c r="X8" s="20">
        <f t="shared" si="13"/>
        <v>11.6526</v>
      </c>
      <c r="Y8" s="20">
        <f t="shared" si="14"/>
        <v>7.5111999999999997</v>
      </c>
      <c r="Z8" s="20">
        <f t="shared" si="15"/>
        <v>1032.4488000000001</v>
      </c>
      <c r="AB8" s="16">
        <v>1</v>
      </c>
      <c r="AC8">
        <v>53</v>
      </c>
      <c r="AD8">
        <v>60</v>
      </c>
      <c r="AE8">
        <v>5233.8760000000002</v>
      </c>
      <c r="AF8">
        <v>355.79599999999999</v>
      </c>
      <c r="AG8">
        <v>692.72</v>
      </c>
      <c r="AH8">
        <v>-0.11</v>
      </c>
      <c r="AI8">
        <v>8.91</v>
      </c>
      <c r="AJ8">
        <v>3.7389999999999999</v>
      </c>
      <c r="AK8">
        <v>2544.4580000000001</v>
      </c>
      <c r="AL8">
        <v>355.827</v>
      </c>
      <c r="AM8">
        <v>1</v>
      </c>
      <c r="AN8">
        <v>0.85099999999999998</v>
      </c>
      <c r="AO8">
        <v>1</v>
      </c>
      <c r="AP8">
        <v>1</v>
      </c>
      <c r="AQ8">
        <v>0.59099999999999997</v>
      </c>
      <c r="AR8">
        <v>7.9660000000000002</v>
      </c>
      <c r="AS8">
        <v>13.211</v>
      </c>
      <c r="AT8">
        <v>5.4240000000000004</v>
      </c>
      <c r="AU8">
        <v>10.837</v>
      </c>
      <c r="AV8">
        <v>7.1989999999999998</v>
      </c>
      <c r="AW8">
        <v>787.98699999999997</v>
      </c>
    </row>
    <row r="9" spans="1:49" x14ac:dyDescent="0.2">
      <c r="B9" s="8"/>
      <c r="C9" s="8"/>
      <c r="E9">
        <v>250</v>
      </c>
      <c r="F9" t="s">
        <v>27</v>
      </c>
      <c r="G9">
        <v>120</v>
      </c>
      <c r="H9" s="8">
        <f t="shared" si="16"/>
        <v>4.2355027999999999</v>
      </c>
      <c r="I9" s="8">
        <f t="shared" si="0"/>
        <v>0.13757400000000003</v>
      </c>
      <c r="J9" s="8">
        <f t="shared" si="1"/>
        <v>1.1045469999999999</v>
      </c>
      <c r="K9" s="8">
        <f t="shared" si="2"/>
        <v>7.3999999999999996E-2</v>
      </c>
      <c r="L9" s="8">
        <f t="shared" si="3"/>
        <v>9.1763999999999992</v>
      </c>
      <c r="M9" s="8">
        <f t="shared" si="17"/>
        <v>2.1957</v>
      </c>
      <c r="N9" s="8">
        <f t="shared" si="18"/>
        <v>1.9995309000000001</v>
      </c>
      <c r="O9" s="8">
        <f t="shared" si="4"/>
        <v>0.13633900000000002</v>
      </c>
      <c r="P9" s="9">
        <f t="shared" si="5"/>
        <v>0.95199999999999996</v>
      </c>
      <c r="Q9" s="9">
        <f t="shared" si="6"/>
        <v>0.7702</v>
      </c>
      <c r="R9" s="9">
        <f t="shared" si="7"/>
        <v>1</v>
      </c>
      <c r="S9" s="9">
        <f t="shared" si="8"/>
        <v>0.91880000000000006</v>
      </c>
      <c r="T9" s="8">
        <f t="shared" si="9"/>
        <v>0.90579999999999994</v>
      </c>
      <c r="U9" s="10">
        <f t="shared" si="10"/>
        <v>10.067</v>
      </c>
      <c r="V9" s="10">
        <f t="shared" si="11"/>
        <v>14.330599999999999</v>
      </c>
      <c r="W9" s="10">
        <f t="shared" si="12"/>
        <v>4.6614000000000004</v>
      </c>
      <c r="X9" s="10">
        <f t="shared" si="13"/>
        <v>11.361999999999998</v>
      </c>
      <c r="Y9" s="10">
        <f t="shared" si="14"/>
        <v>7.1643999999999988</v>
      </c>
      <c r="Z9" s="10">
        <f t="shared" si="15"/>
        <v>1357.2313999999999</v>
      </c>
      <c r="AB9">
        <v>1</v>
      </c>
      <c r="AC9">
        <v>55</v>
      </c>
      <c r="AD9">
        <v>12</v>
      </c>
      <c r="AE9">
        <v>25201.792000000001</v>
      </c>
      <c r="AF9">
        <v>906.76700000000005</v>
      </c>
      <c r="AG9">
        <v>2611.4299999999998</v>
      </c>
      <c r="AH9">
        <v>2.7E-2</v>
      </c>
      <c r="AI9">
        <v>7.149</v>
      </c>
      <c r="AJ9">
        <v>9.1820000000000004</v>
      </c>
      <c r="AK9">
        <v>11749.692999999999</v>
      </c>
      <c r="AL9">
        <v>940.63699999999994</v>
      </c>
      <c r="AM9">
        <v>1</v>
      </c>
      <c r="AN9">
        <v>1</v>
      </c>
      <c r="AO9">
        <v>1</v>
      </c>
      <c r="AP9">
        <v>1</v>
      </c>
      <c r="AQ9">
        <v>1.6839999999999999</v>
      </c>
      <c r="AR9">
        <v>23.337</v>
      </c>
      <c r="AS9">
        <v>19.321999999999999</v>
      </c>
      <c r="AT9">
        <v>-2.758</v>
      </c>
      <c r="AU9">
        <v>11.801</v>
      </c>
      <c r="AV9">
        <v>3.1019999999999999</v>
      </c>
      <c r="AW9">
        <v>3078.819</v>
      </c>
    </row>
    <row r="10" spans="1:49" x14ac:dyDescent="0.2">
      <c r="B10" s="8"/>
      <c r="C10" s="8"/>
      <c r="E10">
        <v>75</v>
      </c>
      <c r="F10" t="s">
        <v>26</v>
      </c>
      <c r="G10">
        <v>12</v>
      </c>
      <c r="H10" s="8">
        <f t="shared" si="16"/>
        <v>8.5806200999999991</v>
      </c>
      <c r="I10" s="8">
        <f t="shared" si="0"/>
        <v>-6.5274106000000005</v>
      </c>
      <c r="J10" s="8">
        <f t="shared" si="1"/>
        <v>6.5845960000000003</v>
      </c>
      <c r="K10" s="8">
        <f t="shared" si="2"/>
        <v>0.11380000000000001</v>
      </c>
      <c r="L10" s="8">
        <f t="shared" si="3"/>
        <v>11.141</v>
      </c>
      <c r="M10" s="8">
        <f t="shared" si="17"/>
        <v>4.1768999999999998</v>
      </c>
      <c r="N10" s="8">
        <f t="shared" si="18"/>
        <v>3.9119421999999999</v>
      </c>
      <c r="O10" s="8">
        <f t="shared" si="4"/>
        <v>-6.5090172000000006</v>
      </c>
      <c r="P10" s="9">
        <f t="shared" si="5"/>
        <v>0.68940000000000001</v>
      </c>
      <c r="Q10" s="9">
        <f t="shared" si="6"/>
        <v>0.32240000000000002</v>
      </c>
      <c r="R10" s="9">
        <f t="shared" si="7"/>
        <v>0.98619999999999997</v>
      </c>
      <c r="S10" s="9">
        <f t="shared" si="8"/>
        <v>0.85359999999999991</v>
      </c>
      <c r="T10" s="8">
        <f t="shared" si="9"/>
        <v>1.94</v>
      </c>
      <c r="U10" s="10">
        <f t="shared" si="10"/>
        <v>22.029599999999999</v>
      </c>
      <c r="V10" s="10">
        <f t="shared" si="11"/>
        <v>25.656400000000001</v>
      </c>
      <c r="W10" s="10">
        <f t="shared" si="12"/>
        <v>2.6966000000000001</v>
      </c>
      <c r="X10" s="10">
        <f t="shared" si="13"/>
        <v>15.997999999999999</v>
      </c>
      <c r="Y10" s="10">
        <f t="shared" si="14"/>
        <v>7.1921999999999997</v>
      </c>
      <c r="Z10" s="10">
        <f t="shared" si="15"/>
        <v>7277.9682000000003</v>
      </c>
      <c r="AB10">
        <v>1</v>
      </c>
      <c r="AC10">
        <v>56</v>
      </c>
      <c r="AD10">
        <v>60</v>
      </c>
      <c r="AE10">
        <v>12485.092000000001</v>
      </c>
      <c r="AF10">
        <v>-32.042999999999999</v>
      </c>
      <c r="AG10">
        <v>421.31</v>
      </c>
      <c r="AH10">
        <v>2.8000000000000001E-2</v>
      </c>
      <c r="AI10">
        <v>9.8079999999999998</v>
      </c>
      <c r="AJ10">
        <v>6.37</v>
      </c>
      <c r="AK10">
        <v>6040.6809999999996</v>
      </c>
      <c r="AL10">
        <v>-43.415999999999997</v>
      </c>
      <c r="AM10">
        <v>1</v>
      </c>
      <c r="AN10">
        <v>1</v>
      </c>
      <c r="AO10">
        <v>1</v>
      </c>
      <c r="AP10">
        <v>1</v>
      </c>
      <c r="AQ10">
        <v>0.39400000000000002</v>
      </c>
      <c r="AR10">
        <v>14.090999999999999</v>
      </c>
      <c r="AS10">
        <v>17.957999999999998</v>
      </c>
      <c r="AT10">
        <v>3.1019999999999999</v>
      </c>
      <c r="AU10">
        <v>13.298</v>
      </c>
      <c r="AV10">
        <v>6.6520000000000001</v>
      </c>
      <c r="AW10">
        <v>528.43100000000004</v>
      </c>
    </row>
    <row r="11" spans="1:49" x14ac:dyDescent="0.2">
      <c r="B11" s="8"/>
      <c r="C11" s="8"/>
      <c r="E11">
        <v>75</v>
      </c>
      <c r="F11" t="s">
        <v>26</v>
      </c>
      <c r="G11">
        <v>60</v>
      </c>
      <c r="H11" s="8">
        <f t="shared" si="16"/>
        <v>4.6317589999999997</v>
      </c>
      <c r="I11" s="8">
        <f t="shared" si="0"/>
        <v>-1.2329332</v>
      </c>
      <c r="J11" s="8">
        <f t="shared" si="1"/>
        <v>1.407246</v>
      </c>
      <c r="K11" s="8">
        <f t="shared" si="2"/>
        <v>-7.0000000000000062E-3</v>
      </c>
      <c r="L11" s="8">
        <f t="shared" si="3"/>
        <v>9.9261999999999997</v>
      </c>
      <c r="M11" s="8">
        <f t="shared" si="17"/>
        <v>2.5415999999999999</v>
      </c>
      <c r="N11" s="8">
        <f t="shared" si="18"/>
        <v>2.0810361000000004</v>
      </c>
      <c r="O11" s="8">
        <f t="shared" si="4"/>
        <v>-1.090986</v>
      </c>
      <c r="P11" s="9">
        <f t="shared" si="5"/>
        <v>0.95220000000000005</v>
      </c>
      <c r="Q11" s="9">
        <f t="shared" si="6"/>
        <v>0.65620000000000001</v>
      </c>
      <c r="R11" s="9">
        <f t="shared" si="7"/>
        <v>1</v>
      </c>
      <c r="S11" s="9">
        <f t="shared" si="8"/>
        <v>0.90339999999999987</v>
      </c>
      <c r="T11" s="8">
        <f t="shared" si="9"/>
        <v>1.05</v>
      </c>
      <c r="U11" s="10">
        <f t="shared" si="10"/>
        <v>11.249799999999999</v>
      </c>
      <c r="V11" s="10">
        <f t="shared" si="11"/>
        <v>15.906400000000001</v>
      </c>
      <c r="W11" s="10">
        <f t="shared" si="12"/>
        <v>4.9666000000000006</v>
      </c>
      <c r="X11" s="10">
        <f t="shared" si="13"/>
        <v>12.477</v>
      </c>
      <c r="Y11" s="10">
        <f t="shared" si="14"/>
        <v>7.5685999999999991</v>
      </c>
      <c r="Z11" s="10">
        <f t="shared" si="15"/>
        <v>1794.1727999999998</v>
      </c>
      <c r="AB11">
        <v>1</v>
      </c>
      <c r="AC11">
        <v>57</v>
      </c>
      <c r="AD11">
        <v>120</v>
      </c>
      <c r="AE11">
        <v>8928.0519999999997</v>
      </c>
      <c r="AF11">
        <v>-651.30999999999995</v>
      </c>
      <c r="AG11">
        <v>760.05499999999995</v>
      </c>
      <c r="AH11">
        <v>-0.113</v>
      </c>
      <c r="AI11">
        <v>8.7989999999999995</v>
      </c>
      <c r="AJ11">
        <v>5.1210000000000004</v>
      </c>
      <c r="AK11">
        <v>4332.38</v>
      </c>
      <c r="AL11">
        <v>-654.80799999999999</v>
      </c>
      <c r="AM11">
        <v>1</v>
      </c>
      <c r="AN11">
        <v>0.86799999999999999</v>
      </c>
      <c r="AO11">
        <v>1</v>
      </c>
      <c r="AP11">
        <v>0.96599999999999997</v>
      </c>
      <c r="AQ11">
        <v>0.72699999999999998</v>
      </c>
      <c r="AR11">
        <v>11.127000000000001</v>
      </c>
      <c r="AS11">
        <v>14.481</v>
      </c>
      <c r="AT11">
        <v>3.7839999999999998</v>
      </c>
      <c r="AU11">
        <v>11.271000000000001</v>
      </c>
      <c r="AV11">
        <v>6.3970000000000002</v>
      </c>
      <c r="AW11">
        <v>1070.566</v>
      </c>
    </row>
    <row r="12" spans="1:49" x14ac:dyDescent="0.2">
      <c r="B12" s="8"/>
      <c r="C12" s="8"/>
      <c r="E12">
        <v>75</v>
      </c>
      <c r="F12" t="s">
        <v>26</v>
      </c>
      <c r="G12">
        <v>120</v>
      </c>
      <c r="H12" s="8">
        <f t="shared" si="16"/>
        <v>5.0600692</v>
      </c>
      <c r="I12" s="8">
        <f t="shared" si="0"/>
        <v>0.12202100000000003</v>
      </c>
      <c r="J12" s="8">
        <f t="shared" si="1"/>
        <v>1.9722211999999999</v>
      </c>
      <c r="K12" s="8">
        <f t="shared" si="2"/>
        <v>0.1212</v>
      </c>
      <c r="L12" s="8">
        <f t="shared" si="3"/>
        <v>9.4727999999999994</v>
      </c>
      <c r="M12" s="8">
        <f t="shared" si="17"/>
        <v>2.6036999999999999</v>
      </c>
      <c r="N12" s="8">
        <f t="shared" si="18"/>
        <v>2.3545992</v>
      </c>
      <c r="O12" s="8">
        <f t="shared" si="4"/>
        <v>0.19031099999999998</v>
      </c>
      <c r="P12" s="9">
        <f t="shared" si="5"/>
        <v>0.99659999999999993</v>
      </c>
      <c r="Q12" s="9">
        <f t="shared" si="6"/>
        <v>0.63280000000000003</v>
      </c>
      <c r="R12" s="9">
        <f t="shared" si="7"/>
        <v>1</v>
      </c>
      <c r="S12" s="9">
        <f t="shared" si="8"/>
        <v>0.86399999999999988</v>
      </c>
      <c r="T12" s="8">
        <f t="shared" si="9"/>
        <v>1.4594</v>
      </c>
      <c r="U12" s="10">
        <f t="shared" si="10"/>
        <v>11.907999999999999</v>
      </c>
      <c r="V12" s="10">
        <f t="shared" si="11"/>
        <v>15.481</v>
      </c>
      <c r="W12" s="10">
        <f t="shared" si="12"/>
        <v>4.2454000000000001</v>
      </c>
      <c r="X12" s="10">
        <f t="shared" si="13"/>
        <v>11.9642</v>
      </c>
      <c r="Y12" s="10">
        <f t="shared" si="14"/>
        <v>7.1525999999999996</v>
      </c>
      <c r="Z12" s="10">
        <f t="shared" si="15"/>
        <v>2279.5234000000005</v>
      </c>
      <c r="AB12">
        <v>1</v>
      </c>
      <c r="AC12">
        <v>58</v>
      </c>
      <c r="AD12">
        <v>12</v>
      </c>
      <c r="AE12">
        <v>24686.898000000001</v>
      </c>
      <c r="AF12">
        <v>2203.8910000000001</v>
      </c>
      <c r="AG12">
        <v>5138.34</v>
      </c>
      <c r="AH12">
        <v>0.115</v>
      </c>
      <c r="AI12">
        <v>6.7549999999999999</v>
      </c>
      <c r="AJ12">
        <v>8.49</v>
      </c>
      <c r="AK12">
        <v>11559.439</v>
      </c>
      <c r="AL12">
        <v>2267.12</v>
      </c>
      <c r="AM12">
        <v>1</v>
      </c>
      <c r="AN12">
        <v>0.53700000000000003</v>
      </c>
      <c r="AO12">
        <v>1</v>
      </c>
      <c r="AP12">
        <v>0.86199999999999999</v>
      </c>
      <c r="AQ12">
        <v>2.9</v>
      </c>
      <c r="AR12">
        <v>21.489000000000001</v>
      </c>
      <c r="AS12">
        <v>18.042000000000002</v>
      </c>
      <c r="AT12">
        <v>-3.1019999999999999</v>
      </c>
      <c r="AU12">
        <v>10.835000000000001</v>
      </c>
      <c r="AV12">
        <v>2.948</v>
      </c>
      <c r="AW12">
        <v>5972.7830000000004</v>
      </c>
    </row>
    <row r="13" spans="1:49" x14ac:dyDescent="0.2">
      <c r="B13" s="8"/>
      <c r="C13" s="8"/>
      <c r="E13">
        <v>250</v>
      </c>
      <c r="F13" t="s">
        <v>26</v>
      </c>
      <c r="G13">
        <v>12</v>
      </c>
      <c r="H13" s="8">
        <f t="shared" si="16"/>
        <v>8.4827584999999992</v>
      </c>
      <c r="I13" s="8">
        <f t="shared" si="0"/>
        <v>-4.9246289999999986</v>
      </c>
      <c r="J13" s="8">
        <f t="shared" si="1"/>
        <v>5.0758521999999999</v>
      </c>
      <c r="K13" s="8">
        <f t="shared" si="2"/>
        <v>0.28359999999999996</v>
      </c>
      <c r="L13" s="8">
        <f t="shared" si="3"/>
        <v>10.177</v>
      </c>
      <c r="M13" s="8">
        <f t="shared" si="17"/>
        <v>4.0206</v>
      </c>
      <c r="N13" s="8">
        <f t="shared" si="18"/>
        <v>3.9340568</v>
      </c>
      <c r="O13" s="8">
        <f t="shared" si="4"/>
        <v>-4.9447545999999996</v>
      </c>
      <c r="P13" s="9">
        <f t="shared" si="5"/>
        <v>0.88919999999999999</v>
      </c>
      <c r="Q13" s="9">
        <f t="shared" si="6"/>
        <v>0.42480000000000001</v>
      </c>
      <c r="R13" s="9">
        <f t="shared" si="7"/>
        <v>1</v>
      </c>
      <c r="S13" s="9">
        <f t="shared" si="8"/>
        <v>0.96899999999999997</v>
      </c>
      <c r="T13" s="8">
        <f t="shared" si="9"/>
        <v>1.5425999999999997</v>
      </c>
      <c r="U13" s="10">
        <f t="shared" si="10"/>
        <v>19.2136</v>
      </c>
      <c r="V13" s="10">
        <f t="shared" si="11"/>
        <v>20.642000000000003</v>
      </c>
      <c r="W13" s="10">
        <f t="shared" si="12"/>
        <v>1.9582000000000002</v>
      </c>
      <c r="X13" s="10">
        <f t="shared" si="13"/>
        <v>14.2864</v>
      </c>
      <c r="Y13" s="10">
        <f t="shared" si="14"/>
        <v>6.5263999999999998</v>
      </c>
      <c r="Z13" s="10">
        <f t="shared" si="15"/>
        <v>5580.3633999999993</v>
      </c>
      <c r="AB13">
        <v>1</v>
      </c>
      <c r="AC13">
        <v>59</v>
      </c>
      <c r="AD13">
        <v>60</v>
      </c>
      <c r="AE13">
        <v>12561.255999999999</v>
      </c>
      <c r="AF13">
        <v>-276.15699999999998</v>
      </c>
      <c r="AG13">
        <v>930.87199999999996</v>
      </c>
      <c r="AH13">
        <v>0.11</v>
      </c>
      <c r="AI13">
        <v>8.9320000000000004</v>
      </c>
      <c r="AJ13">
        <v>6.3890000000000002</v>
      </c>
      <c r="AK13">
        <v>6058.2160000000003</v>
      </c>
      <c r="AL13">
        <v>-275.38400000000001</v>
      </c>
      <c r="AM13">
        <v>1</v>
      </c>
      <c r="AN13">
        <v>1</v>
      </c>
      <c r="AO13">
        <v>1</v>
      </c>
      <c r="AP13">
        <v>1</v>
      </c>
      <c r="AQ13">
        <v>0.85599999999999998</v>
      </c>
      <c r="AR13">
        <v>14.209</v>
      </c>
      <c r="AS13">
        <v>16.225000000000001</v>
      </c>
      <c r="AT13">
        <v>2.4849999999999999</v>
      </c>
      <c r="AU13">
        <v>12.087999999999999</v>
      </c>
      <c r="AV13">
        <v>5.9660000000000002</v>
      </c>
      <c r="AW13">
        <v>1132.3969999999999</v>
      </c>
    </row>
    <row r="14" spans="1:49" x14ac:dyDescent="0.2">
      <c r="C14" s="8"/>
      <c r="E14">
        <v>250</v>
      </c>
      <c r="F14" t="s">
        <v>26</v>
      </c>
      <c r="G14">
        <v>60</v>
      </c>
      <c r="H14" s="8">
        <f t="shared" si="16"/>
        <v>4.8522821999999994</v>
      </c>
      <c r="I14" s="8">
        <f t="shared" si="0"/>
        <v>-0.74975840000000005</v>
      </c>
      <c r="J14" s="8">
        <f t="shared" si="1"/>
        <v>1.2941659999999999</v>
      </c>
      <c r="K14" s="8">
        <f t="shared" si="2"/>
        <v>0.14820000000000003</v>
      </c>
      <c r="L14" s="8">
        <f t="shared" si="3"/>
        <v>9.5122</v>
      </c>
      <c r="M14" s="8">
        <f t="shared" si="17"/>
        <v>2.5570000000000004</v>
      </c>
      <c r="N14" s="8">
        <f t="shared" si="18"/>
        <v>2.2505982999999996</v>
      </c>
      <c r="O14" s="8">
        <f t="shared" si="4"/>
        <v>-0.64480660000000001</v>
      </c>
      <c r="P14" s="9">
        <f t="shared" si="5"/>
        <v>0.98680000000000001</v>
      </c>
      <c r="Q14" s="9">
        <f t="shared" si="6"/>
        <v>0.83460000000000001</v>
      </c>
      <c r="R14" s="9">
        <f t="shared" si="7"/>
        <v>1</v>
      </c>
      <c r="S14" s="9">
        <f t="shared" si="8"/>
        <v>0.98100000000000009</v>
      </c>
      <c r="T14" s="8">
        <f t="shared" si="9"/>
        <v>0.85680000000000001</v>
      </c>
      <c r="U14" s="10">
        <f t="shared" si="10"/>
        <v>11.3224</v>
      </c>
      <c r="V14" s="10">
        <f t="shared" si="11"/>
        <v>15.304599999999999</v>
      </c>
      <c r="W14" s="10">
        <f t="shared" si="12"/>
        <v>4.3342000000000001</v>
      </c>
      <c r="X14" s="10">
        <f t="shared" si="13"/>
        <v>12.046799999999999</v>
      </c>
      <c r="Y14" s="10">
        <f t="shared" si="14"/>
        <v>7.1205999999999987</v>
      </c>
      <c r="Z14" s="10">
        <f t="shared" si="15"/>
        <v>1557.3606</v>
      </c>
      <c r="AB14">
        <v>1</v>
      </c>
      <c r="AC14">
        <v>49</v>
      </c>
      <c r="AD14">
        <v>12</v>
      </c>
      <c r="AE14">
        <v>11896.936</v>
      </c>
      <c r="AF14">
        <v>757.84799999999996</v>
      </c>
      <c r="AG14">
        <v>1005.4690000000001</v>
      </c>
      <c r="AH14">
        <v>-8.4000000000000005E-2</v>
      </c>
      <c r="AI14">
        <v>8.7439999999999998</v>
      </c>
      <c r="AJ14">
        <v>6.2590000000000003</v>
      </c>
      <c r="AK14">
        <v>5506.53</v>
      </c>
      <c r="AL14">
        <v>743.86800000000005</v>
      </c>
      <c r="AM14">
        <v>1</v>
      </c>
      <c r="AN14">
        <v>1</v>
      </c>
      <c r="AO14">
        <v>1</v>
      </c>
      <c r="AP14">
        <v>1</v>
      </c>
      <c r="AQ14">
        <v>0.51</v>
      </c>
      <c r="AR14">
        <v>14.471</v>
      </c>
      <c r="AS14">
        <v>16.899000000000001</v>
      </c>
      <c r="AT14">
        <v>1.4019999999999999</v>
      </c>
      <c r="AU14">
        <v>12.193</v>
      </c>
      <c r="AV14">
        <v>5.4930000000000003</v>
      </c>
      <c r="AW14">
        <v>1173.364</v>
      </c>
    </row>
    <row r="15" spans="1:49" x14ac:dyDescent="0.2">
      <c r="E15">
        <v>250</v>
      </c>
      <c r="F15" t="s">
        <v>26</v>
      </c>
      <c r="G15">
        <v>120</v>
      </c>
      <c r="H15" s="8">
        <f t="shared" si="16"/>
        <v>3.1954378999999999</v>
      </c>
      <c r="I15" s="8">
        <f t="shared" si="0"/>
        <v>-0.46260159999999995</v>
      </c>
      <c r="J15" s="8">
        <f t="shared" si="1"/>
        <v>0.88883580000000006</v>
      </c>
      <c r="K15" s="8">
        <f t="shared" si="2"/>
        <v>9.3599999999999989E-2</v>
      </c>
      <c r="L15" s="8">
        <f t="shared" si="3"/>
        <v>9.6920000000000019</v>
      </c>
      <c r="M15" s="8">
        <f t="shared" si="17"/>
        <v>2.1397000000000004</v>
      </c>
      <c r="N15" s="8">
        <f t="shared" si="18"/>
        <v>1.5045047</v>
      </c>
      <c r="O15" s="8">
        <f t="shared" si="4"/>
        <v>-0.44012459999999998</v>
      </c>
      <c r="P15" s="9">
        <f t="shared" si="5"/>
        <v>0.97680000000000011</v>
      </c>
      <c r="Q15" s="9">
        <f t="shared" si="6"/>
        <v>0.78199999999999992</v>
      </c>
      <c r="R15" s="9">
        <f t="shared" si="7"/>
        <v>1</v>
      </c>
      <c r="S15" s="9">
        <f t="shared" si="8"/>
        <v>0.93620000000000003</v>
      </c>
      <c r="T15" s="8">
        <f t="shared" si="9"/>
        <v>0.93759999999999999</v>
      </c>
      <c r="U15" s="10">
        <f t="shared" si="10"/>
        <v>9.2588000000000008</v>
      </c>
      <c r="V15" s="10">
        <f t="shared" si="11"/>
        <v>14.736599999999999</v>
      </c>
      <c r="W15" s="10">
        <f t="shared" si="12"/>
        <v>5.5995999999999997</v>
      </c>
      <c r="X15" s="10">
        <f t="shared" si="13"/>
        <v>11.9244</v>
      </c>
      <c r="Y15" s="10">
        <f t="shared" si="14"/>
        <v>7.6948000000000008</v>
      </c>
      <c r="Z15" s="10">
        <f t="shared" si="15"/>
        <v>1157.2311999999999</v>
      </c>
      <c r="AB15">
        <v>1</v>
      </c>
      <c r="AC15">
        <v>50</v>
      </c>
      <c r="AD15">
        <v>60</v>
      </c>
      <c r="AE15">
        <v>4843.7380000000003</v>
      </c>
      <c r="AF15">
        <v>-195.858</v>
      </c>
      <c r="AG15">
        <v>481.04</v>
      </c>
      <c r="AH15">
        <v>0.161</v>
      </c>
      <c r="AI15">
        <v>9.4730000000000008</v>
      </c>
      <c r="AJ15">
        <v>3.6779999999999999</v>
      </c>
      <c r="AK15">
        <v>2361.2919999999999</v>
      </c>
      <c r="AL15">
        <v>-199.27699999999999</v>
      </c>
      <c r="AM15">
        <v>1</v>
      </c>
      <c r="AN15">
        <v>0.89300000000000002</v>
      </c>
      <c r="AO15">
        <v>1</v>
      </c>
      <c r="AP15">
        <v>0.94799999999999995</v>
      </c>
      <c r="AQ15">
        <v>0.72</v>
      </c>
      <c r="AR15">
        <v>7.8259999999999996</v>
      </c>
      <c r="AS15">
        <v>13.45</v>
      </c>
      <c r="AT15">
        <v>5.6689999999999996</v>
      </c>
      <c r="AU15">
        <v>11.305</v>
      </c>
      <c r="AV15">
        <v>7.7080000000000002</v>
      </c>
      <c r="AW15">
        <v>667.97500000000002</v>
      </c>
    </row>
    <row r="16" spans="1:49" s="22" customFormat="1" x14ac:dyDescent="0.2">
      <c r="A16" s="21"/>
      <c r="E16" s="22">
        <v>75</v>
      </c>
      <c r="F16" s="22" t="s">
        <v>25</v>
      </c>
      <c r="G16" s="22">
        <v>12</v>
      </c>
      <c r="H16" s="8">
        <f>AVERAGE(AE16,AE64,AE112,AE160,AE208)/2000</f>
        <v>5.8559021999999992</v>
      </c>
      <c r="I16" s="21">
        <f t="shared" si="0"/>
        <v>0.16207160000000001</v>
      </c>
      <c r="J16" s="21">
        <f t="shared" si="1"/>
        <v>1.7545883999999998</v>
      </c>
      <c r="K16" s="21">
        <f t="shared" si="2"/>
        <v>-0.26860000000000001</v>
      </c>
      <c r="L16" s="21">
        <f t="shared" si="3"/>
        <v>17.9878</v>
      </c>
      <c r="M16" s="8">
        <f t="shared" si="17"/>
        <v>3.5832000000000002</v>
      </c>
      <c r="N16" s="8">
        <f t="shared" si="18"/>
        <v>2.6636354</v>
      </c>
      <c r="O16" s="21">
        <f t="shared" si="4"/>
        <v>0.1451894</v>
      </c>
      <c r="P16" s="23">
        <f t="shared" si="5"/>
        <v>0.97680000000000011</v>
      </c>
      <c r="Q16" s="23">
        <f t="shared" si="6"/>
        <v>0.76360000000000006</v>
      </c>
      <c r="R16" s="23">
        <f t="shared" si="7"/>
        <v>0.92780000000000007</v>
      </c>
      <c r="S16" s="23">
        <f t="shared" si="8"/>
        <v>0.69819999999999993</v>
      </c>
      <c r="T16" s="21">
        <f t="shared" si="9"/>
        <v>3.4009999999999998</v>
      </c>
      <c r="U16" s="24">
        <f t="shared" si="10"/>
        <v>16.212600000000002</v>
      </c>
      <c r="V16" s="24">
        <f t="shared" si="11"/>
        <v>27.030799999999999</v>
      </c>
      <c r="W16" s="24">
        <f t="shared" si="12"/>
        <v>11.155199999999999</v>
      </c>
      <c r="X16" s="24">
        <f t="shared" si="13"/>
        <v>22.000799999999998</v>
      </c>
      <c r="Y16" s="24">
        <f t="shared" si="14"/>
        <v>14.659000000000002</v>
      </c>
      <c r="Z16" s="24">
        <f t="shared" si="15"/>
        <v>2318.9389999999999</v>
      </c>
      <c r="AB16" s="22">
        <v>1</v>
      </c>
      <c r="AC16">
        <v>51</v>
      </c>
      <c r="AD16">
        <v>120</v>
      </c>
      <c r="AE16">
        <v>4301.3630000000003</v>
      </c>
      <c r="AF16">
        <v>-183.04599999999999</v>
      </c>
      <c r="AG16">
        <v>601.37599999999998</v>
      </c>
      <c r="AH16">
        <v>7.2999999999999995E-2</v>
      </c>
      <c r="AI16">
        <v>9.77</v>
      </c>
      <c r="AJ16">
        <v>3.48</v>
      </c>
      <c r="AK16">
        <v>2097.933</v>
      </c>
      <c r="AL16">
        <v>-186.64400000000001</v>
      </c>
      <c r="AM16">
        <v>1</v>
      </c>
      <c r="AN16">
        <v>0.80200000000000005</v>
      </c>
      <c r="AO16">
        <v>1</v>
      </c>
      <c r="AP16">
        <v>0.79300000000000004</v>
      </c>
      <c r="AQ16">
        <v>0.98</v>
      </c>
      <c r="AR16">
        <v>7.3550000000000004</v>
      </c>
      <c r="AS16">
        <v>13.574999999999999</v>
      </c>
      <c r="AT16">
        <v>6.2640000000000002</v>
      </c>
      <c r="AU16">
        <v>11.526999999999999</v>
      </c>
      <c r="AV16">
        <v>8.0850000000000009</v>
      </c>
      <c r="AW16">
        <v>752.53499999999997</v>
      </c>
    </row>
    <row r="17" spans="1:49" s="22" customFormat="1" x14ac:dyDescent="0.2">
      <c r="A17" s="21"/>
      <c r="E17" s="22">
        <v>75</v>
      </c>
      <c r="F17" s="22" t="s">
        <v>25</v>
      </c>
      <c r="G17" s="22">
        <v>60</v>
      </c>
      <c r="H17" s="8">
        <f t="shared" si="16"/>
        <v>5.4836744999999993</v>
      </c>
      <c r="I17" s="21">
        <f t="shared" si="0"/>
        <v>-0.19892680000000001</v>
      </c>
      <c r="J17" s="21">
        <f t="shared" si="1"/>
        <v>1.3730805999999998</v>
      </c>
      <c r="K17" s="21">
        <f t="shared" si="2"/>
        <v>-8.879999999999999E-2</v>
      </c>
      <c r="L17" s="21">
        <f t="shared" si="3"/>
        <v>28.425799999999999</v>
      </c>
      <c r="M17" s="8">
        <f t="shared" si="17"/>
        <v>4.0173000000000005</v>
      </c>
      <c r="N17" s="8">
        <f t="shared" si="18"/>
        <v>2.5209533999999998</v>
      </c>
      <c r="O17" s="21">
        <f t="shared" si="4"/>
        <v>-0.20149099999999998</v>
      </c>
      <c r="P17" s="23">
        <f t="shared" si="5"/>
        <v>0.97680000000000011</v>
      </c>
      <c r="Q17" s="23">
        <f t="shared" si="6"/>
        <v>0.7851999999999999</v>
      </c>
      <c r="R17" s="23">
        <f t="shared" si="7"/>
        <v>0.9827999999999999</v>
      </c>
      <c r="S17" s="23">
        <f t="shared" si="8"/>
        <v>0.84299999999999997</v>
      </c>
      <c r="T17" s="21">
        <f t="shared" si="9"/>
        <v>2.1326000000000001</v>
      </c>
      <c r="U17" s="24">
        <f t="shared" si="10"/>
        <v>18.535599999999999</v>
      </c>
      <c r="V17" s="24">
        <f t="shared" si="11"/>
        <v>40.378599999999992</v>
      </c>
      <c r="W17" s="24">
        <f t="shared" si="12"/>
        <v>19.780799999999999</v>
      </c>
      <c r="X17" s="24">
        <f t="shared" si="13"/>
        <v>33.453800000000001</v>
      </c>
      <c r="Y17" s="24">
        <f t="shared" si="14"/>
        <v>24.113800000000001</v>
      </c>
      <c r="Z17" s="24">
        <f t="shared" si="15"/>
        <v>1749.1991999999998</v>
      </c>
      <c r="AB17" s="22">
        <v>1</v>
      </c>
      <c r="AC17">
        <v>52</v>
      </c>
      <c r="AD17">
        <v>12</v>
      </c>
      <c r="AE17">
        <v>15224.971</v>
      </c>
      <c r="AF17">
        <v>-1631.329</v>
      </c>
      <c r="AG17">
        <v>1985.7059999999999</v>
      </c>
      <c r="AH17">
        <v>0.111</v>
      </c>
      <c r="AI17">
        <v>12.106999999999999</v>
      </c>
      <c r="AJ17">
        <v>7.5620000000000003</v>
      </c>
      <c r="AK17">
        <v>6797.57</v>
      </c>
      <c r="AL17">
        <v>-1632.1959999999999</v>
      </c>
      <c r="AM17">
        <v>1</v>
      </c>
      <c r="AN17">
        <v>0.79300000000000004</v>
      </c>
      <c r="AO17">
        <v>1</v>
      </c>
      <c r="AP17">
        <v>0.92200000000000004</v>
      </c>
      <c r="AQ17">
        <v>1.4610000000000001</v>
      </c>
      <c r="AR17">
        <v>18.292000000000002</v>
      </c>
      <c r="AS17">
        <v>24.305</v>
      </c>
      <c r="AT17">
        <v>4.9710000000000001</v>
      </c>
      <c r="AU17">
        <v>16.7</v>
      </c>
      <c r="AV17">
        <v>8.6229999999999993</v>
      </c>
      <c r="AW17">
        <v>2713.5340000000001</v>
      </c>
    </row>
    <row r="18" spans="1:49" s="22" customFormat="1" x14ac:dyDescent="0.2">
      <c r="E18" s="22">
        <v>75</v>
      </c>
      <c r="F18" s="22" t="s">
        <v>25</v>
      </c>
      <c r="G18" s="22">
        <v>120</v>
      </c>
      <c r="H18" s="8">
        <f t="shared" si="16"/>
        <v>2.4133464000000004</v>
      </c>
      <c r="I18" s="21">
        <f t="shared" si="0"/>
        <v>4.652460000000002E-2</v>
      </c>
      <c r="J18" s="21">
        <f t="shared" si="1"/>
        <v>0.7984768000000001</v>
      </c>
      <c r="K18" s="21">
        <f t="shared" si="2"/>
        <v>-0.123</v>
      </c>
      <c r="L18" s="21">
        <f t="shared" si="3"/>
        <v>28.625999999999998</v>
      </c>
      <c r="M18" s="8">
        <f t="shared" si="17"/>
        <v>2.5341</v>
      </c>
      <c r="N18" s="8">
        <f t="shared" si="18"/>
        <v>1.1771240000000001</v>
      </c>
      <c r="O18" s="21">
        <f t="shared" si="4"/>
        <v>4.3938799999999986E-2</v>
      </c>
      <c r="P18" s="23">
        <f t="shared" si="5"/>
        <v>0.96179999999999988</v>
      </c>
      <c r="Q18" s="23">
        <f t="shared" si="6"/>
        <v>0.75019999999999998</v>
      </c>
      <c r="R18" s="23">
        <f t="shared" si="7"/>
        <v>0.97579999999999989</v>
      </c>
      <c r="S18" s="23">
        <f t="shared" si="8"/>
        <v>0.85519999999999996</v>
      </c>
      <c r="T18" s="21">
        <f t="shared" si="9"/>
        <v>1.4776</v>
      </c>
      <c r="U18" s="24">
        <f t="shared" si="10"/>
        <v>10.5418</v>
      </c>
      <c r="V18" s="24">
        <f t="shared" si="11"/>
        <v>35.311399999999999</v>
      </c>
      <c r="W18" s="24">
        <f t="shared" si="12"/>
        <v>22.786200000000001</v>
      </c>
      <c r="X18" s="24">
        <f t="shared" si="13"/>
        <v>31.7332</v>
      </c>
      <c r="Y18" s="24">
        <f t="shared" si="14"/>
        <v>25.706</v>
      </c>
      <c r="Z18" s="24">
        <f t="shared" si="15"/>
        <v>1054.6812</v>
      </c>
      <c r="AB18" s="22">
        <v>1</v>
      </c>
      <c r="AC18">
        <v>53</v>
      </c>
      <c r="AD18">
        <v>60</v>
      </c>
      <c r="AE18">
        <v>5136.9880000000003</v>
      </c>
      <c r="AF18">
        <v>-265.23899999999998</v>
      </c>
      <c r="AG18">
        <v>557.02800000000002</v>
      </c>
      <c r="AH18">
        <v>-2.3E-2</v>
      </c>
      <c r="AI18">
        <v>9.5129999999999999</v>
      </c>
      <c r="AJ18">
        <v>3.6080000000000001</v>
      </c>
      <c r="AK18">
        <v>2503.7600000000002</v>
      </c>
      <c r="AL18">
        <v>-266.31</v>
      </c>
      <c r="AM18">
        <v>1</v>
      </c>
      <c r="AN18">
        <v>0.85099999999999998</v>
      </c>
      <c r="AO18">
        <v>1</v>
      </c>
      <c r="AP18">
        <v>0.95699999999999996</v>
      </c>
      <c r="AQ18">
        <v>0.65500000000000003</v>
      </c>
      <c r="AR18">
        <v>7.6280000000000001</v>
      </c>
      <c r="AS18">
        <v>13.557</v>
      </c>
      <c r="AT18">
        <v>5.8550000000000004</v>
      </c>
      <c r="AU18">
        <v>11.353999999999999</v>
      </c>
      <c r="AV18">
        <v>7.7359999999999998</v>
      </c>
      <c r="AW18">
        <v>826.01400000000001</v>
      </c>
    </row>
    <row r="19" spans="1:49" s="22" customFormat="1" x14ac:dyDescent="0.2">
      <c r="E19" s="22">
        <v>250</v>
      </c>
      <c r="F19" s="22" t="s">
        <v>25</v>
      </c>
      <c r="G19" s="22">
        <v>12</v>
      </c>
      <c r="H19" s="8">
        <f t="shared" si="16"/>
        <v>11.4920414</v>
      </c>
      <c r="I19" s="21">
        <f t="shared" si="0"/>
        <v>1.1175599999999999</v>
      </c>
      <c r="J19" s="21">
        <f t="shared" si="1"/>
        <v>3.6352375999999995</v>
      </c>
      <c r="K19" s="21">
        <f t="shared" si="2"/>
        <v>-0.32579999999999998</v>
      </c>
      <c r="L19" s="21">
        <f t="shared" si="3"/>
        <v>15.318999999999999</v>
      </c>
      <c r="M19" s="8">
        <f t="shared" si="17"/>
        <v>5.0819000000000001</v>
      </c>
      <c r="N19" s="8">
        <f t="shared" si="18"/>
        <v>5.3445090000000004</v>
      </c>
      <c r="O19" s="21">
        <f t="shared" si="4"/>
        <v>1.1235666000000002</v>
      </c>
      <c r="P19" s="23">
        <f t="shared" si="5"/>
        <v>0.98180000000000001</v>
      </c>
      <c r="Q19" s="23">
        <f t="shared" si="6"/>
        <v>0.76539999999999997</v>
      </c>
      <c r="R19" s="23">
        <f t="shared" si="7"/>
        <v>0.92420000000000013</v>
      </c>
      <c r="S19" s="23">
        <f t="shared" si="8"/>
        <v>0.79300000000000004</v>
      </c>
      <c r="T19" s="21">
        <f t="shared" si="9"/>
        <v>4.2652000000000001</v>
      </c>
      <c r="U19" s="24">
        <f t="shared" si="10"/>
        <v>24.7166</v>
      </c>
      <c r="V19" s="24">
        <f t="shared" si="11"/>
        <v>29.3508</v>
      </c>
      <c r="W19" s="24">
        <f t="shared" si="12"/>
        <v>5.1288</v>
      </c>
      <c r="X19" s="24">
        <f t="shared" si="13"/>
        <v>20.696999999999999</v>
      </c>
      <c r="Y19" s="24">
        <f t="shared" si="14"/>
        <v>10.8246</v>
      </c>
      <c r="Z19" s="24">
        <f t="shared" si="15"/>
        <v>4717.6563999999998</v>
      </c>
      <c r="AB19" s="22">
        <v>1</v>
      </c>
      <c r="AC19">
        <v>55</v>
      </c>
      <c r="AD19">
        <v>12</v>
      </c>
      <c r="AE19">
        <v>24161.024000000001</v>
      </c>
      <c r="AF19">
        <v>976.30200000000002</v>
      </c>
      <c r="AG19">
        <v>4137.0860000000002</v>
      </c>
      <c r="AH19">
        <v>0.26500000000000001</v>
      </c>
      <c r="AI19">
        <v>6.3970000000000002</v>
      </c>
      <c r="AJ19">
        <v>8.3000000000000007</v>
      </c>
      <c r="AK19">
        <v>11486.897000000001</v>
      </c>
      <c r="AL19">
        <v>1027.999</v>
      </c>
      <c r="AM19">
        <v>1</v>
      </c>
      <c r="AN19">
        <v>0.64500000000000002</v>
      </c>
      <c r="AO19">
        <v>1</v>
      </c>
      <c r="AP19">
        <v>0.90500000000000003</v>
      </c>
      <c r="AQ19">
        <v>2.5819999999999999</v>
      </c>
      <c r="AR19">
        <v>20.739000000000001</v>
      </c>
      <c r="AS19">
        <v>17.053000000000001</v>
      </c>
      <c r="AT19">
        <v>-2.7360000000000002</v>
      </c>
      <c r="AU19">
        <v>10.39</v>
      </c>
      <c r="AV19">
        <v>2.7250000000000001</v>
      </c>
      <c r="AW19">
        <v>4668.174</v>
      </c>
    </row>
    <row r="20" spans="1:49" s="22" customFormat="1" x14ac:dyDescent="0.2">
      <c r="E20" s="22">
        <v>250</v>
      </c>
      <c r="F20" s="22" t="s">
        <v>25</v>
      </c>
      <c r="G20" s="22">
        <v>60</v>
      </c>
      <c r="H20" s="8">
        <f t="shared" si="16"/>
        <v>5.5413421999999999</v>
      </c>
      <c r="I20" s="21">
        <f t="shared" ref="I20:I42" si="19">AVERAGE(AF20,AF68,AF116,AF164,AF212)/1000</f>
        <v>-0.39962360000000002</v>
      </c>
      <c r="J20" s="21">
        <f t="shared" ref="J20:J42" si="20">AVERAGE(AG20,AG68,AG116,AG164,AG212)/1000</f>
        <v>1.4612332000000001</v>
      </c>
      <c r="K20" s="21">
        <f t="shared" ref="K20:K42" si="21">AVERAGE(AH20,AH68,AH116,AH164,AH212)</f>
        <v>-0.1804</v>
      </c>
      <c r="L20" s="21">
        <f t="shared" ref="L20:L42" si="22">AVERAGE(AI20,AI68,AI116,AI164,AI212)</f>
        <v>18.646599999999999</v>
      </c>
      <c r="M20" s="8">
        <f t="shared" si="17"/>
        <v>3.8643000000000001</v>
      </c>
      <c r="N20" s="8">
        <f t="shared" si="18"/>
        <v>2.6808647999999997</v>
      </c>
      <c r="O20" s="21">
        <f t="shared" ref="O20:O42" si="23">AVERAGE(AL20,AL68,AL116,AL164,AL212)/1000</f>
        <v>-0.40025880000000003</v>
      </c>
      <c r="P20" s="23">
        <f t="shared" ref="P20:P42" si="24">AVERAGE(AM20,AM68,AM116,AM164,AM212)</f>
        <v>0.97040000000000004</v>
      </c>
      <c r="Q20" s="23">
        <f t="shared" ref="Q20:Q42" si="25">AVERAGE(AN20,AN68,AN116,AN164,AN212)</f>
        <v>0.8528</v>
      </c>
      <c r="R20" s="23">
        <f t="shared" ref="R20:R42" si="26">AVERAGE(AO20,AO68,AO116,AO164,AO212)</f>
        <v>0.9396000000000001</v>
      </c>
      <c r="S20" s="23">
        <f t="shared" ref="S20:S42" si="27">AVERAGE(AP20,AP68,AP116,AP164,AP212)</f>
        <v>0.81220000000000003</v>
      </c>
      <c r="T20" s="21">
        <f t="shared" ref="T20:T42" si="28">AVERAGE(AQ20,AQ68,AQ116,AQ164,AQ212)</f>
        <v>2.726</v>
      </c>
      <c r="U20" s="24">
        <f t="shared" ref="U20:U42" si="29">AVERAGE(AR20,AR68,AR116,AR164,AR212)</f>
        <v>16.970199999999998</v>
      </c>
      <c r="V20" s="24">
        <f t="shared" ref="V20:V42" si="30">AVERAGE(AS20,AS68,AS116,AS164,AS212)</f>
        <v>29.365600000000001</v>
      </c>
      <c r="W20" s="24">
        <f t="shared" ref="W20:W42" si="31">AVERAGE(AT20,AT68,AT116,AT164,AT212)</f>
        <v>10.885200000000001</v>
      </c>
      <c r="X20" s="24">
        <f t="shared" ref="X20:X42" si="32">AVERAGE(AU20,AU68,AU116,AU164,AU212)</f>
        <v>23.335599999999999</v>
      </c>
      <c r="Y20" s="24">
        <f t="shared" ref="Y20:Y42" si="33">AVERAGE(AV20,AV68,AV116,AV164,AV212)</f>
        <v>14.658199999999999</v>
      </c>
      <c r="Z20" s="24">
        <f t="shared" ref="Z20:Z42" si="34">AVERAGE(AW20,AW68,AW116,AW164,AW212)</f>
        <v>2048.4472000000001</v>
      </c>
      <c r="AB20" s="22">
        <v>1</v>
      </c>
      <c r="AC20">
        <v>56</v>
      </c>
      <c r="AD20">
        <v>60</v>
      </c>
      <c r="AE20">
        <v>12063.289000000001</v>
      </c>
      <c r="AF20">
        <v>-1118.615</v>
      </c>
      <c r="AG20">
        <v>1148.9090000000001</v>
      </c>
      <c r="AH20">
        <v>1.6E-2</v>
      </c>
      <c r="AI20">
        <v>10.375</v>
      </c>
      <c r="AJ20">
        <v>6.2089999999999996</v>
      </c>
      <c r="AK20">
        <v>5851.3689999999997</v>
      </c>
      <c r="AL20">
        <v>-1125.81</v>
      </c>
      <c r="AM20">
        <v>1</v>
      </c>
      <c r="AN20">
        <v>1</v>
      </c>
      <c r="AO20">
        <v>1</v>
      </c>
      <c r="AP20">
        <v>1</v>
      </c>
      <c r="AQ20">
        <v>0.621</v>
      </c>
      <c r="AR20">
        <v>13.705</v>
      </c>
      <c r="AS20">
        <v>17.994</v>
      </c>
      <c r="AT20">
        <v>3.9159999999999999</v>
      </c>
      <c r="AU20">
        <v>13.694000000000001</v>
      </c>
      <c r="AV20">
        <v>7.319</v>
      </c>
      <c r="AW20">
        <v>1319.9590000000001</v>
      </c>
    </row>
    <row r="21" spans="1:49" s="22" customFormat="1" x14ac:dyDescent="0.2">
      <c r="E21" s="22">
        <v>250</v>
      </c>
      <c r="F21" s="22" t="s">
        <v>25</v>
      </c>
      <c r="G21" s="22">
        <v>120</v>
      </c>
      <c r="H21" s="8">
        <f t="shared" si="16"/>
        <v>4.0166506000000002</v>
      </c>
      <c r="I21" s="21">
        <f t="shared" si="19"/>
        <v>-7.3386999999999994E-2</v>
      </c>
      <c r="J21" s="21">
        <f t="shared" si="20"/>
        <v>1.3740751999999998</v>
      </c>
      <c r="K21" s="21">
        <f t="shared" si="21"/>
        <v>-0.1608</v>
      </c>
      <c r="L21" s="21">
        <f t="shared" si="22"/>
        <v>20.869999999999997</v>
      </c>
      <c r="M21" s="8">
        <f t="shared" si="17"/>
        <v>3.1870999999999996</v>
      </c>
      <c r="N21" s="8">
        <f t="shared" si="18"/>
        <v>1.9587946999999999</v>
      </c>
      <c r="O21" s="21">
        <f t="shared" si="23"/>
        <v>-7.5990000000000016E-2</v>
      </c>
      <c r="P21" s="23">
        <f t="shared" si="24"/>
        <v>0.96860000000000002</v>
      </c>
      <c r="Q21" s="23">
        <f t="shared" si="25"/>
        <v>0.79979999999999996</v>
      </c>
      <c r="R21" s="23">
        <f t="shared" si="26"/>
        <v>0.93440000000000012</v>
      </c>
      <c r="S21" s="23">
        <f t="shared" si="27"/>
        <v>0.8103999999999999</v>
      </c>
      <c r="T21" s="21">
        <f t="shared" si="28"/>
        <v>2.3788</v>
      </c>
      <c r="U21" s="24">
        <f t="shared" si="29"/>
        <v>13.567400000000001</v>
      </c>
      <c r="V21" s="24">
        <f t="shared" si="30"/>
        <v>29.109199999999998</v>
      </c>
      <c r="W21" s="24">
        <f t="shared" si="31"/>
        <v>14.2082</v>
      </c>
      <c r="X21" s="24">
        <f t="shared" si="32"/>
        <v>24.584600000000002</v>
      </c>
      <c r="Y21" s="24">
        <f t="shared" si="33"/>
        <v>17.492199999999997</v>
      </c>
      <c r="Z21" s="24">
        <f t="shared" si="34"/>
        <v>1804.8175999999999</v>
      </c>
      <c r="AB21" s="22">
        <v>1</v>
      </c>
      <c r="AC21">
        <v>57</v>
      </c>
      <c r="AD21">
        <v>120</v>
      </c>
      <c r="AE21">
        <v>8961.473</v>
      </c>
      <c r="AF21">
        <v>-838.43399999999997</v>
      </c>
      <c r="AG21">
        <v>1191.07</v>
      </c>
      <c r="AH21">
        <v>9.8000000000000004E-2</v>
      </c>
      <c r="AI21">
        <v>9.234</v>
      </c>
      <c r="AJ21">
        <v>5.07</v>
      </c>
      <c r="AK21">
        <v>4363.7510000000002</v>
      </c>
      <c r="AL21">
        <v>-843.89099999999996</v>
      </c>
      <c r="AM21">
        <v>1</v>
      </c>
      <c r="AN21">
        <v>1</v>
      </c>
      <c r="AO21">
        <v>1</v>
      </c>
      <c r="AP21">
        <v>1</v>
      </c>
      <c r="AQ21">
        <v>0.74</v>
      </c>
      <c r="AR21">
        <v>11.101000000000001</v>
      </c>
      <c r="AS21">
        <v>14.984999999999999</v>
      </c>
      <c r="AT21">
        <v>4.0670000000000002</v>
      </c>
      <c r="AU21">
        <v>11.794</v>
      </c>
      <c r="AV21">
        <v>6.8159999999999998</v>
      </c>
      <c r="AW21">
        <v>1344.981</v>
      </c>
    </row>
    <row r="22" spans="1:49" s="22" customFormat="1" x14ac:dyDescent="0.2">
      <c r="E22" s="22">
        <v>75</v>
      </c>
      <c r="F22" s="22" t="s">
        <v>66</v>
      </c>
      <c r="G22" s="22">
        <v>12</v>
      </c>
      <c r="H22" s="8">
        <f t="shared" si="16"/>
        <v>9.4307052000000002</v>
      </c>
      <c r="I22" s="21">
        <f t="shared" si="19"/>
        <v>0.58582299999999998</v>
      </c>
      <c r="J22" s="21">
        <f t="shared" si="20"/>
        <v>2.7511698</v>
      </c>
      <c r="K22" s="21">
        <f t="shared" si="21"/>
        <v>-0.38099999999999995</v>
      </c>
      <c r="L22" s="21">
        <f t="shared" si="22"/>
        <v>14.746599999999997</v>
      </c>
      <c r="M22" s="8">
        <f t="shared" si="17"/>
        <v>4.2676999999999996</v>
      </c>
      <c r="N22" s="8">
        <f t="shared" si="18"/>
        <v>4.3632222999999994</v>
      </c>
      <c r="O22" s="21">
        <f t="shared" si="23"/>
        <v>0.57957860000000005</v>
      </c>
      <c r="P22" s="23">
        <f t="shared" si="24"/>
        <v>0.95220000000000005</v>
      </c>
      <c r="Q22" s="23">
        <f t="shared" si="25"/>
        <v>0.78199999999999992</v>
      </c>
      <c r="R22" s="23">
        <f t="shared" si="26"/>
        <v>0.88619999999999999</v>
      </c>
      <c r="S22" s="23">
        <f t="shared" si="27"/>
        <v>0.74819999999999998</v>
      </c>
      <c r="T22" s="21">
        <f t="shared" si="28"/>
        <v>3.8768000000000002</v>
      </c>
      <c r="U22" s="24">
        <f t="shared" si="29"/>
        <v>20.260399999999997</v>
      </c>
      <c r="V22" s="24">
        <f t="shared" si="30"/>
        <v>26.432200000000002</v>
      </c>
      <c r="W22" s="24">
        <f t="shared" si="31"/>
        <v>6.2976000000000001</v>
      </c>
      <c r="X22" s="24">
        <f t="shared" si="32"/>
        <v>19.232200000000002</v>
      </c>
      <c r="Y22" s="24">
        <f t="shared" si="33"/>
        <v>10.9436</v>
      </c>
      <c r="Z22" s="24">
        <f t="shared" si="34"/>
        <v>3657.9508000000001</v>
      </c>
      <c r="AB22" s="22">
        <v>1</v>
      </c>
      <c r="AC22">
        <v>58</v>
      </c>
      <c r="AD22">
        <v>12</v>
      </c>
      <c r="AE22">
        <v>25557.599999999999</v>
      </c>
      <c r="AF22">
        <v>-362.63900000000001</v>
      </c>
      <c r="AG22">
        <v>2491.8960000000002</v>
      </c>
      <c r="AH22">
        <v>6.6000000000000003E-2</v>
      </c>
      <c r="AI22">
        <v>7.86</v>
      </c>
      <c r="AJ22">
        <v>9.5579999999999998</v>
      </c>
      <c r="AK22">
        <v>12089.257</v>
      </c>
      <c r="AL22">
        <v>-330.56700000000001</v>
      </c>
      <c r="AM22">
        <v>1</v>
      </c>
      <c r="AN22">
        <v>1</v>
      </c>
      <c r="AO22">
        <v>1</v>
      </c>
      <c r="AP22">
        <v>1</v>
      </c>
      <c r="AQ22">
        <v>1.782</v>
      </c>
      <c r="AR22">
        <v>23.812000000000001</v>
      </c>
      <c r="AS22">
        <v>20.91</v>
      </c>
      <c r="AT22">
        <v>-2.3860000000000001</v>
      </c>
      <c r="AU22">
        <v>12.721</v>
      </c>
      <c r="AV22">
        <v>3.67</v>
      </c>
      <c r="AW22">
        <v>2944.0239999999999</v>
      </c>
    </row>
    <row r="23" spans="1:49" s="22" customFormat="1" x14ac:dyDescent="0.2">
      <c r="E23" s="22">
        <v>75</v>
      </c>
      <c r="F23" s="22" t="s">
        <v>66</v>
      </c>
      <c r="G23" s="22">
        <v>60</v>
      </c>
      <c r="H23" s="8">
        <f t="shared" si="16"/>
        <v>3.9457543999999993</v>
      </c>
      <c r="I23" s="21">
        <f t="shared" si="19"/>
        <v>-0.38379540000000006</v>
      </c>
      <c r="J23" s="21">
        <f t="shared" si="20"/>
        <v>1.2744356000000001</v>
      </c>
      <c r="K23" s="21">
        <f t="shared" si="21"/>
        <v>4.4199999999999989E-2</v>
      </c>
      <c r="L23" s="21">
        <f t="shared" si="22"/>
        <v>25.4864</v>
      </c>
      <c r="M23" s="8">
        <f t="shared" si="17"/>
        <v>3.0911999999999997</v>
      </c>
      <c r="N23" s="8">
        <f t="shared" si="18"/>
        <v>1.9037401000000003</v>
      </c>
      <c r="O23" s="21">
        <f t="shared" si="23"/>
        <v>-0.39625179999999999</v>
      </c>
      <c r="P23" s="23">
        <f t="shared" si="24"/>
        <v>0.95700000000000007</v>
      </c>
      <c r="Q23" s="23">
        <f t="shared" si="25"/>
        <v>0.81340000000000001</v>
      </c>
      <c r="R23" s="23">
        <f t="shared" si="26"/>
        <v>0.97399999999999998</v>
      </c>
      <c r="S23" s="23">
        <f t="shared" si="27"/>
        <v>0.85179999999999989</v>
      </c>
      <c r="T23" s="21">
        <f t="shared" si="28"/>
        <v>1.8939999999999997</v>
      </c>
      <c r="U23" s="24">
        <f t="shared" si="29"/>
        <v>13.259600000000001</v>
      </c>
      <c r="V23" s="24">
        <f t="shared" si="30"/>
        <v>33.8934</v>
      </c>
      <c r="W23" s="24">
        <f t="shared" si="31"/>
        <v>18.651599999999998</v>
      </c>
      <c r="X23" s="24">
        <f t="shared" si="32"/>
        <v>29.189999999999998</v>
      </c>
      <c r="Y23" s="24">
        <f t="shared" si="33"/>
        <v>22.152799999999999</v>
      </c>
      <c r="Z23" s="24">
        <f t="shared" si="34"/>
        <v>1714.0149999999999</v>
      </c>
      <c r="AB23" s="22">
        <v>1</v>
      </c>
      <c r="AC23">
        <v>59</v>
      </c>
      <c r="AD23">
        <v>60</v>
      </c>
      <c r="AE23">
        <v>11951.588</v>
      </c>
      <c r="AF23">
        <v>-890.23699999999997</v>
      </c>
      <c r="AG23">
        <v>1387.992</v>
      </c>
      <c r="AH23">
        <v>0.28499999999999998</v>
      </c>
      <c r="AI23">
        <v>8.7110000000000003</v>
      </c>
      <c r="AJ23">
        <v>5.9279999999999999</v>
      </c>
      <c r="AK23">
        <v>5790.93</v>
      </c>
      <c r="AL23">
        <v>-888.63900000000001</v>
      </c>
      <c r="AM23">
        <v>1</v>
      </c>
      <c r="AN23">
        <v>1</v>
      </c>
      <c r="AO23">
        <v>1</v>
      </c>
      <c r="AP23">
        <v>1</v>
      </c>
      <c r="AQ23">
        <v>0.85799999999999998</v>
      </c>
      <c r="AR23">
        <v>13.226000000000001</v>
      </c>
      <c r="AS23">
        <v>15.221</v>
      </c>
      <c r="AT23">
        <v>2.7850000000000001</v>
      </c>
      <c r="AU23">
        <v>11.586</v>
      </c>
      <c r="AV23">
        <v>6.008</v>
      </c>
      <c r="AW23">
        <v>1675.885</v>
      </c>
    </row>
    <row r="24" spans="1:49" s="22" customFormat="1" x14ac:dyDescent="0.2">
      <c r="E24" s="22">
        <v>75</v>
      </c>
      <c r="F24" s="22" t="s">
        <v>66</v>
      </c>
      <c r="G24" s="22">
        <v>120</v>
      </c>
      <c r="H24" s="8">
        <f t="shared" si="16"/>
        <v>2.4615882999999998</v>
      </c>
      <c r="I24" s="21">
        <f t="shared" si="19"/>
        <v>0.12360080000000001</v>
      </c>
      <c r="J24" s="21">
        <f t="shared" si="20"/>
        <v>0.85203159999999989</v>
      </c>
      <c r="K24" s="21">
        <f t="shared" si="21"/>
        <v>-0.27240000000000003</v>
      </c>
      <c r="L24" s="21">
        <f t="shared" si="22"/>
        <v>35.228999999999999</v>
      </c>
      <c r="M24" s="8">
        <f t="shared" si="17"/>
        <v>2.8563000000000001</v>
      </c>
      <c r="N24" s="8">
        <f t="shared" si="18"/>
        <v>1.1861877999999999</v>
      </c>
      <c r="O24" s="21">
        <f t="shared" si="23"/>
        <v>0.12609299999999998</v>
      </c>
      <c r="P24" s="23">
        <f t="shared" si="24"/>
        <v>0.9406000000000001</v>
      </c>
      <c r="Q24" s="23">
        <f t="shared" si="25"/>
        <v>0.79520000000000002</v>
      </c>
      <c r="R24" s="23">
        <f t="shared" si="26"/>
        <v>0.95180000000000009</v>
      </c>
      <c r="S24" s="23">
        <f t="shared" si="27"/>
        <v>0.75520000000000009</v>
      </c>
      <c r="T24" s="21">
        <f t="shared" si="28"/>
        <v>2.2025999999999999</v>
      </c>
      <c r="U24" s="24">
        <f t="shared" si="29"/>
        <v>11.9808</v>
      </c>
      <c r="V24" s="24">
        <f t="shared" si="30"/>
        <v>43.0366</v>
      </c>
      <c r="W24" s="24">
        <f t="shared" si="31"/>
        <v>28.660599999999999</v>
      </c>
      <c r="X24" s="24">
        <f t="shared" si="32"/>
        <v>38.906199999999998</v>
      </c>
      <c r="Y24" s="24">
        <f t="shared" si="33"/>
        <v>31.894400000000001</v>
      </c>
      <c r="Z24" s="24">
        <f t="shared" si="34"/>
        <v>1285.5394000000001</v>
      </c>
      <c r="AB24" s="22">
        <v>1</v>
      </c>
      <c r="AC24" s="22">
        <v>21</v>
      </c>
      <c r="AD24" s="22">
        <v>120</v>
      </c>
      <c r="AE24" s="22">
        <v>7370.0529999999999</v>
      </c>
      <c r="AF24" s="22">
        <v>42.408000000000001</v>
      </c>
      <c r="AG24" s="22">
        <v>1815.4359999999999</v>
      </c>
      <c r="AH24" s="22">
        <v>-0.46600000000000003</v>
      </c>
      <c r="AI24" s="22">
        <v>26.768000000000001</v>
      </c>
      <c r="AJ24" s="22">
        <v>6.9189999999999996</v>
      </c>
      <c r="AK24" s="22">
        <v>3590.1129999999998</v>
      </c>
      <c r="AL24" s="22">
        <v>40.344999999999999</v>
      </c>
      <c r="AM24" s="22">
        <v>0.89300000000000002</v>
      </c>
      <c r="AN24" s="22">
        <v>0.62</v>
      </c>
      <c r="AO24" s="22">
        <v>0.879</v>
      </c>
      <c r="AP24" s="22">
        <v>0.55200000000000005</v>
      </c>
      <c r="AQ24" s="22">
        <v>4.1909999999999998</v>
      </c>
      <c r="AR24" s="22">
        <v>14.819000000000001</v>
      </c>
      <c r="AS24" s="22">
        <v>38.326000000000001</v>
      </c>
      <c r="AT24" s="22">
        <v>19.364000000000001</v>
      </c>
      <c r="AU24" s="22">
        <v>32.033999999999999</v>
      </c>
      <c r="AV24" s="22">
        <v>22.701000000000001</v>
      </c>
      <c r="AW24" s="22">
        <v>2408.7220000000002</v>
      </c>
    </row>
    <row r="25" spans="1:49" s="22" customFormat="1" x14ac:dyDescent="0.2">
      <c r="E25" s="22">
        <v>250</v>
      </c>
      <c r="F25" s="22" t="s">
        <v>66</v>
      </c>
      <c r="G25" s="22">
        <v>12</v>
      </c>
      <c r="H25" s="8">
        <f t="shared" si="16"/>
        <v>10.151861800000001</v>
      </c>
      <c r="I25" s="21">
        <f t="shared" si="19"/>
        <v>0.42131239999999998</v>
      </c>
      <c r="J25" s="21">
        <f t="shared" si="20"/>
        <v>3.8931762000000005</v>
      </c>
      <c r="K25" s="21">
        <f t="shared" si="21"/>
        <v>-0.77799999999999991</v>
      </c>
      <c r="L25" s="21">
        <f t="shared" si="22"/>
        <v>21.041000000000004</v>
      </c>
      <c r="M25" s="8">
        <f t="shared" si="17"/>
        <v>5.1818</v>
      </c>
      <c r="N25" s="8">
        <f t="shared" si="18"/>
        <v>4.7011184999999998</v>
      </c>
      <c r="O25" s="21">
        <f t="shared" si="23"/>
        <v>0.40726179999999995</v>
      </c>
      <c r="P25" s="23">
        <f t="shared" si="24"/>
        <v>0.9406000000000001</v>
      </c>
      <c r="Q25" s="23">
        <f t="shared" si="25"/>
        <v>0.70760000000000001</v>
      </c>
      <c r="R25" s="23">
        <f t="shared" si="26"/>
        <v>0.84460000000000002</v>
      </c>
      <c r="S25" s="23">
        <f t="shared" si="27"/>
        <v>0.56200000000000006</v>
      </c>
      <c r="T25" s="21">
        <f t="shared" si="28"/>
        <v>6.1752000000000002</v>
      </c>
      <c r="U25" s="24">
        <f t="shared" si="29"/>
        <v>23.967399999999998</v>
      </c>
      <c r="V25" s="24">
        <f t="shared" si="30"/>
        <v>34.455200000000005</v>
      </c>
      <c r="W25" s="24">
        <f t="shared" si="31"/>
        <v>10.65</v>
      </c>
      <c r="X25" s="24">
        <f t="shared" si="32"/>
        <v>26.501999999999999</v>
      </c>
      <c r="Y25" s="24">
        <f t="shared" si="33"/>
        <v>16.115400000000001</v>
      </c>
      <c r="Z25" s="24">
        <f t="shared" si="34"/>
        <v>5254.3339999999998</v>
      </c>
      <c r="AB25" s="22">
        <v>1</v>
      </c>
      <c r="AC25" s="22">
        <v>22</v>
      </c>
      <c r="AD25" s="22">
        <v>12</v>
      </c>
      <c r="AE25" s="22">
        <v>16027.32</v>
      </c>
      <c r="AF25" s="22">
        <v>26.106000000000002</v>
      </c>
      <c r="AG25" s="22">
        <v>3238.4380000000001</v>
      </c>
      <c r="AH25" s="22">
        <v>-0.46600000000000003</v>
      </c>
      <c r="AI25" s="22">
        <v>18.657</v>
      </c>
      <c r="AJ25" s="22">
        <v>7.2930000000000001</v>
      </c>
      <c r="AK25" s="22">
        <v>7329.6139999999996</v>
      </c>
      <c r="AL25" s="22">
        <v>38.151000000000003</v>
      </c>
      <c r="AM25" s="22">
        <v>0.92600000000000005</v>
      </c>
      <c r="AN25" s="22">
        <v>0.65300000000000002</v>
      </c>
      <c r="AO25" s="22">
        <v>0.81</v>
      </c>
      <c r="AP25" s="22">
        <v>0.58599999999999997</v>
      </c>
      <c r="AQ25" s="22">
        <v>5.4489999999999998</v>
      </c>
      <c r="AR25" s="22">
        <v>16.728999999999999</v>
      </c>
      <c r="AS25" s="22">
        <v>28.300999999999998</v>
      </c>
      <c r="AT25" s="22">
        <v>10.683</v>
      </c>
      <c r="AU25" s="22">
        <v>22.620999999999999</v>
      </c>
      <c r="AV25" s="22">
        <v>15.044</v>
      </c>
      <c r="AW25" s="22">
        <v>4312.7629999999999</v>
      </c>
    </row>
    <row r="26" spans="1:49" s="22" customFormat="1" x14ac:dyDescent="0.2">
      <c r="E26" s="22">
        <v>250</v>
      </c>
      <c r="F26" s="22" t="s">
        <v>66</v>
      </c>
      <c r="G26" s="22">
        <v>60</v>
      </c>
      <c r="H26" s="8">
        <f t="shared" si="16"/>
        <v>4.9816060999999996</v>
      </c>
      <c r="I26" s="21">
        <f t="shared" si="19"/>
        <v>2.317700000000001E-2</v>
      </c>
      <c r="J26" s="21">
        <f t="shared" si="20"/>
        <v>1.8053352</v>
      </c>
      <c r="K26" s="21">
        <f t="shared" si="21"/>
        <v>-0.33360000000000001</v>
      </c>
      <c r="L26" s="21">
        <f t="shared" si="22"/>
        <v>25.422199999999997</v>
      </c>
      <c r="M26" s="8">
        <f t="shared" si="17"/>
        <v>4.3806000000000003</v>
      </c>
      <c r="N26" s="8">
        <f t="shared" si="18"/>
        <v>2.4171933999999999</v>
      </c>
      <c r="O26" s="21">
        <f t="shared" si="23"/>
        <v>1.2332000000000044E-2</v>
      </c>
      <c r="P26" s="23">
        <f t="shared" si="24"/>
        <v>0.94220000000000004</v>
      </c>
      <c r="Q26" s="23">
        <f t="shared" si="25"/>
        <v>0.75540000000000007</v>
      </c>
      <c r="R26" s="23">
        <f t="shared" si="26"/>
        <v>0.88100000000000001</v>
      </c>
      <c r="S26" s="23">
        <f t="shared" si="27"/>
        <v>0.6966</v>
      </c>
      <c r="T26" s="21">
        <f t="shared" si="28"/>
        <v>3.9539999999999997</v>
      </c>
      <c r="U26" s="24">
        <f t="shared" si="29"/>
        <v>18.790600000000001</v>
      </c>
      <c r="V26" s="24">
        <f t="shared" si="30"/>
        <v>38.651200000000003</v>
      </c>
      <c r="W26" s="24">
        <f t="shared" si="31"/>
        <v>16.275399999999998</v>
      </c>
      <c r="X26" s="24">
        <f t="shared" si="32"/>
        <v>31.246199999999998</v>
      </c>
      <c r="Y26" s="24">
        <f t="shared" si="33"/>
        <v>20.588000000000001</v>
      </c>
      <c r="Z26" s="24">
        <f t="shared" si="34"/>
        <v>2729.8845999999999</v>
      </c>
      <c r="AB26" s="22">
        <v>1</v>
      </c>
      <c r="AC26" s="22">
        <v>23</v>
      </c>
      <c r="AD26" s="22">
        <v>60</v>
      </c>
      <c r="AE26" s="22">
        <v>11910.973</v>
      </c>
      <c r="AF26" s="22">
        <v>394.62200000000001</v>
      </c>
      <c r="AG26" s="22">
        <v>1016.544</v>
      </c>
      <c r="AH26" s="22">
        <v>-0.26800000000000002</v>
      </c>
      <c r="AI26" s="22">
        <v>36.307000000000002</v>
      </c>
      <c r="AJ26" s="22">
        <v>14.314</v>
      </c>
      <c r="AK26" s="22">
        <v>5760.41</v>
      </c>
      <c r="AL26" s="22">
        <v>380.01499999999999</v>
      </c>
      <c r="AM26" s="22">
        <v>1</v>
      </c>
      <c r="AN26" s="22">
        <v>0.93400000000000005</v>
      </c>
      <c r="AO26" s="22">
        <v>1</v>
      </c>
      <c r="AP26" s="22">
        <v>0.94799999999999995</v>
      </c>
      <c r="AQ26" s="22">
        <v>2.423</v>
      </c>
      <c r="AR26" s="22">
        <v>30.353000000000002</v>
      </c>
      <c r="AS26" s="22">
        <v>59.390999999999998</v>
      </c>
      <c r="AT26" s="22">
        <v>19.747</v>
      </c>
      <c r="AU26" s="22">
        <v>46.686</v>
      </c>
      <c r="AV26" s="22">
        <v>27.523</v>
      </c>
      <c r="AW26" s="22">
        <v>1718.3019999999999</v>
      </c>
    </row>
    <row r="27" spans="1:49" s="22" customFormat="1" x14ac:dyDescent="0.2">
      <c r="E27" s="22">
        <v>250</v>
      </c>
      <c r="F27" s="22" t="s">
        <v>66</v>
      </c>
      <c r="G27" s="22">
        <v>120</v>
      </c>
      <c r="H27" s="8">
        <f t="shared" si="16"/>
        <v>3.9893570999999999</v>
      </c>
      <c r="I27" s="21">
        <f t="shared" si="19"/>
        <v>0.20995920000000001</v>
      </c>
      <c r="J27" s="21">
        <f t="shared" si="20"/>
        <v>1.4582635999999998</v>
      </c>
      <c r="K27" s="21">
        <f t="shared" si="21"/>
        <v>-0.39740000000000003</v>
      </c>
      <c r="L27" s="21">
        <f t="shared" si="22"/>
        <v>30.137400000000003</v>
      </c>
      <c r="M27" s="8">
        <f t="shared" si="17"/>
        <v>4.2039</v>
      </c>
      <c r="N27" s="8">
        <f t="shared" si="18"/>
        <v>1.9424140000000001</v>
      </c>
      <c r="O27" s="21">
        <f t="shared" si="23"/>
        <v>0.20605739999999997</v>
      </c>
      <c r="P27" s="23">
        <f t="shared" si="24"/>
        <v>0.95679999999999998</v>
      </c>
      <c r="Q27" s="23">
        <f t="shared" si="25"/>
        <v>0.74720000000000009</v>
      </c>
      <c r="R27" s="23">
        <f t="shared" si="26"/>
        <v>0.9396000000000001</v>
      </c>
      <c r="S27" s="23">
        <f t="shared" si="27"/>
        <v>0.71900000000000008</v>
      </c>
      <c r="T27" s="21">
        <f t="shared" si="28"/>
        <v>3.3676000000000004</v>
      </c>
      <c r="U27" s="24">
        <f t="shared" si="29"/>
        <v>17.821999999999999</v>
      </c>
      <c r="V27" s="24">
        <f t="shared" si="30"/>
        <v>42.852999999999994</v>
      </c>
      <c r="W27" s="24">
        <f t="shared" si="31"/>
        <v>21.096200000000003</v>
      </c>
      <c r="X27" s="24">
        <f t="shared" si="32"/>
        <v>35.744199999999999</v>
      </c>
      <c r="Y27" s="24">
        <f t="shared" si="33"/>
        <v>25.409199999999998</v>
      </c>
      <c r="Z27" s="24">
        <f t="shared" si="34"/>
        <v>2026.3719999999998</v>
      </c>
      <c r="AB27" s="22">
        <v>1</v>
      </c>
      <c r="AC27" s="22">
        <v>24</v>
      </c>
      <c r="AD27" s="22">
        <v>120</v>
      </c>
      <c r="AE27" s="22">
        <v>8142.9849999999997</v>
      </c>
      <c r="AF27" s="22">
        <v>-132.24</v>
      </c>
      <c r="AG27" s="22">
        <v>1592.914</v>
      </c>
      <c r="AH27" s="22">
        <v>-0.72</v>
      </c>
      <c r="AI27" s="22">
        <v>28.49</v>
      </c>
      <c r="AJ27" s="22">
        <v>8.7840000000000007</v>
      </c>
      <c r="AK27" s="22">
        <v>3950.6880000000001</v>
      </c>
      <c r="AL27" s="22">
        <v>-149.846</v>
      </c>
      <c r="AM27" s="22">
        <v>0.94199999999999995</v>
      </c>
      <c r="AN27" s="22">
        <v>0.68600000000000005</v>
      </c>
      <c r="AO27" s="22">
        <v>0.95699999999999996</v>
      </c>
      <c r="AP27" s="22">
        <v>0.70699999999999996</v>
      </c>
      <c r="AQ27" s="22">
        <v>3.5470000000000002</v>
      </c>
      <c r="AR27" s="22">
        <v>18.568000000000001</v>
      </c>
      <c r="AS27" s="22">
        <v>41.94</v>
      </c>
      <c r="AT27" s="22">
        <v>18.97</v>
      </c>
      <c r="AU27" s="22">
        <v>34.31</v>
      </c>
      <c r="AV27" s="22">
        <v>23.443000000000001</v>
      </c>
      <c r="AW27" s="22">
        <v>2309.5729999999999</v>
      </c>
    </row>
    <row r="28" spans="1:49" s="22" customFormat="1" x14ac:dyDescent="0.2">
      <c r="E28" s="22">
        <v>75</v>
      </c>
      <c r="F28" s="22" t="s">
        <v>65</v>
      </c>
      <c r="G28" s="22">
        <v>12</v>
      </c>
      <c r="H28" s="8">
        <f t="shared" si="16"/>
        <v>9.8562786000000013</v>
      </c>
      <c r="I28" s="21">
        <f t="shared" si="19"/>
        <v>-2.4425024</v>
      </c>
      <c r="J28" s="21">
        <f t="shared" si="20"/>
        <v>4.6490321999999997</v>
      </c>
      <c r="K28" s="21">
        <f t="shared" si="21"/>
        <v>-1.014</v>
      </c>
      <c r="L28" s="21">
        <f t="shared" si="22"/>
        <v>22.034399999999998</v>
      </c>
      <c r="M28" s="8">
        <f t="shared" si="17"/>
        <v>5.2492000000000001</v>
      </c>
      <c r="N28" s="8">
        <f t="shared" si="18"/>
        <v>4.5235363</v>
      </c>
      <c r="O28" s="21">
        <f t="shared" si="23"/>
        <v>-2.4558669999999996</v>
      </c>
      <c r="P28" s="23">
        <f t="shared" si="24"/>
        <v>0.90399999999999991</v>
      </c>
      <c r="Q28" s="23">
        <f t="shared" si="25"/>
        <v>0.57840000000000003</v>
      </c>
      <c r="R28" s="23">
        <f t="shared" si="26"/>
        <v>0.86699999999999999</v>
      </c>
      <c r="S28" s="23">
        <f t="shared" si="27"/>
        <v>0.54820000000000002</v>
      </c>
      <c r="T28" s="21">
        <f t="shared" si="28"/>
        <v>5.9673999999999996</v>
      </c>
      <c r="U28" s="24">
        <f t="shared" si="29"/>
        <v>24.55</v>
      </c>
      <c r="V28" s="24">
        <f t="shared" si="30"/>
        <v>37.985599999999998</v>
      </c>
      <c r="W28" s="24">
        <f t="shared" si="31"/>
        <v>11.097999999999999</v>
      </c>
      <c r="X28" s="24">
        <f t="shared" si="32"/>
        <v>28.616000000000003</v>
      </c>
      <c r="Y28" s="24">
        <f t="shared" si="33"/>
        <v>16.497599999999998</v>
      </c>
      <c r="Z28" s="24">
        <f t="shared" si="34"/>
        <v>6002.6253999999999</v>
      </c>
      <c r="AB28" s="22">
        <v>1</v>
      </c>
      <c r="AC28" s="22">
        <v>25</v>
      </c>
      <c r="AD28" s="22">
        <v>12</v>
      </c>
      <c r="AE28" s="22">
        <v>27000.14</v>
      </c>
      <c r="AF28" s="22">
        <v>-4672.3100000000004</v>
      </c>
      <c r="AG28" s="22">
        <v>7122.2659999999996</v>
      </c>
      <c r="AH28" s="22">
        <v>-2.1819999999999999</v>
      </c>
      <c r="AI28" s="22">
        <v>22.689</v>
      </c>
      <c r="AJ28" s="22">
        <v>14.07</v>
      </c>
      <c r="AK28" s="22">
        <v>12928.973</v>
      </c>
      <c r="AL28" s="22">
        <v>-4633.826</v>
      </c>
      <c r="AM28" s="22">
        <v>0.98299999999999998</v>
      </c>
      <c r="AN28" s="22">
        <v>0.41299999999999998</v>
      </c>
      <c r="AO28" s="22">
        <v>0.91400000000000003</v>
      </c>
      <c r="AP28" s="22">
        <v>0.43099999999999999</v>
      </c>
      <c r="AQ28" s="22">
        <v>7.524</v>
      </c>
      <c r="AR28" s="22">
        <v>33.177999999999997</v>
      </c>
      <c r="AS28" s="22">
        <v>46.411999999999999</v>
      </c>
      <c r="AT28" s="22">
        <v>8.9689999999999994</v>
      </c>
      <c r="AU28" s="22">
        <v>33.082999999999998</v>
      </c>
      <c r="AV28" s="22">
        <v>14.742000000000001</v>
      </c>
      <c r="AW28" s="22">
        <v>8202.7309999999998</v>
      </c>
    </row>
    <row r="29" spans="1:49" s="16" customFormat="1" x14ac:dyDescent="0.2">
      <c r="E29" s="16">
        <v>75</v>
      </c>
      <c r="F29" s="16" t="s">
        <v>65</v>
      </c>
      <c r="G29" s="16">
        <v>60</v>
      </c>
      <c r="H29" s="8">
        <f t="shared" si="16"/>
        <v>4.228205599999999</v>
      </c>
      <c r="I29" s="18">
        <f t="shared" si="19"/>
        <v>-0.10054459999999998</v>
      </c>
      <c r="J29" s="18">
        <f t="shared" si="20"/>
        <v>1.5729872</v>
      </c>
      <c r="K29" s="18">
        <f t="shared" si="21"/>
        <v>-1.44E-2</v>
      </c>
      <c r="L29" s="18">
        <f t="shared" si="22"/>
        <v>29.847199999999997</v>
      </c>
      <c r="M29" s="8">
        <f t="shared" si="17"/>
        <v>3.9567000000000001</v>
      </c>
      <c r="N29" s="8">
        <f t="shared" si="18"/>
        <v>1.9851413</v>
      </c>
      <c r="O29" s="18">
        <f t="shared" si="23"/>
        <v>-9.2791799999999994E-2</v>
      </c>
      <c r="P29" s="19">
        <f t="shared" si="24"/>
        <v>0.93059999999999987</v>
      </c>
      <c r="Q29" s="19">
        <f t="shared" si="25"/>
        <v>0.74540000000000006</v>
      </c>
      <c r="R29" s="19">
        <f t="shared" si="26"/>
        <v>0.88979999999999992</v>
      </c>
      <c r="S29" s="19">
        <f t="shared" si="27"/>
        <v>0.69820000000000004</v>
      </c>
      <c r="T29" s="18">
        <f t="shared" si="28"/>
        <v>3.6387999999999998</v>
      </c>
      <c r="U29" s="20">
        <f t="shared" si="29"/>
        <v>17.442</v>
      </c>
      <c r="V29" s="20">
        <f t="shared" si="30"/>
        <v>40.645400000000002</v>
      </c>
      <c r="W29" s="20">
        <f t="shared" si="31"/>
        <v>21.614599999999999</v>
      </c>
      <c r="X29" s="20">
        <f t="shared" si="32"/>
        <v>34.391200000000005</v>
      </c>
      <c r="Y29" s="20">
        <f t="shared" si="33"/>
        <v>25.914400000000001</v>
      </c>
      <c r="Z29" s="20">
        <f t="shared" si="34"/>
        <v>2268.1954000000001</v>
      </c>
      <c r="AB29" s="16">
        <v>1</v>
      </c>
      <c r="AC29" s="16">
        <v>26</v>
      </c>
      <c r="AD29" s="16">
        <v>60</v>
      </c>
      <c r="AE29" s="16">
        <v>10409.749</v>
      </c>
      <c r="AF29" s="16">
        <v>-75.364999999999995</v>
      </c>
      <c r="AG29" s="16">
        <v>2484.4090000000001</v>
      </c>
      <c r="AH29" s="16">
        <v>-5.8000000000000003E-2</v>
      </c>
      <c r="AI29" s="16">
        <v>22.05</v>
      </c>
      <c r="AJ29" s="16">
        <v>7.6050000000000004</v>
      </c>
      <c r="AK29" s="16">
        <v>5072.9790000000003</v>
      </c>
      <c r="AL29" s="16">
        <v>-83.27</v>
      </c>
      <c r="AM29" s="16">
        <v>0.84299999999999997</v>
      </c>
      <c r="AN29" s="16">
        <v>0.61199999999999999</v>
      </c>
      <c r="AO29" s="16">
        <v>0.82799999999999996</v>
      </c>
      <c r="AP29" s="16">
        <v>0.49099999999999999</v>
      </c>
      <c r="AQ29" s="16">
        <v>5.0449999999999999</v>
      </c>
      <c r="AR29" s="16">
        <v>16.427</v>
      </c>
      <c r="AS29" s="16">
        <v>33.252000000000002</v>
      </c>
      <c r="AT29" s="16">
        <v>14.878</v>
      </c>
      <c r="AU29" s="16">
        <v>26.923999999999999</v>
      </c>
      <c r="AV29" s="16">
        <v>18.268000000000001</v>
      </c>
      <c r="AW29" s="16">
        <v>3322.2170000000001</v>
      </c>
    </row>
    <row r="30" spans="1:49" s="22" customFormat="1" x14ac:dyDescent="0.2">
      <c r="E30" s="22">
        <v>75</v>
      </c>
      <c r="F30" s="22" t="s">
        <v>65</v>
      </c>
      <c r="G30" s="22">
        <v>120</v>
      </c>
      <c r="H30" s="8">
        <f t="shared" si="16"/>
        <v>3.3347394000000001</v>
      </c>
      <c r="I30" s="21">
        <f t="shared" si="19"/>
        <v>-0.4248902</v>
      </c>
      <c r="J30" s="21">
        <f t="shared" si="20"/>
        <v>1.1370464</v>
      </c>
      <c r="K30" s="21">
        <f t="shared" si="21"/>
        <v>0.13420000000000001</v>
      </c>
      <c r="L30" s="21">
        <f t="shared" si="22"/>
        <v>36.549199999999999</v>
      </c>
      <c r="M30" s="8">
        <f t="shared" si="17"/>
        <v>3.7638999999999996</v>
      </c>
      <c r="N30" s="8">
        <f t="shared" si="18"/>
        <v>1.6178417999999999</v>
      </c>
      <c r="O30" s="21">
        <f t="shared" si="23"/>
        <v>-0.41031319999999993</v>
      </c>
      <c r="P30" s="23">
        <f t="shared" si="24"/>
        <v>0.93900000000000006</v>
      </c>
      <c r="Q30" s="23">
        <f t="shared" si="25"/>
        <v>0.81299999999999994</v>
      </c>
      <c r="R30" s="23">
        <f t="shared" si="26"/>
        <v>0.97599999999999998</v>
      </c>
      <c r="S30" s="23">
        <f t="shared" si="27"/>
        <v>0.76380000000000003</v>
      </c>
      <c r="T30" s="21">
        <f t="shared" si="28"/>
        <v>2.6064000000000003</v>
      </c>
      <c r="U30" s="24">
        <f t="shared" si="29"/>
        <v>15.721799999999998</v>
      </c>
      <c r="V30" s="24">
        <f t="shared" si="30"/>
        <v>45.743399999999994</v>
      </c>
      <c r="W30" s="24">
        <f t="shared" si="31"/>
        <v>28.507600000000004</v>
      </c>
      <c r="X30" s="24">
        <f t="shared" si="32"/>
        <v>40.893000000000001</v>
      </c>
      <c r="Y30" s="24">
        <f t="shared" si="33"/>
        <v>32.493200000000002</v>
      </c>
      <c r="Z30" s="24">
        <f t="shared" si="34"/>
        <v>1649.3292000000001</v>
      </c>
      <c r="AB30" s="22">
        <v>1</v>
      </c>
      <c r="AC30" s="22">
        <v>27</v>
      </c>
      <c r="AD30" s="22">
        <v>120</v>
      </c>
      <c r="AE30" s="22">
        <v>7030.3869999999997</v>
      </c>
      <c r="AF30" s="22">
        <v>-15.933999999999999</v>
      </c>
      <c r="AG30" s="22">
        <v>1182.7570000000001</v>
      </c>
      <c r="AH30" s="22">
        <v>-0.29299999999999998</v>
      </c>
      <c r="AI30" s="22">
        <v>33.463000000000001</v>
      </c>
      <c r="AJ30" s="22">
        <v>7.4850000000000003</v>
      </c>
      <c r="AK30" s="22">
        <v>3439.4560000000001</v>
      </c>
      <c r="AL30" s="22">
        <v>-0.39500000000000002</v>
      </c>
      <c r="AM30" s="22">
        <v>0.98299999999999998</v>
      </c>
      <c r="AN30" s="22">
        <v>0.76</v>
      </c>
      <c r="AO30" s="22">
        <v>0.96599999999999997</v>
      </c>
      <c r="AP30" s="22">
        <v>0.69</v>
      </c>
      <c r="AQ30" s="22">
        <v>2.859</v>
      </c>
      <c r="AR30" s="22">
        <v>15.571999999999999</v>
      </c>
      <c r="AS30" s="22">
        <v>43.101999999999997</v>
      </c>
      <c r="AT30" s="22">
        <v>24.882000000000001</v>
      </c>
      <c r="AU30" s="22">
        <v>38.026000000000003</v>
      </c>
      <c r="AV30" s="22">
        <v>29.077999999999999</v>
      </c>
      <c r="AW30" s="22">
        <v>1572.7449999999999</v>
      </c>
    </row>
    <row r="31" spans="1:49" s="22" customFormat="1" x14ac:dyDescent="0.2">
      <c r="E31" s="22">
        <v>250</v>
      </c>
      <c r="F31" s="22" t="s">
        <v>65</v>
      </c>
      <c r="G31" s="22">
        <v>12</v>
      </c>
      <c r="H31" s="8">
        <f t="shared" si="16"/>
        <v>10.765101599999999</v>
      </c>
      <c r="I31" s="21">
        <f t="shared" si="19"/>
        <v>-1.9471184000000001</v>
      </c>
      <c r="J31" s="21">
        <f t="shared" si="20"/>
        <v>4.8044840000000004</v>
      </c>
      <c r="K31" s="21">
        <f t="shared" si="21"/>
        <v>-0.94440000000000013</v>
      </c>
      <c r="L31" s="21">
        <f t="shared" si="22"/>
        <v>20.617599999999999</v>
      </c>
      <c r="M31" s="8">
        <f t="shared" si="17"/>
        <v>5.3361000000000001</v>
      </c>
      <c r="N31" s="8">
        <f t="shared" si="18"/>
        <v>5.0268765000000002</v>
      </c>
      <c r="O31" s="21">
        <f t="shared" si="23"/>
        <v>-1.9561785999999999</v>
      </c>
      <c r="P31" s="23">
        <f t="shared" si="24"/>
        <v>0.89600000000000013</v>
      </c>
      <c r="Q31" s="23">
        <f t="shared" si="25"/>
        <v>0.64479999999999993</v>
      </c>
      <c r="R31" s="23">
        <f t="shared" si="26"/>
        <v>0.86739999999999995</v>
      </c>
      <c r="S31" s="23">
        <f t="shared" si="27"/>
        <v>0.60699999999999998</v>
      </c>
      <c r="T31" s="21">
        <f t="shared" si="28"/>
        <v>6.0345999999999993</v>
      </c>
      <c r="U31" s="24">
        <f t="shared" si="29"/>
        <v>25.2074</v>
      </c>
      <c r="V31" s="24">
        <f t="shared" si="30"/>
        <v>36.933</v>
      </c>
      <c r="W31" s="24">
        <f t="shared" si="31"/>
        <v>10.2934</v>
      </c>
      <c r="X31" s="24">
        <f t="shared" si="32"/>
        <v>27.069400000000002</v>
      </c>
      <c r="Y31" s="24">
        <f t="shared" si="33"/>
        <v>15.7202</v>
      </c>
      <c r="Z31" s="24">
        <f t="shared" si="34"/>
        <v>6262.9160000000002</v>
      </c>
      <c r="AB31" s="22">
        <v>1</v>
      </c>
      <c r="AC31" s="22">
        <v>28</v>
      </c>
      <c r="AD31" s="22">
        <v>12</v>
      </c>
      <c r="AE31" s="22">
        <v>20655.136999999999</v>
      </c>
      <c r="AF31" s="22">
        <v>-3889.9389999999999</v>
      </c>
      <c r="AG31" s="22">
        <v>5284.018</v>
      </c>
      <c r="AH31" s="22">
        <v>-1.042</v>
      </c>
      <c r="AI31" s="22">
        <v>19.178000000000001</v>
      </c>
      <c r="AJ31" s="22">
        <v>8.7119999999999997</v>
      </c>
      <c r="AK31" s="22">
        <v>9662.57</v>
      </c>
      <c r="AL31" s="22">
        <v>-3864.875</v>
      </c>
      <c r="AM31" s="22">
        <v>0.76900000000000002</v>
      </c>
      <c r="AN31" s="22">
        <v>0.68600000000000005</v>
      </c>
      <c r="AO31" s="22">
        <v>0.81</v>
      </c>
      <c r="AP31" s="22">
        <v>0.629</v>
      </c>
      <c r="AQ31" s="22">
        <v>5.5449999999999999</v>
      </c>
      <c r="AR31" s="22">
        <v>20.13</v>
      </c>
      <c r="AS31" s="22">
        <v>30.024000000000001</v>
      </c>
      <c r="AT31" s="22">
        <v>10.023</v>
      </c>
      <c r="AU31" s="22">
        <v>23.84</v>
      </c>
      <c r="AV31" s="22">
        <v>14.945</v>
      </c>
      <c r="AW31" s="22">
        <v>7518.6769999999997</v>
      </c>
    </row>
    <row r="32" spans="1:49" s="22" customFormat="1" x14ac:dyDescent="0.2">
      <c r="E32" s="22">
        <v>250</v>
      </c>
      <c r="F32" s="22" t="s">
        <v>65</v>
      </c>
      <c r="G32" s="22">
        <v>60</v>
      </c>
      <c r="H32" s="8">
        <f t="shared" si="16"/>
        <v>5.6536900000000001</v>
      </c>
      <c r="I32" s="21">
        <f t="shared" si="19"/>
        <v>-0.67688879999999996</v>
      </c>
      <c r="J32" s="21">
        <f t="shared" si="20"/>
        <v>2.5410977999999997</v>
      </c>
      <c r="K32" s="21">
        <f t="shared" si="21"/>
        <v>-0.11939999999999999</v>
      </c>
      <c r="L32" s="21">
        <f t="shared" si="22"/>
        <v>25.253600000000002</v>
      </c>
      <c r="M32" s="8">
        <f t="shared" si="17"/>
        <v>4.5423999999999998</v>
      </c>
      <c r="N32" s="8">
        <f t="shared" si="18"/>
        <v>2.7244947000000002</v>
      </c>
      <c r="O32" s="21">
        <f t="shared" si="23"/>
        <v>-0.67074300000000009</v>
      </c>
      <c r="P32" s="23">
        <f t="shared" si="24"/>
        <v>0.92239999999999989</v>
      </c>
      <c r="Q32" s="23">
        <f t="shared" si="25"/>
        <v>0.60819999999999996</v>
      </c>
      <c r="R32" s="23">
        <f t="shared" si="26"/>
        <v>0.86359999999999992</v>
      </c>
      <c r="S32" s="23">
        <f t="shared" si="27"/>
        <v>0.57940000000000003</v>
      </c>
      <c r="T32" s="21">
        <f t="shared" si="28"/>
        <v>4.9495999999999993</v>
      </c>
      <c r="U32" s="24">
        <f t="shared" si="29"/>
        <v>20.0824</v>
      </c>
      <c r="V32" s="24">
        <f t="shared" si="30"/>
        <v>37.995399999999997</v>
      </c>
      <c r="W32" s="24">
        <f t="shared" si="31"/>
        <v>16.388399999999997</v>
      </c>
      <c r="X32" s="24">
        <f t="shared" si="32"/>
        <v>30.762400000000003</v>
      </c>
      <c r="Y32" s="24">
        <f t="shared" si="33"/>
        <v>20.710599999999999</v>
      </c>
      <c r="Z32" s="24">
        <f t="shared" si="34"/>
        <v>3317.8465999999999</v>
      </c>
      <c r="AB32" s="22">
        <v>1</v>
      </c>
      <c r="AC32" s="22">
        <v>29</v>
      </c>
      <c r="AD32" s="22">
        <v>60</v>
      </c>
      <c r="AE32" s="22">
        <v>10079.655000000001</v>
      </c>
      <c r="AF32" s="22">
        <v>-1412.5319999999999</v>
      </c>
      <c r="AG32" s="22">
        <v>2790.527</v>
      </c>
      <c r="AH32" s="22">
        <v>-0.19500000000000001</v>
      </c>
      <c r="AI32" s="22">
        <v>22.581</v>
      </c>
      <c r="AJ32" s="22">
        <v>7.4020000000000001</v>
      </c>
      <c r="AK32" s="22">
        <v>4876.7110000000002</v>
      </c>
      <c r="AL32" s="22">
        <v>-1422.5530000000001</v>
      </c>
      <c r="AM32" s="22">
        <v>0.86799999999999999</v>
      </c>
      <c r="AN32" s="22">
        <v>0.52100000000000002</v>
      </c>
      <c r="AO32" s="22">
        <v>0.81</v>
      </c>
      <c r="AP32" s="22">
        <v>0.58599999999999997</v>
      </c>
      <c r="AQ32" s="22">
        <v>4.7489999999999997</v>
      </c>
      <c r="AR32" s="22">
        <v>16.212</v>
      </c>
      <c r="AS32" s="22">
        <v>32.799999999999997</v>
      </c>
      <c r="AT32" s="22">
        <v>15.718999999999999</v>
      </c>
      <c r="AU32" s="22">
        <v>26.797999999999998</v>
      </c>
      <c r="AV32" s="22">
        <v>19.100000000000001</v>
      </c>
      <c r="AW32" s="22">
        <v>3546.0859999999998</v>
      </c>
    </row>
    <row r="33" spans="5:49" s="22" customFormat="1" x14ac:dyDescent="0.2">
      <c r="E33" s="22">
        <v>250</v>
      </c>
      <c r="F33" s="22" t="s">
        <v>65</v>
      </c>
      <c r="G33" s="22">
        <v>120</v>
      </c>
      <c r="H33" s="8">
        <f t="shared" si="16"/>
        <v>4.3754060000000008</v>
      </c>
      <c r="I33" s="21">
        <f t="shared" si="19"/>
        <v>-0.35491440000000002</v>
      </c>
      <c r="J33" s="21">
        <f t="shared" si="20"/>
        <v>2.0599468000000001</v>
      </c>
      <c r="K33" s="21">
        <f t="shared" si="21"/>
        <v>-0.21960000000000002</v>
      </c>
      <c r="L33" s="21">
        <f t="shared" si="22"/>
        <v>23.651800000000001</v>
      </c>
      <c r="M33" s="8">
        <f t="shared" si="17"/>
        <v>3.4887000000000001</v>
      </c>
      <c r="N33" s="8">
        <f t="shared" si="18"/>
        <v>2.1222069000000001</v>
      </c>
      <c r="O33" s="21">
        <f t="shared" si="23"/>
        <v>-0.34375880000000003</v>
      </c>
      <c r="P33" s="23">
        <f t="shared" si="24"/>
        <v>0.90240000000000009</v>
      </c>
      <c r="Q33" s="23">
        <f t="shared" si="25"/>
        <v>0.63780000000000003</v>
      </c>
      <c r="R33" s="23">
        <f t="shared" si="26"/>
        <v>0.82900000000000007</v>
      </c>
      <c r="S33" s="23">
        <f t="shared" si="27"/>
        <v>0.6</v>
      </c>
      <c r="T33" s="21">
        <f t="shared" si="28"/>
        <v>4.2677999999999994</v>
      </c>
      <c r="U33" s="24">
        <f t="shared" si="29"/>
        <v>15.1594</v>
      </c>
      <c r="V33" s="24">
        <f t="shared" si="30"/>
        <v>34.077200000000005</v>
      </c>
      <c r="W33" s="24">
        <f t="shared" si="31"/>
        <v>16.688000000000002</v>
      </c>
      <c r="X33" s="24">
        <f t="shared" si="32"/>
        <v>28.1892</v>
      </c>
      <c r="Y33" s="24">
        <f t="shared" si="33"/>
        <v>20.0152</v>
      </c>
      <c r="Z33" s="24">
        <f t="shared" si="34"/>
        <v>2847.4406000000004</v>
      </c>
      <c r="AB33" s="22">
        <v>1</v>
      </c>
      <c r="AC33" s="22">
        <v>30</v>
      </c>
      <c r="AD33" s="22">
        <v>120</v>
      </c>
      <c r="AE33" s="22">
        <v>7409.7640000000001</v>
      </c>
      <c r="AF33" s="22">
        <v>-864.83500000000004</v>
      </c>
      <c r="AG33" s="22">
        <v>2071.114</v>
      </c>
      <c r="AH33" s="22">
        <v>-0.123</v>
      </c>
      <c r="AI33" s="22">
        <v>23.670999999999999</v>
      </c>
      <c r="AJ33" s="22">
        <v>6.1130000000000004</v>
      </c>
      <c r="AK33" s="22">
        <v>3560.6680000000001</v>
      </c>
      <c r="AL33" s="22">
        <v>-845.48800000000006</v>
      </c>
      <c r="AM33" s="22">
        <v>0.876</v>
      </c>
      <c r="AN33" s="22">
        <v>0.504</v>
      </c>
      <c r="AO33" s="22">
        <v>0.78400000000000003</v>
      </c>
      <c r="AP33" s="22">
        <v>0.56899999999999995</v>
      </c>
      <c r="AQ33" s="22">
        <v>4.2990000000000004</v>
      </c>
      <c r="AR33" s="22">
        <v>13.154999999999999</v>
      </c>
      <c r="AS33" s="22">
        <v>32.594999999999999</v>
      </c>
      <c r="AT33" s="22">
        <v>17.568000000000001</v>
      </c>
      <c r="AU33" s="22">
        <v>27.491</v>
      </c>
      <c r="AV33" s="22">
        <v>20.434000000000001</v>
      </c>
      <c r="AW33" s="22">
        <v>2821.9769999999999</v>
      </c>
    </row>
    <row r="34" spans="5:49" s="22" customFormat="1" x14ac:dyDescent="0.2">
      <c r="E34" s="22">
        <v>75</v>
      </c>
      <c r="F34" s="22" t="s">
        <v>64</v>
      </c>
      <c r="G34" s="22">
        <v>12</v>
      </c>
      <c r="H34" s="8">
        <f t="shared" si="16"/>
        <v>18.429525000000002</v>
      </c>
      <c r="I34" s="21">
        <f t="shared" si="19"/>
        <v>0.87108339999999984</v>
      </c>
      <c r="J34" s="21">
        <f t="shared" si="20"/>
        <v>9.6365148000000005</v>
      </c>
      <c r="K34" s="21">
        <f t="shared" si="21"/>
        <v>-0.95540000000000003</v>
      </c>
      <c r="L34" s="21">
        <f t="shared" si="22"/>
        <v>44.634200000000007</v>
      </c>
      <c r="M34" s="8">
        <f t="shared" si="17"/>
        <v>14.420599999999999</v>
      </c>
      <c r="N34" s="8">
        <f t="shared" si="18"/>
        <v>8.596245200000002</v>
      </c>
      <c r="O34" s="21">
        <f t="shared" si="23"/>
        <v>0.84335119999999986</v>
      </c>
      <c r="P34" s="23">
        <f t="shared" si="24"/>
        <v>0.81500000000000006</v>
      </c>
      <c r="Q34" s="23">
        <f t="shared" si="25"/>
        <v>0.47579999999999989</v>
      </c>
      <c r="R34" s="23">
        <f t="shared" si="26"/>
        <v>0.9343999999999999</v>
      </c>
      <c r="S34" s="23">
        <f t="shared" si="27"/>
        <v>0.66199999999999992</v>
      </c>
      <c r="T34" s="21">
        <f t="shared" si="28"/>
        <v>10.589400000000001</v>
      </c>
      <c r="U34" s="24">
        <f t="shared" si="29"/>
        <v>68.459999999999994</v>
      </c>
      <c r="V34" s="24">
        <f t="shared" si="30"/>
        <v>79.848600000000005</v>
      </c>
      <c r="W34" s="24">
        <f t="shared" si="31"/>
        <v>16.609000000000002</v>
      </c>
      <c r="X34" s="24">
        <f t="shared" si="32"/>
        <v>59.042200000000001</v>
      </c>
      <c r="Y34" s="24">
        <f t="shared" si="33"/>
        <v>31.669000000000004</v>
      </c>
      <c r="Z34" s="24">
        <f t="shared" si="34"/>
        <v>11685.666200000001</v>
      </c>
      <c r="AB34" s="22">
        <v>1</v>
      </c>
      <c r="AC34" s="22">
        <v>31</v>
      </c>
      <c r="AD34" s="22">
        <v>12</v>
      </c>
      <c r="AE34" s="22">
        <v>27961.087</v>
      </c>
      <c r="AF34" s="22">
        <v>5974.9350000000004</v>
      </c>
      <c r="AG34" s="22">
        <v>7497.5379999999996</v>
      </c>
      <c r="AH34" s="22">
        <v>-1.9550000000000001</v>
      </c>
      <c r="AI34" s="22">
        <v>17.702999999999999</v>
      </c>
      <c r="AJ34" s="22">
        <v>11.327999999999999</v>
      </c>
      <c r="AK34" s="22">
        <v>12809.34</v>
      </c>
      <c r="AL34" s="22">
        <v>5886.9080000000004</v>
      </c>
      <c r="AM34" s="22">
        <v>0.876</v>
      </c>
      <c r="AN34" s="22">
        <v>0.42099999999999999</v>
      </c>
      <c r="AO34" s="22">
        <v>0.88800000000000001</v>
      </c>
      <c r="AP34" s="22">
        <v>0.59499999999999997</v>
      </c>
      <c r="AQ34" s="22">
        <v>6.4980000000000002</v>
      </c>
      <c r="AR34" s="22">
        <v>33.457000000000001</v>
      </c>
      <c r="AS34" s="22">
        <v>40.682000000000002</v>
      </c>
      <c r="AT34" s="22">
        <v>7.2050000000000001</v>
      </c>
      <c r="AU34" s="22">
        <v>23.632000000000001</v>
      </c>
      <c r="AV34" s="22">
        <v>13.281000000000001</v>
      </c>
      <c r="AW34" s="22">
        <v>9137.5169999999998</v>
      </c>
    </row>
    <row r="35" spans="5:49" s="22" customFormat="1" x14ac:dyDescent="0.2">
      <c r="E35" s="22">
        <v>75</v>
      </c>
      <c r="F35" s="22" t="s">
        <v>64</v>
      </c>
      <c r="G35" s="22">
        <v>60</v>
      </c>
      <c r="H35" s="8">
        <f t="shared" si="16"/>
        <v>16.702957399999999</v>
      </c>
      <c r="I35" s="21">
        <f t="shared" si="19"/>
        <v>2.2135962</v>
      </c>
      <c r="J35" s="21">
        <f t="shared" si="20"/>
        <v>6.7864405999999997</v>
      </c>
      <c r="K35" s="21">
        <f t="shared" si="21"/>
        <v>-1.3313999999999999</v>
      </c>
      <c r="L35" s="21">
        <f t="shared" si="22"/>
        <v>35.785199999999996</v>
      </c>
      <c r="M35" s="8">
        <f t="shared" si="17"/>
        <v>14.452199999999999</v>
      </c>
      <c r="N35" s="8">
        <f t="shared" si="18"/>
        <v>8.3744411999999997</v>
      </c>
      <c r="O35" s="21">
        <f t="shared" si="23"/>
        <v>1.9875927999999998</v>
      </c>
      <c r="P35" s="23">
        <f t="shared" si="24"/>
        <v>0.93060000000000009</v>
      </c>
      <c r="Q35" s="23">
        <f t="shared" si="25"/>
        <v>0.67440000000000011</v>
      </c>
      <c r="R35" s="23">
        <f t="shared" si="26"/>
        <v>0.95700000000000007</v>
      </c>
      <c r="S35" s="23">
        <f t="shared" si="27"/>
        <v>0.67740000000000011</v>
      </c>
      <c r="T35" s="21">
        <f t="shared" si="28"/>
        <v>10.741399999999999</v>
      </c>
      <c r="U35" s="24">
        <f t="shared" si="29"/>
        <v>67.769800000000004</v>
      </c>
      <c r="V35" s="24">
        <f t="shared" si="30"/>
        <v>83.234999999999999</v>
      </c>
      <c r="W35" s="24">
        <f t="shared" si="31"/>
        <v>13.6418</v>
      </c>
      <c r="X35" s="24">
        <f t="shared" si="32"/>
        <v>53.399000000000001</v>
      </c>
      <c r="Y35" s="24">
        <f t="shared" si="33"/>
        <v>24.6052</v>
      </c>
      <c r="Z35" s="24">
        <f t="shared" si="34"/>
        <v>8735.7523999999994</v>
      </c>
      <c r="AB35" s="22">
        <v>1</v>
      </c>
      <c r="AC35" s="22">
        <v>32</v>
      </c>
      <c r="AD35" s="22">
        <v>60</v>
      </c>
      <c r="AE35" s="22">
        <v>27394.66</v>
      </c>
      <c r="AF35" s="22">
        <v>1517.9549999999999</v>
      </c>
      <c r="AG35" s="22">
        <v>7009.9830000000002</v>
      </c>
      <c r="AH35" s="22">
        <v>-1.788</v>
      </c>
      <c r="AI35" s="22">
        <v>22.064</v>
      </c>
      <c r="AJ35" s="22">
        <v>16.009</v>
      </c>
      <c r="AK35" s="22">
        <v>13073.937</v>
      </c>
      <c r="AL35" s="22">
        <v>1098.6949999999999</v>
      </c>
      <c r="AM35" s="22">
        <v>0.92600000000000005</v>
      </c>
      <c r="AN35" s="22">
        <v>0.56200000000000006</v>
      </c>
      <c r="AO35" s="22">
        <v>0.88800000000000001</v>
      </c>
      <c r="AP35" s="22">
        <v>0.60299999999999998</v>
      </c>
      <c r="AQ35" s="22">
        <v>7.7060000000000004</v>
      </c>
      <c r="AR35" s="22">
        <v>44.05</v>
      </c>
      <c r="AS35" s="22">
        <v>54.453000000000003</v>
      </c>
      <c r="AT35" s="22">
        <v>6.6180000000000003</v>
      </c>
      <c r="AU35" s="22">
        <v>31.074999999999999</v>
      </c>
      <c r="AV35" s="22">
        <v>15.567</v>
      </c>
      <c r="AW35" s="22">
        <v>9009.2829999999994</v>
      </c>
    </row>
    <row r="36" spans="5:49" s="22" customFormat="1" x14ac:dyDescent="0.2">
      <c r="E36" s="22">
        <v>75</v>
      </c>
      <c r="F36" s="22" t="s">
        <v>64</v>
      </c>
      <c r="G36" s="22">
        <v>120</v>
      </c>
      <c r="H36" s="8">
        <f t="shared" si="16"/>
        <v>12.2758194</v>
      </c>
      <c r="I36" s="21">
        <f t="shared" si="19"/>
        <v>-0.81842579999999998</v>
      </c>
      <c r="J36" s="21">
        <f t="shared" si="20"/>
        <v>6.4408850000000006</v>
      </c>
      <c r="K36" s="21">
        <f t="shared" si="21"/>
        <v>-0.60680000000000001</v>
      </c>
      <c r="L36" s="21">
        <f t="shared" si="22"/>
        <v>36.092399999999998</v>
      </c>
      <c r="M36" s="8">
        <f t="shared" si="17"/>
        <v>12.714399999999999</v>
      </c>
      <c r="N36" s="8">
        <f t="shared" si="18"/>
        <v>5.957446</v>
      </c>
      <c r="O36" s="21">
        <f t="shared" si="23"/>
        <v>-1.0193852000000001</v>
      </c>
      <c r="P36" s="23">
        <f t="shared" si="24"/>
        <v>0.8577999999999999</v>
      </c>
      <c r="Q36" s="23">
        <f t="shared" si="25"/>
        <v>0.55220000000000002</v>
      </c>
      <c r="R36" s="23">
        <f t="shared" si="26"/>
        <v>0.94980000000000009</v>
      </c>
      <c r="S36" s="23">
        <f t="shared" si="27"/>
        <v>0.68620000000000003</v>
      </c>
      <c r="T36" s="21">
        <f t="shared" si="28"/>
        <v>9.6059999999999999</v>
      </c>
      <c r="U36" s="24">
        <f t="shared" si="29"/>
        <v>59.312599999999996</v>
      </c>
      <c r="V36" s="24">
        <f t="shared" si="30"/>
        <v>83.659000000000006</v>
      </c>
      <c r="W36" s="24">
        <f t="shared" si="31"/>
        <v>15.850199999999997</v>
      </c>
      <c r="X36" s="24">
        <f t="shared" si="32"/>
        <v>55.360799999999998</v>
      </c>
      <c r="Y36" s="24">
        <f t="shared" si="33"/>
        <v>25.833199999999998</v>
      </c>
      <c r="Z36" s="24">
        <f t="shared" si="34"/>
        <v>7935.9766</v>
      </c>
      <c r="AB36" s="22">
        <v>1</v>
      </c>
      <c r="AC36" s="22">
        <v>33</v>
      </c>
      <c r="AD36" s="22">
        <v>120</v>
      </c>
      <c r="AE36" s="22">
        <v>28096.956999999999</v>
      </c>
      <c r="AF36" s="22">
        <v>322.30700000000002</v>
      </c>
      <c r="AG36" s="22">
        <v>8114.0450000000001</v>
      </c>
      <c r="AH36" s="22">
        <v>-0.94699999999999995</v>
      </c>
      <c r="AI36" s="22">
        <v>45.390999999999998</v>
      </c>
      <c r="AJ36" s="22">
        <v>35.25</v>
      </c>
      <c r="AK36" s="22">
        <v>14410.554</v>
      </c>
      <c r="AL36" s="22">
        <v>464.88</v>
      </c>
      <c r="AM36" s="22">
        <v>0.74399999999999999</v>
      </c>
      <c r="AN36" s="22">
        <v>0.55400000000000005</v>
      </c>
      <c r="AO36" s="22">
        <v>0.92200000000000004</v>
      </c>
      <c r="AP36" s="22">
        <v>0.64700000000000002</v>
      </c>
      <c r="AQ36" s="22">
        <v>14.081</v>
      </c>
      <c r="AR36" s="22">
        <v>72.073999999999998</v>
      </c>
      <c r="AS36" s="22">
        <v>103.617</v>
      </c>
      <c r="AT36" s="22">
        <v>17.64</v>
      </c>
      <c r="AU36" s="22">
        <v>76.296999999999997</v>
      </c>
      <c r="AV36" s="22">
        <v>29.016999999999999</v>
      </c>
      <c r="AW36" s="22">
        <v>10354.745999999999</v>
      </c>
    </row>
    <row r="37" spans="5:49" s="22" customFormat="1" x14ac:dyDescent="0.2">
      <c r="E37" s="22">
        <v>250</v>
      </c>
      <c r="F37" s="22" t="s">
        <v>64</v>
      </c>
      <c r="G37" s="22">
        <v>12</v>
      </c>
      <c r="H37" s="8">
        <f t="shared" si="16"/>
        <v>20.8968451</v>
      </c>
      <c r="I37" s="21">
        <f t="shared" si="19"/>
        <v>1.130093</v>
      </c>
      <c r="J37" s="21">
        <f t="shared" si="20"/>
        <v>11.918222200000001</v>
      </c>
      <c r="K37" s="21">
        <f t="shared" si="21"/>
        <v>-0.43079999999999996</v>
      </c>
      <c r="L37" s="21">
        <f t="shared" si="22"/>
        <v>41.895200000000003</v>
      </c>
      <c r="M37" s="8">
        <f t="shared" si="17"/>
        <v>16.723200000000002</v>
      </c>
      <c r="N37" s="8">
        <f t="shared" si="18"/>
        <v>9.9160637000000005</v>
      </c>
      <c r="O37" s="21">
        <f t="shared" si="23"/>
        <v>1.1165533999999999</v>
      </c>
      <c r="P37" s="23">
        <f t="shared" si="24"/>
        <v>0.75540000000000007</v>
      </c>
      <c r="Q37" s="23">
        <f t="shared" si="25"/>
        <v>0.44460000000000005</v>
      </c>
      <c r="R37" s="23">
        <f t="shared" si="26"/>
        <v>0.95019999999999993</v>
      </c>
      <c r="S37" s="23">
        <f t="shared" si="27"/>
        <v>0.64979999999999993</v>
      </c>
      <c r="T37" s="21">
        <f t="shared" si="28"/>
        <v>11.625199999999998</v>
      </c>
      <c r="U37" s="24">
        <f t="shared" si="29"/>
        <v>76.021000000000001</v>
      </c>
      <c r="V37" s="24">
        <f t="shared" si="30"/>
        <v>82.294000000000011</v>
      </c>
      <c r="W37" s="24">
        <f t="shared" si="31"/>
        <v>12.800999999999998</v>
      </c>
      <c r="X37" s="24">
        <f t="shared" si="32"/>
        <v>59.322600000000001</v>
      </c>
      <c r="Y37" s="24">
        <f t="shared" si="33"/>
        <v>27.122800000000002</v>
      </c>
      <c r="Z37" s="24">
        <f t="shared" si="34"/>
        <v>14010.805000000002</v>
      </c>
      <c r="AB37" s="22">
        <v>1</v>
      </c>
      <c r="AC37" s="22">
        <v>34</v>
      </c>
      <c r="AD37" s="22">
        <v>12</v>
      </c>
      <c r="AE37" s="22">
        <v>45801.36</v>
      </c>
      <c r="AF37" s="22">
        <v>-4092.85</v>
      </c>
      <c r="AG37" s="22">
        <v>8829.5190000000002</v>
      </c>
      <c r="AH37" s="22">
        <v>1.502</v>
      </c>
      <c r="AI37" s="22">
        <v>46.981000000000002</v>
      </c>
      <c r="AJ37" s="22">
        <v>38.518999999999998</v>
      </c>
      <c r="AK37" s="22">
        <v>21555.751</v>
      </c>
      <c r="AL37" s="22">
        <v>-4089.018</v>
      </c>
      <c r="AM37" s="22">
        <v>0.91700000000000004</v>
      </c>
      <c r="AN37" s="22">
        <v>0.73599999999999999</v>
      </c>
      <c r="AO37" s="22">
        <v>1</v>
      </c>
      <c r="AP37" s="22">
        <v>0.79300000000000004</v>
      </c>
      <c r="AQ37" s="22">
        <v>9.8480000000000008</v>
      </c>
      <c r="AR37" s="22">
        <v>89.048000000000002</v>
      </c>
      <c r="AS37" s="22">
        <v>93.308000000000007</v>
      </c>
      <c r="AT37" s="22">
        <v>13.566000000000001</v>
      </c>
      <c r="AU37" s="22">
        <v>67.147000000000006</v>
      </c>
      <c r="AV37" s="22">
        <v>29.812999999999999</v>
      </c>
      <c r="AW37" s="22">
        <v>10830.385</v>
      </c>
    </row>
    <row r="38" spans="5:49" s="22" customFormat="1" x14ac:dyDescent="0.2">
      <c r="E38" s="22">
        <v>250</v>
      </c>
      <c r="F38" s="22" t="s">
        <v>64</v>
      </c>
      <c r="G38" s="22">
        <v>60</v>
      </c>
      <c r="H38" s="8">
        <f t="shared" si="16"/>
        <v>16.83539</v>
      </c>
      <c r="I38" s="21">
        <f t="shared" si="19"/>
        <v>3.2675317999999995</v>
      </c>
      <c r="J38" s="21">
        <f t="shared" si="20"/>
        <v>8.0164530000000003</v>
      </c>
      <c r="K38" s="21">
        <f t="shared" si="21"/>
        <v>-8.340000000000003E-2</v>
      </c>
      <c r="L38" s="21">
        <f t="shared" si="22"/>
        <v>39.026800000000001</v>
      </c>
      <c r="M38" s="8">
        <f t="shared" si="17"/>
        <v>14.550999999999998</v>
      </c>
      <c r="N38" s="8">
        <f t="shared" si="18"/>
        <v>8.6505985999999986</v>
      </c>
      <c r="O38" s="21">
        <f t="shared" si="23"/>
        <v>3.2635320000000001</v>
      </c>
      <c r="P38" s="23">
        <f t="shared" si="24"/>
        <v>0.89760000000000006</v>
      </c>
      <c r="Q38" s="23">
        <f t="shared" si="25"/>
        <v>0.54699999999999993</v>
      </c>
      <c r="R38" s="23">
        <f t="shared" si="26"/>
        <v>0.93599999999999994</v>
      </c>
      <c r="S38" s="23">
        <f t="shared" si="27"/>
        <v>0.67420000000000002</v>
      </c>
      <c r="T38" s="21">
        <f t="shared" si="28"/>
        <v>10.0428</v>
      </c>
      <c r="U38" s="24">
        <f t="shared" si="29"/>
        <v>64.016600000000011</v>
      </c>
      <c r="V38" s="24">
        <f t="shared" si="30"/>
        <v>80.454800000000006</v>
      </c>
      <c r="W38" s="24">
        <f t="shared" si="31"/>
        <v>14.739800000000002</v>
      </c>
      <c r="X38" s="24">
        <f t="shared" si="32"/>
        <v>56.711199999999998</v>
      </c>
      <c r="Y38" s="24">
        <f t="shared" si="33"/>
        <v>25.496600000000001</v>
      </c>
      <c r="Z38" s="24">
        <f t="shared" si="34"/>
        <v>9644.9043999999994</v>
      </c>
      <c r="AB38" s="22">
        <v>1</v>
      </c>
      <c r="AC38" s="22">
        <v>35</v>
      </c>
      <c r="AD38" s="22">
        <v>60</v>
      </c>
      <c r="AE38" s="22">
        <v>22148.047999999999</v>
      </c>
      <c r="AF38" s="22">
        <v>2266.3629999999998</v>
      </c>
      <c r="AG38" s="22">
        <v>4753.9960000000001</v>
      </c>
      <c r="AH38" s="22">
        <v>-7.3999999999999996E-2</v>
      </c>
      <c r="AI38" s="22">
        <v>21.055</v>
      </c>
      <c r="AJ38" s="22">
        <v>10.07</v>
      </c>
      <c r="AK38" s="22">
        <v>10722.764999999999</v>
      </c>
      <c r="AL38" s="22">
        <v>1923.787</v>
      </c>
      <c r="AM38" s="22">
        <v>0.91700000000000004</v>
      </c>
      <c r="AN38" s="22">
        <v>0.628</v>
      </c>
      <c r="AO38" s="22">
        <v>0.879</v>
      </c>
      <c r="AP38" s="22">
        <v>0.56899999999999995</v>
      </c>
      <c r="AQ38" s="22">
        <v>6.4450000000000003</v>
      </c>
      <c r="AR38" s="22">
        <v>25.542000000000002</v>
      </c>
      <c r="AS38" s="22">
        <v>37.457000000000001</v>
      </c>
      <c r="AT38" s="22">
        <v>10.725</v>
      </c>
      <c r="AU38" s="22">
        <v>26.58</v>
      </c>
      <c r="AV38" s="22">
        <v>16.510999999999999</v>
      </c>
      <c r="AW38" s="22">
        <v>6689.7070000000003</v>
      </c>
    </row>
    <row r="39" spans="5:49" s="22" customFormat="1" x14ac:dyDescent="0.2">
      <c r="E39" s="22">
        <v>250</v>
      </c>
      <c r="F39" s="22" t="s">
        <v>64</v>
      </c>
      <c r="G39" s="22">
        <v>120</v>
      </c>
      <c r="H39" s="8">
        <f t="shared" si="16"/>
        <v>12.138719800000002</v>
      </c>
      <c r="I39" s="21">
        <f t="shared" si="19"/>
        <v>-2.0391649999999997</v>
      </c>
      <c r="J39" s="21">
        <f t="shared" si="20"/>
        <v>5.8981142000000002</v>
      </c>
      <c r="K39" s="21">
        <f t="shared" si="21"/>
        <v>-0.53939999999999999</v>
      </c>
      <c r="L39" s="21">
        <f t="shared" si="22"/>
        <v>32.548999999999992</v>
      </c>
      <c r="M39" s="8">
        <f t="shared" si="17"/>
        <v>12.1576</v>
      </c>
      <c r="N39" s="8">
        <f t="shared" si="18"/>
        <v>5.7537941000000004</v>
      </c>
      <c r="O39" s="21">
        <f t="shared" si="23"/>
        <v>-2.0840999999999998</v>
      </c>
      <c r="P39" s="23">
        <f t="shared" si="24"/>
        <v>0.89600000000000013</v>
      </c>
      <c r="Q39" s="23">
        <f t="shared" si="25"/>
        <v>0.58020000000000005</v>
      </c>
      <c r="R39" s="23">
        <f t="shared" si="26"/>
        <v>0.96200000000000008</v>
      </c>
      <c r="S39" s="23">
        <f t="shared" si="27"/>
        <v>0.6774</v>
      </c>
      <c r="T39" s="21">
        <f t="shared" si="28"/>
        <v>8.7341999999999995</v>
      </c>
      <c r="U39" s="24">
        <f t="shared" si="29"/>
        <v>57.64</v>
      </c>
      <c r="V39" s="24">
        <f t="shared" si="30"/>
        <v>76.336800000000011</v>
      </c>
      <c r="W39" s="24">
        <f t="shared" si="31"/>
        <v>11.782</v>
      </c>
      <c r="X39" s="24">
        <f t="shared" si="32"/>
        <v>50.2652</v>
      </c>
      <c r="Y39" s="24">
        <f t="shared" si="33"/>
        <v>22.158000000000001</v>
      </c>
      <c r="Z39" s="24">
        <f t="shared" si="34"/>
        <v>7232.9139999999998</v>
      </c>
      <c r="AB39" s="22">
        <v>1</v>
      </c>
      <c r="AC39" s="22">
        <v>36</v>
      </c>
      <c r="AD39" s="22">
        <v>120</v>
      </c>
      <c r="AE39" s="22">
        <v>28498.989000000001</v>
      </c>
      <c r="AF39" s="22">
        <v>-3002.4520000000002</v>
      </c>
      <c r="AG39" s="22">
        <v>6113.2719999999999</v>
      </c>
      <c r="AH39" s="22">
        <v>-1.77</v>
      </c>
      <c r="AI39" s="22">
        <v>26.678999999999998</v>
      </c>
      <c r="AJ39" s="22">
        <v>33.697000000000003</v>
      </c>
      <c r="AK39" s="22">
        <v>13764.261</v>
      </c>
      <c r="AL39" s="22">
        <v>-3116.98</v>
      </c>
      <c r="AM39" s="22">
        <v>0.91700000000000004</v>
      </c>
      <c r="AN39" s="22">
        <v>0.59499999999999997</v>
      </c>
      <c r="AO39" s="22">
        <v>1</v>
      </c>
      <c r="AP39" s="22">
        <v>0.74099999999999999</v>
      </c>
      <c r="AQ39" s="22">
        <v>8.8510000000000009</v>
      </c>
      <c r="AR39" s="22">
        <v>76.122</v>
      </c>
      <c r="AS39" s="22">
        <v>84.680999999999997</v>
      </c>
      <c r="AT39" s="22">
        <v>3.1309999999999998</v>
      </c>
      <c r="AU39" s="22">
        <v>54.457999999999998</v>
      </c>
      <c r="AV39" s="22">
        <v>15.46</v>
      </c>
      <c r="AW39" s="22">
        <v>7638.3490000000002</v>
      </c>
    </row>
    <row r="40" spans="5:49" s="22" customFormat="1" x14ac:dyDescent="0.2">
      <c r="E40" s="22">
        <v>75</v>
      </c>
      <c r="F40" s="22" t="s">
        <v>63</v>
      </c>
      <c r="G40" s="22">
        <v>12</v>
      </c>
      <c r="H40" s="8">
        <f t="shared" si="16"/>
        <v>15.502387200000001</v>
      </c>
      <c r="I40" s="21">
        <f t="shared" si="19"/>
        <v>3.6305686000000001</v>
      </c>
      <c r="J40" s="21">
        <f t="shared" si="20"/>
        <v>8.1424322</v>
      </c>
      <c r="K40" s="21">
        <f t="shared" si="21"/>
        <v>-1.4219999999999999</v>
      </c>
      <c r="L40" s="21">
        <f t="shared" si="22"/>
        <v>25.846800000000002</v>
      </c>
      <c r="M40" s="8">
        <f t="shared" si="17"/>
        <v>9.6320000000000014</v>
      </c>
      <c r="N40" s="8">
        <f t="shared" si="18"/>
        <v>7.2245476000000002</v>
      </c>
      <c r="O40" s="21">
        <f t="shared" si="23"/>
        <v>3.5962529999999999</v>
      </c>
      <c r="P40" s="23">
        <f t="shared" si="24"/>
        <v>0.86619999999999986</v>
      </c>
      <c r="Q40" s="23">
        <f t="shared" si="25"/>
        <v>0.47119999999999995</v>
      </c>
      <c r="R40" s="23">
        <f t="shared" si="26"/>
        <v>0.93799999999999994</v>
      </c>
      <c r="S40" s="23">
        <f t="shared" si="27"/>
        <v>0.75360000000000005</v>
      </c>
      <c r="T40" s="21">
        <f t="shared" si="28"/>
        <v>6.9786000000000001</v>
      </c>
      <c r="U40" s="24">
        <f t="shared" si="29"/>
        <v>48.962000000000003</v>
      </c>
      <c r="V40" s="24">
        <f t="shared" si="30"/>
        <v>57.117600000000003</v>
      </c>
      <c r="W40" s="24">
        <f t="shared" si="31"/>
        <v>9.0450000000000017</v>
      </c>
      <c r="X40" s="24">
        <f t="shared" si="32"/>
        <v>39.101799999999997</v>
      </c>
      <c r="Y40" s="24">
        <f t="shared" si="33"/>
        <v>16.636199999999999</v>
      </c>
      <c r="Z40" s="24">
        <f t="shared" si="34"/>
        <v>9518.8395999999993</v>
      </c>
      <c r="AB40" s="22">
        <v>1</v>
      </c>
      <c r="AC40" s="22">
        <v>37</v>
      </c>
      <c r="AD40" s="22">
        <v>12</v>
      </c>
      <c r="AE40" s="22">
        <v>26895.255000000001</v>
      </c>
      <c r="AF40" s="22">
        <v>6332.7780000000002</v>
      </c>
      <c r="AG40" s="22">
        <v>8815.93</v>
      </c>
      <c r="AH40" s="22">
        <v>-1.21</v>
      </c>
      <c r="AI40" s="22">
        <v>22.713999999999999</v>
      </c>
      <c r="AJ40" s="22">
        <v>12.250999999999999</v>
      </c>
      <c r="AK40" s="22">
        <v>12649.878000000001</v>
      </c>
      <c r="AL40" s="22">
        <v>6270.7190000000001</v>
      </c>
      <c r="AM40" s="22">
        <v>0.76</v>
      </c>
      <c r="AN40" s="22">
        <v>0.28100000000000003</v>
      </c>
      <c r="AO40" s="22">
        <v>0.879</v>
      </c>
      <c r="AP40" s="22">
        <v>0.64700000000000002</v>
      </c>
      <c r="AQ40" s="22">
        <v>6.9770000000000003</v>
      </c>
      <c r="AR40" s="22">
        <v>31.314</v>
      </c>
      <c r="AS40" s="22">
        <v>41.137</v>
      </c>
      <c r="AT40" s="22">
        <v>12.26</v>
      </c>
      <c r="AU40" s="22">
        <v>29.332000000000001</v>
      </c>
      <c r="AV40" s="22">
        <v>17.582999999999998</v>
      </c>
      <c r="AW40" s="22">
        <v>9847.5830000000005</v>
      </c>
    </row>
    <row r="41" spans="5:49" s="22" customFormat="1" x14ac:dyDescent="0.2">
      <c r="E41" s="22">
        <v>75</v>
      </c>
      <c r="F41" s="22" t="s">
        <v>63</v>
      </c>
      <c r="G41" s="22">
        <v>60</v>
      </c>
      <c r="H41" s="8">
        <f t="shared" si="16"/>
        <v>10.517994299999998</v>
      </c>
      <c r="I41" s="21">
        <f t="shared" si="19"/>
        <v>7.4917818</v>
      </c>
      <c r="J41" s="21">
        <f t="shared" si="20"/>
        <v>8.0577689999999986</v>
      </c>
      <c r="K41" s="21">
        <f t="shared" si="21"/>
        <v>-0.35019999999999996</v>
      </c>
      <c r="L41" s="21">
        <f t="shared" si="22"/>
        <v>22.840999999999998</v>
      </c>
      <c r="M41" s="8">
        <f t="shared" si="17"/>
        <v>6.6133000000000006</v>
      </c>
      <c r="N41" s="8">
        <f t="shared" si="18"/>
        <v>5.0975081000000007</v>
      </c>
      <c r="O41" s="21">
        <f t="shared" si="23"/>
        <v>7.4413280000000013</v>
      </c>
      <c r="P41" s="23">
        <f t="shared" si="24"/>
        <v>0.67100000000000004</v>
      </c>
      <c r="Q41" s="23">
        <f t="shared" si="25"/>
        <v>0.27100000000000002</v>
      </c>
      <c r="R41" s="23">
        <f t="shared" si="26"/>
        <v>0.8879999999999999</v>
      </c>
      <c r="S41" s="23">
        <f t="shared" si="27"/>
        <v>0.56699999999999995</v>
      </c>
      <c r="T41" s="21">
        <f t="shared" si="28"/>
        <v>6.6027999999999993</v>
      </c>
      <c r="U41" s="24">
        <f t="shared" si="29"/>
        <v>32.873599999999996</v>
      </c>
      <c r="V41" s="24">
        <f t="shared" si="30"/>
        <v>49.283799999999999</v>
      </c>
      <c r="W41" s="24">
        <f t="shared" si="31"/>
        <v>11.057399999999999</v>
      </c>
      <c r="X41" s="24">
        <f t="shared" si="32"/>
        <v>31.949800000000003</v>
      </c>
      <c r="Y41" s="24">
        <f t="shared" si="33"/>
        <v>16.783999999999999</v>
      </c>
      <c r="Z41" s="24">
        <f t="shared" si="34"/>
        <v>9252.7141999999985</v>
      </c>
      <c r="AB41" s="22">
        <v>1</v>
      </c>
      <c r="AC41" s="22">
        <v>38</v>
      </c>
      <c r="AD41" s="22">
        <v>60</v>
      </c>
      <c r="AE41" s="22">
        <v>19372.46</v>
      </c>
      <c r="AF41" s="22">
        <v>7037.2089999999998</v>
      </c>
      <c r="AG41" s="22">
        <v>7402.0190000000002</v>
      </c>
      <c r="AH41" s="22">
        <v>-0.69499999999999995</v>
      </c>
      <c r="AI41" s="22">
        <v>21.727</v>
      </c>
      <c r="AJ41" s="22">
        <v>9.9420000000000002</v>
      </c>
      <c r="AK41" s="22">
        <v>9269.3369999999995</v>
      </c>
      <c r="AL41" s="22">
        <v>7122.2460000000001</v>
      </c>
      <c r="AM41" s="22">
        <v>0.65300000000000002</v>
      </c>
      <c r="AN41" s="22">
        <v>0.35499999999999998</v>
      </c>
      <c r="AO41" s="22">
        <v>0.879</v>
      </c>
      <c r="AP41" s="22">
        <v>0.54300000000000004</v>
      </c>
      <c r="AQ41" s="22">
        <v>6.4779999999999998</v>
      </c>
      <c r="AR41" s="22">
        <v>24.93</v>
      </c>
      <c r="AS41" s="22">
        <v>39.642000000000003</v>
      </c>
      <c r="AT41" s="22">
        <v>12.693</v>
      </c>
      <c r="AU41" s="22">
        <v>27.327000000000002</v>
      </c>
      <c r="AV41" s="22">
        <v>17.216999999999999</v>
      </c>
      <c r="AW41" s="22">
        <v>8966.8089999999993</v>
      </c>
    </row>
    <row r="42" spans="5:49" s="22" customFormat="1" x14ac:dyDescent="0.2">
      <c r="E42" s="22">
        <v>75</v>
      </c>
      <c r="F42" s="22" t="s">
        <v>63</v>
      </c>
      <c r="G42" s="22">
        <v>120</v>
      </c>
      <c r="H42" s="8">
        <f t="shared" si="16"/>
        <v>6.8706507000000006</v>
      </c>
      <c r="I42" s="21">
        <f t="shared" si="19"/>
        <v>6.6649354000000001</v>
      </c>
      <c r="J42" s="21">
        <f t="shared" si="20"/>
        <v>7.2402496000000012</v>
      </c>
      <c r="K42" s="21">
        <f t="shared" si="21"/>
        <v>-0.17399999999999999</v>
      </c>
      <c r="L42" s="21">
        <f t="shared" si="22"/>
        <v>22.409800000000001</v>
      </c>
      <c r="M42" s="8">
        <f t="shared" si="17"/>
        <v>4.4373000000000005</v>
      </c>
      <c r="N42" s="8">
        <f t="shared" si="18"/>
        <v>3.3902356</v>
      </c>
      <c r="O42" s="21">
        <f t="shared" si="23"/>
        <v>6.7449797999999994</v>
      </c>
      <c r="P42" s="23">
        <f t="shared" si="24"/>
        <v>0.50219999999999998</v>
      </c>
      <c r="Q42" s="23">
        <f t="shared" si="25"/>
        <v>0.19339999999999999</v>
      </c>
      <c r="R42" s="23">
        <f t="shared" si="26"/>
        <v>0.83979999999999999</v>
      </c>
      <c r="S42" s="23">
        <f t="shared" si="27"/>
        <v>0.47940000000000005</v>
      </c>
      <c r="T42" s="21">
        <f t="shared" si="28"/>
        <v>5.9125999999999994</v>
      </c>
      <c r="U42" s="24">
        <f t="shared" si="29"/>
        <v>19.7498</v>
      </c>
      <c r="V42" s="24">
        <f t="shared" si="30"/>
        <v>35.577399999999997</v>
      </c>
      <c r="W42" s="24">
        <f t="shared" si="31"/>
        <v>14.539600000000002</v>
      </c>
      <c r="X42" s="24">
        <f t="shared" si="32"/>
        <v>28.142399999999999</v>
      </c>
      <c r="Y42" s="24">
        <f t="shared" si="33"/>
        <v>18.4194</v>
      </c>
      <c r="Z42" s="24">
        <f t="shared" si="34"/>
        <v>8266.3130000000001</v>
      </c>
      <c r="AB42" s="22">
        <v>1</v>
      </c>
      <c r="AC42" s="22">
        <v>39</v>
      </c>
      <c r="AD42" s="22">
        <v>120</v>
      </c>
      <c r="AE42" s="22">
        <v>15043.834999999999</v>
      </c>
      <c r="AF42" s="22">
        <v>7051.1949999999997</v>
      </c>
      <c r="AG42" s="22">
        <v>7270.5680000000002</v>
      </c>
      <c r="AH42" s="22">
        <v>-0.34899999999999998</v>
      </c>
      <c r="AI42" s="22">
        <v>22.497</v>
      </c>
      <c r="AJ42" s="22">
        <v>10.101000000000001</v>
      </c>
      <c r="AK42" s="22">
        <v>7539.44</v>
      </c>
      <c r="AL42" s="22">
        <v>7258.3649999999998</v>
      </c>
      <c r="AM42" s="22">
        <v>0.56200000000000006</v>
      </c>
      <c r="AN42" s="22">
        <v>0.16500000000000001</v>
      </c>
      <c r="AO42" s="22">
        <v>0.90500000000000003</v>
      </c>
      <c r="AP42" s="22">
        <v>0.50900000000000001</v>
      </c>
      <c r="AQ42" s="22">
        <v>5.9340000000000002</v>
      </c>
      <c r="AR42" s="22">
        <v>23.367999999999999</v>
      </c>
      <c r="AS42" s="22">
        <v>43.914999999999999</v>
      </c>
      <c r="AT42" s="22">
        <v>13.97</v>
      </c>
      <c r="AU42" s="22">
        <v>32.152999999999999</v>
      </c>
      <c r="AV42" s="22">
        <v>18.164999999999999</v>
      </c>
      <c r="AW42" s="22">
        <v>8297.3109999999997</v>
      </c>
    </row>
    <row r="43" spans="5:49" s="22" customFormat="1" x14ac:dyDescent="0.2">
      <c r="E43" s="22">
        <v>250</v>
      </c>
      <c r="F43" s="22" t="s">
        <v>63</v>
      </c>
      <c r="G43" s="22">
        <v>12</v>
      </c>
      <c r="H43" s="8">
        <f t="shared" si="16"/>
        <v>16.525359400000003</v>
      </c>
      <c r="I43" s="21">
        <f t="shared" ref="I43:I51" si="35">AVERAGE(AF43,AF91,AF139,AF187,AF235)/1000</f>
        <v>-0.18338919999999997</v>
      </c>
      <c r="J43" s="21">
        <f t="shared" ref="J43:J51" si="36">AVERAGE(AG43,AG91,AG139,AG187,AG235)/1000</f>
        <v>7.062777800000001</v>
      </c>
      <c r="K43" s="21">
        <f t="shared" ref="K43:K51" si="37">AVERAGE(AH43,AH91,AH139,AH187,AH235)</f>
        <v>-1.1132000000000002</v>
      </c>
      <c r="L43" s="21">
        <f t="shared" ref="L43:L51" si="38">AVERAGE(AI43,AI91,AI139,AI187,AI235)</f>
        <v>29.6038</v>
      </c>
      <c r="M43" s="8">
        <f t="shared" si="17"/>
        <v>10.3788</v>
      </c>
      <c r="N43" s="8">
        <f t="shared" si="18"/>
        <v>7.6248478000000004</v>
      </c>
      <c r="O43" s="21">
        <f t="shared" ref="O43:O51" si="39">AVERAGE(AL43,AL91,AL139,AL187,AL235)/1000</f>
        <v>-0.19392340000000013</v>
      </c>
      <c r="P43" s="23">
        <f t="shared" ref="P43:P51" si="40">AVERAGE(AM43,AM91,AM139,AM187,AM235)</f>
        <v>0.93879999999999997</v>
      </c>
      <c r="Q43" s="23">
        <f t="shared" ref="Q43:Q51" si="41">AVERAGE(AN43,AN91,AN139,AN187,AN235)</f>
        <v>0.57699999999999996</v>
      </c>
      <c r="R43" s="23">
        <f t="shared" ref="R43:R51" si="42">AVERAGE(AO43,AO91,AO139,AO187,AO235)</f>
        <v>0.9536</v>
      </c>
      <c r="S43" s="23">
        <f t="shared" ref="S43:S51" si="43">AVERAGE(AP43,AP91,AP139,AP187,AP235)</f>
        <v>0.63119999999999998</v>
      </c>
      <c r="T43" s="21">
        <f t="shared" ref="T43:T51" si="44">AVERAGE(AQ43,AQ91,AQ139,AQ187,AQ235)</f>
        <v>8.2716000000000012</v>
      </c>
      <c r="U43" s="24">
        <f t="shared" ref="U43:U51" si="45">AVERAGE(AR43,AR91,AR139,AR187,AR235)</f>
        <v>54.075399999999988</v>
      </c>
      <c r="V43" s="24">
        <f t="shared" ref="V43:V51" si="46">AVERAGE(AS43,AS91,AS139,AS187,AS235)</f>
        <v>64.087799999999987</v>
      </c>
      <c r="W43" s="24">
        <f t="shared" ref="W43:W51" si="47">AVERAGE(AT43,AT91,AT139,AT187,AT235)</f>
        <v>9.4057999999999993</v>
      </c>
      <c r="X43" s="24">
        <f t="shared" ref="X43:X51" si="48">AVERAGE(AU43,AU91,AU139,AU187,AU235)</f>
        <v>41.851800000000004</v>
      </c>
      <c r="Y43" s="24">
        <f t="shared" ref="Y43:Y51" si="49">AVERAGE(AV43,AV91,AV139,AV187,AV235)</f>
        <v>20.217199999999998</v>
      </c>
      <c r="Z43" s="24">
        <f t="shared" ref="Z43:Z51" si="50">AVERAGE(AW43,AW91,AW139,AW187,AW235)</f>
        <v>8518.2929999999997</v>
      </c>
      <c r="AB43" s="22">
        <v>1</v>
      </c>
      <c r="AC43" s="22">
        <v>40</v>
      </c>
      <c r="AD43" s="22">
        <v>12</v>
      </c>
      <c r="AE43" s="22">
        <v>30839.995999999999</v>
      </c>
      <c r="AF43" s="22">
        <v>-2718.2739999999999</v>
      </c>
      <c r="AG43" s="22">
        <v>8080.6540000000005</v>
      </c>
      <c r="AH43" s="22">
        <v>-0.28100000000000003</v>
      </c>
      <c r="AI43" s="22">
        <v>24.265000000000001</v>
      </c>
      <c r="AJ43" s="22">
        <v>15.051</v>
      </c>
      <c r="AK43" s="22">
        <v>14329.514999999999</v>
      </c>
      <c r="AL43" s="22">
        <v>-2808.63</v>
      </c>
      <c r="AM43" s="22">
        <v>0.86799999999999999</v>
      </c>
      <c r="AN43" s="22">
        <v>0.43</v>
      </c>
      <c r="AO43" s="22">
        <v>0.96599999999999997</v>
      </c>
      <c r="AP43" s="22">
        <v>0.57799999999999996</v>
      </c>
      <c r="AQ43" s="22">
        <v>7.9240000000000004</v>
      </c>
      <c r="AR43" s="22">
        <v>43.786999999999999</v>
      </c>
      <c r="AS43" s="22">
        <v>52.384999999999998</v>
      </c>
      <c r="AT43" s="22">
        <v>9.6349999999999998</v>
      </c>
      <c r="AU43" s="22">
        <v>32.463999999999999</v>
      </c>
      <c r="AV43" s="22">
        <v>18.047999999999998</v>
      </c>
      <c r="AW43" s="22">
        <v>9637.6049999999996</v>
      </c>
    </row>
    <row r="44" spans="5:49" s="22" customFormat="1" x14ac:dyDescent="0.2">
      <c r="E44" s="22">
        <v>250</v>
      </c>
      <c r="F44" s="22" t="s">
        <v>63</v>
      </c>
      <c r="G44" s="22">
        <v>60</v>
      </c>
      <c r="H44" s="8">
        <f t="shared" si="16"/>
        <v>9.1975260000000016</v>
      </c>
      <c r="I44" s="21">
        <f t="shared" si="35"/>
        <v>8.5896337999999997</v>
      </c>
      <c r="J44" s="21">
        <f t="shared" si="36"/>
        <v>9.0299421999999989</v>
      </c>
      <c r="K44" s="21">
        <f t="shared" si="37"/>
        <v>-0.94340000000000013</v>
      </c>
      <c r="L44" s="21">
        <f t="shared" si="38"/>
        <v>22.665199999999995</v>
      </c>
      <c r="M44" s="8">
        <f t="shared" si="17"/>
        <v>6.3544</v>
      </c>
      <c r="N44" s="8">
        <f t="shared" si="18"/>
        <v>4.4533688999999992</v>
      </c>
      <c r="O44" s="21">
        <f t="shared" si="39"/>
        <v>8.5880586000000001</v>
      </c>
      <c r="P44" s="23">
        <f t="shared" si="40"/>
        <v>0.44460000000000005</v>
      </c>
      <c r="Q44" s="23">
        <f t="shared" si="41"/>
        <v>0.2198</v>
      </c>
      <c r="R44" s="23">
        <f t="shared" si="42"/>
        <v>0.84320000000000006</v>
      </c>
      <c r="S44" s="23">
        <f t="shared" si="43"/>
        <v>0.47260000000000002</v>
      </c>
      <c r="T44" s="21">
        <f t="shared" si="44"/>
        <v>7.0640000000000001</v>
      </c>
      <c r="U44" s="24">
        <f t="shared" si="45"/>
        <v>28.683999999999997</v>
      </c>
      <c r="V44" s="24">
        <f t="shared" si="46"/>
        <v>40.328400000000002</v>
      </c>
      <c r="W44" s="24">
        <f t="shared" si="47"/>
        <v>11.144</v>
      </c>
      <c r="X44" s="24">
        <f t="shared" si="48"/>
        <v>30.518000000000001</v>
      </c>
      <c r="Y44" s="24">
        <f t="shared" si="49"/>
        <v>16.7254</v>
      </c>
      <c r="Z44" s="24">
        <f t="shared" si="50"/>
        <v>10085.118599999998</v>
      </c>
      <c r="AB44" s="22">
        <v>1</v>
      </c>
      <c r="AC44" s="22">
        <v>41</v>
      </c>
      <c r="AD44" s="22">
        <v>60</v>
      </c>
      <c r="AE44" s="22">
        <v>28461.452000000001</v>
      </c>
      <c r="AF44" s="22">
        <v>4994.875</v>
      </c>
      <c r="AG44" s="22">
        <v>6954.875</v>
      </c>
      <c r="AH44" s="22">
        <v>-0.44500000000000001</v>
      </c>
      <c r="AI44" s="22">
        <v>32.886000000000003</v>
      </c>
      <c r="AJ44" s="22">
        <v>29.111999999999998</v>
      </c>
      <c r="AK44" s="22">
        <v>13498.815000000001</v>
      </c>
      <c r="AL44" s="22">
        <v>4847.6499999999996</v>
      </c>
      <c r="AM44" s="22">
        <v>0.85099999999999998</v>
      </c>
      <c r="AN44" s="22">
        <v>0.55400000000000005</v>
      </c>
      <c r="AO44" s="22">
        <v>0.96599999999999997</v>
      </c>
      <c r="AP44" s="22">
        <v>0.76700000000000002</v>
      </c>
      <c r="AQ44" s="22">
        <v>9.5830000000000002</v>
      </c>
      <c r="AR44" s="22">
        <v>66.703000000000003</v>
      </c>
      <c r="AS44" s="22">
        <v>76.539000000000001</v>
      </c>
      <c r="AT44" s="22">
        <v>8.0670000000000002</v>
      </c>
      <c r="AU44" s="22">
        <v>52.896000000000001</v>
      </c>
      <c r="AV44" s="22">
        <v>19.878</v>
      </c>
      <c r="AW44" s="22">
        <v>8178.5569999999998</v>
      </c>
    </row>
    <row r="45" spans="5:49" s="22" customFormat="1" x14ac:dyDescent="0.2">
      <c r="E45" s="22">
        <v>250</v>
      </c>
      <c r="F45" s="22" t="s">
        <v>63</v>
      </c>
      <c r="G45" s="22">
        <v>120</v>
      </c>
      <c r="H45" s="8">
        <f t="shared" si="16"/>
        <v>7.6237755000000007</v>
      </c>
      <c r="I45" s="21">
        <f t="shared" si="35"/>
        <v>7.269806</v>
      </c>
      <c r="J45" s="21">
        <f t="shared" si="36"/>
        <v>7.3895240000000006</v>
      </c>
      <c r="K45" s="21">
        <f t="shared" si="37"/>
        <v>-0.51300000000000001</v>
      </c>
      <c r="L45" s="21">
        <f t="shared" si="38"/>
        <v>22.3322</v>
      </c>
      <c r="M45" s="8">
        <f t="shared" si="17"/>
        <v>5.4015000000000004</v>
      </c>
      <c r="N45" s="8">
        <f t="shared" si="18"/>
        <v>3.7104358000000008</v>
      </c>
      <c r="O45" s="21">
        <f t="shared" si="39"/>
        <v>7.3211774000000007</v>
      </c>
      <c r="P45" s="23">
        <f t="shared" si="40"/>
        <v>0.46939999999999998</v>
      </c>
      <c r="Q45" s="23">
        <f t="shared" si="41"/>
        <v>0.1686</v>
      </c>
      <c r="R45" s="23">
        <f t="shared" si="42"/>
        <v>0.88780000000000003</v>
      </c>
      <c r="S45" s="23">
        <f t="shared" si="43"/>
        <v>0.48780000000000001</v>
      </c>
      <c r="T45" s="21">
        <f t="shared" si="44"/>
        <v>5.9977999999999998</v>
      </c>
      <c r="U45" s="24">
        <f t="shared" si="45"/>
        <v>25.833600000000001</v>
      </c>
      <c r="V45" s="24">
        <f t="shared" si="46"/>
        <v>42.617800000000003</v>
      </c>
      <c r="W45" s="24">
        <f t="shared" si="47"/>
        <v>13.023199999999999</v>
      </c>
      <c r="X45" s="24">
        <f t="shared" si="48"/>
        <v>29.630200000000002</v>
      </c>
      <c r="Y45" s="24">
        <f t="shared" si="49"/>
        <v>17.6248</v>
      </c>
      <c r="Z45" s="24">
        <f t="shared" si="50"/>
        <v>8226.2452000000012</v>
      </c>
      <c r="AB45" s="22">
        <v>1</v>
      </c>
      <c r="AC45" s="22">
        <v>42</v>
      </c>
      <c r="AD45" s="22">
        <v>120</v>
      </c>
      <c r="AE45" s="22">
        <v>15958.511</v>
      </c>
      <c r="AF45" s="22">
        <v>6856.0789999999997</v>
      </c>
      <c r="AG45" s="22">
        <v>6905.3959999999997</v>
      </c>
      <c r="AH45" s="22">
        <v>0.13300000000000001</v>
      </c>
      <c r="AI45" s="22">
        <v>20.245000000000001</v>
      </c>
      <c r="AJ45" s="22">
        <v>11.846</v>
      </c>
      <c r="AK45" s="22">
        <v>7763.0190000000002</v>
      </c>
      <c r="AL45" s="22">
        <v>6857.6</v>
      </c>
      <c r="AM45" s="22">
        <v>0.496</v>
      </c>
      <c r="AN45" s="22">
        <v>0.25600000000000001</v>
      </c>
      <c r="AO45" s="22">
        <v>0.92200000000000004</v>
      </c>
      <c r="AP45" s="22">
        <v>0.60299999999999998</v>
      </c>
      <c r="AQ45" s="22">
        <v>6.2569999999999997</v>
      </c>
      <c r="AR45" s="22">
        <v>29.239000000000001</v>
      </c>
      <c r="AS45" s="22">
        <v>52.466000000000001</v>
      </c>
      <c r="AT45" s="22">
        <v>10.553000000000001</v>
      </c>
      <c r="AU45" s="22">
        <v>30.715</v>
      </c>
      <c r="AV45" s="22">
        <v>15.629</v>
      </c>
      <c r="AW45" s="22">
        <v>7962.52</v>
      </c>
    </row>
    <row r="46" spans="5:49" s="22" customFormat="1" x14ac:dyDescent="0.2">
      <c r="E46" s="22">
        <v>75</v>
      </c>
      <c r="F46" s="22" t="s">
        <v>62</v>
      </c>
      <c r="G46" s="22">
        <v>12</v>
      </c>
      <c r="H46" s="8">
        <f t="shared" si="16"/>
        <v>16.9118399</v>
      </c>
      <c r="I46" s="21">
        <f t="shared" si="35"/>
        <v>5.4747598000000011</v>
      </c>
      <c r="J46" s="21">
        <f t="shared" si="36"/>
        <v>8.6353462000000007</v>
      </c>
      <c r="K46" s="21">
        <f t="shared" si="37"/>
        <v>-3.0298000000000003</v>
      </c>
      <c r="L46" s="21">
        <f t="shared" si="38"/>
        <v>27.341799999999999</v>
      </c>
      <c r="M46" s="8">
        <f t="shared" si="17"/>
        <v>10.590900000000001</v>
      </c>
      <c r="N46" s="8">
        <f t="shared" si="18"/>
        <v>7.838594500000001</v>
      </c>
      <c r="O46" s="21">
        <f t="shared" si="39"/>
        <v>5.4088720000000006</v>
      </c>
      <c r="P46" s="23">
        <f t="shared" si="40"/>
        <v>0.84139999999999993</v>
      </c>
      <c r="Q46" s="23">
        <f t="shared" si="41"/>
        <v>0.55859999999999999</v>
      </c>
      <c r="R46" s="23">
        <f t="shared" si="42"/>
        <v>0.94639999999999991</v>
      </c>
      <c r="S46" s="23">
        <f t="shared" si="43"/>
        <v>0.62240000000000006</v>
      </c>
      <c r="T46" s="21">
        <f t="shared" si="44"/>
        <v>8.5284000000000013</v>
      </c>
      <c r="U46" s="24">
        <f t="shared" si="45"/>
        <v>55.661999999999999</v>
      </c>
      <c r="V46" s="24">
        <f t="shared" si="46"/>
        <v>67.77239999999999</v>
      </c>
      <c r="W46" s="24">
        <f t="shared" si="47"/>
        <v>10.804599999999999</v>
      </c>
      <c r="X46" s="24">
        <f t="shared" si="48"/>
        <v>44.506999999999998</v>
      </c>
      <c r="Y46" s="24">
        <f t="shared" si="49"/>
        <v>18.770400000000002</v>
      </c>
      <c r="Z46" s="24">
        <f t="shared" si="50"/>
        <v>12206.177599999999</v>
      </c>
      <c r="AB46" s="22">
        <v>1</v>
      </c>
      <c r="AC46" s="22">
        <v>43</v>
      </c>
      <c r="AD46" s="22">
        <v>12</v>
      </c>
      <c r="AE46" s="22">
        <v>37430.601999999999</v>
      </c>
      <c r="AF46" s="22">
        <v>4369.4449999999997</v>
      </c>
      <c r="AG46" s="22">
        <v>8097.6689999999999</v>
      </c>
      <c r="AH46" s="22">
        <v>-1.262</v>
      </c>
      <c r="AI46" s="22">
        <v>31.117999999999999</v>
      </c>
      <c r="AJ46" s="22">
        <v>28.94</v>
      </c>
      <c r="AK46" s="22">
        <v>16829.335999999999</v>
      </c>
      <c r="AL46" s="22">
        <v>4227.8980000000001</v>
      </c>
      <c r="AM46" s="22">
        <v>0.89300000000000002</v>
      </c>
      <c r="AN46" s="22">
        <v>0.56200000000000006</v>
      </c>
      <c r="AO46" s="22">
        <v>1</v>
      </c>
      <c r="AP46" s="22">
        <v>0.75</v>
      </c>
      <c r="AQ46" s="22">
        <v>7.3339999999999996</v>
      </c>
      <c r="AR46" s="22">
        <v>77.869</v>
      </c>
      <c r="AS46" s="22">
        <v>91.683000000000007</v>
      </c>
      <c r="AT46" s="22">
        <v>12.471</v>
      </c>
      <c r="AU46" s="22">
        <v>62.453000000000003</v>
      </c>
      <c r="AV46" s="22">
        <v>19.504000000000001</v>
      </c>
      <c r="AW46" s="22">
        <v>9618.9339999999993</v>
      </c>
    </row>
    <row r="47" spans="5:49" s="16" customFormat="1" x14ac:dyDescent="0.2">
      <c r="E47" s="16">
        <v>75</v>
      </c>
      <c r="F47" s="16" t="s">
        <v>62</v>
      </c>
      <c r="G47" s="25">
        <v>60</v>
      </c>
      <c r="H47" s="8">
        <f t="shared" si="16"/>
        <v>7.107838000000001</v>
      </c>
      <c r="I47" s="18">
        <f t="shared" si="35"/>
        <v>-1.0514959999999998</v>
      </c>
      <c r="J47" s="18">
        <f t="shared" si="36"/>
        <v>3.6418254000000001</v>
      </c>
      <c r="K47" s="18">
        <f t="shared" si="37"/>
        <v>-0.59179999999999988</v>
      </c>
      <c r="L47" s="18">
        <f t="shared" si="38"/>
        <v>20.241600000000002</v>
      </c>
      <c r="M47" s="8">
        <f t="shared" si="17"/>
        <v>4.5175999999999998</v>
      </c>
      <c r="N47" s="8">
        <f t="shared" si="18"/>
        <v>3.4413524</v>
      </c>
      <c r="O47" s="18">
        <f t="shared" si="39"/>
        <v>-1.0490162000000001</v>
      </c>
      <c r="P47" s="19">
        <f t="shared" si="40"/>
        <v>0.84800000000000009</v>
      </c>
      <c r="Q47" s="19">
        <f t="shared" si="41"/>
        <v>0.57360000000000011</v>
      </c>
      <c r="R47" s="19">
        <f t="shared" si="42"/>
        <v>0.80859999999999999</v>
      </c>
      <c r="S47" s="19">
        <f t="shared" si="43"/>
        <v>0.41739999999999994</v>
      </c>
      <c r="T47" s="18">
        <f t="shared" si="44"/>
        <v>6.1378000000000004</v>
      </c>
      <c r="U47" s="20">
        <f t="shared" si="45"/>
        <v>20.7652</v>
      </c>
      <c r="V47" s="20">
        <f t="shared" si="46"/>
        <v>36.172400000000003</v>
      </c>
      <c r="W47" s="20">
        <f t="shared" si="47"/>
        <v>11.8088</v>
      </c>
      <c r="X47" s="20">
        <f t="shared" si="48"/>
        <v>27.797599999999999</v>
      </c>
      <c r="Y47" s="20">
        <f t="shared" si="49"/>
        <v>16.184800000000003</v>
      </c>
      <c r="Z47" s="20">
        <f t="shared" si="50"/>
        <v>4668.2664000000004</v>
      </c>
      <c r="AB47" s="16">
        <v>1</v>
      </c>
      <c r="AC47" s="16">
        <v>44</v>
      </c>
      <c r="AD47" s="16">
        <v>60</v>
      </c>
      <c r="AE47" s="16">
        <v>13782.126</v>
      </c>
      <c r="AF47" s="16">
        <v>-1793.5630000000001</v>
      </c>
      <c r="AG47" s="16">
        <v>3725.942</v>
      </c>
      <c r="AH47" s="16">
        <v>-0.96499999999999997</v>
      </c>
      <c r="AI47" s="16">
        <v>21.091000000000001</v>
      </c>
      <c r="AJ47" s="16">
        <v>7.5449999999999999</v>
      </c>
      <c r="AK47" s="16">
        <v>6746.7129999999997</v>
      </c>
      <c r="AL47" s="16">
        <v>-1786.0350000000001</v>
      </c>
      <c r="AM47" s="16">
        <v>0.86</v>
      </c>
      <c r="AN47" s="16">
        <v>0.51200000000000001</v>
      </c>
      <c r="AO47" s="16">
        <v>0.81</v>
      </c>
      <c r="AP47" s="16">
        <v>0.41399999999999998</v>
      </c>
      <c r="AQ47" s="16">
        <v>6.048</v>
      </c>
      <c r="AR47" s="16">
        <v>16.713999999999999</v>
      </c>
      <c r="AS47" s="16">
        <v>30.672999999999998</v>
      </c>
      <c r="AT47" s="16">
        <v>14.337</v>
      </c>
      <c r="AU47" s="16">
        <v>25.161000000000001</v>
      </c>
      <c r="AV47" s="16">
        <v>17.704000000000001</v>
      </c>
      <c r="AW47" s="16">
        <v>4478.29</v>
      </c>
    </row>
    <row r="48" spans="5:49" s="22" customFormat="1" x14ac:dyDescent="0.2">
      <c r="E48" s="22">
        <v>75</v>
      </c>
      <c r="F48" s="22" t="s">
        <v>62</v>
      </c>
      <c r="G48" s="22">
        <v>120</v>
      </c>
      <c r="H48" s="8">
        <f t="shared" si="16"/>
        <v>6.2910066000000002</v>
      </c>
      <c r="I48" s="21">
        <f t="shared" si="35"/>
        <v>-0.98599079999999995</v>
      </c>
      <c r="J48" s="21">
        <f t="shared" si="36"/>
        <v>2.774626</v>
      </c>
      <c r="K48" s="21">
        <f t="shared" si="37"/>
        <v>-0.36840000000000001</v>
      </c>
      <c r="L48" s="21">
        <f t="shared" si="38"/>
        <v>23.814799999999998</v>
      </c>
      <c r="M48" s="8">
        <f t="shared" si="17"/>
        <v>4.4985999999999997</v>
      </c>
      <c r="N48" s="8">
        <f t="shared" si="18"/>
        <v>3.0254551000000003</v>
      </c>
      <c r="O48" s="21">
        <f t="shared" si="39"/>
        <v>-1.0757516</v>
      </c>
      <c r="P48" s="23">
        <f t="shared" si="40"/>
        <v>0.9141999999999999</v>
      </c>
      <c r="Q48" s="23">
        <f t="shared" si="41"/>
        <v>0.61140000000000005</v>
      </c>
      <c r="R48" s="23">
        <f t="shared" si="42"/>
        <v>0.88460000000000005</v>
      </c>
      <c r="S48" s="23">
        <f t="shared" si="43"/>
        <v>0.57599999999999985</v>
      </c>
      <c r="T48" s="21">
        <f t="shared" si="44"/>
        <v>5.0794000000000006</v>
      </c>
      <c r="U48" s="24">
        <f t="shared" si="45"/>
        <v>21.407000000000004</v>
      </c>
      <c r="V48" s="24">
        <f t="shared" si="46"/>
        <v>44.6706</v>
      </c>
      <c r="W48" s="24">
        <f t="shared" si="47"/>
        <v>15.562799999999999</v>
      </c>
      <c r="X48" s="24">
        <f t="shared" si="48"/>
        <v>31.726600000000001</v>
      </c>
      <c r="Y48" s="24">
        <f t="shared" si="49"/>
        <v>19.507200000000001</v>
      </c>
      <c r="Z48" s="24">
        <f t="shared" si="50"/>
        <v>3628.4893999999999</v>
      </c>
      <c r="AB48" s="22">
        <v>1</v>
      </c>
      <c r="AC48" s="22">
        <v>45</v>
      </c>
      <c r="AD48" s="22">
        <v>120</v>
      </c>
      <c r="AE48" s="22">
        <v>9574.402</v>
      </c>
      <c r="AF48" s="22">
        <v>-227.90100000000001</v>
      </c>
      <c r="AG48" s="22">
        <v>1909.8040000000001</v>
      </c>
      <c r="AH48" s="22">
        <v>-0.53300000000000003</v>
      </c>
      <c r="AI48" s="22">
        <v>30.494</v>
      </c>
      <c r="AJ48" s="22">
        <v>8.74</v>
      </c>
      <c r="AK48" s="22">
        <v>4518.9979999999996</v>
      </c>
      <c r="AL48" s="22">
        <v>-349.77499999999998</v>
      </c>
      <c r="AM48" s="22">
        <v>0.97499999999999998</v>
      </c>
      <c r="AN48" s="22">
        <v>0.66100000000000003</v>
      </c>
      <c r="AO48" s="22">
        <v>0.89700000000000002</v>
      </c>
      <c r="AP48" s="22">
        <v>0.56899999999999995</v>
      </c>
      <c r="AQ48" s="22">
        <v>4.2110000000000003</v>
      </c>
      <c r="AR48" s="22">
        <v>18.977</v>
      </c>
      <c r="AS48" s="22">
        <v>41.709000000000003</v>
      </c>
      <c r="AT48" s="22">
        <v>21.311</v>
      </c>
      <c r="AU48" s="22">
        <v>35.591999999999999</v>
      </c>
      <c r="AV48" s="22">
        <v>25.85</v>
      </c>
      <c r="AW48" s="22">
        <v>2451.94</v>
      </c>
    </row>
    <row r="49" spans="5:49" x14ac:dyDescent="0.2">
      <c r="E49">
        <v>250</v>
      </c>
      <c r="F49" t="s">
        <v>62</v>
      </c>
      <c r="G49">
        <v>12</v>
      </c>
      <c r="H49" s="8">
        <f>AVERAGE(AE49,AE97,AE145,AE193,AE241)/2000</f>
        <v>17.739499499999997</v>
      </c>
      <c r="I49" s="8">
        <f t="shared" si="35"/>
        <v>2.3839540000000001</v>
      </c>
      <c r="J49" s="8">
        <f t="shared" si="36"/>
        <v>7.8583125999999996</v>
      </c>
      <c r="K49" s="8">
        <f t="shared" si="37"/>
        <v>-1.0946000000000002</v>
      </c>
      <c r="L49" s="8">
        <f t="shared" si="38"/>
        <v>28.840800000000002</v>
      </c>
      <c r="M49" s="8">
        <f t="shared" si="17"/>
        <v>10.724299999999999</v>
      </c>
      <c r="N49" s="8">
        <f t="shared" si="18"/>
        <v>8.2228115000000006</v>
      </c>
      <c r="O49" s="8">
        <f t="shared" si="39"/>
        <v>2.3403497999999998</v>
      </c>
      <c r="P49" s="9">
        <f t="shared" si="40"/>
        <v>0.87959999999999994</v>
      </c>
      <c r="Q49" s="9">
        <f t="shared" si="41"/>
        <v>0.57699999999999996</v>
      </c>
      <c r="R49" s="9">
        <f t="shared" si="42"/>
        <v>0.92599999999999982</v>
      </c>
      <c r="S49" s="9">
        <f t="shared" si="43"/>
        <v>0.66400000000000003</v>
      </c>
      <c r="T49" s="8">
        <f t="shared" si="44"/>
        <v>8.4568000000000012</v>
      </c>
      <c r="U49" s="10">
        <f t="shared" si="45"/>
        <v>54.966200000000001</v>
      </c>
      <c r="V49" s="10">
        <f t="shared" si="46"/>
        <v>63.865400000000001</v>
      </c>
      <c r="W49" s="10">
        <f t="shared" si="47"/>
        <v>9.4976000000000003</v>
      </c>
      <c r="X49" s="10">
        <f t="shared" si="48"/>
        <v>42.482199999999999</v>
      </c>
      <c r="Y49" s="10">
        <f t="shared" si="49"/>
        <v>18.785399999999999</v>
      </c>
      <c r="Z49" s="10">
        <f t="shared" si="50"/>
        <v>9729.2831999999999</v>
      </c>
      <c r="AB49">
        <v>1</v>
      </c>
      <c r="AC49">
        <v>46</v>
      </c>
      <c r="AD49">
        <v>12</v>
      </c>
      <c r="AE49">
        <v>30827.14</v>
      </c>
      <c r="AF49">
        <v>-3923.5529999999999</v>
      </c>
      <c r="AG49">
        <v>6703.951</v>
      </c>
      <c r="AH49">
        <v>-1.27</v>
      </c>
      <c r="AI49">
        <v>21.773</v>
      </c>
      <c r="AJ49">
        <v>14.041</v>
      </c>
      <c r="AK49">
        <v>14426.647999999999</v>
      </c>
      <c r="AL49">
        <v>-3998.616</v>
      </c>
      <c r="AM49">
        <v>0.83499999999999996</v>
      </c>
      <c r="AN49">
        <v>0.60299999999999998</v>
      </c>
      <c r="AO49">
        <v>0.88800000000000001</v>
      </c>
      <c r="AP49">
        <v>0.54300000000000004</v>
      </c>
      <c r="AQ49">
        <v>7.5410000000000004</v>
      </c>
      <c r="AR49">
        <v>36.781999999999996</v>
      </c>
      <c r="AS49">
        <v>43.371000000000002</v>
      </c>
      <c r="AT49">
        <v>7.28</v>
      </c>
      <c r="AU49">
        <v>29.727</v>
      </c>
      <c r="AV49">
        <v>15.516999999999999</v>
      </c>
      <c r="AW49">
        <v>8895.1610000000001</v>
      </c>
    </row>
    <row r="50" spans="5:49" x14ac:dyDescent="0.2">
      <c r="E50">
        <v>250</v>
      </c>
      <c r="F50" t="s">
        <v>62</v>
      </c>
      <c r="G50">
        <v>60</v>
      </c>
      <c r="H50" s="8">
        <f t="shared" si="16"/>
        <v>8.8650394000000023</v>
      </c>
      <c r="I50" s="8">
        <f t="shared" si="35"/>
        <v>-0.98133900000000018</v>
      </c>
      <c r="J50" s="8">
        <f t="shared" si="36"/>
        <v>3.2809582000000002</v>
      </c>
      <c r="K50" s="8">
        <f t="shared" si="37"/>
        <v>-0.15500000000000003</v>
      </c>
      <c r="L50" s="8">
        <f t="shared" si="38"/>
        <v>22.8188</v>
      </c>
      <c r="M50" s="8">
        <f t="shared" si="17"/>
        <v>6.3471000000000002</v>
      </c>
      <c r="N50" s="8">
        <f t="shared" si="18"/>
        <v>4.1814580000000001</v>
      </c>
      <c r="O50" s="8">
        <f t="shared" si="39"/>
        <v>-1.0877589999999999</v>
      </c>
      <c r="P50" s="9">
        <f t="shared" si="40"/>
        <v>0.92559999999999998</v>
      </c>
      <c r="Q50" s="9">
        <f t="shared" si="41"/>
        <v>0.6976</v>
      </c>
      <c r="R50" s="9">
        <f t="shared" si="42"/>
        <v>0.88640000000000008</v>
      </c>
      <c r="S50" s="9">
        <f t="shared" si="43"/>
        <v>0.65139999999999998</v>
      </c>
      <c r="T50" s="8">
        <f t="shared" si="44"/>
        <v>5.6431999999999984</v>
      </c>
      <c r="U50" s="10">
        <f t="shared" si="45"/>
        <v>30.019599999999997</v>
      </c>
      <c r="V50" s="10">
        <f t="shared" si="46"/>
        <v>48.297600000000003</v>
      </c>
      <c r="W50" s="10">
        <f t="shared" si="47"/>
        <v>10.7468</v>
      </c>
      <c r="X50" s="10">
        <f t="shared" si="48"/>
        <v>34.073400000000007</v>
      </c>
      <c r="Y50" s="10">
        <f t="shared" si="49"/>
        <v>16.061799999999998</v>
      </c>
      <c r="Z50" s="10">
        <f t="shared" si="50"/>
        <v>4341.4206000000004</v>
      </c>
      <c r="AB50">
        <v>1</v>
      </c>
      <c r="AC50">
        <v>47</v>
      </c>
      <c r="AD50">
        <v>60</v>
      </c>
      <c r="AE50">
        <v>14382.321</v>
      </c>
      <c r="AF50">
        <v>9.7690000000000001</v>
      </c>
      <c r="AG50">
        <v>3900.9520000000002</v>
      </c>
      <c r="AH50">
        <v>-7.5999999999999998E-2</v>
      </c>
      <c r="AI50">
        <v>17.638999999999999</v>
      </c>
      <c r="AJ50">
        <v>7.4349999999999996</v>
      </c>
      <c r="AK50">
        <v>6957.527</v>
      </c>
      <c r="AL50">
        <v>-0.68500000000000005</v>
      </c>
      <c r="AM50">
        <v>0.82599999999999996</v>
      </c>
      <c r="AN50">
        <v>0.55400000000000005</v>
      </c>
      <c r="AO50">
        <v>0.80200000000000005</v>
      </c>
      <c r="AP50">
        <v>0.42199999999999999</v>
      </c>
      <c r="AQ50">
        <v>6.1120000000000001</v>
      </c>
      <c r="AR50">
        <v>16.861999999999998</v>
      </c>
      <c r="AS50">
        <v>27.576000000000001</v>
      </c>
      <c r="AT50">
        <v>10.24</v>
      </c>
      <c r="AU50">
        <v>21.995000000000001</v>
      </c>
      <c r="AV50">
        <v>13.977</v>
      </c>
      <c r="AW50">
        <v>4933.0060000000003</v>
      </c>
    </row>
    <row r="51" spans="5:49" x14ac:dyDescent="0.2">
      <c r="E51">
        <v>250</v>
      </c>
      <c r="F51" t="s">
        <v>62</v>
      </c>
      <c r="G51">
        <v>120</v>
      </c>
      <c r="H51" s="8">
        <f t="shared" si="16"/>
        <v>6.4624215999999999</v>
      </c>
      <c r="I51" s="8">
        <f t="shared" si="35"/>
        <v>-0.30118940000000005</v>
      </c>
      <c r="J51" s="8">
        <f t="shared" si="36"/>
        <v>2.5852781999999999</v>
      </c>
      <c r="K51" s="8">
        <f t="shared" si="37"/>
        <v>-0.59460000000000002</v>
      </c>
      <c r="L51" s="8">
        <f t="shared" si="38"/>
        <v>23.559800000000003</v>
      </c>
      <c r="M51" s="8">
        <f>AVERAGE(AJ51,AJ99,AJ147,AJ195,AJ243)/2</f>
        <v>4.6512000000000002</v>
      </c>
      <c r="N51" s="8">
        <f t="shared" si="18"/>
        <v>3.1275513999999993</v>
      </c>
      <c r="O51" s="8">
        <f t="shared" si="39"/>
        <v>-0.30198579999999997</v>
      </c>
      <c r="P51" s="9">
        <f t="shared" si="40"/>
        <v>0.94539999999999991</v>
      </c>
      <c r="Q51" s="9">
        <f t="shared" si="41"/>
        <v>0.67419999999999991</v>
      </c>
      <c r="R51" s="9">
        <f t="shared" si="42"/>
        <v>0.88979999999999992</v>
      </c>
      <c r="S51" s="9">
        <f t="shared" si="43"/>
        <v>0.58260000000000001</v>
      </c>
      <c r="T51" s="8">
        <f t="shared" si="44"/>
        <v>4.9337999999999997</v>
      </c>
      <c r="U51" s="10">
        <f t="shared" si="45"/>
        <v>21.334600000000002</v>
      </c>
      <c r="V51" s="10">
        <f t="shared" si="46"/>
        <v>39.147599999999997</v>
      </c>
      <c r="W51" s="10">
        <f t="shared" si="47"/>
        <v>14.666</v>
      </c>
      <c r="X51" s="10">
        <f t="shared" si="48"/>
        <v>30.151199999999999</v>
      </c>
      <c r="Y51" s="10">
        <f t="shared" si="49"/>
        <v>18.8126</v>
      </c>
      <c r="Z51" s="10">
        <f t="shared" si="50"/>
        <v>3378.6652000000004</v>
      </c>
      <c r="AB51">
        <v>1</v>
      </c>
      <c r="AC51">
        <v>48</v>
      </c>
      <c r="AD51">
        <v>120</v>
      </c>
      <c r="AE51">
        <v>11754.137000000001</v>
      </c>
      <c r="AF51">
        <v>-357.50799999999998</v>
      </c>
      <c r="AG51">
        <v>3373.3380000000002</v>
      </c>
      <c r="AH51">
        <v>-0.7</v>
      </c>
      <c r="AI51">
        <v>17.547999999999998</v>
      </c>
      <c r="AJ51">
        <v>6.9020000000000001</v>
      </c>
      <c r="AK51">
        <v>5654.9120000000003</v>
      </c>
      <c r="AL51">
        <v>-325.37799999999999</v>
      </c>
      <c r="AM51">
        <v>0.90100000000000002</v>
      </c>
      <c r="AN51">
        <v>0.46300000000000002</v>
      </c>
      <c r="AO51">
        <v>0.80200000000000005</v>
      </c>
      <c r="AP51">
        <v>0.24099999999999999</v>
      </c>
      <c r="AQ51">
        <v>6.1189999999999998</v>
      </c>
      <c r="AR51">
        <v>15.922000000000001</v>
      </c>
      <c r="AS51">
        <v>27.518000000000001</v>
      </c>
      <c r="AT51">
        <v>11.282</v>
      </c>
      <c r="AU51">
        <v>21.510999999999999</v>
      </c>
      <c r="AV51">
        <v>14.462999999999999</v>
      </c>
      <c r="AW51">
        <v>4244.2250000000004</v>
      </c>
    </row>
    <row r="52" spans="5:49" x14ac:dyDescent="0.2">
      <c r="H52" s="8">
        <f t="shared" ref="H52:X52" si="51">AVERAGE(H4:H51)</f>
        <v>8.2312899041666689</v>
      </c>
      <c r="I52" s="8">
        <f t="shared" si="51"/>
        <v>0.47538100416666679</v>
      </c>
      <c r="J52" s="8">
        <f>AVERAGE(J4:J51)</f>
        <v>3.9051952583333325</v>
      </c>
      <c r="K52" s="8">
        <f t="shared" si="51"/>
        <v>-0.39174166666666671</v>
      </c>
      <c r="L52" s="8">
        <f t="shared" si="51"/>
        <v>22.573449999999998</v>
      </c>
      <c r="M52" s="8">
        <f t="shared" si="51"/>
        <v>5.7289354166666664</v>
      </c>
      <c r="N52" s="8">
        <f t="shared" si="51"/>
        <v>3.9034000416666648</v>
      </c>
      <c r="O52" s="8">
        <f t="shared" si="51"/>
        <v>0.46489637916666654</v>
      </c>
      <c r="P52" s="9">
        <f t="shared" si="51"/>
        <v>0.89091666666666702</v>
      </c>
      <c r="Q52" s="9">
        <f t="shared" si="51"/>
        <v>0.63979999999999981</v>
      </c>
      <c r="R52" s="9">
        <f t="shared" si="51"/>
        <v>0.93354999999999999</v>
      </c>
      <c r="S52" s="9">
        <f t="shared" si="51"/>
        <v>0.7262208333333332</v>
      </c>
      <c r="T52" s="8">
        <f t="shared" si="51"/>
        <v>4.5836083333333333</v>
      </c>
      <c r="U52" s="8">
        <f t="shared" si="51"/>
        <v>26.819370833333334</v>
      </c>
      <c r="V52" s="8">
        <f t="shared" si="51"/>
        <v>40.123545833333331</v>
      </c>
      <c r="W52" s="8">
        <f t="shared" si="51"/>
        <v>11.918229166666668</v>
      </c>
      <c r="X52" s="8">
        <f t="shared" si="51"/>
        <v>29.767570833333334</v>
      </c>
      <c r="Y52" s="8">
        <f t="shared" ref="Y52:Z52" si="52">AVERAGE(Y4:Y51)</f>
        <v>17.24755</v>
      </c>
      <c r="Z52" s="8">
        <f t="shared" si="52"/>
        <v>4826.7242791666658</v>
      </c>
      <c r="AB52">
        <v>2</v>
      </c>
      <c r="AC52">
        <v>49</v>
      </c>
      <c r="AD52">
        <v>12</v>
      </c>
      <c r="AE52">
        <v>9522.6540000000005</v>
      </c>
      <c r="AF52">
        <v>-773.221</v>
      </c>
      <c r="AG52">
        <v>1847.8330000000001</v>
      </c>
      <c r="AH52">
        <v>-0.46300000000000002</v>
      </c>
      <c r="AI52">
        <v>8.2420000000000009</v>
      </c>
      <c r="AJ52">
        <v>6.1849999999999996</v>
      </c>
      <c r="AK52">
        <v>4466.2690000000002</v>
      </c>
      <c r="AL52">
        <v>-800.06299999999999</v>
      </c>
      <c r="AM52">
        <v>0.98299999999999998</v>
      </c>
      <c r="AN52">
        <v>0.61199999999999999</v>
      </c>
      <c r="AO52">
        <v>1</v>
      </c>
      <c r="AP52">
        <v>0.88800000000000001</v>
      </c>
      <c r="AQ52">
        <v>1.546</v>
      </c>
      <c r="AR52">
        <v>14.023999999999999</v>
      </c>
      <c r="AS52">
        <v>15.797000000000001</v>
      </c>
      <c r="AT52">
        <v>2.9940000000000002</v>
      </c>
      <c r="AU52">
        <v>11.47</v>
      </c>
      <c r="AV52">
        <v>5.8449999999999998</v>
      </c>
      <c r="AW52">
        <v>2232.2089999999998</v>
      </c>
    </row>
    <row r="53" spans="5:49" x14ac:dyDescent="0.2">
      <c r="K53" s="8">
        <f>AVERAGE(K4:K52)</f>
        <v>-0.39174166666666677</v>
      </c>
      <c r="M53" s="8"/>
      <c r="AB53">
        <v>2</v>
      </c>
      <c r="AC53">
        <v>50</v>
      </c>
      <c r="AD53">
        <v>60</v>
      </c>
      <c r="AE53">
        <v>4604.5079999999998</v>
      </c>
      <c r="AF53">
        <v>-203.292</v>
      </c>
      <c r="AG53">
        <v>756.10299999999995</v>
      </c>
      <c r="AH53">
        <v>0.13700000000000001</v>
      </c>
      <c r="AI53">
        <v>9.0850000000000009</v>
      </c>
      <c r="AJ53">
        <v>3.343</v>
      </c>
      <c r="AK53">
        <v>2151.9279999999999</v>
      </c>
      <c r="AL53">
        <v>-226.63300000000001</v>
      </c>
      <c r="AM53">
        <v>1</v>
      </c>
      <c r="AN53">
        <v>0.88400000000000001</v>
      </c>
      <c r="AO53">
        <v>1</v>
      </c>
      <c r="AP53">
        <v>0.96599999999999997</v>
      </c>
      <c r="AQ53">
        <v>0.71199999999999997</v>
      </c>
      <c r="AR53">
        <v>7.2149999999999999</v>
      </c>
      <c r="AS53">
        <v>12.923</v>
      </c>
      <c r="AT53">
        <v>5.5419999999999998</v>
      </c>
      <c r="AU53">
        <v>10.885999999999999</v>
      </c>
      <c r="AV53">
        <v>7.4589999999999996</v>
      </c>
      <c r="AW53">
        <v>864.90499999999997</v>
      </c>
    </row>
    <row r="54" spans="5:49" x14ac:dyDescent="0.2">
      <c r="AB54">
        <v>2</v>
      </c>
      <c r="AC54">
        <v>51</v>
      </c>
      <c r="AD54">
        <v>120</v>
      </c>
      <c r="AE54">
        <v>5189.1180000000004</v>
      </c>
      <c r="AF54">
        <v>-374.452</v>
      </c>
      <c r="AG54">
        <v>748.68799999999999</v>
      </c>
      <c r="AH54">
        <v>0.10299999999999999</v>
      </c>
      <c r="AI54">
        <v>9.5760000000000005</v>
      </c>
      <c r="AJ54">
        <v>3.8980000000000001</v>
      </c>
      <c r="AK54">
        <v>2504.1869999999999</v>
      </c>
      <c r="AL54">
        <v>-393.5</v>
      </c>
      <c r="AM54">
        <v>1</v>
      </c>
      <c r="AN54">
        <v>0.82599999999999996</v>
      </c>
      <c r="AO54">
        <v>1</v>
      </c>
      <c r="AP54">
        <v>0.89700000000000002</v>
      </c>
      <c r="AQ54">
        <v>1.0289999999999999</v>
      </c>
      <c r="AR54">
        <v>8.3659999999999997</v>
      </c>
      <c r="AS54">
        <v>13.97</v>
      </c>
      <c r="AT54">
        <v>5.532</v>
      </c>
      <c r="AU54">
        <v>11.548999999999999</v>
      </c>
      <c r="AV54">
        <v>7.6609999999999996</v>
      </c>
      <c r="AW54">
        <v>906.29300000000001</v>
      </c>
    </row>
    <row r="55" spans="5:49" ht="51" x14ac:dyDescent="0.2">
      <c r="H55" s="11" t="s">
        <v>61</v>
      </c>
      <c r="I55" s="11" t="s">
        <v>83</v>
      </c>
      <c r="J55" s="11" t="s">
        <v>82</v>
      </c>
      <c r="K55" s="15" t="s">
        <v>81</v>
      </c>
      <c r="L55" s="11" t="s">
        <v>47</v>
      </c>
      <c r="M55" s="11" t="s">
        <v>0</v>
      </c>
      <c r="N55" s="11" t="s">
        <v>80</v>
      </c>
      <c r="O55" s="11" t="s">
        <v>79</v>
      </c>
      <c r="P55" s="11" t="s">
        <v>78</v>
      </c>
      <c r="Q55" s="11" t="s">
        <v>77</v>
      </c>
      <c r="R55" s="11" t="s">
        <v>76</v>
      </c>
      <c r="S55" s="11" t="s">
        <v>75</v>
      </c>
      <c r="T55" s="11" t="s">
        <v>74</v>
      </c>
      <c r="U55" s="11" t="s">
        <v>73</v>
      </c>
      <c r="V55" s="11" t="s">
        <v>46</v>
      </c>
      <c r="W55" s="11" t="s">
        <v>72</v>
      </c>
      <c r="X55" s="11" t="s">
        <v>45</v>
      </c>
      <c r="Y55" s="11" t="s">
        <v>44</v>
      </c>
      <c r="Z55" s="11" t="s">
        <v>102</v>
      </c>
      <c r="AB55">
        <v>2</v>
      </c>
      <c r="AC55">
        <v>52</v>
      </c>
      <c r="AD55">
        <v>12</v>
      </c>
      <c r="AE55">
        <v>18296.597000000002</v>
      </c>
      <c r="AF55">
        <v>-2866.0659999999998</v>
      </c>
      <c r="AG55">
        <v>2860.701</v>
      </c>
      <c r="AH55">
        <v>0.17399999999999999</v>
      </c>
      <c r="AI55">
        <v>12.81</v>
      </c>
      <c r="AJ55">
        <v>9.468</v>
      </c>
      <c r="AK55">
        <v>8433.0619999999999</v>
      </c>
      <c r="AL55">
        <v>-2860.701</v>
      </c>
      <c r="AM55">
        <v>1</v>
      </c>
      <c r="AN55">
        <v>0.81</v>
      </c>
      <c r="AO55">
        <v>1</v>
      </c>
      <c r="AP55">
        <v>1</v>
      </c>
      <c r="AQ55">
        <v>1.4039999999999999</v>
      </c>
      <c r="AR55">
        <v>23.332999999999998</v>
      </c>
      <c r="AS55">
        <v>30.081</v>
      </c>
      <c r="AT55">
        <v>4.2460000000000004</v>
      </c>
      <c r="AU55">
        <v>19.141999999999999</v>
      </c>
      <c r="AV55">
        <v>8.4960000000000004</v>
      </c>
      <c r="AW55">
        <v>3461.2559999999999</v>
      </c>
    </row>
    <row r="56" spans="5:49" x14ac:dyDescent="0.2">
      <c r="E56" t="s">
        <v>60</v>
      </c>
      <c r="AB56">
        <v>2</v>
      </c>
      <c r="AC56">
        <v>53</v>
      </c>
      <c r="AD56">
        <v>60</v>
      </c>
      <c r="AE56">
        <v>5395.1210000000001</v>
      </c>
      <c r="AF56">
        <v>-433.553</v>
      </c>
      <c r="AG56">
        <v>660.07100000000003</v>
      </c>
      <c r="AH56">
        <v>-3.0000000000000001E-3</v>
      </c>
      <c r="AI56">
        <v>9.4190000000000005</v>
      </c>
      <c r="AJ56">
        <v>3.734</v>
      </c>
      <c r="AK56">
        <v>2643.0770000000002</v>
      </c>
      <c r="AL56">
        <v>-422.59300000000002</v>
      </c>
      <c r="AM56">
        <v>0.95</v>
      </c>
      <c r="AN56">
        <v>0.85099999999999998</v>
      </c>
      <c r="AO56">
        <v>1</v>
      </c>
      <c r="AP56">
        <v>0.95699999999999996</v>
      </c>
      <c r="AQ56">
        <v>0.63800000000000001</v>
      </c>
      <c r="AR56">
        <v>8.02</v>
      </c>
      <c r="AS56">
        <v>13.742000000000001</v>
      </c>
      <c r="AT56">
        <v>5.6619999999999999</v>
      </c>
      <c r="AU56">
        <v>11.363</v>
      </c>
      <c r="AV56">
        <v>7.5609999999999999</v>
      </c>
      <c r="AW56">
        <v>900.94</v>
      </c>
    </row>
    <row r="57" spans="5:49" x14ac:dyDescent="0.2">
      <c r="E57" t="s">
        <v>59</v>
      </c>
      <c r="G57" s="4"/>
      <c r="H57" s="1">
        <f>AVERAGE(H4,H7,H10,H13,H16,H19,H22,H25,H28,H31,H34,H37,H40,H43,H46,H49)</f>
        <v>12.157348912499998</v>
      </c>
      <c r="I57" s="1">
        <f t="shared" ref="I57:S57" si="53">AVERAGE(I4,I7,I10,I13,I16,I19,I22,I25,I28,I31,I34,I37,I40,I43,I46,I49)</f>
        <v>-0.1137214250000001</v>
      </c>
      <c r="J57" s="1">
        <f t="shared" si="53"/>
        <v>5.6112851500000005</v>
      </c>
      <c r="K57" s="1">
        <f>AVERAGE(K4,K7,K10,K13,K16,K19,K22,K25,K28,K31,K34,K37,K40,K43,K46,K49)</f>
        <v>-0.70332499999999998</v>
      </c>
      <c r="L57" s="1">
        <f t="shared" si="53"/>
        <v>22.021999999999998</v>
      </c>
      <c r="M57" s="1">
        <f>AVERAGE(M4,M7,M10,M13,M16,M19,M22,M25,M28,M31,M34,M37,M40,M43,M46,M49)</f>
        <v>7.3009250000000012</v>
      </c>
      <c r="N57" s="1">
        <f t="shared" si="53"/>
        <v>5.6383638625000003</v>
      </c>
      <c r="O57" s="1">
        <f t="shared" si="53"/>
        <v>-0.13005039999999993</v>
      </c>
      <c r="P57" s="1">
        <f>AVERAGE(P4,P7,P10,P13,P16,P19,P22,P25,P28,P31,P34,P37,P40,P43,P46,P49)</f>
        <v>0.89281250000000001</v>
      </c>
      <c r="Q57" s="1">
        <f t="shared" si="53"/>
        <v>0.6096625</v>
      </c>
      <c r="R57" s="1">
        <f t="shared" si="53"/>
        <v>0.93450000000000011</v>
      </c>
      <c r="S57" s="1">
        <f t="shared" si="53"/>
        <v>0.72651250000000001</v>
      </c>
      <c r="T57" s="1">
        <f>AVERAGE(T4,T7,T10,T13,T16,T19,T22,T25,T28,T31,T34,T37,T40,T43,T46,T49)</f>
        <v>5.6350000000000007</v>
      </c>
      <c r="U57" s="14">
        <f>AVERAGE(U4,U7,U10,U13,U16,U19,U22,U25,U28,U31,U34,U37,U40,U43,U46,U49)/100</f>
        <v>0.3566375</v>
      </c>
      <c r="V57" s="14">
        <f t="shared" ref="V57:Z59" si="54">AVERAGE(V4,V7,V10,V13,V16,V19,V22,V25,V28,V31,V34,V37,V40,V43,V46,V49)</f>
        <v>43.476224999999992</v>
      </c>
      <c r="W57" s="14">
        <f t="shared" si="54"/>
        <v>8.3781750000000006</v>
      </c>
      <c r="X57" s="14">
        <f t="shared" si="54"/>
        <v>30.628912500000006</v>
      </c>
      <c r="Y57" s="14">
        <f t="shared" si="54"/>
        <v>15.377175000000003</v>
      </c>
      <c r="Z57" s="14">
        <f t="shared" si="54"/>
        <v>6931.0626499999998</v>
      </c>
      <c r="AB57">
        <v>2</v>
      </c>
      <c r="AC57">
        <v>54</v>
      </c>
      <c r="AD57">
        <v>120</v>
      </c>
      <c r="AE57">
        <v>4116.7139999999999</v>
      </c>
      <c r="AF57">
        <v>275.14</v>
      </c>
      <c r="AG57">
        <v>715.75300000000004</v>
      </c>
      <c r="AH57">
        <v>3.2000000000000001E-2</v>
      </c>
      <c r="AI57">
        <v>9.1669999999999998</v>
      </c>
      <c r="AJ57">
        <v>2.9729999999999999</v>
      </c>
      <c r="AK57">
        <v>1913.809</v>
      </c>
      <c r="AL57">
        <v>287.149</v>
      </c>
      <c r="AM57">
        <v>1</v>
      </c>
      <c r="AN57">
        <v>0.64500000000000002</v>
      </c>
      <c r="AO57">
        <v>1</v>
      </c>
      <c r="AP57">
        <v>0.94</v>
      </c>
      <c r="AQ57">
        <v>0.6</v>
      </c>
      <c r="AR57">
        <v>6.3449999999999998</v>
      </c>
      <c r="AS57">
        <v>12.335000000000001</v>
      </c>
      <c r="AT57">
        <v>6.0679999999999996</v>
      </c>
      <c r="AU57">
        <v>10.680999999999999</v>
      </c>
      <c r="AV57">
        <v>7.7220000000000004</v>
      </c>
      <c r="AW57">
        <v>822.88099999999997</v>
      </c>
    </row>
    <row r="58" spans="5:49" x14ac:dyDescent="0.2">
      <c r="E58" t="s">
        <v>58</v>
      </c>
      <c r="G58" s="4"/>
      <c r="H58" s="1">
        <f t="shared" ref="H58:T58" si="55">AVERAGE(H5,H8,H11,H14,H17,H20,H23,H26,H29,H32,H35,H38,H41,H44,H47,H50)</f>
        <v>7.1143016749999992</v>
      </c>
      <c r="I58" s="1">
        <f t="shared" si="55"/>
        <v>0.98007577499999987</v>
      </c>
      <c r="J58" s="1">
        <f t="shared" si="55"/>
        <v>3.3154079125</v>
      </c>
      <c r="K58" s="1">
        <f t="shared" si="55"/>
        <v>-0.24938750000000004</v>
      </c>
      <c r="L58" s="1">
        <f t="shared" si="55"/>
        <v>22.2462625</v>
      </c>
      <c r="M58" s="1">
        <f t="shared" si="55"/>
        <v>5.3515687499999993</v>
      </c>
      <c r="N58" s="1">
        <f t="shared" si="55"/>
        <v>3.4586262624999997</v>
      </c>
      <c r="O58" s="1">
        <f t="shared" si="55"/>
        <v>0.97063507500000001</v>
      </c>
      <c r="P58" s="1">
        <f t="shared" si="55"/>
        <v>0.89588749999999995</v>
      </c>
      <c r="Q58" s="1">
        <f t="shared" si="55"/>
        <v>0.66590000000000005</v>
      </c>
      <c r="R58" s="1">
        <f t="shared" si="55"/>
        <v>0.92812500000000009</v>
      </c>
      <c r="S58" s="1">
        <f t="shared" si="55"/>
        <v>0.73285000000000011</v>
      </c>
      <c r="T58" s="1">
        <f t="shared" si="55"/>
        <v>4.3094250000000001</v>
      </c>
      <c r="U58" s="14">
        <f>AVERAGE(U5,U8,U11,U14,U17,U20,U23,U26,U29,U32,U35,U38,U41,U44,U47,U50)</f>
        <v>24.263975000000002</v>
      </c>
      <c r="V58" s="14">
        <f t="shared" si="54"/>
        <v>38.671137500000007</v>
      </c>
      <c r="W58" s="14">
        <f t="shared" si="54"/>
        <v>12.396787499999999</v>
      </c>
      <c r="X58" s="14">
        <f t="shared" si="54"/>
        <v>29.083912499999997</v>
      </c>
      <c r="Y58" s="14">
        <f t="shared" si="54"/>
        <v>17.188537499999999</v>
      </c>
      <c r="Z58" s="14">
        <f t="shared" si="54"/>
        <v>4114.4500750000007</v>
      </c>
      <c r="AB58">
        <v>2</v>
      </c>
      <c r="AC58">
        <v>55</v>
      </c>
      <c r="AD58">
        <v>12</v>
      </c>
      <c r="AE58">
        <v>15341.652</v>
      </c>
      <c r="AF58">
        <v>-6646.9279999999999</v>
      </c>
      <c r="AG58">
        <v>6632.3469999999998</v>
      </c>
      <c r="AH58">
        <v>0.26</v>
      </c>
      <c r="AI58">
        <v>11.436</v>
      </c>
      <c r="AJ58">
        <v>7.93</v>
      </c>
      <c r="AK58">
        <v>6997.2629999999999</v>
      </c>
      <c r="AL58">
        <v>-6632.3469999999998</v>
      </c>
      <c r="AM58">
        <v>0.73599999999999999</v>
      </c>
      <c r="AN58">
        <v>0.215</v>
      </c>
      <c r="AO58">
        <v>1</v>
      </c>
      <c r="AP58">
        <v>0.79300000000000004</v>
      </c>
      <c r="AQ58">
        <v>2.5209999999999999</v>
      </c>
      <c r="AR58">
        <v>18.942</v>
      </c>
      <c r="AS58">
        <v>23.638000000000002</v>
      </c>
      <c r="AT58">
        <v>2.1269999999999998</v>
      </c>
      <c r="AU58">
        <v>16.776</v>
      </c>
      <c r="AV58">
        <v>6.86</v>
      </c>
      <c r="AW58">
        <v>7619.9989999999998</v>
      </c>
    </row>
    <row r="59" spans="5:49" x14ac:dyDescent="0.2">
      <c r="E59" t="s">
        <v>57</v>
      </c>
      <c r="G59" s="4"/>
      <c r="H59" s="1">
        <f t="shared" ref="H59:T59" si="56">AVERAGE(H6,H9,H12,H15,H18,H21,H24,H27,H30,H33,H36,H39,H42,H45,H48,H51)</f>
        <v>5.4222191249999998</v>
      </c>
      <c r="I59" s="1">
        <f t="shared" si="56"/>
        <v>0.55978866250000003</v>
      </c>
      <c r="J59" s="1">
        <f t="shared" si="56"/>
        <v>2.7888927124999996</v>
      </c>
      <c r="K59" s="1">
        <f t="shared" si="56"/>
        <v>-0.2225125</v>
      </c>
      <c r="L59" s="1">
        <f t="shared" si="56"/>
        <v>23.452087500000001</v>
      </c>
      <c r="M59" s="1">
        <f t="shared" si="56"/>
        <v>4.5343125000000004</v>
      </c>
      <c r="N59" s="1">
        <f t="shared" si="56"/>
        <v>2.6132100000000005</v>
      </c>
      <c r="O59" s="1">
        <f t="shared" si="56"/>
        <v>0.55410446250000001</v>
      </c>
      <c r="P59" s="1">
        <f t="shared" si="56"/>
        <v>0.88405</v>
      </c>
      <c r="Q59" s="1">
        <f t="shared" si="56"/>
        <v>0.64383750000000006</v>
      </c>
      <c r="R59" s="1">
        <f t="shared" si="56"/>
        <v>0.93802500000000011</v>
      </c>
      <c r="S59" s="1">
        <f t="shared" si="56"/>
        <v>0.71930000000000005</v>
      </c>
      <c r="T59" s="1">
        <f t="shared" si="56"/>
        <v>3.8063999999999996</v>
      </c>
      <c r="U59" s="14">
        <f>AVERAGE(U6,U9,U12,U15,U18,U21,U24,U27,U30,U33,U36,U39,U42,U45,U48,U51)</f>
        <v>20.5303875</v>
      </c>
      <c r="V59" s="14">
        <f t="shared" si="54"/>
        <v>38.223275000000001</v>
      </c>
      <c r="W59" s="14">
        <f t="shared" si="54"/>
        <v>14.979725000000002</v>
      </c>
      <c r="X59" s="14">
        <f t="shared" si="54"/>
        <v>29.589887500000003</v>
      </c>
      <c r="Y59" s="14">
        <f t="shared" si="54"/>
        <v>19.176937499999998</v>
      </c>
      <c r="Z59" s="14">
        <f t="shared" si="54"/>
        <v>3434.6601125000002</v>
      </c>
      <c r="AB59">
        <v>2</v>
      </c>
      <c r="AC59">
        <v>56</v>
      </c>
      <c r="AD59">
        <v>60</v>
      </c>
      <c r="AE59">
        <v>9590.3310000000001</v>
      </c>
      <c r="AF59">
        <v>-1943.596</v>
      </c>
      <c r="AG59">
        <v>1931.7270000000001</v>
      </c>
      <c r="AH59">
        <v>-0.23</v>
      </c>
      <c r="AI59">
        <v>11.733000000000001</v>
      </c>
      <c r="AJ59">
        <v>5.3330000000000002</v>
      </c>
      <c r="AK59">
        <v>4245.7659999999996</v>
      </c>
      <c r="AL59">
        <v>-1862.848</v>
      </c>
      <c r="AM59">
        <v>0.93400000000000005</v>
      </c>
      <c r="AN59">
        <v>0.55400000000000005</v>
      </c>
      <c r="AO59">
        <v>1</v>
      </c>
      <c r="AP59">
        <v>0.95699999999999996</v>
      </c>
      <c r="AQ59">
        <v>0.95499999999999996</v>
      </c>
      <c r="AR59">
        <v>11.763999999999999</v>
      </c>
      <c r="AS59">
        <v>18.521999999999998</v>
      </c>
      <c r="AT59">
        <v>6.0419999999999998</v>
      </c>
      <c r="AU59">
        <v>14.638999999999999</v>
      </c>
      <c r="AV59">
        <v>9.0269999999999992</v>
      </c>
      <c r="AW59">
        <v>2181.5940000000001</v>
      </c>
    </row>
    <row r="60" spans="5:49" x14ac:dyDescent="0.2">
      <c r="G60" s="4"/>
      <c r="H60">
        <f>(H57-H58)/H57</f>
        <v>0.41481471608623616</v>
      </c>
      <c r="I60">
        <f>(H57-H59)/H57</f>
        <v>0.55399658560223131</v>
      </c>
      <c r="J60" s="1"/>
      <c r="K60" s="1"/>
      <c r="L60" s="1"/>
      <c r="M60" s="1">
        <f>(M57-M59)/M57</f>
        <v>0.3789399973291056</v>
      </c>
      <c r="N60" s="1">
        <f>(M57-M58)/M57</f>
        <v>0.26700127038697175</v>
      </c>
      <c r="O60" s="1"/>
      <c r="P60" s="1"/>
      <c r="Q60" s="1"/>
      <c r="R60" s="1"/>
      <c r="S60" s="1"/>
      <c r="T60" s="1"/>
      <c r="U60" s="14"/>
      <c r="V60" s="14"/>
      <c r="W60" s="14"/>
      <c r="X60" s="14"/>
      <c r="Y60" s="14"/>
      <c r="AB60">
        <v>2</v>
      </c>
      <c r="AC60">
        <v>57</v>
      </c>
      <c r="AD60">
        <v>120</v>
      </c>
      <c r="AE60">
        <v>6642.4319999999998</v>
      </c>
      <c r="AF60">
        <v>-1098.567</v>
      </c>
      <c r="AG60">
        <v>1298.28</v>
      </c>
      <c r="AH60">
        <v>0.19</v>
      </c>
      <c r="AI60">
        <v>10.3</v>
      </c>
      <c r="AJ60">
        <v>4.4720000000000004</v>
      </c>
      <c r="AK60">
        <v>3128.1080000000002</v>
      </c>
      <c r="AL60">
        <v>-1083.165</v>
      </c>
      <c r="AM60">
        <v>1</v>
      </c>
      <c r="AN60">
        <v>0.63600000000000001</v>
      </c>
      <c r="AO60">
        <v>1</v>
      </c>
      <c r="AP60">
        <v>0.89700000000000002</v>
      </c>
      <c r="AQ60">
        <v>0.95399999999999996</v>
      </c>
      <c r="AR60">
        <v>9.7449999999999992</v>
      </c>
      <c r="AS60">
        <v>15.039</v>
      </c>
      <c r="AT60">
        <v>6.0510000000000002</v>
      </c>
      <c r="AU60">
        <v>12.41</v>
      </c>
      <c r="AV60">
        <v>8.2880000000000003</v>
      </c>
      <c r="AW60">
        <v>1450.4179999999999</v>
      </c>
    </row>
    <row r="61" spans="5:49" x14ac:dyDescent="0.2">
      <c r="E61" t="s">
        <v>7</v>
      </c>
      <c r="H61" s="1">
        <f>AVERAGE(H16:H21)</f>
        <v>5.8004928833333329</v>
      </c>
      <c r="I61" s="1">
        <f t="shared" ref="I61:Z61" si="57">AVERAGE(I16:I21)</f>
        <v>0.10903646666666665</v>
      </c>
      <c r="J61" s="1">
        <f t="shared" si="57"/>
        <v>1.7327819666666666</v>
      </c>
      <c r="K61" s="1">
        <f t="shared" si="57"/>
        <v>-0.19123333333333334</v>
      </c>
      <c r="L61" s="1">
        <f t="shared" si="57"/>
        <v>21.645866666666667</v>
      </c>
      <c r="M61" s="1">
        <f t="shared" si="57"/>
        <v>3.7113166666666668</v>
      </c>
      <c r="N61" s="1">
        <f t="shared" si="57"/>
        <v>2.7243135500000002</v>
      </c>
      <c r="O61" s="1">
        <f t="shared" si="57"/>
        <v>0.10582583333333336</v>
      </c>
      <c r="P61" s="1">
        <f t="shared" si="57"/>
        <v>0.97270000000000001</v>
      </c>
      <c r="Q61" s="1">
        <f t="shared" si="57"/>
        <v>0.78616666666666679</v>
      </c>
      <c r="R61" s="1">
        <f t="shared" si="57"/>
        <v>0.94743333333333346</v>
      </c>
      <c r="S61" s="1">
        <f t="shared" si="57"/>
        <v>0.80199999999999994</v>
      </c>
      <c r="T61" s="1">
        <f t="shared" si="57"/>
        <v>2.7302</v>
      </c>
      <c r="U61" s="14">
        <f t="shared" si="57"/>
        <v>16.757366666666666</v>
      </c>
      <c r="V61" s="14">
        <f t="shared" si="57"/>
        <v>31.757733333333331</v>
      </c>
      <c r="W61" s="14">
        <f t="shared" si="57"/>
        <v>13.990733333333333</v>
      </c>
      <c r="X61" s="14">
        <f t="shared" si="57"/>
        <v>25.967499999999998</v>
      </c>
      <c r="Y61" s="14">
        <f t="shared" si="57"/>
        <v>17.908966666666668</v>
      </c>
      <c r="Z61" s="14">
        <f t="shared" si="57"/>
        <v>2282.2901000000002</v>
      </c>
      <c r="AB61">
        <v>2</v>
      </c>
      <c r="AC61">
        <v>58</v>
      </c>
      <c r="AD61">
        <v>12</v>
      </c>
      <c r="AE61">
        <v>18251.649000000001</v>
      </c>
      <c r="AF61">
        <v>-7190.8649999999998</v>
      </c>
      <c r="AG61">
        <v>7212.3829999999998</v>
      </c>
      <c r="AH61">
        <v>0.11899999999999999</v>
      </c>
      <c r="AI61">
        <v>12.32</v>
      </c>
      <c r="AJ61">
        <v>9.9969999999999999</v>
      </c>
      <c r="AK61">
        <v>8282.5849999999991</v>
      </c>
      <c r="AL61">
        <v>-7212.3829999999998</v>
      </c>
      <c r="AM61">
        <v>0.71099999999999997</v>
      </c>
      <c r="AN61">
        <v>0.157</v>
      </c>
      <c r="AO61">
        <v>1</v>
      </c>
      <c r="AP61">
        <v>0.93100000000000005</v>
      </c>
      <c r="AQ61">
        <v>2.69</v>
      </c>
      <c r="AR61">
        <v>24.036000000000001</v>
      </c>
      <c r="AS61">
        <v>25.821000000000002</v>
      </c>
      <c r="AT61">
        <v>2.1389999999999998</v>
      </c>
      <c r="AU61">
        <v>17.536999999999999</v>
      </c>
      <c r="AV61">
        <v>7.9240000000000004</v>
      </c>
      <c r="AW61">
        <v>7866.79</v>
      </c>
    </row>
    <row r="62" spans="5:49" x14ac:dyDescent="0.2">
      <c r="E62" t="s">
        <v>55</v>
      </c>
      <c r="H62" s="1">
        <f t="shared" ref="H62:Z62" si="58">AVERAGE(H22:H27)</f>
        <v>5.8268121499999994</v>
      </c>
      <c r="I62" s="1">
        <f t="shared" si="58"/>
        <v>0.16334616666666665</v>
      </c>
      <c r="J62" s="1">
        <f t="shared" si="58"/>
        <v>2.0057353333333334</v>
      </c>
      <c r="K62" s="1">
        <f t="shared" si="58"/>
        <v>-0.35303333333333337</v>
      </c>
      <c r="L62" s="1">
        <f t="shared" si="58"/>
        <v>25.343766666666667</v>
      </c>
      <c r="M62" s="1">
        <f t="shared" si="58"/>
        <v>3.9969166666666669</v>
      </c>
      <c r="N62" s="1">
        <f t="shared" si="58"/>
        <v>2.7523126833333333</v>
      </c>
      <c r="O62" s="1">
        <f t="shared" si="58"/>
        <v>0.15584516666666667</v>
      </c>
      <c r="P62" s="1">
        <f t="shared" si="58"/>
        <v>0.94823333333333337</v>
      </c>
      <c r="Q62" s="1">
        <f t="shared" si="58"/>
        <v>0.76680000000000004</v>
      </c>
      <c r="R62" s="1">
        <f t="shared" si="58"/>
        <v>0.91286666666666683</v>
      </c>
      <c r="S62" s="1">
        <f t="shared" si="58"/>
        <v>0.7221333333333334</v>
      </c>
      <c r="T62" s="1">
        <f t="shared" si="58"/>
        <v>3.5783666666666663</v>
      </c>
      <c r="U62" s="14">
        <f t="shared" si="58"/>
        <v>17.680133333333334</v>
      </c>
      <c r="V62" s="14">
        <f t="shared" si="58"/>
        <v>36.55360000000001</v>
      </c>
      <c r="W62" s="14">
        <f t="shared" si="58"/>
        <v>16.93856666666667</v>
      </c>
      <c r="X62" s="14">
        <f t="shared" si="58"/>
        <v>30.136799999999997</v>
      </c>
      <c r="Y62" s="14">
        <f t="shared" si="58"/>
        <v>21.183899999999998</v>
      </c>
      <c r="Z62" s="14">
        <f t="shared" si="58"/>
        <v>2778.0159666666664</v>
      </c>
      <c r="AB62">
        <v>2</v>
      </c>
      <c r="AC62">
        <v>59</v>
      </c>
      <c r="AD62">
        <v>60</v>
      </c>
      <c r="AE62">
        <v>10235.846</v>
      </c>
      <c r="AF62">
        <v>-1334.68</v>
      </c>
      <c r="AG62">
        <v>1300.085</v>
      </c>
      <c r="AH62">
        <v>0.22600000000000001</v>
      </c>
      <c r="AI62">
        <v>9.1890000000000001</v>
      </c>
      <c r="AJ62">
        <v>5.165</v>
      </c>
      <c r="AK62">
        <v>4966.7299999999996</v>
      </c>
      <c r="AL62">
        <v>-1193.703</v>
      </c>
      <c r="AM62">
        <v>1</v>
      </c>
      <c r="AN62">
        <v>0.95</v>
      </c>
      <c r="AO62">
        <v>1</v>
      </c>
      <c r="AP62">
        <v>1</v>
      </c>
      <c r="AQ62">
        <v>0.74399999999999999</v>
      </c>
      <c r="AR62">
        <v>11.186</v>
      </c>
      <c r="AS62">
        <v>14.337999999999999</v>
      </c>
      <c r="AT62">
        <v>4.5339999999999998</v>
      </c>
      <c r="AU62">
        <v>11.465999999999999</v>
      </c>
      <c r="AV62">
        <v>7.016</v>
      </c>
      <c r="AW62">
        <v>1514.2860000000001</v>
      </c>
    </row>
    <row r="63" spans="5:49" x14ac:dyDescent="0.2">
      <c r="E63" t="s">
        <v>56</v>
      </c>
      <c r="H63" s="1">
        <f t="shared" ref="H63:Z63" si="59">AVERAGE(H4:H9)</f>
        <v>4.2378570500000006</v>
      </c>
      <c r="I63" s="1">
        <f t="shared" si="59"/>
        <v>-0.2867642666666666</v>
      </c>
      <c r="J63" s="1">
        <f t="shared" si="59"/>
        <v>1.1058476333333334</v>
      </c>
      <c r="K63" s="1">
        <f t="shared" si="59"/>
        <v>3.0566666666666669E-2</v>
      </c>
      <c r="L63" s="1">
        <f t="shared" si="59"/>
        <v>10.2356</v>
      </c>
      <c r="M63" s="1">
        <f t="shared" si="59"/>
        <v>2.5328333333333335</v>
      </c>
      <c r="N63" s="1">
        <f t="shared" si="59"/>
        <v>1.9799757166666667</v>
      </c>
      <c r="O63" s="1">
        <f t="shared" si="59"/>
        <v>-0.28768270000000001</v>
      </c>
      <c r="P63" s="1">
        <f t="shared" si="59"/>
        <v>0.9756999999999999</v>
      </c>
      <c r="Q63" s="1">
        <f t="shared" si="59"/>
        <v>0.80743333333333345</v>
      </c>
      <c r="R63" s="1">
        <f t="shared" si="59"/>
        <v>0.99799999999999989</v>
      </c>
      <c r="S63" s="1">
        <f t="shared" si="59"/>
        <v>0.91293333333333349</v>
      </c>
      <c r="T63" s="1">
        <f t="shared" si="59"/>
        <v>0.99416666666666664</v>
      </c>
      <c r="U63" s="14">
        <f t="shared" si="59"/>
        <v>11.667766666666665</v>
      </c>
      <c r="V63" s="14">
        <f t="shared" si="59"/>
        <v>16.698033333333335</v>
      </c>
      <c r="W63" s="14">
        <f t="shared" si="59"/>
        <v>5.2305333333333328</v>
      </c>
      <c r="X63" s="14">
        <f t="shared" si="59"/>
        <v>12.927766666666665</v>
      </c>
      <c r="Y63" s="14">
        <f t="shared" si="59"/>
        <v>7.8841333333333337</v>
      </c>
      <c r="Z63" s="14">
        <f t="shared" si="59"/>
        <v>1376.6852666666666</v>
      </c>
      <c r="AB63">
        <v>2</v>
      </c>
      <c r="AC63">
        <v>60</v>
      </c>
      <c r="AD63">
        <v>120</v>
      </c>
      <c r="AE63">
        <v>6045.8729999999996</v>
      </c>
      <c r="AF63">
        <v>-850.56600000000003</v>
      </c>
      <c r="AG63">
        <v>1256.7429999999999</v>
      </c>
      <c r="AH63">
        <v>0.121</v>
      </c>
      <c r="AI63">
        <v>8.2390000000000008</v>
      </c>
      <c r="AJ63">
        <v>3.9119999999999999</v>
      </c>
      <c r="AK63">
        <v>2643.3380000000002</v>
      </c>
      <c r="AL63">
        <v>-805.03899999999999</v>
      </c>
      <c r="AM63">
        <v>0.88400000000000001</v>
      </c>
      <c r="AN63">
        <v>0.53700000000000003</v>
      </c>
      <c r="AO63">
        <v>1</v>
      </c>
      <c r="AP63">
        <v>0.871</v>
      </c>
      <c r="AQ63">
        <v>1.1419999999999999</v>
      </c>
      <c r="AR63">
        <v>8.5120000000000005</v>
      </c>
      <c r="AS63">
        <v>12.566000000000001</v>
      </c>
      <c r="AT63">
        <v>4.5460000000000003</v>
      </c>
      <c r="AU63">
        <v>10.185</v>
      </c>
      <c r="AV63">
        <v>6.4210000000000003</v>
      </c>
      <c r="AW63">
        <v>1586.011</v>
      </c>
    </row>
    <row r="64" spans="5:49" x14ac:dyDescent="0.2">
      <c r="E64" t="s">
        <v>54</v>
      </c>
      <c r="H64" s="1">
        <f t="shared" ref="H64:Z64" si="60">AVERAGE(H10:H15)</f>
        <v>5.8004878166666671</v>
      </c>
      <c r="I64" s="1">
        <f t="shared" si="60"/>
        <v>-2.2958852999999997</v>
      </c>
      <c r="J64" s="1">
        <f t="shared" si="60"/>
        <v>2.8704861999999998</v>
      </c>
      <c r="K64" s="1">
        <f t="shared" si="60"/>
        <v>0.12556666666666666</v>
      </c>
      <c r="L64" s="1">
        <f t="shared" si="60"/>
        <v>9.9868666666666659</v>
      </c>
      <c r="M64" s="1">
        <f t="shared" si="60"/>
        <v>3.0065833333333334</v>
      </c>
      <c r="N64" s="1">
        <f t="shared" si="60"/>
        <v>2.6727895499999996</v>
      </c>
      <c r="O64" s="1">
        <f t="shared" si="60"/>
        <v>-2.2398963333333337</v>
      </c>
      <c r="P64" s="1">
        <f t="shared" si="60"/>
        <v>0.91516666666666657</v>
      </c>
      <c r="Q64" s="1">
        <f t="shared" si="60"/>
        <v>0.60880000000000001</v>
      </c>
      <c r="R64" s="1">
        <f t="shared" si="60"/>
        <v>0.99770000000000003</v>
      </c>
      <c r="S64" s="1">
        <f t="shared" si="60"/>
        <v>0.91786666666666672</v>
      </c>
      <c r="T64" s="1">
        <f t="shared" si="60"/>
        <v>1.2977333333333334</v>
      </c>
      <c r="U64" s="14">
        <f t="shared" si="60"/>
        <v>14.1637</v>
      </c>
      <c r="V64" s="14">
        <f t="shared" si="60"/>
        <v>17.954499999999999</v>
      </c>
      <c r="W64" s="14">
        <f t="shared" si="60"/>
        <v>3.9667666666666666</v>
      </c>
      <c r="X64" s="14">
        <f t="shared" si="60"/>
        <v>13.116133333333336</v>
      </c>
      <c r="Y64" s="14">
        <f t="shared" si="60"/>
        <v>7.2091999999999992</v>
      </c>
      <c r="Z64" s="14">
        <f t="shared" si="60"/>
        <v>3274.4365999999995</v>
      </c>
      <c r="AB64">
        <v>2</v>
      </c>
      <c r="AC64">
        <v>51</v>
      </c>
      <c r="AD64">
        <v>120</v>
      </c>
      <c r="AE64">
        <v>3656.116</v>
      </c>
      <c r="AF64">
        <v>57.290999999999997</v>
      </c>
      <c r="AG64">
        <v>620.89200000000005</v>
      </c>
      <c r="AH64">
        <v>-4.3999999999999997E-2</v>
      </c>
      <c r="AI64">
        <v>12.497999999999999</v>
      </c>
      <c r="AJ64">
        <v>3.1640000000000001</v>
      </c>
      <c r="AK64">
        <v>1783.42</v>
      </c>
      <c r="AL64">
        <v>56.040999999999997</v>
      </c>
      <c r="AM64">
        <v>1</v>
      </c>
      <c r="AN64">
        <v>0.64500000000000002</v>
      </c>
      <c r="AO64">
        <v>1</v>
      </c>
      <c r="AP64">
        <v>0.76700000000000002</v>
      </c>
      <c r="AQ64">
        <v>0.95599999999999996</v>
      </c>
      <c r="AR64">
        <v>6.6660000000000004</v>
      </c>
      <c r="AS64">
        <v>16.233000000000001</v>
      </c>
      <c r="AT64">
        <v>9.3689999999999998</v>
      </c>
      <c r="AU64">
        <v>14.208</v>
      </c>
      <c r="AV64">
        <v>10.951000000000001</v>
      </c>
      <c r="AW64">
        <v>740.22799999999995</v>
      </c>
    </row>
    <row r="65" spans="5:49" x14ac:dyDescent="0.2">
      <c r="E65" t="s">
        <v>53</v>
      </c>
      <c r="H65" s="1">
        <f t="shared" ref="H65:Z65" si="61">AVERAGE(H28:H33)</f>
        <v>6.3689035333333335</v>
      </c>
      <c r="I65" s="1">
        <f t="shared" si="61"/>
        <v>-0.99114313333333348</v>
      </c>
      <c r="J65" s="1">
        <f t="shared" si="61"/>
        <v>2.7940990666666665</v>
      </c>
      <c r="K65" s="1">
        <f t="shared" si="61"/>
        <v>-0.36293333333333333</v>
      </c>
      <c r="L65" s="1">
        <f t="shared" si="61"/>
        <v>26.325633333333332</v>
      </c>
      <c r="M65" s="1">
        <f t="shared" si="61"/>
        <v>4.3895000000000008</v>
      </c>
      <c r="N65" s="1">
        <f t="shared" si="61"/>
        <v>3.0000162500000003</v>
      </c>
      <c r="O65" s="1">
        <f t="shared" si="61"/>
        <v>-0.98827539999999992</v>
      </c>
      <c r="P65" s="1">
        <f t="shared" si="61"/>
        <v>0.91573333333333329</v>
      </c>
      <c r="Q65" s="1">
        <f t="shared" si="61"/>
        <v>0.67126666666666679</v>
      </c>
      <c r="R65" s="1">
        <f t="shared" si="61"/>
        <v>0.88213333333333332</v>
      </c>
      <c r="S65" s="1">
        <f t="shared" si="61"/>
        <v>0.63276666666666681</v>
      </c>
      <c r="T65" s="1">
        <f t="shared" si="61"/>
        <v>4.5774333333333326</v>
      </c>
      <c r="U65" s="14">
        <f t="shared" si="61"/>
        <v>19.693833333333334</v>
      </c>
      <c r="V65" s="14">
        <f t="shared" si="61"/>
        <v>38.896666666666668</v>
      </c>
      <c r="W65" s="14">
        <f t="shared" si="61"/>
        <v>17.431666666666665</v>
      </c>
      <c r="X65" s="14">
        <f t="shared" si="61"/>
        <v>31.653533333333339</v>
      </c>
      <c r="Y65" s="14">
        <f t="shared" si="61"/>
        <v>21.891866666666669</v>
      </c>
      <c r="Z65" s="14">
        <f t="shared" si="61"/>
        <v>3724.7255333333337</v>
      </c>
      <c r="AB65">
        <v>2</v>
      </c>
      <c r="AC65">
        <v>52</v>
      </c>
      <c r="AD65">
        <v>12</v>
      </c>
      <c r="AE65">
        <v>21319.851999999999</v>
      </c>
      <c r="AF65">
        <v>199.941</v>
      </c>
      <c r="AG65">
        <v>1673.1130000000001</v>
      </c>
      <c r="AH65">
        <v>-6.6000000000000003E-2</v>
      </c>
      <c r="AI65">
        <v>9.7029999999999994</v>
      </c>
      <c r="AJ65">
        <v>9.6519999999999992</v>
      </c>
      <c r="AK65">
        <v>9566</v>
      </c>
      <c r="AL65">
        <v>202.77699999999999</v>
      </c>
      <c r="AM65">
        <v>1</v>
      </c>
      <c r="AN65">
        <v>1</v>
      </c>
      <c r="AO65">
        <v>1</v>
      </c>
      <c r="AP65">
        <v>1</v>
      </c>
      <c r="AQ65">
        <v>1.242</v>
      </c>
      <c r="AR65">
        <v>26.585000000000001</v>
      </c>
      <c r="AS65">
        <v>26.771999999999998</v>
      </c>
      <c r="AT65">
        <v>0.31900000000000001</v>
      </c>
      <c r="AU65">
        <v>15.827</v>
      </c>
      <c r="AV65">
        <v>5.1660000000000004</v>
      </c>
      <c r="AW65">
        <v>1894.59</v>
      </c>
    </row>
    <row r="66" spans="5:49" x14ac:dyDescent="0.2">
      <c r="E66" t="s">
        <v>50</v>
      </c>
      <c r="H66" s="1">
        <f t="shared" ref="H66:Z66" si="62">AVERAGE(H34:H39)</f>
        <v>16.213209450000004</v>
      </c>
      <c r="I66" s="1">
        <f t="shared" si="62"/>
        <v>0.77078559999999996</v>
      </c>
      <c r="J66" s="1">
        <f t="shared" si="62"/>
        <v>8.1161049666666667</v>
      </c>
      <c r="K66" s="1">
        <f t="shared" si="62"/>
        <v>-0.65786666666666671</v>
      </c>
      <c r="L66" s="1">
        <f t="shared" si="62"/>
        <v>38.330466666666666</v>
      </c>
      <c r="M66" s="1">
        <f t="shared" si="62"/>
        <v>14.169833333333335</v>
      </c>
      <c r="N66" s="1">
        <f t="shared" si="62"/>
        <v>7.8747648000000003</v>
      </c>
      <c r="O66" s="1">
        <f t="shared" si="62"/>
        <v>0.68459069999999989</v>
      </c>
      <c r="P66" s="1">
        <f t="shared" si="62"/>
        <v>0.85873333333333324</v>
      </c>
      <c r="Q66" s="1">
        <f t="shared" si="62"/>
        <v>0.54569999999999996</v>
      </c>
      <c r="R66" s="1">
        <f t="shared" si="62"/>
        <v>0.94823333333333337</v>
      </c>
      <c r="S66" s="1">
        <f t="shared" si="62"/>
        <v>0.67116666666666658</v>
      </c>
      <c r="T66" s="1">
        <f t="shared" si="62"/>
        <v>10.223166666666666</v>
      </c>
      <c r="U66" s="14">
        <f t="shared" si="62"/>
        <v>65.536666666666676</v>
      </c>
      <c r="V66" s="14">
        <f t="shared" si="62"/>
        <v>80.971366666666668</v>
      </c>
      <c r="W66" s="14">
        <f t="shared" si="62"/>
        <v>14.237299999999999</v>
      </c>
      <c r="X66" s="14">
        <f t="shared" si="62"/>
        <v>55.683500000000002</v>
      </c>
      <c r="Y66" s="14">
        <f t="shared" si="62"/>
        <v>26.147466666666674</v>
      </c>
      <c r="Z66" s="14">
        <f t="shared" si="62"/>
        <v>9874.336433333332</v>
      </c>
      <c r="AB66">
        <v>2</v>
      </c>
      <c r="AC66">
        <v>53</v>
      </c>
      <c r="AD66">
        <v>60</v>
      </c>
      <c r="AE66">
        <v>5248.0190000000002</v>
      </c>
      <c r="AF66">
        <v>200.31700000000001</v>
      </c>
      <c r="AG66">
        <v>815.55700000000002</v>
      </c>
      <c r="AH66">
        <v>0.1</v>
      </c>
      <c r="AI66">
        <v>9.2089999999999996</v>
      </c>
      <c r="AJ66">
        <v>3.7120000000000002</v>
      </c>
      <c r="AK66">
        <v>2554.4389999999999</v>
      </c>
      <c r="AL66">
        <v>193.19499999999999</v>
      </c>
      <c r="AM66">
        <v>1</v>
      </c>
      <c r="AN66">
        <v>0.752</v>
      </c>
      <c r="AO66">
        <v>1</v>
      </c>
      <c r="AP66">
        <v>1</v>
      </c>
      <c r="AQ66">
        <v>0.55100000000000005</v>
      </c>
      <c r="AR66">
        <v>7.9690000000000003</v>
      </c>
      <c r="AS66">
        <v>13.664</v>
      </c>
      <c r="AT66">
        <v>5.3250000000000002</v>
      </c>
      <c r="AU66">
        <v>11.196999999999999</v>
      </c>
      <c r="AV66">
        <v>7.335</v>
      </c>
      <c r="AW66">
        <v>951.93299999999999</v>
      </c>
    </row>
    <row r="67" spans="5:49" x14ac:dyDescent="0.2">
      <c r="E67" t="s">
        <v>51</v>
      </c>
      <c r="H67" s="1">
        <f t="shared" ref="H67:Z67" si="63">AVERAGE(H46:H51)</f>
        <v>10.562940833333334</v>
      </c>
      <c r="I67" s="1">
        <f t="shared" si="63"/>
        <v>0.75644976666666686</v>
      </c>
      <c r="J67" s="1">
        <f t="shared" si="63"/>
        <v>4.7960577666666664</v>
      </c>
      <c r="K67" s="1">
        <f t="shared" si="63"/>
        <v>-0.97236666666666671</v>
      </c>
      <c r="L67" s="1">
        <f t="shared" si="63"/>
        <v>24.436266666666668</v>
      </c>
      <c r="M67" s="1">
        <f t="shared" si="63"/>
        <v>6.8882833333333338</v>
      </c>
      <c r="N67" s="1">
        <f t="shared" si="63"/>
        <v>4.9728704833333328</v>
      </c>
      <c r="O67" s="1">
        <f t="shared" si="63"/>
        <v>0.70578486666666673</v>
      </c>
      <c r="P67" s="1">
        <f t="shared" si="63"/>
        <v>0.89236666666666675</v>
      </c>
      <c r="Q67" s="1">
        <f t="shared" si="63"/>
        <v>0.61540000000000006</v>
      </c>
      <c r="R67" s="1">
        <f t="shared" si="63"/>
        <v>0.89029999999999998</v>
      </c>
      <c r="S67" s="1">
        <f t="shared" si="63"/>
        <v>0.58563333333333334</v>
      </c>
      <c r="T67" s="1">
        <f t="shared" si="63"/>
        <v>6.4632333333333341</v>
      </c>
      <c r="U67" s="14">
        <f t="shared" si="63"/>
        <v>34.025766666666669</v>
      </c>
      <c r="V67" s="14">
        <f t="shared" si="63"/>
        <v>49.987666666666662</v>
      </c>
      <c r="W67" s="14">
        <f t="shared" si="63"/>
        <v>12.181099999999999</v>
      </c>
      <c r="X67" s="14">
        <f t="shared" si="63"/>
        <v>35.122999999999998</v>
      </c>
      <c r="Y67" s="14">
        <f t="shared" si="63"/>
        <v>18.020366666666664</v>
      </c>
      <c r="Z67" s="14">
        <f t="shared" si="63"/>
        <v>6325.3837333333331</v>
      </c>
      <c r="AB67">
        <v>2</v>
      </c>
      <c r="AC67">
        <v>55</v>
      </c>
      <c r="AD67">
        <v>12</v>
      </c>
      <c r="AE67">
        <v>26733.863000000001</v>
      </c>
      <c r="AF67">
        <v>2451.8009999999999</v>
      </c>
      <c r="AG67">
        <v>3617.645</v>
      </c>
      <c r="AH67">
        <v>0.151</v>
      </c>
      <c r="AI67">
        <v>6.843</v>
      </c>
      <c r="AJ67">
        <v>9.5950000000000006</v>
      </c>
      <c r="AK67">
        <v>12190.913</v>
      </c>
      <c r="AL67">
        <v>2447.8290000000002</v>
      </c>
      <c r="AM67">
        <v>1</v>
      </c>
      <c r="AN67">
        <v>0.78500000000000003</v>
      </c>
      <c r="AO67">
        <v>1</v>
      </c>
      <c r="AP67">
        <v>1</v>
      </c>
      <c r="AQ67">
        <v>1.8759999999999999</v>
      </c>
      <c r="AR67">
        <v>25.818999999999999</v>
      </c>
      <c r="AS67">
        <v>20.710999999999999</v>
      </c>
      <c r="AT67">
        <v>-3.169</v>
      </c>
      <c r="AU67">
        <v>11.94</v>
      </c>
      <c r="AV67">
        <v>2.5750000000000002</v>
      </c>
      <c r="AW67">
        <v>4289.0450000000001</v>
      </c>
    </row>
    <row r="68" spans="5:49" x14ac:dyDescent="0.2">
      <c r="E68" t="s">
        <v>52</v>
      </c>
      <c r="H68" s="1">
        <f t="shared" ref="H68:Z68" si="64">AVERAGE(H40:H45)</f>
        <v>11.039615516666666</v>
      </c>
      <c r="I68" s="1">
        <f t="shared" si="64"/>
        <v>5.5772227333333335</v>
      </c>
      <c r="J68" s="1">
        <f t="shared" si="64"/>
        <v>7.8204491333333337</v>
      </c>
      <c r="K68" s="1">
        <f t="shared" si="64"/>
        <v>-0.75263333333333338</v>
      </c>
      <c r="L68" s="1">
        <f t="shared" si="64"/>
        <v>24.283133333333335</v>
      </c>
      <c r="M68" s="1">
        <f t="shared" si="64"/>
        <v>7.136216666666666</v>
      </c>
      <c r="N68" s="1">
        <f t="shared" si="64"/>
        <v>5.2501573000000006</v>
      </c>
      <c r="O68" s="1">
        <f t="shared" si="64"/>
        <v>5.5829789000000005</v>
      </c>
      <c r="P68" s="1">
        <f t="shared" si="64"/>
        <v>0.64869999999999994</v>
      </c>
      <c r="Q68" s="1">
        <f t="shared" si="64"/>
        <v>0.31683333333333336</v>
      </c>
      <c r="R68" s="1">
        <f t="shared" si="64"/>
        <v>0.89173333333333338</v>
      </c>
      <c r="S68" s="1">
        <f t="shared" si="64"/>
        <v>0.5652666666666667</v>
      </c>
      <c r="T68" s="1">
        <f t="shared" si="64"/>
        <v>6.8045666666666662</v>
      </c>
      <c r="U68" s="14">
        <f t="shared" si="64"/>
        <v>35.029733333333333</v>
      </c>
      <c r="V68" s="14">
        <f t="shared" si="64"/>
        <v>48.168799999999997</v>
      </c>
      <c r="W68" s="14">
        <f t="shared" si="64"/>
        <v>11.369166666666667</v>
      </c>
      <c r="X68" s="14">
        <f t="shared" si="64"/>
        <v>33.532333333333334</v>
      </c>
      <c r="Y68" s="14">
        <f t="shared" si="64"/>
        <v>17.734499999999997</v>
      </c>
      <c r="Z68" s="14">
        <f t="shared" si="64"/>
        <v>8977.9205999999995</v>
      </c>
      <c r="AB68">
        <v>2</v>
      </c>
      <c r="AC68">
        <v>56</v>
      </c>
      <c r="AD68">
        <v>60</v>
      </c>
      <c r="AE68">
        <v>12068.018</v>
      </c>
      <c r="AF68">
        <v>-741.69799999999998</v>
      </c>
      <c r="AG68">
        <v>1281.0039999999999</v>
      </c>
      <c r="AH68">
        <v>7.6999999999999999E-2</v>
      </c>
      <c r="AI68">
        <v>8.5250000000000004</v>
      </c>
      <c r="AJ68">
        <v>6.0890000000000004</v>
      </c>
      <c r="AK68">
        <v>5828.384</v>
      </c>
      <c r="AL68">
        <v>-740.21100000000001</v>
      </c>
      <c r="AM68">
        <v>1</v>
      </c>
      <c r="AN68">
        <v>0.85099999999999998</v>
      </c>
      <c r="AO68">
        <v>1</v>
      </c>
      <c r="AP68">
        <v>1</v>
      </c>
      <c r="AQ68">
        <v>0.95599999999999996</v>
      </c>
      <c r="AR68">
        <v>13.606999999999999</v>
      </c>
      <c r="AS68">
        <v>15.715</v>
      </c>
      <c r="AT68">
        <v>2.6179999999999999</v>
      </c>
      <c r="AU68">
        <v>11.601000000000001</v>
      </c>
      <c r="AV68">
        <v>5.6870000000000003</v>
      </c>
      <c r="AW68">
        <v>1638.5360000000001</v>
      </c>
    </row>
    <row r="69" spans="5:49" x14ac:dyDescent="0.2">
      <c r="H69" s="6"/>
      <c r="I69" s="6">
        <f>AVERAGE(I61:I68)</f>
        <v>0.47538100416666679</v>
      </c>
      <c r="J69" s="6"/>
      <c r="K69" s="6"/>
      <c r="U69" s="8"/>
      <c r="V69" s="8"/>
      <c r="W69" s="8"/>
      <c r="X69" s="8"/>
      <c r="Y69" s="8"/>
      <c r="AB69">
        <v>2</v>
      </c>
      <c r="AC69">
        <v>57</v>
      </c>
      <c r="AD69">
        <v>120</v>
      </c>
      <c r="AE69">
        <v>8935.4230000000007</v>
      </c>
      <c r="AF69">
        <v>-80.528999999999996</v>
      </c>
      <c r="AG69">
        <v>1042.2719999999999</v>
      </c>
      <c r="AH69">
        <v>0.27600000000000002</v>
      </c>
      <c r="AI69">
        <v>9.2159999999999993</v>
      </c>
      <c r="AJ69">
        <v>5.1669999999999998</v>
      </c>
      <c r="AK69">
        <v>4343.6170000000002</v>
      </c>
      <c r="AL69">
        <v>-86.962000000000003</v>
      </c>
      <c r="AM69">
        <v>1</v>
      </c>
      <c r="AN69">
        <v>0.91700000000000004</v>
      </c>
      <c r="AO69">
        <v>1</v>
      </c>
      <c r="AP69">
        <v>1</v>
      </c>
      <c r="AQ69">
        <v>0.63300000000000001</v>
      </c>
      <c r="AR69">
        <v>11.291</v>
      </c>
      <c r="AS69">
        <v>14.951000000000001</v>
      </c>
      <c r="AT69">
        <v>3.8980000000000001</v>
      </c>
      <c r="AU69">
        <v>11.756</v>
      </c>
      <c r="AV69">
        <v>6.7530000000000001</v>
      </c>
      <c r="AW69">
        <v>1351.2729999999999</v>
      </c>
    </row>
    <row r="70" spans="5:49" x14ac:dyDescent="0.2">
      <c r="E70" t="s">
        <v>43</v>
      </c>
      <c r="H70" s="1">
        <f t="shared" ref="H70:Z70" si="65">AVERAGE(H16:H18)</f>
        <v>4.5843076999999992</v>
      </c>
      <c r="I70" s="1"/>
      <c r="J70" s="1">
        <f t="shared" si="65"/>
        <v>1.3087152666666666</v>
      </c>
      <c r="K70" s="1">
        <f t="shared" si="65"/>
        <v>-0.16013333333333332</v>
      </c>
      <c r="L70" s="1">
        <f t="shared" si="65"/>
        <v>25.013200000000001</v>
      </c>
      <c r="M70" s="1">
        <f>AVERAGE(M16:M18)</f>
        <v>3.3782000000000001</v>
      </c>
      <c r="N70" s="1">
        <f t="shared" si="65"/>
        <v>2.1205709333333336</v>
      </c>
      <c r="O70" s="1">
        <f t="shared" si="65"/>
        <v>-4.1209333333333308E-3</v>
      </c>
      <c r="P70" s="1">
        <f t="shared" si="65"/>
        <v>0.9718</v>
      </c>
      <c r="Q70" s="1">
        <f t="shared" si="65"/>
        <v>0.76633333333333331</v>
      </c>
      <c r="R70" s="1">
        <f t="shared" si="65"/>
        <v>0.9621333333333334</v>
      </c>
      <c r="S70" s="1">
        <f t="shared" si="65"/>
        <v>0.79879999999999995</v>
      </c>
      <c r="T70" s="1">
        <f t="shared" si="65"/>
        <v>2.3370666666666664</v>
      </c>
      <c r="U70" s="14">
        <f t="shared" si="65"/>
        <v>15.096666666666666</v>
      </c>
      <c r="V70" s="14">
        <f t="shared" si="65"/>
        <v>34.240266666666663</v>
      </c>
      <c r="W70" s="14">
        <f t="shared" si="65"/>
        <v>17.907399999999999</v>
      </c>
      <c r="X70" s="14">
        <f t="shared" si="65"/>
        <v>29.0626</v>
      </c>
      <c r="Y70" s="14">
        <f t="shared" si="65"/>
        <v>21.492933333333337</v>
      </c>
      <c r="Z70" s="14">
        <f t="shared" si="65"/>
        <v>1707.6064666666664</v>
      </c>
      <c r="AB70">
        <v>2</v>
      </c>
      <c r="AC70">
        <v>58</v>
      </c>
      <c r="AD70">
        <v>12</v>
      </c>
      <c r="AE70">
        <v>25105.46</v>
      </c>
      <c r="AF70">
        <v>2542.652</v>
      </c>
      <c r="AG70">
        <v>3259.0450000000001</v>
      </c>
      <c r="AH70">
        <v>7.1999999999999995E-2</v>
      </c>
      <c r="AI70">
        <v>7.7149999999999999</v>
      </c>
      <c r="AJ70">
        <v>9.2949999999999999</v>
      </c>
      <c r="AK70">
        <v>11832.710999999999</v>
      </c>
      <c r="AL70">
        <v>2544.5340000000001</v>
      </c>
      <c r="AM70">
        <v>1</v>
      </c>
      <c r="AN70">
        <v>0.89300000000000002</v>
      </c>
      <c r="AO70">
        <v>1</v>
      </c>
      <c r="AP70">
        <v>1</v>
      </c>
      <c r="AQ70">
        <v>1.5580000000000001</v>
      </c>
      <c r="AR70">
        <v>23.247</v>
      </c>
      <c r="AS70">
        <v>20.905000000000001</v>
      </c>
      <c r="AT70">
        <v>-1.7929999999999999</v>
      </c>
      <c r="AU70">
        <v>12.711</v>
      </c>
      <c r="AV70">
        <v>3.6339999999999999</v>
      </c>
      <c r="AW70">
        <v>3835.2060000000001</v>
      </c>
    </row>
    <row r="71" spans="5:49" x14ac:dyDescent="0.2">
      <c r="E71" t="s">
        <v>42</v>
      </c>
      <c r="H71" s="1">
        <f t="shared" ref="H71:Z71" si="66">AVERAGE(H19:H21)</f>
        <v>7.0166780666666666</v>
      </c>
      <c r="I71" s="1">
        <f t="shared" si="66"/>
        <v>0.21484979999999998</v>
      </c>
      <c r="J71" s="1">
        <f t="shared" si="66"/>
        <v>2.1568486666666664</v>
      </c>
      <c r="K71" s="1">
        <f t="shared" si="66"/>
        <v>-0.22233333333333336</v>
      </c>
      <c r="L71" s="1">
        <f t="shared" si="66"/>
        <v>18.278533333333332</v>
      </c>
      <c r="M71" s="1">
        <f t="shared" si="66"/>
        <v>4.0444333333333331</v>
      </c>
      <c r="N71" s="1">
        <f t="shared" si="66"/>
        <v>3.3280561666666668</v>
      </c>
      <c r="O71" s="1">
        <f t="shared" si="66"/>
        <v>0.21577260000000006</v>
      </c>
      <c r="P71" s="1">
        <f t="shared" si="66"/>
        <v>0.97359999999999991</v>
      </c>
      <c r="Q71" s="1">
        <f t="shared" si="66"/>
        <v>0.80599999999999994</v>
      </c>
      <c r="R71" s="1">
        <f t="shared" si="66"/>
        <v>0.93273333333333353</v>
      </c>
      <c r="S71" s="1">
        <f t="shared" si="66"/>
        <v>0.80520000000000003</v>
      </c>
      <c r="T71" s="1">
        <f t="shared" si="66"/>
        <v>3.1233333333333335</v>
      </c>
      <c r="U71" s="14">
        <f t="shared" si="66"/>
        <v>18.418066666666665</v>
      </c>
      <c r="V71" s="14">
        <f t="shared" si="66"/>
        <v>29.275199999999998</v>
      </c>
      <c r="W71" s="14">
        <f t="shared" si="66"/>
        <v>10.074066666666667</v>
      </c>
      <c r="X71" s="14">
        <f t="shared" si="66"/>
        <v>22.872399999999999</v>
      </c>
      <c r="Y71" s="14">
        <f t="shared" si="66"/>
        <v>14.324999999999998</v>
      </c>
      <c r="Z71" s="14">
        <f t="shared" si="66"/>
        <v>2856.9737333333337</v>
      </c>
      <c r="AB71">
        <v>2</v>
      </c>
      <c r="AC71">
        <v>59</v>
      </c>
      <c r="AD71">
        <v>60</v>
      </c>
      <c r="AE71">
        <v>11777.611999999999</v>
      </c>
      <c r="AF71">
        <v>-995.17700000000002</v>
      </c>
      <c r="AG71">
        <v>1986.682</v>
      </c>
      <c r="AH71">
        <v>0.26600000000000001</v>
      </c>
      <c r="AI71">
        <v>8.6739999999999995</v>
      </c>
      <c r="AJ71">
        <v>5.718</v>
      </c>
      <c r="AK71">
        <v>5698.3980000000001</v>
      </c>
      <c r="AL71">
        <v>-1005.979</v>
      </c>
      <c r="AM71">
        <v>1</v>
      </c>
      <c r="AN71">
        <v>0.80200000000000005</v>
      </c>
      <c r="AO71">
        <v>1</v>
      </c>
      <c r="AP71">
        <v>1</v>
      </c>
      <c r="AQ71">
        <v>1.2849999999999999</v>
      </c>
      <c r="AR71">
        <v>12.78</v>
      </c>
      <c r="AS71">
        <v>15.423</v>
      </c>
      <c r="AT71">
        <v>2.7570000000000001</v>
      </c>
      <c r="AU71">
        <v>11.586</v>
      </c>
      <c r="AV71">
        <v>5.9390000000000001</v>
      </c>
      <c r="AW71">
        <v>2266.165</v>
      </c>
    </row>
    <row r="72" spans="5:49" x14ac:dyDescent="0.2">
      <c r="E72" t="s">
        <v>41</v>
      </c>
      <c r="H72" s="1">
        <f t="shared" ref="H72:Z72" si="67">AVERAGE(H4:H6)</f>
        <v>3.2742016333333339</v>
      </c>
      <c r="I72" s="1">
        <f t="shared" si="67"/>
        <v>-0.33624953333333324</v>
      </c>
      <c r="J72" s="1">
        <f t="shared" si="67"/>
        <v>1.0272354000000001</v>
      </c>
      <c r="K72" s="1">
        <f t="shared" si="67"/>
        <v>-2.4333333333333335E-2</v>
      </c>
      <c r="L72" s="1">
        <f t="shared" si="67"/>
        <v>10.791600000000001</v>
      </c>
      <c r="M72" s="1">
        <f t="shared" si="67"/>
        <v>2.2550333333333334</v>
      </c>
      <c r="N72" s="1">
        <f t="shared" si="67"/>
        <v>1.5325322333333335</v>
      </c>
      <c r="O72" s="1">
        <f t="shared" si="67"/>
        <v>-0.3363285333333334</v>
      </c>
      <c r="P72" s="1">
        <f t="shared" si="67"/>
        <v>0.97460000000000002</v>
      </c>
      <c r="Q72" s="1">
        <f t="shared" si="67"/>
        <v>0.76806666666666679</v>
      </c>
      <c r="R72" s="1">
        <f t="shared" si="67"/>
        <v>0.996</v>
      </c>
      <c r="S72" s="1">
        <f t="shared" si="67"/>
        <v>0.87306666666666677</v>
      </c>
      <c r="T72" s="1">
        <f t="shared" si="67"/>
        <v>1.0831999999999999</v>
      </c>
      <c r="U72" s="14">
        <f t="shared" si="67"/>
        <v>9.9651333333333323</v>
      </c>
      <c r="V72" s="14">
        <f t="shared" si="67"/>
        <v>16.107600000000001</v>
      </c>
      <c r="W72" s="14">
        <f t="shared" si="67"/>
        <v>6.4507333333333321</v>
      </c>
      <c r="X72" s="14">
        <f t="shared" si="67"/>
        <v>13.107533333333331</v>
      </c>
      <c r="Y72" s="14">
        <f t="shared" si="67"/>
        <v>8.7342666666666648</v>
      </c>
      <c r="Z72" s="14">
        <f t="shared" si="67"/>
        <v>1283.2342666666666</v>
      </c>
      <c r="AB72">
        <v>2</v>
      </c>
      <c r="AC72">
        <v>21</v>
      </c>
      <c r="AD72">
        <v>120</v>
      </c>
      <c r="AE72">
        <v>4274.9620000000004</v>
      </c>
      <c r="AF72">
        <v>150.74700000000001</v>
      </c>
      <c r="AG72">
        <v>595.53599999999994</v>
      </c>
      <c r="AH72">
        <v>-0.27900000000000003</v>
      </c>
      <c r="AI72">
        <v>35.835000000000001</v>
      </c>
      <c r="AJ72">
        <v>5.2779999999999996</v>
      </c>
      <c r="AK72">
        <v>2068.9470000000001</v>
      </c>
      <c r="AL72">
        <v>155.07400000000001</v>
      </c>
      <c r="AM72">
        <v>0.97499999999999998</v>
      </c>
      <c r="AN72">
        <v>0.86799999999999999</v>
      </c>
      <c r="AO72">
        <v>0.95699999999999996</v>
      </c>
      <c r="AP72">
        <v>0.79300000000000004</v>
      </c>
      <c r="AQ72">
        <v>1.754</v>
      </c>
      <c r="AR72">
        <v>10.913</v>
      </c>
      <c r="AS72">
        <v>42.259</v>
      </c>
      <c r="AT72">
        <v>29.916</v>
      </c>
      <c r="AU72">
        <v>38.890999999999998</v>
      </c>
      <c r="AV72">
        <v>32.914999999999999</v>
      </c>
      <c r="AW72">
        <v>1060.1020000000001</v>
      </c>
    </row>
    <row r="73" spans="5:49" x14ac:dyDescent="0.2">
      <c r="E73" t="s">
        <v>40</v>
      </c>
      <c r="H73" s="1">
        <f t="shared" ref="H73:Z73" si="68">AVERAGE(H7:H9)</f>
        <v>5.2015124666666672</v>
      </c>
      <c r="I73" s="1">
        <f t="shared" si="68"/>
        <v>-0.23727900000000002</v>
      </c>
      <c r="J73" s="1">
        <f t="shared" si="68"/>
        <v>1.1844598666666668</v>
      </c>
      <c r="K73" s="1">
        <f t="shared" si="68"/>
        <v>8.5466666666666677E-2</v>
      </c>
      <c r="L73" s="1">
        <f t="shared" si="68"/>
        <v>9.6796000000000006</v>
      </c>
      <c r="M73" s="1">
        <f t="shared" si="68"/>
        <v>2.8106333333333335</v>
      </c>
      <c r="N73" s="1">
        <f t="shared" si="68"/>
        <v>2.4274191999999997</v>
      </c>
      <c r="O73" s="1">
        <f t="shared" si="68"/>
        <v>-0.23903686666666665</v>
      </c>
      <c r="P73" s="1">
        <f t="shared" si="68"/>
        <v>0.97679999999999989</v>
      </c>
      <c r="Q73" s="1">
        <f t="shared" si="68"/>
        <v>0.8468</v>
      </c>
      <c r="R73" s="1">
        <f t="shared" si="68"/>
        <v>1</v>
      </c>
      <c r="S73" s="1">
        <f t="shared" si="68"/>
        <v>0.95279999999999998</v>
      </c>
      <c r="T73" s="1">
        <f t="shared" si="68"/>
        <v>0.90513333333333323</v>
      </c>
      <c r="U73" s="14">
        <f t="shared" si="68"/>
        <v>13.370399999999998</v>
      </c>
      <c r="V73" s="14">
        <f t="shared" si="68"/>
        <v>17.288466666666665</v>
      </c>
      <c r="W73" s="14">
        <f t="shared" si="68"/>
        <v>4.0103333333333335</v>
      </c>
      <c r="X73" s="14">
        <f t="shared" si="68"/>
        <v>12.747999999999999</v>
      </c>
      <c r="Y73" s="14">
        <f t="shared" si="68"/>
        <v>7.0339999999999989</v>
      </c>
      <c r="Z73" s="14">
        <f t="shared" si="68"/>
        <v>1470.1362666666666</v>
      </c>
      <c r="AB73">
        <v>2</v>
      </c>
      <c r="AC73">
        <v>22</v>
      </c>
      <c r="AD73">
        <v>12</v>
      </c>
      <c r="AE73">
        <v>19680.076000000001</v>
      </c>
      <c r="AF73">
        <v>-1062.556</v>
      </c>
      <c r="AG73">
        <v>4150.1409999999996</v>
      </c>
      <c r="AH73">
        <v>-1.2929999999999999</v>
      </c>
      <c r="AI73">
        <v>26.827000000000002</v>
      </c>
      <c r="AJ73">
        <v>13.829000000000001</v>
      </c>
      <c r="AK73">
        <v>8962.1419999999998</v>
      </c>
      <c r="AL73">
        <v>-1056.261</v>
      </c>
      <c r="AM73">
        <v>0.93400000000000005</v>
      </c>
      <c r="AN73">
        <v>0.66900000000000004</v>
      </c>
      <c r="AO73">
        <v>0.88800000000000001</v>
      </c>
      <c r="AP73">
        <v>0.60299999999999998</v>
      </c>
      <c r="AQ73">
        <v>7.0529999999999999</v>
      </c>
      <c r="AR73">
        <v>31.620999999999999</v>
      </c>
      <c r="AS73">
        <v>43.697000000000003</v>
      </c>
      <c r="AT73">
        <v>11.89</v>
      </c>
      <c r="AU73">
        <v>34.262</v>
      </c>
      <c r="AV73">
        <v>19.358000000000001</v>
      </c>
      <c r="AW73">
        <v>5727.9250000000002</v>
      </c>
    </row>
    <row r="74" spans="5:49" x14ac:dyDescent="0.2">
      <c r="E74" t="s">
        <v>39</v>
      </c>
      <c r="H74" s="1">
        <f t="shared" ref="H74:Z74" si="69">AVERAGE(H10:H12)</f>
        <v>6.0908161000000005</v>
      </c>
      <c r="I74" s="1">
        <f t="shared" si="69"/>
        <v>-2.5461076</v>
      </c>
      <c r="J74" s="1">
        <f t="shared" si="69"/>
        <v>3.3213544000000002</v>
      </c>
      <c r="K74" s="1">
        <f t="shared" si="69"/>
        <v>7.5999999999999998E-2</v>
      </c>
      <c r="L74" s="1">
        <f t="shared" si="69"/>
        <v>10.18</v>
      </c>
      <c r="M74" s="1">
        <f t="shared" si="69"/>
        <v>3.1073999999999997</v>
      </c>
      <c r="N74" s="1">
        <f t="shared" si="69"/>
        <v>2.7825258333333331</v>
      </c>
      <c r="O74" s="1">
        <f t="shared" si="69"/>
        <v>-2.4698974000000002</v>
      </c>
      <c r="P74" s="1">
        <f t="shared" si="69"/>
        <v>0.87939999999999996</v>
      </c>
      <c r="Q74" s="1">
        <f t="shared" si="69"/>
        <v>0.53713333333333335</v>
      </c>
      <c r="R74" s="1">
        <f t="shared" si="69"/>
        <v>0.99540000000000006</v>
      </c>
      <c r="S74" s="1">
        <f t="shared" si="69"/>
        <v>0.87366666666666648</v>
      </c>
      <c r="T74" s="1">
        <f t="shared" si="69"/>
        <v>1.4831333333333336</v>
      </c>
      <c r="U74" s="14">
        <f t="shared" si="69"/>
        <v>15.062466666666666</v>
      </c>
      <c r="V74" s="14">
        <f t="shared" si="69"/>
        <v>19.014600000000002</v>
      </c>
      <c r="W74" s="14">
        <f t="shared" si="69"/>
        <v>3.9695333333333331</v>
      </c>
      <c r="X74" s="14">
        <f t="shared" si="69"/>
        <v>13.479733333333334</v>
      </c>
      <c r="Y74" s="14">
        <f t="shared" si="69"/>
        <v>7.3044666666666664</v>
      </c>
      <c r="Z74" s="14">
        <f t="shared" si="69"/>
        <v>3783.8881333333334</v>
      </c>
      <c r="AB74">
        <v>2</v>
      </c>
      <c r="AC74">
        <v>23</v>
      </c>
      <c r="AD74">
        <v>60</v>
      </c>
      <c r="AE74">
        <v>9086.8130000000001</v>
      </c>
      <c r="AF74">
        <v>-1629.0920000000001</v>
      </c>
      <c r="AG74">
        <v>2426.498</v>
      </c>
      <c r="AH74">
        <v>-0.16400000000000001</v>
      </c>
      <c r="AI74">
        <v>21.870999999999999</v>
      </c>
      <c r="AJ74">
        <v>7.524</v>
      </c>
      <c r="AK74">
        <v>4406.433</v>
      </c>
      <c r="AL74">
        <v>-1644.713</v>
      </c>
      <c r="AM74">
        <v>0.93400000000000005</v>
      </c>
      <c r="AN74">
        <v>0.64500000000000002</v>
      </c>
      <c r="AO74">
        <v>0.879</v>
      </c>
      <c r="AP74">
        <v>0.69799999999999995</v>
      </c>
      <c r="AQ74">
        <v>4.1619999999999999</v>
      </c>
      <c r="AR74">
        <v>16.335000000000001</v>
      </c>
      <c r="AS74">
        <v>34.042999999999999</v>
      </c>
      <c r="AT74">
        <v>14.192</v>
      </c>
      <c r="AU74">
        <v>27.065000000000001</v>
      </c>
      <c r="AV74">
        <v>17.844000000000001</v>
      </c>
      <c r="AW74">
        <v>3438.21</v>
      </c>
    </row>
    <row r="75" spans="5:49" x14ac:dyDescent="0.2">
      <c r="E75" t="s">
        <v>38</v>
      </c>
      <c r="H75" s="1">
        <f t="shared" ref="H75:Z75" si="70">AVERAGE(H13:H15)</f>
        <v>5.5101595333333329</v>
      </c>
      <c r="I75" s="1">
        <f t="shared" si="70"/>
        <v>-2.0456629999999998</v>
      </c>
      <c r="J75" s="1">
        <f t="shared" si="70"/>
        <v>2.4196179999999998</v>
      </c>
      <c r="K75" s="1">
        <f t="shared" si="70"/>
        <v>0.17513333333333334</v>
      </c>
      <c r="L75" s="1">
        <f t="shared" si="70"/>
        <v>9.7937333333333338</v>
      </c>
      <c r="M75" s="1">
        <f t="shared" si="70"/>
        <v>2.9057666666666671</v>
      </c>
      <c r="N75" s="1">
        <f t="shared" si="70"/>
        <v>2.5630532666666666</v>
      </c>
      <c r="O75" s="1">
        <f t="shared" si="70"/>
        <v>-2.0098952666666663</v>
      </c>
      <c r="P75" s="1">
        <f t="shared" si="70"/>
        <v>0.95093333333333341</v>
      </c>
      <c r="Q75" s="1">
        <f t="shared" si="70"/>
        <v>0.68046666666666666</v>
      </c>
      <c r="R75" s="1">
        <f t="shared" si="70"/>
        <v>1</v>
      </c>
      <c r="S75" s="1">
        <f t="shared" si="70"/>
        <v>0.96206666666666674</v>
      </c>
      <c r="T75" s="1">
        <f t="shared" si="70"/>
        <v>1.1123333333333332</v>
      </c>
      <c r="U75" s="14">
        <f t="shared" si="70"/>
        <v>13.264933333333333</v>
      </c>
      <c r="V75" s="14">
        <f t="shared" si="70"/>
        <v>16.894400000000001</v>
      </c>
      <c r="W75" s="14">
        <f t="shared" si="70"/>
        <v>3.964</v>
      </c>
      <c r="X75" s="14">
        <f t="shared" si="70"/>
        <v>12.752533333333332</v>
      </c>
      <c r="Y75" s="14">
        <f t="shared" si="70"/>
        <v>7.1139333333333328</v>
      </c>
      <c r="Z75" s="14">
        <f t="shared" si="70"/>
        <v>2764.9850666666662</v>
      </c>
      <c r="AB75">
        <v>2</v>
      </c>
      <c r="AC75">
        <v>24</v>
      </c>
      <c r="AD75">
        <v>120</v>
      </c>
      <c r="AE75">
        <v>8127.9949999999999</v>
      </c>
      <c r="AF75">
        <v>377.899</v>
      </c>
      <c r="AG75">
        <v>1864.5889999999999</v>
      </c>
      <c r="AH75">
        <v>-0.55300000000000005</v>
      </c>
      <c r="AI75">
        <v>27.056000000000001</v>
      </c>
      <c r="AJ75">
        <v>7.9089999999999998</v>
      </c>
      <c r="AK75">
        <v>3954.4180000000001</v>
      </c>
      <c r="AL75">
        <v>376.834</v>
      </c>
      <c r="AM75">
        <v>0.93400000000000005</v>
      </c>
      <c r="AN75">
        <v>0.65300000000000002</v>
      </c>
      <c r="AO75">
        <v>0.85299999999999998</v>
      </c>
      <c r="AP75">
        <v>0.65500000000000003</v>
      </c>
      <c r="AQ75">
        <v>3.9780000000000002</v>
      </c>
      <c r="AR75">
        <v>17.141999999999999</v>
      </c>
      <c r="AS75">
        <v>40.887</v>
      </c>
      <c r="AT75">
        <v>18.911000000000001</v>
      </c>
      <c r="AU75">
        <v>32.854999999999997</v>
      </c>
      <c r="AV75">
        <v>22.701000000000001</v>
      </c>
      <c r="AW75">
        <v>2603.2829999999999</v>
      </c>
    </row>
    <row r="76" spans="5:49" x14ac:dyDescent="0.2">
      <c r="E76" t="s">
        <v>37</v>
      </c>
      <c r="H76" s="1">
        <f t="shared" ref="H76:Z76" si="71">AVERAGE(H22:H24)</f>
        <v>5.2793492999999998</v>
      </c>
      <c r="I76" s="1">
        <f t="shared" si="71"/>
        <v>0.10854279999999998</v>
      </c>
      <c r="J76" s="1">
        <f t="shared" si="71"/>
        <v>1.6258790000000001</v>
      </c>
      <c r="K76" s="1">
        <f t="shared" si="71"/>
        <v>-0.20306666666666665</v>
      </c>
      <c r="L76" s="1">
        <f t="shared" si="71"/>
        <v>25.153999999999996</v>
      </c>
      <c r="M76" s="1">
        <f t="shared" si="71"/>
        <v>3.4050666666666665</v>
      </c>
      <c r="N76" s="1">
        <f t="shared" si="71"/>
        <v>2.4843834</v>
      </c>
      <c r="O76" s="1">
        <f t="shared" si="71"/>
        <v>0.10313993333333334</v>
      </c>
      <c r="P76" s="1">
        <f t="shared" si="71"/>
        <v>0.94993333333333341</v>
      </c>
      <c r="Q76" s="1">
        <f t="shared" si="71"/>
        <v>0.79686666666666672</v>
      </c>
      <c r="R76" s="1">
        <f t="shared" si="71"/>
        <v>0.93733333333333324</v>
      </c>
      <c r="S76" s="1">
        <f t="shared" si="71"/>
        <v>0.78506666666666669</v>
      </c>
      <c r="T76" s="1">
        <f t="shared" si="71"/>
        <v>2.6577999999999999</v>
      </c>
      <c r="U76" s="14">
        <f t="shared" si="71"/>
        <v>15.166933333333333</v>
      </c>
      <c r="V76" s="14">
        <f t="shared" si="71"/>
        <v>34.45406666666667</v>
      </c>
      <c r="W76" s="14">
        <f t="shared" si="71"/>
        <v>17.869933333333332</v>
      </c>
      <c r="X76" s="14">
        <f t="shared" si="71"/>
        <v>29.109466666666666</v>
      </c>
      <c r="Y76" s="14">
        <f t="shared" si="71"/>
        <v>21.663600000000002</v>
      </c>
      <c r="Z76" s="14">
        <f t="shared" si="71"/>
        <v>2219.1684</v>
      </c>
      <c r="AB76">
        <v>2</v>
      </c>
      <c r="AC76">
        <v>25</v>
      </c>
      <c r="AD76">
        <v>12</v>
      </c>
      <c r="AE76">
        <v>18070.001</v>
      </c>
      <c r="AF76">
        <v>-279.08499999999998</v>
      </c>
      <c r="AG76">
        <v>3022.3530000000001</v>
      </c>
      <c r="AH76">
        <v>-0.64600000000000002</v>
      </c>
      <c r="AI76">
        <v>20.562999999999999</v>
      </c>
      <c r="AJ76">
        <v>9.9909999999999997</v>
      </c>
      <c r="AK76">
        <v>8124.8980000000001</v>
      </c>
      <c r="AL76">
        <v>-298.423</v>
      </c>
      <c r="AM76">
        <v>0.93400000000000005</v>
      </c>
      <c r="AN76">
        <v>0.72699999999999998</v>
      </c>
      <c r="AO76">
        <v>0.879</v>
      </c>
      <c r="AP76">
        <v>0.55200000000000005</v>
      </c>
      <c r="AQ76">
        <v>5.54</v>
      </c>
      <c r="AR76">
        <v>23.332000000000001</v>
      </c>
      <c r="AS76">
        <v>35.216000000000001</v>
      </c>
      <c r="AT76">
        <v>10.013</v>
      </c>
      <c r="AU76">
        <v>26.21</v>
      </c>
      <c r="AV76">
        <v>15.381</v>
      </c>
      <c r="AW76">
        <v>4064.9369999999999</v>
      </c>
    </row>
    <row r="77" spans="5:49" x14ac:dyDescent="0.2">
      <c r="E77" t="s">
        <v>36</v>
      </c>
      <c r="H77" s="1">
        <f t="shared" ref="H77:Z77" si="72">AVERAGE(H25:H27)</f>
        <v>6.3742749999999999</v>
      </c>
      <c r="I77" s="1">
        <f t="shared" si="72"/>
        <v>0.21814953333333334</v>
      </c>
      <c r="J77" s="1">
        <f t="shared" si="72"/>
        <v>2.385591666666667</v>
      </c>
      <c r="K77" s="1">
        <f t="shared" si="72"/>
        <v>-0.503</v>
      </c>
      <c r="L77" s="1">
        <f t="shared" si="72"/>
        <v>25.533533333333335</v>
      </c>
      <c r="M77" s="1">
        <f t="shared" si="72"/>
        <v>4.5887666666666673</v>
      </c>
      <c r="N77" s="1">
        <f t="shared" si="72"/>
        <v>3.0202419666666667</v>
      </c>
      <c r="O77" s="1">
        <f t="shared" si="72"/>
        <v>0.2085504</v>
      </c>
      <c r="P77" s="1">
        <f t="shared" si="72"/>
        <v>0.94653333333333334</v>
      </c>
      <c r="Q77" s="1">
        <f t="shared" si="72"/>
        <v>0.73673333333333346</v>
      </c>
      <c r="R77" s="1">
        <f t="shared" si="72"/>
        <v>0.88839999999999997</v>
      </c>
      <c r="S77" s="1">
        <f t="shared" si="72"/>
        <v>0.65920000000000001</v>
      </c>
      <c r="T77" s="1">
        <f t="shared" si="72"/>
        <v>4.4989333333333335</v>
      </c>
      <c r="U77" s="14">
        <f t="shared" si="72"/>
        <v>20.193333333333332</v>
      </c>
      <c r="V77" s="14">
        <f t="shared" si="72"/>
        <v>38.653133333333336</v>
      </c>
      <c r="W77" s="14">
        <f t="shared" si="72"/>
        <v>16.007200000000001</v>
      </c>
      <c r="X77" s="14">
        <f t="shared" si="72"/>
        <v>31.164133333333336</v>
      </c>
      <c r="Y77" s="14">
        <f t="shared" si="72"/>
        <v>20.7042</v>
      </c>
      <c r="Z77" s="14">
        <f t="shared" si="72"/>
        <v>3336.8635333333332</v>
      </c>
      <c r="AB77">
        <v>2</v>
      </c>
      <c r="AC77">
        <v>26</v>
      </c>
      <c r="AD77">
        <v>60</v>
      </c>
      <c r="AE77">
        <v>7998.2110000000002</v>
      </c>
      <c r="AF77">
        <v>-76.454999999999998</v>
      </c>
      <c r="AG77">
        <v>1696.7719999999999</v>
      </c>
      <c r="AH77">
        <v>-7.1999999999999995E-2</v>
      </c>
      <c r="AI77">
        <v>24.492999999999999</v>
      </c>
      <c r="AJ77">
        <v>6.6970000000000001</v>
      </c>
      <c r="AK77">
        <v>3846.3969999999999</v>
      </c>
      <c r="AL77">
        <v>-80.822999999999993</v>
      </c>
      <c r="AM77">
        <v>0.93400000000000005</v>
      </c>
      <c r="AN77">
        <v>0.66100000000000003</v>
      </c>
      <c r="AO77">
        <v>0.82799999999999996</v>
      </c>
      <c r="AP77">
        <v>0.58599999999999997</v>
      </c>
      <c r="AQ77">
        <v>4.1280000000000001</v>
      </c>
      <c r="AR77">
        <v>14.593</v>
      </c>
      <c r="AS77">
        <v>34.652999999999999</v>
      </c>
      <c r="AT77">
        <v>17.670999999999999</v>
      </c>
      <c r="AU77">
        <v>28.577999999999999</v>
      </c>
      <c r="AV77">
        <v>21.102</v>
      </c>
      <c r="AW77">
        <v>2458.5369999999998</v>
      </c>
    </row>
    <row r="78" spans="5:49" x14ac:dyDescent="0.2">
      <c r="E78" t="s">
        <v>35</v>
      </c>
      <c r="H78" s="1">
        <f t="shared" ref="H78:Z78" si="73">AVERAGE(H28:H30)</f>
        <v>5.8064078666666674</v>
      </c>
      <c r="I78" s="1">
        <f t="shared" si="73"/>
        <v>-0.98931240000000009</v>
      </c>
      <c r="J78" s="1">
        <f t="shared" si="73"/>
        <v>2.4530219333333334</v>
      </c>
      <c r="K78" s="1">
        <f t="shared" si="73"/>
        <v>-0.29806666666666665</v>
      </c>
      <c r="L78" s="1">
        <f t="shared" si="73"/>
        <v>29.476933333333331</v>
      </c>
      <c r="M78" s="1">
        <f t="shared" si="73"/>
        <v>4.3232666666666661</v>
      </c>
      <c r="N78" s="1">
        <f t="shared" si="73"/>
        <v>2.7088397999999998</v>
      </c>
      <c r="O78" s="1">
        <f t="shared" si="73"/>
        <v>-0.98632399999999987</v>
      </c>
      <c r="P78" s="1">
        <f t="shared" si="73"/>
        <v>0.92453333333333332</v>
      </c>
      <c r="Q78" s="1">
        <f t="shared" si="73"/>
        <v>0.71226666666666671</v>
      </c>
      <c r="R78" s="1">
        <f t="shared" si="73"/>
        <v>0.91093333333333337</v>
      </c>
      <c r="S78" s="1">
        <f t="shared" si="73"/>
        <v>0.6700666666666667</v>
      </c>
      <c r="T78" s="1">
        <f t="shared" si="73"/>
        <v>4.0708666666666664</v>
      </c>
      <c r="U78" s="14">
        <f t="shared" si="73"/>
        <v>19.237933333333334</v>
      </c>
      <c r="V78" s="14">
        <f t="shared" si="73"/>
        <v>41.458133333333329</v>
      </c>
      <c r="W78" s="14">
        <f t="shared" si="73"/>
        <v>20.406733333333332</v>
      </c>
      <c r="X78" s="14">
        <f t="shared" si="73"/>
        <v>34.633400000000002</v>
      </c>
      <c r="Y78" s="14">
        <f t="shared" si="73"/>
        <v>24.968400000000003</v>
      </c>
      <c r="Z78" s="14">
        <f t="shared" si="73"/>
        <v>3306.7166666666667</v>
      </c>
      <c r="AB78">
        <v>2</v>
      </c>
      <c r="AC78">
        <v>27</v>
      </c>
      <c r="AD78">
        <v>120</v>
      </c>
      <c r="AE78">
        <v>6745.4059999999999</v>
      </c>
      <c r="AF78">
        <v>-230.48099999999999</v>
      </c>
      <c r="AG78">
        <v>753.46799999999996</v>
      </c>
      <c r="AH78">
        <v>-7.1999999999999995E-2</v>
      </c>
      <c r="AI78">
        <v>42.006999999999998</v>
      </c>
      <c r="AJ78">
        <v>8.0960000000000001</v>
      </c>
      <c r="AK78">
        <v>3268.5529999999999</v>
      </c>
      <c r="AL78">
        <v>-218.73500000000001</v>
      </c>
      <c r="AM78">
        <v>1</v>
      </c>
      <c r="AN78">
        <v>0.92600000000000005</v>
      </c>
      <c r="AO78">
        <v>1</v>
      </c>
      <c r="AP78">
        <v>0.90500000000000003</v>
      </c>
      <c r="AQ78">
        <v>1.982</v>
      </c>
      <c r="AR78">
        <v>16.777999999999999</v>
      </c>
      <c r="AS78">
        <v>51.350999999999999</v>
      </c>
      <c r="AT78">
        <v>33.625</v>
      </c>
      <c r="AU78">
        <v>46.420999999999999</v>
      </c>
      <c r="AV78">
        <v>37.683</v>
      </c>
      <c r="AW78">
        <v>943.899</v>
      </c>
    </row>
    <row r="79" spans="5:49" x14ac:dyDescent="0.2">
      <c r="E79" t="s">
        <v>34</v>
      </c>
      <c r="H79" s="1">
        <f>AVERAGE(H31:H33)</f>
        <v>6.9313992000000004</v>
      </c>
      <c r="I79" s="1">
        <f>AVERAGE(I31:I33)</f>
        <v>-0.99297386666666687</v>
      </c>
      <c r="J79" s="1">
        <f>AVERAGE(J31:J33)</f>
        <v>3.1351762000000001</v>
      </c>
      <c r="K79" s="1">
        <f>AVERAGE(K31:K33)</f>
        <v>-0.42780000000000001</v>
      </c>
      <c r="L79" s="1">
        <f>AVERAGE(L25:L27)</f>
        <v>25.533533333333335</v>
      </c>
      <c r="M79" s="1">
        <f>AVERAGE(M25:M27)</f>
        <v>4.5887666666666673</v>
      </c>
      <c r="N79" s="1">
        <f>AVERAGE(N25:N27)</f>
        <v>3.0202419666666667</v>
      </c>
      <c r="O79" s="1">
        <f>AVERAGE(O31:O33)</f>
        <v>-0.99022679999999996</v>
      </c>
      <c r="P79" s="1">
        <f t="shared" ref="P79:Z79" si="74">AVERAGE(P25:P27)</f>
        <v>0.94653333333333334</v>
      </c>
      <c r="Q79" s="1">
        <f t="shared" si="74"/>
        <v>0.73673333333333346</v>
      </c>
      <c r="R79" s="1">
        <f t="shared" si="74"/>
        <v>0.88839999999999997</v>
      </c>
      <c r="S79" s="1">
        <f t="shared" si="74"/>
        <v>0.65920000000000001</v>
      </c>
      <c r="T79" s="1">
        <f t="shared" si="74"/>
        <v>4.4989333333333335</v>
      </c>
      <c r="U79" s="14">
        <f t="shared" si="74"/>
        <v>20.193333333333332</v>
      </c>
      <c r="V79" s="14">
        <f t="shared" si="74"/>
        <v>38.653133333333336</v>
      </c>
      <c r="W79" s="14">
        <f t="shared" si="74"/>
        <v>16.007200000000001</v>
      </c>
      <c r="X79" s="14">
        <f t="shared" si="74"/>
        <v>31.164133333333336</v>
      </c>
      <c r="Y79" s="14">
        <f t="shared" si="74"/>
        <v>20.7042</v>
      </c>
      <c r="Z79" s="14">
        <f t="shared" si="74"/>
        <v>3336.8635333333332</v>
      </c>
      <c r="AB79">
        <v>2</v>
      </c>
      <c r="AC79">
        <v>28</v>
      </c>
      <c r="AD79">
        <v>12</v>
      </c>
      <c r="AE79">
        <v>25574.81</v>
      </c>
      <c r="AF79">
        <v>-3800.0259999999998</v>
      </c>
      <c r="AG79">
        <v>6974.6940000000004</v>
      </c>
      <c r="AH79">
        <v>-1.7849999999999999</v>
      </c>
      <c r="AI79">
        <v>18.788</v>
      </c>
      <c r="AJ79">
        <v>12.46</v>
      </c>
      <c r="AK79">
        <v>12076.477000000001</v>
      </c>
      <c r="AL79">
        <v>-3788.7249999999999</v>
      </c>
      <c r="AM79">
        <v>0.876</v>
      </c>
      <c r="AN79">
        <v>0.496</v>
      </c>
      <c r="AO79">
        <v>0.89700000000000002</v>
      </c>
      <c r="AP79">
        <v>0.53400000000000003</v>
      </c>
      <c r="AQ79">
        <v>6.8659999999999997</v>
      </c>
      <c r="AR79">
        <v>32.103000000000002</v>
      </c>
      <c r="AS79">
        <v>45.128999999999998</v>
      </c>
      <c r="AT79">
        <v>7.1239999999999997</v>
      </c>
      <c r="AU79">
        <v>27.948</v>
      </c>
      <c r="AV79">
        <v>13.54</v>
      </c>
      <c r="AW79">
        <v>8092.6120000000001</v>
      </c>
    </row>
    <row r="80" spans="5:49" x14ac:dyDescent="0.2">
      <c r="E80" t="s">
        <v>33</v>
      </c>
      <c r="H80" s="1">
        <f t="shared" ref="H80:Z80" si="75">AVERAGE(H40:H42)</f>
        <v>10.9636774</v>
      </c>
      <c r="I80" s="1">
        <f t="shared" si="75"/>
        <v>5.9290952666666668</v>
      </c>
      <c r="J80" s="1">
        <f t="shared" si="75"/>
        <v>7.8134836000000005</v>
      </c>
      <c r="K80" s="1">
        <f t="shared" si="75"/>
        <v>-0.64873333333333327</v>
      </c>
      <c r="L80" s="1">
        <f t="shared" si="75"/>
        <v>23.699200000000001</v>
      </c>
      <c r="M80" s="1">
        <f t="shared" si="75"/>
        <v>6.8942000000000005</v>
      </c>
      <c r="N80" s="1">
        <f t="shared" si="75"/>
        <v>5.2374304333333335</v>
      </c>
      <c r="O80" s="1">
        <f t="shared" si="75"/>
        <v>5.927520266666666</v>
      </c>
      <c r="P80" s="1">
        <f t="shared" si="75"/>
        <v>0.67979999999999985</v>
      </c>
      <c r="Q80" s="1">
        <f t="shared" si="75"/>
        <v>0.31186666666666668</v>
      </c>
      <c r="R80" s="1">
        <f t="shared" si="75"/>
        <v>0.88859999999999995</v>
      </c>
      <c r="S80" s="1">
        <f t="shared" si="75"/>
        <v>0.6</v>
      </c>
      <c r="T80" s="1">
        <f t="shared" si="75"/>
        <v>6.4980000000000002</v>
      </c>
      <c r="U80" s="14">
        <f t="shared" si="75"/>
        <v>33.861799999999995</v>
      </c>
      <c r="V80" s="14">
        <f t="shared" si="75"/>
        <v>47.326266666666662</v>
      </c>
      <c r="W80" s="14">
        <f t="shared" si="75"/>
        <v>11.547333333333334</v>
      </c>
      <c r="X80" s="14">
        <f t="shared" si="75"/>
        <v>33.064666666666668</v>
      </c>
      <c r="Y80" s="14">
        <f t="shared" si="75"/>
        <v>17.279866666666663</v>
      </c>
      <c r="Z80" s="14">
        <f t="shared" si="75"/>
        <v>9012.6222666666654</v>
      </c>
      <c r="AB80">
        <v>2</v>
      </c>
      <c r="AC80">
        <v>29</v>
      </c>
      <c r="AD80">
        <v>60</v>
      </c>
      <c r="AE80">
        <v>10348.627</v>
      </c>
      <c r="AF80">
        <v>-667.49699999999996</v>
      </c>
      <c r="AG80">
        <v>2314.0859999999998</v>
      </c>
      <c r="AH80">
        <v>2.7E-2</v>
      </c>
      <c r="AI80">
        <v>26.446000000000002</v>
      </c>
      <c r="AJ80">
        <v>8.4600000000000009</v>
      </c>
      <c r="AK80">
        <v>4975.09</v>
      </c>
      <c r="AL80">
        <v>-657.61599999999999</v>
      </c>
      <c r="AM80">
        <v>0.86799999999999999</v>
      </c>
      <c r="AN80">
        <v>0.63600000000000001</v>
      </c>
      <c r="AO80">
        <v>0.78400000000000003</v>
      </c>
      <c r="AP80">
        <v>0.61199999999999999</v>
      </c>
      <c r="AQ80">
        <v>4.7439999999999998</v>
      </c>
      <c r="AR80">
        <v>18.225000000000001</v>
      </c>
      <c r="AS80">
        <v>38.472999999999999</v>
      </c>
      <c r="AT80">
        <v>17.571000000000002</v>
      </c>
      <c r="AU80">
        <v>31.751000000000001</v>
      </c>
      <c r="AV80">
        <v>21.908000000000001</v>
      </c>
      <c r="AW80">
        <v>3108.547</v>
      </c>
    </row>
    <row r="81" spans="1:49" x14ac:dyDescent="0.2">
      <c r="E81" t="s">
        <v>32</v>
      </c>
      <c r="H81" s="1">
        <f t="shared" ref="H81:Z81" si="76">AVERAGE(H43:H45)</f>
        <v>11.115553633333334</v>
      </c>
      <c r="I81" s="1">
        <f t="shared" si="76"/>
        <v>5.2253502000000003</v>
      </c>
      <c r="J81" s="1">
        <f t="shared" si="76"/>
        <v>7.8274146666666669</v>
      </c>
      <c r="K81" s="1">
        <f t="shared" si="76"/>
        <v>-0.85653333333333348</v>
      </c>
      <c r="L81" s="1">
        <f t="shared" si="76"/>
        <v>24.867066666666663</v>
      </c>
      <c r="M81" s="1">
        <f t="shared" si="76"/>
        <v>7.3782333333333341</v>
      </c>
      <c r="N81" s="1">
        <f t="shared" si="76"/>
        <v>5.2628841666666668</v>
      </c>
      <c r="O81" s="1">
        <f t="shared" si="76"/>
        <v>5.2384375333333333</v>
      </c>
      <c r="P81" s="1">
        <f t="shared" si="76"/>
        <v>0.61760000000000004</v>
      </c>
      <c r="Q81" s="1">
        <f t="shared" si="76"/>
        <v>0.32179999999999997</v>
      </c>
      <c r="R81" s="1">
        <f t="shared" si="76"/>
        <v>0.8948666666666667</v>
      </c>
      <c r="S81" s="1">
        <f t="shared" si="76"/>
        <v>0.53053333333333341</v>
      </c>
      <c r="T81" s="1">
        <f t="shared" si="76"/>
        <v>7.111133333333334</v>
      </c>
      <c r="U81" s="14">
        <f t="shared" si="76"/>
        <v>36.197666666666663</v>
      </c>
      <c r="V81" s="14">
        <f t="shared" si="76"/>
        <v>49.011333333333333</v>
      </c>
      <c r="W81" s="14">
        <f t="shared" si="76"/>
        <v>11.190999999999997</v>
      </c>
      <c r="X81" s="14">
        <f t="shared" si="76"/>
        <v>34</v>
      </c>
      <c r="Y81" s="14">
        <f t="shared" si="76"/>
        <v>18.189133333333334</v>
      </c>
      <c r="Z81" s="14">
        <f t="shared" si="76"/>
        <v>8943.2189333333336</v>
      </c>
      <c r="AB81">
        <v>2</v>
      </c>
      <c r="AC81">
        <v>30</v>
      </c>
      <c r="AD81">
        <v>120</v>
      </c>
      <c r="AE81">
        <v>8837.5439999999999</v>
      </c>
      <c r="AF81">
        <v>-623.72799999999995</v>
      </c>
      <c r="AG81">
        <v>2290.5329999999999</v>
      </c>
      <c r="AH81">
        <v>-0.52100000000000002</v>
      </c>
      <c r="AI81">
        <v>21.943000000000001</v>
      </c>
      <c r="AJ81">
        <v>6.407</v>
      </c>
      <c r="AK81">
        <v>4297.5159999999996</v>
      </c>
      <c r="AL81">
        <v>-619.87800000000004</v>
      </c>
      <c r="AM81">
        <v>0.90100000000000002</v>
      </c>
      <c r="AN81">
        <v>0.63600000000000001</v>
      </c>
      <c r="AO81">
        <v>0.81</v>
      </c>
      <c r="AP81">
        <v>0.52600000000000002</v>
      </c>
      <c r="AQ81">
        <v>4.6449999999999996</v>
      </c>
      <c r="AR81">
        <v>13.901999999999999</v>
      </c>
      <c r="AS81">
        <v>31.859000000000002</v>
      </c>
      <c r="AT81">
        <v>15.544</v>
      </c>
      <c r="AU81">
        <v>26.224</v>
      </c>
      <c r="AV81">
        <v>18.649999999999999</v>
      </c>
      <c r="AW81">
        <v>2987.4810000000002</v>
      </c>
    </row>
    <row r="82" spans="1:49" x14ac:dyDescent="0.2">
      <c r="E82" t="s">
        <v>31</v>
      </c>
      <c r="H82" s="1">
        <f t="shared" ref="H82:Z82" si="77">AVERAGE(H46:H48)</f>
        <v>10.1035615</v>
      </c>
      <c r="I82" s="1">
        <f t="shared" si="77"/>
        <v>1.1457576666666671</v>
      </c>
      <c r="J82" s="1">
        <f t="shared" si="77"/>
        <v>5.0172658666666665</v>
      </c>
      <c r="K82" s="1">
        <f t="shared" si="77"/>
        <v>-1.3299999999999998</v>
      </c>
      <c r="L82" s="1">
        <f t="shared" si="77"/>
        <v>23.799400000000002</v>
      </c>
      <c r="M82" s="1">
        <f t="shared" si="77"/>
        <v>6.5357000000000012</v>
      </c>
      <c r="N82" s="1">
        <f t="shared" si="77"/>
        <v>4.7684673333333336</v>
      </c>
      <c r="O82" s="1">
        <f t="shared" si="77"/>
        <v>1.0947013999999999</v>
      </c>
      <c r="P82" s="1">
        <f t="shared" si="77"/>
        <v>0.86786666666666668</v>
      </c>
      <c r="Q82" s="1">
        <f t="shared" si="77"/>
        <v>0.58120000000000005</v>
      </c>
      <c r="R82" s="1">
        <f t="shared" si="77"/>
        <v>0.87986666666666657</v>
      </c>
      <c r="S82" s="1">
        <f t="shared" si="77"/>
        <v>0.53859999999999997</v>
      </c>
      <c r="T82" s="1">
        <f t="shared" si="77"/>
        <v>6.5818666666666674</v>
      </c>
      <c r="U82" s="14">
        <f t="shared" si="77"/>
        <v>32.611400000000003</v>
      </c>
      <c r="V82" s="14">
        <f t="shared" si="77"/>
        <v>49.538466666666665</v>
      </c>
      <c r="W82" s="14">
        <f t="shared" si="77"/>
        <v>12.725399999999999</v>
      </c>
      <c r="X82" s="14">
        <f t="shared" si="77"/>
        <v>34.677066666666668</v>
      </c>
      <c r="Y82" s="14">
        <f t="shared" si="77"/>
        <v>18.154133333333334</v>
      </c>
      <c r="Z82" s="14">
        <f t="shared" si="77"/>
        <v>6834.3111333333327</v>
      </c>
      <c r="AB82">
        <v>2</v>
      </c>
      <c r="AC82">
        <v>31</v>
      </c>
      <c r="AD82">
        <v>12</v>
      </c>
      <c r="AE82">
        <v>40257.805999999997</v>
      </c>
      <c r="AF82">
        <v>3250.7080000000001</v>
      </c>
      <c r="AG82">
        <v>7935.1009999999997</v>
      </c>
      <c r="AH82">
        <v>0.24</v>
      </c>
      <c r="AI82">
        <v>25.655000000000001</v>
      </c>
      <c r="AJ82">
        <v>27.879000000000001</v>
      </c>
      <c r="AK82">
        <v>17994.833999999999</v>
      </c>
      <c r="AL82">
        <v>3261.9960000000001</v>
      </c>
      <c r="AM82">
        <v>0.90900000000000003</v>
      </c>
      <c r="AN82">
        <v>0.60299999999999998</v>
      </c>
      <c r="AO82">
        <v>0.97399999999999998</v>
      </c>
      <c r="AP82">
        <v>0.73299999999999998</v>
      </c>
      <c r="AQ82">
        <v>8.1419999999999995</v>
      </c>
      <c r="AR82">
        <v>80.793999999999997</v>
      </c>
      <c r="AS82">
        <v>71.866</v>
      </c>
      <c r="AT82">
        <v>-0.88900000000000001</v>
      </c>
      <c r="AU82">
        <v>41.536000000000001</v>
      </c>
      <c r="AV82">
        <v>15.398</v>
      </c>
      <c r="AW82">
        <v>9966.6710000000003</v>
      </c>
    </row>
    <row r="83" spans="1:49" x14ac:dyDescent="0.2">
      <c r="E83" t="s">
        <v>30</v>
      </c>
      <c r="H83" s="1">
        <f t="shared" ref="H83:Z83" si="78">AVERAGE(H49:H51)</f>
        <v>11.022320166666667</v>
      </c>
      <c r="I83" s="1">
        <f t="shared" si="78"/>
        <v>0.36714186666666659</v>
      </c>
      <c r="J83" s="1">
        <f t="shared" si="78"/>
        <v>4.5748496666666663</v>
      </c>
      <c r="K83" s="1">
        <f t="shared" si="78"/>
        <v>-0.61473333333333346</v>
      </c>
      <c r="L83" s="1">
        <f t="shared" si="78"/>
        <v>25.073133333333335</v>
      </c>
      <c r="M83" s="1">
        <f t="shared" si="78"/>
        <v>7.2408666666666663</v>
      </c>
      <c r="N83" s="1">
        <f t="shared" si="78"/>
        <v>5.1772736333333338</v>
      </c>
      <c r="O83" s="1">
        <f t="shared" si="78"/>
        <v>0.31686833333333331</v>
      </c>
      <c r="P83" s="1">
        <f t="shared" si="78"/>
        <v>0.91686666666666661</v>
      </c>
      <c r="Q83" s="1">
        <f t="shared" si="78"/>
        <v>0.64959999999999996</v>
      </c>
      <c r="R83" s="1">
        <f t="shared" si="78"/>
        <v>0.90073333333333316</v>
      </c>
      <c r="S83" s="1">
        <f t="shared" si="78"/>
        <v>0.6326666666666666</v>
      </c>
      <c r="T83" s="1">
        <f t="shared" si="78"/>
        <v>6.3445999999999998</v>
      </c>
      <c r="U83" s="14">
        <f t="shared" si="78"/>
        <v>35.440133333333335</v>
      </c>
      <c r="V83" s="14">
        <f t="shared" si="78"/>
        <v>50.436866666666674</v>
      </c>
      <c r="W83" s="14">
        <f t="shared" si="78"/>
        <v>11.636799999999999</v>
      </c>
      <c r="X83" s="14">
        <f t="shared" si="78"/>
        <v>35.568933333333334</v>
      </c>
      <c r="Y83" s="14">
        <f t="shared" si="78"/>
        <v>17.886600000000001</v>
      </c>
      <c r="Z83" s="14">
        <f t="shared" si="78"/>
        <v>5816.4563333333326</v>
      </c>
      <c r="AB83">
        <v>2</v>
      </c>
      <c r="AC83">
        <v>32</v>
      </c>
      <c r="AD83">
        <v>60</v>
      </c>
      <c r="AE83">
        <v>45521.597999999998</v>
      </c>
      <c r="AF83">
        <v>7300.2330000000002</v>
      </c>
      <c r="AG83">
        <v>12343.710999999999</v>
      </c>
      <c r="AH83">
        <v>-4.6669999999999998</v>
      </c>
      <c r="AI83">
        <v>64.411000000000001</v>
      </c>
      <c r="AJ83">
        <v>52.31</v>
      </c>
      <c r="AK83">
        <v>24459.546999999999</v>
      </c>
      <c r="AL83">
        <v>6815.6589999999997</v>
      </c>
      <c r="AM83">
        <v>0.88400000000000001</v>
      </c>
      <c r="AN83">
        <v>0.504</v>
      </c>
      <c r="AO83">
        <v>0.94</v>
      </c>
      <c r="AP83">
        <v>0.629</v>
      </c>
      <c r="AQ83">
        <v>20.529</v>
      </c>
      <c r="AR83">
        <v>104.858</v>
      </c>
      <c r="AS83">
        <v>107.807</v>
      </c>
      <c r="AT83">
        <v>26.966000000000001</v>
      </c>
      <c r="AU83">
        <v>85.091999999999999</v>
      </c>
      <c r="AV83">
        <v>45.432000000000002</v>
      </c>
      <c r="AW83">
        <v>16596.287</v>
      </c>
    </row>
    <row r="84" spans="1:49" x14ac:dyDescent="0.2">
      <c r="E84" t="s">
        <v>29</v>
      </c>
      <c r="H84" s="1">
        <f t="shared" ref="H84:Z84" si="79">AVERAGE(H34:H36)</f>
        <v>15.802767266666669</v>
      </c>
      <c r="I84" s="1">
        <f t="shared" si="79"/>
        <v>0.75541793333333329</v>
      </c>
      <c r="J84" s="1">
        <f t="shared" si="79"/>
        <v>7.6212801333333333</v>
      </c>
      <c r="K84" s="1">
        <f t="shared" si="79"/>
        <v>-0.96453333333333335</v>
      </c>
      <c r="L84" s="1">
        <f t="shared" si="79"/>
        <v>38.837266666666665</v>
      </c>
      <c r="M84" s="1">
        <f t="shared" si="79"/>
        <v>13.862399999999999</v>
      </c>
      <c r="N84" s="1">
        <f t="shared" si="79"/>
        <v>7.6427108000000006</v>
      </c>
      <c r="O84" s="1">
        <f t="shared" si="79"/>
        <v>0.60385293333333323</v>
      </c>
      <c r="P84" s="1">
        <f t="shared" si="79"/>
        <v>0.8677999999999999</v>
      </c>
      <c r="Q84" s="1">
        <f t="shared" si="79"/>
        <v>0.56746666666666667</v>
      </c>
      <c r="R84" s="1">
        <f t="shared" si="79"/>
        <v>0.94706666666666672</v>
      </c>
      <c r="S84" s="1">
        <f t="shared" si="79"/>
        <v>0.67519999999999991</v>
      </c>
      <c r="T84" s="1">
        <f t="shared" si="79"/>
        <v>10.312266666666666</v>
      </c>
      <c r="U84" s="14">
        <f t="shared" si="79"/>
        <v>65.180800000000005</v>
      </c>
      <c r="V84" s="14">
        <f t="shared" si="79"/>
        <v>82.247533333333323</v>
      </c>
      <c r="W84" s="14">
        <f t="shared" si="79"/>
        <v>15.366999999999999</v>
      </c>
      <c r="X84" s="14">
        <f t="shared" si="79"/>
        <v>55.934000000000005</v>
      </c>
      <c r="Y84" s="14">
        <f t="shared" si="79"/>
        <v>27.369133333333338</v>
      </c>
      <c r="Z84" s="14">
        <f t="shared" si="79"/>
        <v>9452.4650666666657</v>
      </c>
      <c r="AB84">
        <v>2</v>
      </c>
      <c r="AC84">
        <v>33</v>
      </c>
      <c r="AD84">
        <v>120</v>
      </c>
      <c r="AE84">
        <v>23962.639999999999</v>
      </c>
      <c r="AF84">
        <v>953.28300000000002</v>
      </c>
      <c r="AG84">
        <v>5692.4970000000003</v>
      </c>
      <c r="AH84">
        <v>-0.29499999999999998</v>
      </c>
      <c r="AI84">
        <v>34.125</v>
      </c>
      <c r="AJ84">
        <v>23.904</v>
      </c>
      <c r="AK84">
        <v>11922.895</v>
      </c>
      <c r="AL84">
        <v>485.85300000000001</v>
      </c>
      <c r="AM84">
        <v>0.90900000000000003</v>
      </c>
      <c r="AN84">
        <v>0.628</v>
      </c>
      <c r="AO84">
        <v>1</v>
      </c>
      <c r="AP84">
        <v>0.78400000000000003</v>
      </c>
      <c r="AQ84">
        <v>6.6909999999999998</v>
      </c>
      <c r="AR84">
        <v>54.963000000000001</v>
      </c>
      <c r="AS84">
        <v>72.063000000000002</v>
      </c>
      <c r="AT84">
        <v>17.172000000000001</v>
      </c>
      <c r="AU84">
        <v>47.741</v>
      </c>
      <c r="AV84">
        <v>25.783000000000001</v>
      </c>
      <c r="AW84">
        <v>6827.88</v>
      </c>
    </row>
    <row r="85" spans="1:49" x14ac:dyDescent="0.2">
      <c r="E85" t="s">
        <v>28</v>
      </c>
      <c r="H85" s="1">
        <f t="shared" ref="H85:Z85" si="80">AVERAGE(H37:H39)</f>
        <v>16.623651633333335</v>
      </c>
      <c r="I85" s="1">
        <f t="shared" si="80"/>
        <v>0.78615326666666652</v>
      </c>
      <c r="J85" s="1">
        <f t="shared" si="80"/>
        <v>8.610929800000001</v>
      </c>
      <c r="K85" s="1">
        <f t="shared" si="80"/>
        <v>-0.35119999999999996</v>
      </c>
      <c r="L85" s="1">
        <f t="shared" si="80"/>
        <v>37.823666666666661</v>
      </c>
      <c r="M85" s="1">
        <f t="shared" si="80"/>
        <v>14.477266666666667</v>
      </c>
      <c r="N85" s="1">
        <f t="shared" si="80"/>
        <v>8.1068187999999992</v>
      </c>
      <c r="O85" s="1">
        <f t="shared" si="80"/>
        <v>0.76532846666666687</v>
      </c>
      <c r="P85" s="1">
        <f t="shared" si="80"/>
        <v>0.84966666666666679</v>
      </c>
      <c r="Q85" s="1">
        <f t="shared" si="80"/>
        <v>0.52393333333333336</v>
      </c>
      <c r="R85" s="1">
        <f t="shared" si="80"/>
        <v>0.94939999999999991</v>
      </c>
      <c r="S85" s="1">
        <f t="shared" si="80"/>
        <v>0.66713333333333324</v>
      </c>
      <c r="T85" s="1">
        <f t="shared" si="80"/>
        <v>10.134066666666667</v>
      </c>
      <c r="U85" s="14">
        <f t="shared" si="80"/>
        <v>65.892533333333333</v>
      </c>
      <c r="V85" s="14">
        <f t="shared" si="80"/>
        <v>79.695200000000014</v>
      </c>
      <c r="W85" s="14">
        <f t="shared" si="80"/>
        <v>13.1076</v>
      </c>
      <c r="X85" s="14">
        <f t="shared" si="80"/>
        <v>55.433</v>
      </c>
      <c r="Y85" s="14">
        <f t="shared" si="80"/>
        <v>24.925799999999999</v>
      </c>
      <c r="Z85" s="14">
        <f t="shared" si="80"/>
        <v>10296.2078</v>
      </c>
      <c r="AB85">
        <v>2</v>
      </c>
      <c r="AC85">
        <v>34</v>
      </c>
      <c r="AD85">
        <v>12</v>
      </c>
      <c r="AE85">
        <v>30977.705000000002</v>
      </c>
      <c r="AF85">
        <v>-12569.539000000001</v>
      </c>
      <c r="AG85">
        <v>13395.130999999999</v>
      </c>
      <c r="AH85">
        <v>-1.9330000000000001</v>
      </c>
      <c r="AI85">
        <v>25.867999999999999</v>
      </c>
      <c r="AJ85">
        <v>15.871</v>
      </c>
      <c r="AK85">
        <v>14278.581</v>
      </c>
      <c r="AL85">
        <v>-12490.603999999999</v>
      </c>
      <c r="AM85">
        <v>0.504</v>
      </c>
      <c r="AN85">
        <v>0.23100000000000001</v>
      </c>
      <c r="AO85">
        <v>0.98299999999999998</v>
      </c>
      <c r="AP85">
        <v>0.47399999999999998</v>
      </c>
      <c r="AQ85">
        <v>7.46</v>
      </c>
      <c r="AR85">
        <v>45.795000000000002</v>
      </c>
      <c r="AS85">
        <v>65.38</v>
      </c>
      <c r="AT85">
        <v>9.51</v>
      </c>
      <c r="AU85">
        <v>40.628999999999998</v>
      </c>
      <c r="AV85">
        <v>16.861999999999998</v>
      </c>
      <c r="AW85">
        <v>15063.656000000001</v>
      </c>
    </row>
    <row r="86" spans="1:49" x14ac:dyDescent="0.2">
      <c r="C86" s="8">
        <f>AVERAGE(N4:N52)</f>
        <v>3.9034000416666648</v>
      </c>
      <c r="K86" s="1"/>
      <c r="L86" s="1"/>
      <c r="U86" s="8"/>
      <c r="V86" s="8"/>
      <c r="W86" s="8"/>
      <c r="X86" s="8"/>
      <c r="Y86" s="8"/>
      <c r="AB86">
        <v>2</v>
      </c>
      <c r="AC86">
        <v>35</v>
      </c>
      <c r="AD86">
        <v>60</v>
      </c>
      <c r="AE86">
        <v>29091.457999999999</v>
      </c>
      <c r="AF86">
        <v>5021.7479999999996</v>
      </c>
      <c r="AG86">
        <v>9882.3870000000006</v>
      </c>
      <c r="AH86">
        <v>1.6619999999999999</v>
      </c>
      <c r="AI86">
        <v>25.675999999999998</v>
      </c>
      <c r="AJ86">
        <v>15.413</v>
      </c>
      <c r="AK86">
        <v>15505.008</v>
      </c>
      <c r="AL86">
        <v>5457.4790000000003</v>
      </c>
      <c r="AM86">
        <v>0.71099999999999997</v>
      </c>
      <c r="AN86">
        <v>0.372</v>
      </c>
      <c r="AO86">
        <v>0.85299999999999998</v>
      </c>
      <c r="AP86">
        <v>0.55200000000000005</v>
      </c>
      <c r="AQ86">
        <v>8.44</v>
      </c>
      <c r="AR86">
        <v>39.805999999999997</v>
      </c>
      <c r="AS86">
        <v>59.3</v>
      </c>
      <c r="AT86">
        <v>12.076000000000001</v>
      </c>
      <c r="AU86">
        <v>35.024999999999999</v>
      </c>
      <c r="AV86">
        <v>19.129000000000001</v>
      </c>
      <c r="AW86">
        <v>11359.359</v>
      </c>
    </row>
    <row r="87" spans="1:49" x14ac:dyDescent="0.2"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7"/>
      <c r="U87" s="5"/>
      <c r="V87" s="5"/>
      <c r="W87" s="5"/>
      <c r="X87" s="5"/>
      <c r="AB87">
        <v>2</v>
      </c>
      <c r="AC87">
        <v>36</v>
      </c>
      <c r="AD87">
        <v>120</v>
      </c>
      <c r="AE87">
        <v>16823.221000000001</v>
      </c>
      <c r="AF87">
        <v>-4269.259</v>
      </c>
      <c r="AG87">
        <v>5581.9840000000004</v>
      </c>
      <c r="AH87">
        <v>-1.0149999999999999</v>
      </c>
      <c r="AI87">
        <v>20.308</v>
      </c>
      <c r="AJ87">
        <v>9.4809999999999999</v>
      </c>
      <c r="AK87">
        <v>8510.0290000000005</v>
      </c>
      <c r="AL87">
        <v>-4330.5609999999997</v>
      </c>
      <c r="AM87">
        <v>0.81</v>
      </c>
      <c r="AN87">
        <v>0.56999999999999995</v>
      </c>
      <c r="AO87">
        <v>0.879</v>
      </c>
      <c r="AP87">
        <v>0.65500000000000003</v>
      </c>
      <c r="AQ87">
        <v>5.1689999999999996</v>
      </c>
      <c r="AR87">
        <v>23.646999999999998</v>
      </c>
      <c r="AS87">
        <v>35.981000000000002</v>
      </c>
      <c r="AT87">
        <v>10.596</v>
      </c>
      <c r="AU87">
        <v>26.254000000000001</v>
      </c>
      <c r="AV87">
        <v>15.622</v>
      </c>
      <c r="AW87">
        <v>7459.46</v>
      </c>
    </row>
    <row r="88" spans="1:49" x14ac:dyDescent="0.2">
      <c r="E88" t="s">
        <v>49</v>
      </c>
      <c r="H88" s="1">
        <f t="shared" ref="H88:X88" si="81">AVERAGE(H4:H6,H10:H12,H16:H18,H22:H24,H28:H30,H34:H36,H40:H42,H46:H48,)</f>
        <v>7.4286106519999997</v>
      </c>
      <c r="I88" s="1">
        <f t="shared" si="81"/>
        <v>0.48844407200000006</v>
      </c>
      <c r="J88" s="1">
        <f t="shared" si="81"/>
        <v>3.6225882719999998</v>
      </c>
      <c r="K88" s="1">
        <f t="shared" si="81"/>
        <v>-0.42634399999999995</v>
      </c>
      <c r="L88" s="1">
        <f t="shared" si="81"/>
        <v>22.434191999999999</v>
      </c>
      <c r="M88" s="1">
        <f t="shared" si="81"/>
        <v>5.2513520000000007</v>
      </c>
      <c r="N88" s="1">
        <f t="shared" si="81"/>
        <v>3.5132952919999996</v>
      </c>
      <c r="O88" s="1">
        <f t="shared" si="81"/>
        <v>0.47190523999999984</v>
      </c>
      <c r="P88" s="1">
        <f t="shared" si="81"/>
        <v>0.85388799999999987</v>
      </c>
      <c r="Q88" s="1">
        <f t="shared" si="81"/>
        <v>0.60494400000000015</v>
      </c>
      <c r="R88" s="1">
        <f t="shared" si="81"/>
        <v>0.90207999999999999</v>
      </c>
      <c r="S88" s="1">
        <f t="shared" si="81"/>
        <v>0.69773600000000002</v>
      </c>
      <c r="T88" s="1">
        <f t="shared" si="81"/>
        <v>4.2029040000000002</v>
      </c>
      <c r="U88" s="5">
        <f t="shared" si="81"/>
        <v>24.741976000000005</v>
      </c>
      <c r="V88" s="5">
        <f t="shared" si="81"/>
        <v>38.926432000000005</v>
      </c>
      <c r="W88" s="5">
        <f t="shared" si="81"/>
        <v>12.749288</v>
      </c>
      <c r="X88" s="5">
        <f t="shared" si="81"/>
        <v>29.168215999999997</v>
      </c>
      <c r="AB88">
        <v>2</v>
      </c>
      <c r="AC88">
        <v>37</v>
      </c>
      <c r="AD88">
        <v>12</v>
      </c>
      <c r="AE88">
        <v>24915.898000000001</v>
      </c>
      <c r="AF88">
        <v>-3343.33</v>
      </c>
      <c r="AG88">
        <v>7699.1049999999996</v>
      </c>
      <c r="AH88">
        <v>-1.335</v>
      </c>
      <c r="AI88">
        <v>20.204000000000001</v>
      </c>
      <c r="AJ88">
        <v>10.303000000000001</v>
      </c>
      <c r="AK88">
        <v>11725.013999999999</v>
      </c>
      <c r="AL88">
        <v>-3352.9470000000001</v>
      </c>
      <c r="AM88">
        <v>0.77700000000000002</v>
      </c>
      <c r="AN88">
        <v>0.57899999999999996</v>
      </c>
      <c r="AO88">
        <v>0.88800000000000001</v>
      </c>
      <c r="AP88">
        <v>0.77600000000000002</v>
      </c>
      <c r="AQ88">
        <v>4.875</v>
      </c>
      <c r="AR88">
        <v>26.687000000000001</v>
      </c>
      <c r="AS88">
        <v>37.558</v>
      </c>
      <c r="AT88">
        <v>10.050000000000001</v>
      </c>
      <c r="AU88">
        <v>26.414000000000001</v>
      </c>
      <c r="AV88">
        <v>15.25</v>
      </c>
      <c r="AW88">
        <v>9076.0509999999995</v>
      </c>
    </row>
    <row r="89" spans="1:49" x14ac:dyDescent="0.2">
      <c r="E89" t="s">
        <v>48</v>
      </c>
      <c r="H89" s="1">
        <f t="shared" ref="H89:X89" si="82">AVERAGE(H7:H9,H13:H15,H19:H21,H25:H27,H31:H33,H37:H39,H43:H45,H49:H51)</f>
        <v>8.7244437124999994</v>
      </c>
      <c r="I89" s="1">
        <f t="shared" si="82"/>
        <v>0.44196609999999997</v>
      </c>
      <c r="J89" s="1">
        <f t="shared" si="82"/>
        <v>4.0368610666666669</v>
      </c>
      <c r="K89" s="1">
        <f t="shared" si="82"/>
        <v>-0.33937500000000004</v>
      </c>
      <c r="L89" s="1">
        <f t="shared" si="82"/>
        <v>21.777950000000001</v>
      </c>
      <c r="M89" s="1">
        <f t="shared" si="82"/>
        <v>5.9877124999999998</v>
      </c>
      <c r="N89" s="1">
        <f t="shared" si="82"/>
        <v>4.1471174875000001</v>
      </c>
      <c r="O89" s="1">
        <f t="shared" si="82"/>
        <v>0.43822480000000014</v>
      </c>
      <c r="P89" s="1">
        <f t="shared" si="82"/>
        <v>0.89236666666666664</v>
      </c>
      <c r="Q89" s="1">
        <f t="shared" si="82"/>
        <v>0.64944999999999986</v>
      </c>
      <c r="R89" s="1">
        <f t="shared" si="82"/>
        <v>0.92743333333333344</v>
      </c>
      <c r="S89" s="1">
        <f t="shared" si="82"/>
        <v>0.72563333333333324</v>
      </c>
      <c r="T89" s="1">
        <f t="shared" si="82"/>
        <v>4.7891916666666674</v>
      </c>
      <c r="U89" s="5">
        <f t="shared" si="82"/>
        <v>27.865850000000005</v>
      </c>
      <c r="V89" s="5">
        <f t="shared" si="82"/>
        <v>39.698725000000003</v>
      </c>
      <c r="W89" s="5">
        <f t="shared" si="82"/>
        <v>10.555950000000001</v>
      </c>
      <c r="X89" s="5">
        <f t="shared" si="82"/>
        <v>29.151583333333335</v>
      </c>
      <c r="AB89">
        <v>2</v>
      </c>
      <c r="AC89">
        <v>38</v>
      </c>
      <c r="AD89">
        <v>60</v>
      </c>
      <c r="AE89">
        <v>26181.93</v>
      </c>
      <c r="AF89">
        <v>7540.7879999999996</v>
      </c>
      <c r="AG89">
        <v>8509.8989999999994</v>
      </c>
      <c r="AH89">
        <v>-0.32100000000000001</v>
      </c>
      <c r="AI89">
        <v>33.880000000000003</v>
      </c>
      <c r="AJ89">
        <v>23.382999999999999</v>
      </c>
      <c r="AK89">
        <v>13275.101000000001</v>
      </c>
      <c r="AL89">
        <v>7363.2939999999999</v>
      </c>
      <c r="AM89">
        <v>0.79300000000000004</v>
      </c>
      <c r="AN89">
        <v>0.33900000000000002</v>
      </c>
      <c r="AO89">
        <v>0.94</v>
      </c>
      <c r="AP89">
        <v>0.81</v>
      </c>
      <c r="AQ89">
        <v>7.4779999999999998</v>
      </c>
      <c r="AR89">
        <v>53.048999999999999</v>
      </c>
      <c r="AS89">
        <v>68.87</v>
      </c>
      <c r="AT89">
        <v>13.936</v>
      </c>
      <c r="AU89">
        <v>51.29</v>
      </c>
      <c r="AV89">
        <v>21.605</v>
      </c>
      <c r="AW89">
        <v>9328.49</v>
      </c>
    </row>
    <row r="90" spans="1:49" x14ac:dyDescent="0.2">
      <c r="K90" s="1">
        <f>L88-L89</f>
        <v>0.65624199999999888</v>
      </c>
      <c r="L90">
        <f>K90/L89</f>
        <v>3.0133322925252323E-2</v>
      </c>
      <c r="AB90">
        <v>2</v>
      </c>
      <c r="AC90">
        <v>39</v>
      </c>
      <c r="AD90">
        <v>120</v>
      </c>
      <c r="AE90">
        <v>13332.424000000001</v>
      </c>
      <c r="AF90">
        <v>4943.8320000000003</v>
      </c>
      <c r="AG90">
        <v>6682.6</v>
      </c>
      <c r="AH90">
        <v>7.9000000000000001E-2</v>
      </c>
      <c r="AI90">
        <v>21.338999999999999</v>
      </c>
      <c r="AJ90">
        <v>8.9979999999999993</v>
      </c>
      <c r="AK90">
        <v>6530.393</v>
      </c>
      <c r="AL90">
        <v>4947.8320000000003</v>
      </c>
      <c r="AM90">
        <v>0.504</v>
      </c>
      <c r="AN90">
        <v>0.19</v>
      </c>
      <c r="AO90">
        <v>0.82799999999999996</v>
      </c>
      <c r="AP90">
        <v>0.36199999999999999</v>
      </c>
      <c r="AQ90">
        <v>6.5449999999999999</v>
      </c>
      <c r="AR90">
        <v>19.646999999999998</v>
      </c>
      <c r="AS90">
        <v>33.936999999999998</v>
      </c>
      <c r="AT90">
        <v>13.599</v>
      </c>
      <c r="AU90">
        <v>26.518000000000001</v>
      </c>
      <c r="AV90">
        <v>17.347999999999999</v>
      </c>
      <c r="AW90">
        <v>7538.2370000000001</v>
      </c>
    </row>
    <row r="91" spans="1:49" ht="85" x14ac:dyDescent="0.2">
      <c r="A91" s="11" t="s">
        <v>114</v>
      </c>
      <c r="N91" s="11" t="s">
        <v>115</v>
      </c>
      <c r="O91" s="2" t="s">
        <v>2</v>
      </c>
      <c r="AB91">
        <v>2</v>
      </c>
      <c r="AC91">
        <v>40</v>
      </c>
      <c r="AD91">
        <v>12</v>
      </c>
      <c r="AE91">
        <v>26845.859</v>
      </c>
      <c r="AF91">
        <v>1970.133</v>
      </c>
      <c r="AG91">
        <v>5828.85</v>
      </c>
      <c r="AH91">
        <v>-1.87</v>
      </c>
      <c r="AI91">
        <v>17.855</v>
      </c>
      <c r="AJ91">
        <v>11.052</v>
      </c>
      <c r="AK91">
        <v>12391.172</v>
      </c>
      <c r="AL91">
        <v>2058.5349999999999</v>
      </c>
      <c r="AM91">
        <v>0.98299999999999998</v>
      </c>
      <c r="AN91">
        <v>0.58699999999999997</v>
      </c>
      <c r="AO91">
        <v>0.91400000000000003</v>
      </c>
      <c r="AP91">
        <v>0.58599999999999997</v>
      </c>
      <c r="AQ91">
        <v>6.09</v>
      </c>
      <c r="AR91">
        <v>30.599</v>
      </c>
      <c r="AS91">
        <v>37.191000000000003</v>
      </c>
      <c r="AT91">
        <v>6.9580000000000002</v>
      </c>
      <c r="AU91">
        <v>24.233000000000001</v>
      </c>
      <c r="AV91">
        <v>13.016999999999999</v>
      </c>
      <c r="AW91">
        <v>6661.4070000000002</v>
      </c>
    </row>
    <row r="92" spans="1:49" ht="102" x14ac:dyDescent="0.2">
      <c r="A92" s="11" t="s">
        <v>93</v>
      </c>
      <c r="B92" s="11"/>
      <c r="C92" s="11" t="s">
        <v>103</v>
      </c>
      <c r="D92" s="11"/>
      <c r="E92" s="11" t="s">
        <v>95</v>
      </c>
      <c r="F92" s="11"/>
      <c r="G92" s="11"/>
      <c r="H92" s="11" t="s">
        <v>104</v>
      </c>
      <c r="I92" s="11"/>
      <c r="J92" s="11" t="s">
        <v>107</v>
      </c>
      <c r="K92" s="11"/>
      <c r="L92" s="11" t="s">
        <v>100</v>
      </c>
      <c r="M92" s="11"/>
      <c r="N92" s="11" t="s">
        <v>116</v>
      </c>
      <c r="O92" s="11"/>
      <c r="P92" s="11" t="s">
        <v>117</v>
      </c>
      <c r="Q92" s="11"/>
      <c r="R92" s="11" t="s">
        <v>118</v>
      </c>
      <c r="S92" s="11"/>
      <c r="T92" s="11" t="s">
        <v>119</v>
      </c>
      <c r="U92" s="11"/>
      <c r="V92" s="11" t="s">
        <v>120</v>
      </c>
      <c r="W92" s="11"/>
      <c r="X92" s="11"/>
      <c r="AB92">
        <v>2</v>
      </c>
      <c r="AC92">
        <v>41</v>
      </c>
      <c r="AD92">
        <v>60</v>
      </c>
      <c r="AE92">
        <v>15608.184999999999</v>
      </c>
      <c r="AF92">
        <v>8989.6910000000007</v>
      </c>
      <c r="AG92">
        <v>8986.6409999999996</v>
      </c>
      <c r="AH92">
        <v>-1.1719999999999999</v>
      </c>
      <c r="AI92">
        <v>19.425999999999998</v>
      </c>
      <c r="AJ92">
        <v>8.2590000000000003</v>
      </c>
      <c r="AK92">
        <v>7446.4629999999997</v>
      </c>
      <c r="AL92">
        <v>8986.6409999999996</v>
      </c>
      <c r="AM92">
        <v>0.48799999999999999</v>
      </c>
      <c r="AN92">
        <v>0.14899999999999999</v>
      </c>
      <c r="AO92">
        <v>0.81899999999999995</v>
      </c>
      <c r="AP92">
        <v>0.25900000000000001</v>
      </c>
      <c r="AQ92">
        <v>6.9630000000000001</v>
      </c>
      <c r="AR92">
        <v>18.928000000000001</v>
      </c>
      <c r="AS92">
        <v>29.47</v>
      </c>
      <c r="AT92">
        <v>11.483000000000001</v>
      </c>
      <c r="AU92">
        <v>23.702999999999999</v>
      </c>
      <c r="AV92">
        <v>15.573</v>
      </c>
      <c r="AW92">
        <v>10129.325999999999</v>
      </c>
    </row>
    <row r="93" spans="1:49" s="11" customFormat="1" ht="51" customHeight="1" x14ac:dyDescent="0.2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>
        <v>2</v>
      </c>
      <c r="AC93">
        <v>42</v>
      </c>
      <c r="AD93">
        <v>120</v>
      </c>
      <c r="AE93">
        <v>14142.035</v>
      </c>
      <c r="AF93">
        <v>7486.4589999999998</v>
      </c>
      <c r="AG93">
        <v>7511.9309999999996</v>
      </c>
      <c r="AH93">
        <v>-0.45900000000000002</v>
      </c>
      <c r="AI93">
        <v>21.87</v>
      </c>
      <c r="AJ93">
        <v>9.0950000000000006</v>
      </c>
      <c r="AK93">
        <v>7104.1490000000003</v>
      </c>
      <c r="AL93">
        <v>7483.3</v>
      </c>
      <c r="AM93">
        <v>0.39700000000000002</v>
      </c>
      <c r="AN93">
        <v>0.14899999999999999</v>
      </c>
      <c r="AO93">
        <v>0.81899999999999995</v>
      </c>
      <c r="AP93">
        <v>0.47399999999999998</v>
      </c>
      <c r="AQ93">
        <v>5.7350000000000003</v>
      </c>
      <c r="AR93">
        <v>19.919</v>
      </c>
      <c r="AS93">
        <v>34.271000000000001</v>
      </c>
      <c r="AT93">
        <v>13.317</v>
      </c>
      <c r="AU93">
        <v>27.672000000000001</v>
      </c>
      <c r="AV93">
        <v>17.152000000000001</v>
      </c>
      <c r="AW93">
        <v>8286.4490000000005</v>
      </c>
    </row>
    <row r="94" spans="1:49" x14ac:dyDescent="0.2">
      <c r="A94" t="s">
        <v>92</v>
      </c>
      <c r="E94" s="4"/>
      <c r="X94" s="11"/>
      <c r="Y94" s="11"/>
      <c r="Z94" s="11"/>
      <c r="AA94" s="11"/>
      <c r="AB94">
        <v>2</v>
      </c>
      <c r="AC94">
        <v>43</v>
      </c>
      <c r="AD94">
        <v>12</v>
      </c>
      <c r="AE94">
        <v>32699.573</v>
      </c>
      <c r="AF94">
        <v>1468.163</v>
      </c>
      <c r="AG94">
        <v>6084.8850000000002</v>
      </c>
      <c r="AH94">
        <v>-2.2280000000000002</v>
      </c>
      <c r="AI94">
        <v>22.062000000000001</v>
      </c>
      <c r="AJ94">
        <v>18.033999999999999</v>
      </c>
      <c r="AK94">
        <v>14946.12</v>
      </c>
      <c r="AL94">
        <v>1469.5450000000001</v>
      </c>
      <c r="AM94">
        <v>0.93400000000000005</v>
      </c>
      <c r="AN94">
        <v>0.59499999999999997</v>
      </c>
      <c r="AO94">
        <v>0.94799999999999995</v>
      </c>
      <c r="AP94">
        <v>0.621</v>
      </c>
      <c r="AQ94">
        <v>8.4160000000000004</v>
      </c>
      <c r="AR94">
        <v>49.322000000000003</v>
      </c>
      <c r="AS94">
        <v>52.597000000000001</v>
      </c>
      <c r="AT94">
        <v>3.99</v>
      </c>
      <c r="AU94">
        <v>32.302</v>
      </c>
      <c r="AV94">
        <v>15.113</v>
      </c>
      <c r="AW94">
        <v>7973.683</v>
      </c>
    </row>
    <row r="95" spans="1:49" x14ac:dyDescent="0.2">
      <c r="E95" s="4"/>
      <c r="AB95">
        <v>2</v>
      </c>
      <c r="AC95">
        <v>44</v>
      </c>
      <c r="AD95">
        <v>60</v>
      </c>
      <c r="AE95">
        <v>12045.442999999999</v>
      </c>
      <c r="AF95">
        <v>786.99400000000003</v>
      </c>
      <c r="AG95">
        <v>3273.8249999999998</v>
      </c>
      <c r="AH95">
        <v>-1.198</v>
      </c>
      <c r="AI95">
        <v>22.884</v>
      </c>
      <c r="AJ95">
        <v>7.8360000000000003</v>
      </c>
      <c r="AK95">
        <v>5727.674</v>
      </c>
      <c r="AL95">
        <v>711.81500000000005</v>
      </c>
      <c r="AM95">
        <v>0.876</v>
      </c>
      <c r="AN95">
        <v>0.52900000000000003</v>
      </c>
      <c r="AO95">
        <v>0.75900000000000001</v>
      </c>
      <c r="AP95">
        <v>0.32800000000000001</v>
      </c>
      <c r="AQ95">
        <v>6.0789999999999997</v>
      </c>
      <c r="AR95">
        <v>16.853000000000002</v>
      </c>
      <c r="AS95">
        <v>32.816000000000003</v>
      </c>
      <c r="AT95">
        <v>15.063000000000001</v>
      </c>
      <c r="AU95">
        <v>27.277000000000001</v>
      </c>
      <c r="AV95">
        <v>19.015999999999998</v>
      </c>
      <c r="AW95">
        <v>4237.6080000000002</v>
      </c>
    </row>
    <row r="96" spans="1:49" x14ac:dyDescent="0.2">
      <c r="F96" s="4"/>
      <c r="AB96">
        <v>2</v>
      </c>
      <c r="AC96">
        <v>45</v>
      </c>
      <c r="AD96">
        <v>120</v>
      </c>
      <c r="AE96">
        <v>11622.781999999999</v>
      </c>
      <c r="AF96">
        <v>-1887.1610000000001</v>
      </c>
      <c r="AG96">
        <v>3307.0189999999998</v>
      </c>
      <c r="AH96">
        <v>0.17399999999999999</v>
      </c>
      <c r="AI96">
        <v>19.405999999999999</v>
      </c>
      <c r="AJ96">
        <v>6.7279999999999998</v>
      </c>
      <c r="AK96">
        <v>5564.3050000000003</v>
      </c>
      <c r="AL96">
        <v>-1927.3969999999999</v>
      </c>
      <c r="AM96">
        <v>0.80200000000000005</v>
      </c>
      <c r="AN96">
        <v>0.51200000000000001</v>
      </c>
      <c r="AO96">
        <v>0.81</v>
      </c>
      <c r="AP96">
        <v>0.56899999999999995</v>
      </c>
      <c r="AQ96">
        <v>4.9489999999999998</v>
      </c>
      <c r="AR96">
        <v>15.199</v>
      </c>
      <c r="AS96">
        <v>32.043999999999997</v>
      </c>
      <c r="AT96">
        <v>13.211</v>
      </c>
      <c r="AU96">
        <v>23.437999999999999</v>
      </c>
      <c r="AV96">
        <v>16.257999999999999</v>
      </c>
      <c r="AW96">
        <v>4273.0640000000003</v>
      </c>
    </row>
    <row r="97" spans="1:49" x14ac:dyDescent="0.2">
      <c r="A97" t="s">
        <v>4</v>
      </c>
      <c r="B97" s="1"/>
      <c r="C97" s="1">
        <f>H57</f>
        <v>12.157348912499998</v>
      </c>
      <c r="D97" s="1" t="s">
        <v>3</v>
      </c>
      <c r="E97" s="1">
        <f>P57*100</f>
        <v>89.28125</v>
      </c>
      <c r="F97" t="s">
        <v>101</v>
      </c>
      <c r="G97" s="1" t="s">
        <v>3</v>
      </c>
      <c r="H97" s="1">
        <f>O57</f>
        <v>-0.13005039999999993</v>
      </c>
      <c r="I97" s="1" t="s">
        <v>3</v>
      </c>
      <c r="J97" s="1">
        <f>J57</f>
        <v>5.6112851500000005</v>
      </c>
      <c r="K97" s="1" t="s">
        <v>3</v>
      </c>
      <c r="L97" s="1">
        <f>Z57/1000</f>
        <v>6.9310626499999994</v>
      </c>
      <c r="M97" s="1" t="s">
        <v>3</v>
      </c>
      <c r="N97" s="1">
        <f>K57</f>
        <v>-0.70332499999999998</v>
      </c>
      <c r="O97" s="1" t="s">
        <v>3</v>
      </c>
      <c r="P97" s="1">
        <v>6.9660937499999998</v>
      </c>
      <c r="Q97" s="1" t="s">
        <v>3</v>
      </c>
      <c r="R97" s="1">
        <f>L57</f>
        <v>22.021999999999998</v>
      </c>
      <c r="S97" s="1" t="s">
        <v>3</v>
      </c>
      <c r="T97" s="1">
        <f>M57</f>
        <v>7.3009250000000012</v>
      </c>
      <c r="U97" s="1" t="s">
        <v>3</v>
      </c>
      <c r="V97" s="1">
        <f>S57*100</f>
        <v>72.651250000000005</v>
      </c>
      <c r="W97" t="s">
        <v>101</v>
      </c>
      <c r="X97" s="2" t="s">
        <v>2</v>
      </c>
      <c r="AB97">
        <v>2</v>
      </c>
      <c r="AC97">
        <v>46</v>
      </c>
      <c r="AD97">
        <v>12</v>
      </c>
      <c r="AE97">
        <v>47934.146999999997</v>
      </c>
      <c r="AF97">
        <v>5374.585</v>
      </c>
      <c r="AG97">
        <v>12788.773999999999</v>
      </c>
      <c r="AH97">
        <v>-3.1040000000000001</v>
      </c>
      <c r="AI97">
        <v>50.34</v>
      </c>
      <c r="AJ97">
        <v>41.985999999999997</v>
      </c>
      <c r="AK97">
        <v>22677.494999999999</v>
      </c>
      <c r="AL97">
        <v>5265.9309999999996</v>
      </c>
      <c r="AM97">
        <v>0.89300000000000002</v>
      </c>
      <c r="AN97">
        <v>0.47099999999999997</v>
      </c>
      <c r="AO97">
        <v>0.95699999999999996</v>
      </c>
      <c r="AP97">
        <v>0.75900000000000001</v>
      </c>
      <c r="AQ97">
        <v>14.180999999999999</v>
      </c>
      <c r="AR97">
        <v>94.608000000000004</v>
      </c>
      <c r="AS97">
        <v>99.507000000000005</v>
      </c>
      <c r="AT97">
        <v>13.497</v>
      </c>
      <c r="AU97">
        <v>73.572000000000003</v>
      </c>
      <c r="AV97">
        <v>29.285</v>
      </c>
      <c r="AW97">
        <v>15243.873</v>
      </c>
    </row>
    <row r="98" spans="1:49" x14ac:dyDescent="0.2">
      <c r="A98" t="s">
        <v>5</v>
      </c>
      <c r="B98" s="1"/>
      <c r="C98" s="1">
        <f t="shared" ref="C98:C99" si="83">H58</f>
        <v>7.1143016749999992</v>
      </c>
      <c r="D98" s="1" t="s">
        <v>3</v>
      </c>
      <c r="E98" s="1">
        <f>P58*100</f>
        <v>89.58874999999999</v>
      </c>
      <c r="F98" t="s">
        <v>101</v>
      </c>
      <c r="G98" s="1" t="s">
        <v>3</v>
      </c>
      <c r="H98" s="1">
        <f>O58</f>
        <v>0.97063507500000001</v>
      </c>
      <c r="I98" s="1" t="s">
        <v>3</v>
      </c>
      <c r="J98" s="1">
        <f>J58</f>
        <v>3.3154079125</v>
      </c>
      <c r="K98" s="1" t="s">
        <v>3</v>
      </c>
      <c r="L98" s="1">
        <f>Z58/1000</f>
        <v>4.1144500750000006</v>
      </c>
      <c r="M98" s="1" t="s">
        <v>3</v>
      </c>
      <c r="N98" s="1">
        <f>K58</f>
        <v>-0.24938750000000004</v>
      </c>
      <c r="O98" s="1" t="s">
        <v>3</v>
      </c>
      <c r="P98" s="1">
        <v>5.3172874999999982</v>
      </c>
      <c r="Q98" s="1" t="s">
        <v>3</v>
      </c>
      <c r="R98" s="1">
        <f>L58</f>
        <v>22.2462625</v>
      </c>
      <c r="S98" s="1" t="s">
        <v>3</v>
      </c>
      <c r="T98" s="1">
        <f>M58</f>
        <v>5.3515687499999993</v>
      </c>
      <c r="U98" s="1" t="s">
        <v>3</v>
      </c>
      <c r="V98" s="1">
        <f>S58*100</f>
        <v>73.285000000000011</v>
      </c>
      <c r="W98" t="s">
        <v>101</v>
      </c>
      <c r="X98" s="2" t="s">
        <v>2</v>
      </c>
      <c r="AB98">
        <v>2</v>
      </c>
      <c r="AC98">
        <v>47</v>
      </c>
      <c r="AD98">
        <v>60</v>
      </c>
      <c r="AE98">
        <v>13375.517</v>
      </c>
      <c r="AF98">
        <v>-2238.7719999999999</v>
      </c>
      <c r="AG98">
        <v>3583.6120000000001</v>
      </c>
      <c r="AH98">
        <v>-0.25700000000000001</v>
      </c>
      <c r="AI98">
        <v>17.242000000000001</v>
      </c>
      <c r="AJ98">
        <v>6.8810000000000002</v>
      </c>
      <c r="AK98">
        <v>6468.72</v>
      </c>
      <c r="AL98">
        <v>-2290.3719999999998</v>
      </c>
      <c r="AM98">
        <v>0.92600000000000005</v>
      </c>
      <c r="AN98">
        <v>0.57899999999999996</v>
      </c>
      <c r="AO98">
        <v>0.75900000000000001</v>
      </c>
      <c r="AP98">
        <v>0.60299999999999998</v>
      </c>
      <c r="AQ98">
        <v>5.2329999999999997</v>
      </c>
      <c r="AR98">
        <v>15.234</v>
      </c>
      <c r="AS98">
        <v>27.103000000000002</v>
      </c>
      <c r="AT98">
        <v>10.154</v>
      </c>
      <c r="AU98">
        <v>21.422000000000001</v>
      </c>
      <c r="AV98">
        <v>14.041</v>
      </c>
      <c r="AW98">
        <v>4499.5730000000003</v>
      </c>
    </row>
    <row r="99" spans="1:49" x14ac:dyDescent="0.2">
      <c r="A99" t="s">
        <v>6</v>
      </c>
      <c r="B99" s="1"/>
      <c r="C99" s="1">
        <f t="shared" si="83"/>
        <v>5.4222191249999998</v>
      </c>
      <c r="D99" s="1" t="s">
        <v>3</v>
      </c>
      <c r="E99" s="1">
        <f>P59*100</f>
        <v>88.405000000000001</v>
      </c>
      <c r="F99" t="s">
        <v>101</v>
      </c>
      <c r="G99" s="1" t="s">
        <v>3</v>
      </c>
      <c r="H99" s="1">
        <f>O59</f>
        <v>0.55410446250000001</v>
      </c>
      <c r="I99" s="1" t="s">
        <v>3</v>
      </c>
      <c r="J99" s="1">
        <f>J59</f>
        <v>2.7888927124999996</v>
      </c>
      <c r="K99" s="1" t="s">
        <v>3</v>
      </c>
      <c r="L99" s="1">
        <f>Z59/1000</f>
        <v>3.4346601125</v>
      </c>
      <c r="M99" s="1" t="s">
        <v>3</v>
      </c>
      <c r="N99" s="1">
        <f>K59</f>
        <v>-0.2225125</v>
      </c>
      <c r="O99" s="1" t="s">
        <v>3</v>
      </c>
      <c r="P99" s="1">
        <v>4.5906000000000002</v>
      </c>
      <c r="Q99" s="1" t="s">
        <v>3</v>
      </c>
      <c r="R99" s="1">
        <f>L59</f>
        <v>23.452087500000001</v>
      </c>
      <c r="S99" s="1" t="s">
        <v>3</v>
      </c>
      <c r="T99" s="1">
        <f>M59</f>
        <v>4.5343125000000004</v>
      </c>
      <c r="U99" s="1" t="s">
        <v>3</v>
      </c>
      <c r="V99" s="1">
        <f>S59*100</f>
        <v>71.930000000000007</v>
      </c>
      <c r="W99" t="s">
        <v>101</v>
      </c>
      <c r="X99" s="2" t="s">
        <v>2</v>
      </c>
      <c r="AB99">
        <v>2</v>
      </c>
      <c r="AC99">
        <v>48</v>
      </c>
      <c r="AD99">
        <v>120</v>
      </c>
      <c r="AE99">
        <v>11971.429</v>
      </c>
      <c r="AF99">
        <v>171.3</v>
      </c>
      <c r="AG99">
        <v>1690.5440000000001</v>
      </c>
      <c r="AH99">
        <v>-2.5000000000000001E-2</v>
      </c>
      <c r="AI99">
        <v>25.576000000000001</v>
      </c>
      <c r="AJ99">
        <v>9.141</v>
      </c>
      <c r="AK99">
        <v>5717.6220000000003</v>
      </c>
      <c r="AL99">
        <v>112.785</v>
      </c>
      <c r="AM99">
        <v>0.97499999999999998</v>
      </c>
      <c r="AN99">
        <v>0.85099999999999998</v>
      </c>
      <c r="AO99">
        <v>0.96599999999999997</v>
      </c>
      <c r="AP99">
        <v>0.72399999999999998</v>
      </c>
      <c r="AQ99">
        <v>4.1040000000000001</v>
      </c>
      <c r="AR99">
        <v>20.902000000000001</v>
      </c>
      <c r="AS99">
        <v>41.372999999999998</v>
      </c>
      <c r="AT99">
        <v>16.222000000000001</v>
      </c>
      <c r="AU99">
        <v>32.204000000000001</v>
      </c>
      <c r="AV99">
        <v>20.523</v>
      </c>
      <c r="AW99">
        <v>2415.1790000000001</v>
      </c>
    </row>
    <row r="100" spans="1:49" x14ac:dyDescent="0.2">
      <c r="A100" s="2" t="s">
        <v>2</v>
      </c>
      <c r="C100" s="1"/>
      <c r="D100" s="1"/>
      <c r="E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AB100">
        <v>3</v>
      </c>
      <c r="AC100">
        <v>49</v>
      </c>
      <c r="AD100">
        <v>12</v>
      </c>
      <c r="AE100">
        <v>9696.9230000000007</v>
      </c>
      <c r="AF100">
        <v>-2250.3429999999998</v>
      </c>
      <c r="AG100">
        <v>2721.962</v>
      </c>
      <c r="AH100">
        <v>-2.7E-2</v>
      </c>
      <c r="AI100">
        <v>9.0820000000000007</v>
      </c>
      <c r="AJ100">
        <v>5.7770000000000001</v>
      </c>
      <c r="AK100">
        <v>4135.107</v>
      </c>
      <c r="AL100">
        <v>-2257.8710000000001</v>
      </c>
      <c r="AM100">
        <v>0.83499999999999996</v>
      </c>
      <c r="AN100">
        <v>0.48799999999999999</v>
      </c>
      <c r="AO100">
        <v>1</v>
      </c>
      <c r="AP100">
        <v>0.67200000000000004</v>
      </c>
      <c r="AQ100">
        <v>2.0249999999999999</v>
      </c>
      <c r="AR100">
        <v>13.013</v>
      </c>
      <c r="AS100">
        <v>14.324999999999999</v>
      </c>
      <c r="AT100">
        <v>3.5139999999999998</v>
      </c>
      <c r="AU100">
        <v>11.343999999999999</v>
      </c>
      <c r="AV100">
        <v>6.7190000000000003</v>
      </c>
      <c r="AW100">
        <v>3531.2750000000001</v>
      </c>
    </row>
    <row r="101" spans="1:49" x14ac:dyDescent="0.2">
      <c r="A101" t="s">
        <v>7</v>
      </c>
      <c r="B101" t="s">
        <v>3</v>
      </c>
      <c r="C101" s="1">
        <f>H61</f>
        <v>5.8004928833333329</v>
      </c>
      <c r="D101" s="1" t="s">
        <v>3</v>
      </c>
      <c r="E101" s="1">
        <f t="shared" ref="E101:E108" si="84">P61*100</f>
        <v>97.27</v>
      </c>
      <c r="F101" t="s">
        <v>101</v>
      </c>
      <c r="G101" s="1" t="s">
        <v>3</v>
      </c>
      <c r="H101" s="1">
        <f t="shared" ref="H101:H108" si="85">O61</f>
        <v>0.10582583333333336</v>
      </c>
      <c r="I101" s="1" t="s">
        <v>3</v>
      </c>
      <c r="J101" s="1">
        <f t="shared" ref="J101:J108" si="86">J61</f>
        <v>1.7327819666666666</v>
      </c>
      <c r="K101" s="1" t="s">
        <v>3</v>
      </c>
      <c r="L101" s="1">
        <f t="shared" ref="L101:L108" si="87">Z61/1000</f>
        <v>2.2822901</v>
      </c>
      <c r="M101" s="1" t="s">
        <v>3</v>
      </c>
      <c r="N101" s="1">
        <f t="shared" ref="N101:N108" si="88">K61</f>
        <v>-0.19123333333333334</v>
      </c>
      <c r="O101" s="1" t="s">
        <v>3</v>
      </c>
      <c r="P101" s="1">
        <v>3.7719333333333336</v>
      </c>
      <c r="Q101" s="1" t="s">
        <v>3</v>
      </c>
      <c r="R101" s="1">
        <f t="shared" ref="R101:R108" si="89">L61</f>
        <v>21.645866666666667</v>
      </c>
      <c r="S101" s="1" t="s">
        <v>3</v>
      </c>
      <c r="T101" s="1">
        <f t="shared" ref="T101:T108" si="90">M61</f>
        <v>3.7113166666666668</v>
      </c>
      <c r="U101" s="1" t="s">
        <v>3</v>
      </c>
      <c r="V101" s="1">
        <f t="shared" ref="V101:V108" si="91">S61*100</f>
        <v>80.199999999999989</v>
      </c>
      <c r="W101" t="s">
        <v>101</v>
      </c>
      <c r="X101" s="2" t="s">
        <v>2</v>
      </c>
      <c r="AB101">
        <v>3</v>
      </c>
      <c r="AC101">
        <v>50</v>
      </c>
      <c r="AD101">
        <v>60</v>
      </c>
      <c r="AE101">
        <v>4880.6970000000001</v>
      </c>
      <c r="AF101">
        <v>-262.48599999999999</v>
      </c>
      <c r="AG101">
        <v>683.60400000000004</v>
      </c>
      <c r="AH101">
        <v>1.6E-2</v>
      </c>
      <c r="AI101">
        <v>11.327</v>
      </c>
      <c r="AJ101">
        <v>3.45</v>
      </c>
      <c r="AK101">
        <v>2357.9589999999998</v>
      </c>
      <c r="AL101">
        <v>-231.18899999999999</v>
      </c>
      <c r="AM101">
        <v>1</v>
      </c>
      <c r="AN101">
        <v>0.79300000000000004</v>
      </c>
      <c r="AO101">
        <v>1</v>
      </c>
      <c r="AP101">
        <v>0.95699999999999996</v>
      </c>
      <c r="AQ101">
        <v>0.78700000000000003</v>
      </c>
      <c r="AR101">
        <v>7.4050000000000002</v>
      </c>
      <c r="AS101">
        <v>14.904</v>
      </c>
      <c r="AT101">
        <v>7.7480000000000002</v>
      </c>
      <c r="AU101">
        <v>12.964</v>
      </c>
      <c r="AV101">
        <v>9.7309999999999999</v>
      </c>
      <c r="AW101">
        <v>859.87300000000005</v>
      </c>
    </row>
    <row r="102" spans="1:49" x14ac:dyDescent="0.2">
      <c r="A102" t="s">
        <v>12</v>
      </c>
      <c r="B102" t="s">
        <v>3</v>
      </c>
      <c r="C102" s="1">
        <f t="shared" ref="C102:C108" si="92">H62</f>
        <v>5.8268121499999994</v>
      </c>
      <c r="D102" s="1" t="s">
        <v>3</v>
      </c>
      <c r="E102" s="1">
        <f t="shared" si="84"/>
        <v>94.823333333333338</v>
      </c>
      <c r="F102" t="s">
        <v>101</v>
      </c>
      <c r="G102" s="1" t="s">
        <v>3</v>
      </c>
      <c r="H102" s="1">
        <f t="shared" si="85"/>
        <v>0.15584516666666667</v>
      </c>
      <c r="I102" s="1" t="s">
        <v>3</v>
      </c>
      <c r="J102" s="1">
        <f t="shared" si="86"/>
        <v>2.0057353333333334</v>
      </c>
      <c r="K102" s="1" t="s">
        <v>3</v>
      </c>
      <c r="L102" s="1">
        <f t="shared" si="87"/>
        <v>2.7780159666666662</v>
      </c>
      <c r="M102" s="1" t="s">
        <v>3</v>
      </c>
      <c r="N102" s="1">
        <f t="shared" si="88"/>
        <v>-0.35303333333333337</v>
      </c>
      <c r="O102" s="1" t="s">
        <v>3</v>
      </c>
      <c r="P102" s="1">
        <v>3.9099333333333335</v>
      </c>
      <c r="Q102" s="1" t="s">
        <v>3</v>
      </c>
      <c r="R102" s="1">
        <f t="shared" si="89"/>
        <v>25.343766666666667</v>
      </c>
      <c r="S102" s="1" t="s">
        <v>3</v>
      </c>
      <c r="T102" s="1">
        <f t="shared" si="90"/>
        <v>3.9969166666666669</v>
      </c>
      <c r="U102" s="1" t="s">
        <v>3</v>
      </c>
      <c r="V102" s="1">
        <f t="shared" si="91"/>
        <v>72.213333333333338</v>
      </c>
      <c r="W102" t="s">
        <v>101</v>
      </c>
      <c r="X102" s="2" t="s">
        <v>2</v>
      </c>
      <c r="AB102">
        <v>3</v>
      </c>
      <c r="AC102">
        <v>51</v>
      </c>
      <c r="AD102">
        <v>120</v>
      </c>
      <c r="AE102">
        <v>4350.598</v>
      </c>
      <c r="AF102">
        <v>-187.06</v>
      </c>
      <c r="AG102">
        <v>751.65200000000004</v>
      </c>
      <c r="AH102">
        <v>6.7000000000000004E-2</v>
      </c>
      <c r="AI102">
        <v>11.29</v>
      </c>
      <c r="AJ102">
        <v>3.7770000000000001</v>
      </c>
      <c r="AK102">
        <v>2209.2809999999999</v>
      </c>
      <c r="AL102">
        <v>-191.52600000000001</v>
      </c>
      <c r="AM102">
        <v>0.92600000000000005</v>
      </c>
      <c r="AN102">
        <v>0.81799999999999995</v>
      </c>
      <c r="AO102">
        <v>0.96599999999999997</v>
      </c>
      <c r="AP102">
        <v>0.69</v>
      </c>
      <c r="AQ102">
        <v>1.244</v>
      </c>
      <c r="AR102">
        <v>7.8659999999999997</v>
      </c>
      <c r="AS102">
        <v>14.935</v>
      </c>
      <c r="AT102">
        <v>7.9530000000000003</v>
      </c>
      <c r="AU102">
        <v>13.018000000000001</v>
      </c>
      <c r="AV102">
        <v>9.6460000000000008</v>
      </c>
      <c r="AW102">
        <v>914.16300000000001</v>
      </c>
    </row>
    <row r="103" spans="1:49" x14ac:dyDescent="0.2">
      <c r="A103" t="s">
        <v>13</v>
      </c>
      <c r="B103" t="s">
        <v>3</v>
      </c>
      <c r="C103" s="1">
        <f t="shared" si="92"/>
        <v>4.2378570500000006</v>
      </c>
      <c r="D103" s="1" t="s">
        <v>3</v>
      </c>
      <c r="E103" s="1">
        <f t="shared" si="84"/>
        <v>97.57</v>
      </c>
      <c r="F103" t="s">
        <v>101</v>
      </c>
      <c r="G103" s="1" t="s">
        <v>3</v>
      </c>
      <c r="H103" s="1">
        <f t="shared" si="85"/>
        <v>-0.28768270000000001</v>
      </c>
      <c r="I103" s="1" t="s">
        <v>3</v>
      </c>
      <c r="J103" s="1">
        <f t="shared" si="86"/>
        <v>1.1058476333333334</v>
      </c>
      <c r="K103" s="1" t="s">
        <v>3</v>
      </c>
      <c r="L103" s="1">
        <f t="shared" si="87"/>
        <v>1.3766852666666667</v>
      </c>
      <c r="M103" s="1" t="s">
        <v>3</v>
      </c>
      <c r="N103" s="1">
        <f t="shared" si="88"/>
        <v>3.0566666666666669E-2</v>
      </c>
      <c r="O103" s="1" t="s">
        <v>3</v>
      </c>
      <c r="P103" s="1">
        <v>4.0880749999999999</v>
      </c>
      <c r="Q103" s="1" t="s">
        <v>3</v>
      </c>
      <c r="R103" s="1">
        <f t="shared" si="89"/>
        <v>10.2356</v>
      </c>
      <c r="S103" s="1" t="s">
        <v>3</v>
      </c>
      <c r="T103" s="1">
        <f t="shared" si="90"/>
        <v>2.5328333333333335</v>
      </c>
      <c r="U103" s="1" t="s">
        <v>3</v>
      </c>
      <c r="V103" s="1">
        <f t="shared" si="91"/>
        <v>91.293333333333351</v>
      </c>
      <c r="W103" t="s">
        <v>101</v>
      </c>
      <c r="X103" s="2" t="s">
        <v>2</v>
      </c>
      <c r="AB103">
        <v>3</v>
      </c>
      <c r="AC103">
        <v>52</v>
      </c>
      <c r="AD103">
        <v>12</v>
      </c>
      <c r="AE103">
        <v>15814.437</v>
      </c>
      <c r="AF103">
        <v>-265.05200000000002</v>
      </c>
      <c r="AG103">
        <v>925.28499999999997</v>
      </c>
      <c r="AH103">
        <v>0.25800000000000001</v>
      </c>
      <c r="AI103">
        <v>11.744</v>
      </c>
      <c r="AJ103">
        <v>9.0129999999999999</v>
      </c>
      <c r="AK103">
        <v>7197.2089999999998</v>
      </c>
      <c r="AL103">
        <v>-276.55</v>
      </c>
      <c r="AM103">
        <v>1</v>
      </c>
      <c r="AN103">
        <v>1</v>
      </c>
      <c r="AO103">
        <v>1</v>
      </c>
      <c r="AP103">
        <v>1</v>
      </c>
      <c r="AQ103">
        <v>1.1499999999999999</v>
      </c>
      <c r="AR103">
        <v>21.34</v>
      </c>
      <c r="AS103">
        <v>23.805</v>
      </c>
      <c r="AT103">
        <v>2.7240000000000002</v>
      </c>
      <c r="AU103">
        <v>16.702000000000002</v>
      </c>
      <c r="AV103">
        <v>7.57</v>
      </c>
      <c r="AW103">
        <v>1128.9290000000001</v>
      </c>
    </row>
    <row r="104" spans="1:49" x14ac:dyDescent="0.2">
      <c r="A104" t="s">
        <v>106</v>
      </c>
      <c r="B104" t="s">
        <v>3</v>
      </c>
      <c r="C104" s="1">
        <f t="shared" si="92"/>
        <v>5.8004878166666671</v>
      </c>
      <c r="D104" s="1" t="s">
        <v>3</v>
      </c>
      <c r="E104" s="1">
        <f t="shared" si="84"/>
        <v>91.516666666666652</v>
      </c>
      <c r="F104" t="s">
        <v>101</v>
      </c>
      <c r="G104" s="1" t="s">
        <v>3</v>
      </c>
      <c r="H104" s="1">
        <f t="shared" si="85"/>
        <v>-2.2398963333333337</v>
      </c>
      <c r="I104" s="1" t="s">
        <v>3</v>
      </c>
      <c r="J104" s="1">
        <f t="shared" si="86"/>
        <v>2.8704861999999998</v>
      </c>
      <c r="K104" s="1" t="s">
        <v>3</v>
      </c>
      <c r="L104" s="1">
        <f t="shared" si="87"/>
        <v>3.2744365999999996</v>
      </c>
      <c r="M104" s="1" t="s">
        <v>3</v>
      </c>
      <c r="N104" s="1">
        <f t="shared" si="88"/>
        <v>0.12556666666666666</v>
      </c>
      <c r="O104" s="1" t="s">
        <v>3</v>
      </c>
      <c r="P104" s="1">
        <v>5.1589416666666663</v>
      </c>
      <c r="Q104" s="1" t="s">
        <v>3</v>
      </c>
      <c r="R104" s="1">
        <f t="shared" si="89"/>
        <v>9.9868666666666659</v>
      </c>
      <c r="S104" s="1" t="s">
        <v>3</v>
      </c>
      <c r="T104" s="1">
        <f t="shared" si="90"/>
        <v>3.0065833333333334</v>
      </c>
      <c r="U104" s="1" t="s">
        <v>3</v>
      </c>
      <c r="V104" s="1">
        <f t="shared" si="91"/>
        <v>91.786666666666676</v>
      </c>
      <c r="W104" t="s">
        <v>101</v>
      </c>
      <c r="X104" s="2" t="s">
        <v>2</v>
      </c>
      <c r="AB104">
        <v>3</v>
      </c>
      <c r="AC104">
        <v>53</v>
      </c>
      <c r="AD104">
        <v>60</v>
      </c>
      <c r="AE104">
        <v>7140.13</v>
      </c>
      <c r="AF104">
        <v>-536.154</v>
      </c>
      <c r="AG104">
        <v>952.69100000000003</v>
      </c>
      <c r="AH104">
        <v>0.122</v>
      </c>
      <c r="AI104">
        <v>9.9920000000000009</v>
      </c>
      <c r="AJ104">
        <v>4.8440000000000003</v>
      </c>
      <c r="AK104">
        <v>3454.0070000000001</v>
      </c>
      <c r="AL104">
        <v>-530.17700000000002</v>
      </c>
      <c r="AM104">
        <v>0.94199999999999995</v>
      </c>
      <c r="AN104">
        <v>0.84299999999999997</v>
      </c>
      <c r="AO104">
        <v>1</v>
      </c>
      <c r="AP104">
        <v>0.88800000000000001</v>
      </c>
      <c r="AQ104">
        <v>0.90100000000000002</v>
      </c>
      <c r="AR104">
        <v>10.561</v>
      </c>
      <c r="AS104">
        <v>15.384</v>
      </c>
      <c r="AT104">
        <v>5.2370000000000001</v>
      </c>
      <c r="AU104">
        <v>12.337999999999999</v>
      </c>
      <c r="AV104">
        <v>7.7489999999999997</v>
      </c>
      <c r="AW104">
        <v>1380.222</v>
      </c>
    </row>
    <row r="105" spans="1:49" x14ac:dyDescent="0.2">
      <c r="A105" t="s">
        <v>105</v>
      </c>
      <c r="B105" t="s">
        <v>3</v>
      </c>
      <c r="C105" s="1">
        <f t="shared" si="92"/>
        <v>6.3689035333333335</v>
      </c>
      <c r="D105" s="1" t="s">
        <v>3</v>
      </c>
      <c r="E105" s="1">
        <f t="shared" si="84"/>
        <v>91.573333333333323</v>
      </c>
      <c r="F105" t="s">
        <v>101</v>
      </c>
      <c r="G105" s="1" t="s">
        <v>3</v>
      </c>
      <c r="H105" s="1">
        <f t="shared" si="85"/>
        <v>-0.98827539999999992</v>
      </c>
      <c r="I105" s="1" t="s">
        <v>3</v>
      </c>
      <c r="J105" s="1">
        <f t="shared" si="86"/>
        <v>2.7940990666666665</v>
      </c>
      <c r="K105" s="1" t="s">
        <v>3</v>
      </c>
      <c r="L105" s="1">
        <f t="shared" si="87"/>
        <v>3.7247255333333338</v>
      </c>
      <c r="M105" s="1" t="s">
        <v>3</v>
      </c>
      <c r="N105" s="1">
        <f t="shared" si="88"/>
        <v>-0.36293333333333333</v>
      </c>
      <c r="O105" s="1" t="s">
        <v>3</v>
      </c>
      <c r="P105" s="1">
        <v>4.5774333333333326</v>
      </c>
      <c r="Q105" s="1" t="s">
        <v>3</v>
      </c>
      <c r="R105" s="1">
        <f t="shared" si="89"/>
        <v>26.325633333333332</v>
      </c>
      <c r="S105" s="1" t="s">
        <v>3</v>
      </c>
      <c r="T105" s="1">
        <f t="shared" si="90"/>
        <v>4.3895000000000008</v>
      </c>
      <c r="U105" s="1" t="s">
        <v>3</v>
      </c>
      <c r="V105" s="1">
        <f t="shared" si="91"/>
        <v>63.276666666666678</v>
      </c>
      <c r="W105" t="s">
        <v>101</v>
      </c>
      <c r="X105" s="2" t="s">
        <v>2</v>
      </c>
      <c r="AB105">
        <v>3</v>
      </c>
      <c r="AC105">
        <v>54</v>
      </c>
      <c r="AD105">
        <v>120</v>
      </c>
      <c r="AE105">
        <v>4161.4759999999997</v>
      </c>
      <c r="AF105">
        <v>-113.08499999999999</v>
      </c>
      <c r="AG105">
        <v>486.38600000000002</v>
      </c>
      <c r="AH105">
        <v>-7.2999999999999995E-2</v>
      </c>
      <c r="AI105">
        <v>10.196999999999999</v>
      </c>
      <c r="AJ105">
        <v>3.1640000000000001</v>
      </c>
      <c r="AK105">
        <v>1990.299</v>
      </c>
      <c r="AL105">
        <v>-130.614</v>
      </c>
      <c r="AM105">
        <v>0.96699999999999997</v>
      </c>
      <c r="AN105">
        <v>0.85099999999999998</v>
      </c>
      <c r="AO105">
        <v>1</v>
      </c>
      <c r="AP105">
        <v>0.94799999999999995</v>
      </c>
      <c r="AQ105">
        <v>0.53900000000000003</v>
      </c>
      <c r="AR105">
        <v>6.7080000000000002</v>
      </c>
      <c r="AS105">
        <v>13.378</v>
      </c>
      <c r="AT105">
        <v>7.33</v>
      </c>
      <c r="AU105">
        <v>11.653</v>
      </c>
      <c r="AV105">
        <v>8.8130000000000006</v>
      </c>
      <c r="AW105">
        <v>638.91499999999996</v>
      </c>
    </row>
    <row r="106" spans="1:49" x14ac:dyDescent="0.2">
      <c r="A106" t="s">
        <v>8</v>
      </c>
      <c r="B106" t="s">
        <v>3</v>
      </c>
      <c r="C106" s="1">
        <f t="shared" si="92"/>
        <v>16.213209450000004</v>
      </c>
      <c r="D106" s="1" t="s">
        <v>3</v>
      </c>
      <c r="E106" s="1">
        <f t="shared" si="84"/>
        <v>85.873333333333321</v>
      </c>
      <c r="F106" t="s">
        <v>101</v>
      </c>
      <c r="G106" s="1" t="s">
        <v>3</v>
      </c>
      <c r="H106" s="1">
        <f t="shared" si="85"/>
        <v>0.68459069999999989</v>
      </c>
      <c r="I106" s="1" t="s">
        <v>3</v>
      </c>
      <c r="J106" s="1">
        <f t="shared" si="86"/>
        <v>8.1161049666666667</v>
      </c>
      <c r="K106" s="1" t="s">
        <v>3</v>
      </c>
      <c r="L106" s="1">
        <f t="shared" si="87"/>
        <v>9.8743364333333314</v>
      </c>
      <c r="M106" s="1" t="s">
        <v>3</v>
      </c>
      <c r="N106" s="1">
        <f t="shared" si="88"/>
        <v>-0.65786666666666671</v>
      </c>
      <c r="O106" s="1" t="s">
        <v>3</v>
      </c>
      <c r="P106" s="1">
        <v>10.223166666666666</v>
      </c>
      <c r="Q106" s="1" t="s">
        <v>3</v>
      </c>
      <c r="R106" s="1">
        <f t="shared" si="89"/>
        <v>38.330466666666666</v>
      </c>
      <c r="S106" s="1" t="s">
        <v>3</v>
      </c>
      <c r="T106" s="1">
        <f t="shared" si="90"/>
        <v>14.169833333333335</v>
      </c>
      <c r="U106" s="1" t="s">
        <v>3</v>
      </c>
      <c r="V106" s="1">
        <f t="shared" si="91"/>
        <v>67.11666666666666</v>
      </c>
      <c r="W106" t="s">
        <v>101</v>
      </c>
      <c r="X106" s="2" t="s">
        <v>2</v>
      </c>
      <c r="AB106">
        <v>3</v>
      </c>
      <c r="AC106">
        <v>55</v>
      </c>
      <c r="AD106">
        <v>12</v>
      </c>
      <c r="AE106">
        <v>30931.280999999999</v>
      </c>
      <c r="AF106">
        <v>-11608.032999999999</v>
      </c>
      <c r="AG106">
        <v>11567.991</v>
      </c>
      <c r="AH106">
        <v>1.7999999999999999E-2</v>
      </c>
      <c r="AI106">
        <v>14.407</v>
      </c>
      <c r="AJ106">
        <v>13.849</v>
      </c>
      <c r="AK106">
        <v>13920.574000000001</v>
      </c>
      <c r="AL106">
        <v>-11567.991</v>
      </c>
      <c r="AM106">
        <v>0.73599999999999999</v>
      </c>
      <c r="AN106">
        <v>0.32200000000000001</v>
      </c>
      <c r="AO106">
        <v>1</v>
      </c>
      <c r="AP106">
        <v>0.75900000000000001</v>
      </c>
      <c r="AQ106">
        <v>3.496</v>
      </c>
      <c r="AR106">
        <v>44.036999999999999</v>
      </c>
      <c r="AS106">
        <v>47.17</v>
      </c>
      <c r="AT106">
        <v>1.3360000000000001</v>
      </c>
      <c r="AU106">
        <v>23.353000000000002</v>
      </c>
      <c r="AV106">
        <v>8.298</v>
      </c>
      <c r="AW106">
        <v>13326.573</v>
      </c>
    </row>
    <row r="107" spans="1:49" x14ac:dyDescent="0.2">
      <c r="A107" t="s">
        <v>9</v>
      </c>
      <c r="B107" t="s">
        <v>3</v>
      </c>
      <c r="C107" s="1">
        <f t="shared" si="92"/>
        <v>10.562940833333334</v>
      </c>
      <c r="D107" s="1" t="s">
        <v>3</v>
      </c>
      <c r="E107" s="1">
        <f t="shared" si="84"/>
        <v>89.236666666666679</v>
      </c>
      <c r="F107" t="s">
        <v>101</v>
      </c>
      <c r="G107" s="1" t="s">
        <v>3</v>
      </c>
      <c r="H107" s="1">
        <f t="shared" si="85"/>
        <v>0.70578486666666673</v>
      </c>
      <c r="I107" s="1" t="s">
        <v>3</v>
      </c>
      <c r="J107" s="1">
        <f t="shared" si="86"/>
        <v>4.7960577666666664</v>
      </c>
      <c r="K107" s="1" t="s">
        <v>3</v>
      </c>
      <c r="L107" s="1">
        <f t="shared" si="87"/>
        <v>6.3253837333333331</v>
      </c>
      <c r="M107" s="1" t="s">
        <v>3</v>
      </c>
      <c r="N107" s="1">
        <f t="shared" si="88"/>
        <v>-0.97236666666666671</v>
      </c>
      <c r="O107" s="1" t="s">
        <v>3</v>
      </c>
      <c r="P107" s="1">
        <v>6.4632333333333341</v>
      </c>
      <c r="Q107" s="1" t="s">
        <v>3</v>
      </c>
      <c r="R107" s="1">
        <f t="shared" si="89"/>
        <v>24.436266666666668</v>
      </c>
      <c r="S107" s="1" t="s">
        <v>3</v>
      </c>
      <c r="T107" s="1">
        <f t="shared" si="90"/>
        <v>6.8882833333333338</v>
      </c>
      <c r="U107" s="1" t="s">
        <v>3</v>
      </c>
      <c r="V107" s="1">
        <f t="shared" si="91"/>
        <v>58.563333333333333</v>
      </c>
      <c r="W107" t="s">
        <v>101</v>
      </c>
      <c r="X107" s="2" t="s">
        <v>2</v>
      </c>
      <c r="AB107">
        <v>3</v>
      </c>
      <c r="AC107">
        <v>56</v>
      </c>
      <c r="AD107">
        <v>60</v>
      </c>
      <c r="AE107">
        <v>9382.1299999999992</v>
      </c>
      <c r="AF107">
        <v>-1124.903</v>
      </c>
      <c r="AG107">
        <v>2020.606</v>
      </c>
      <c r="AH107">
        <v>7.8E-2</v>
      </c>
      <c r="AI107">
        <v>8.0009999999999994</v>
      </c>
      <c r="AJ107">
        <v>4.8460000000000001</v>
      </c>
      <c r="AK107">
        <v>4224.4440000000004</v>
      </c>
      <c r="AL107">
        <v>-870.904</v>
      </c>
      <c r="AM107">
        <v>0.86</v>
      </c>
      <c r="AN107">
        <v>0.504</v>
      </c>
      <c r="AO107">
        <v>1</v>
      </c>
      <c r="AP107">
        <v>0.78400000000000003</v>
      </c>
      <c r="AQ107">
        <v>1.512</v>
      </c>
      <c r="AR107">
        <v>10.744999999999999</v>
      </c>
      <c r="AS107">
        <v>13.45</v>
      </c>
      <c r="AT107">
        <v>3.2370000000000001</v>
      </c>
      <c r="AU107">
        <v>10.35</v>
      </c>
      <c r="AV107">
        <v>5.766</v>
      </c>
      <c r="AW107">
        <v>2537.2849999999999</v>
      </c>
    </row>
    <row r="108" spans="1:49" x14ac:dyDescent="0.2">
      <c r="A108" t="s">
        <v>10</v>
      </c>
      <c r="B108" t="s">
        <v>3</v>
      </c>
      <c r="C108" s="1">
        <f t="shared" si="92"/>
        <v>11.039615516666666</v>
      </c>
      <c r="D108" s="1" t="s">
        <v>3</v>
      </c>
      <c r="E108" s="1">
        <f t="shared" si="84"/>
        <v>64.86999999999999</v>
      </c>
      <c r="F108" t="s">
        <v>101</v>
      </c>
      <c r="G108" s="1" t="s">
        <v>3</v>
      </c>
      <c r="H108" s="1">
        <f t="shared" si="85"/>
        <v>5.5829789000000005</v>
      </c>
      <c r="I108" s="1" t="s">
        <v>3</v>
      </c>
      <c r="J108" s="1">
        <f t="shared" si="86"/>
        <v>7.8204491333333337</v>
      </c>
      <c r="K108" s="1" t="s">
        <v>3</v>
      </c>
      <c r="L108" s="1">
        <f t="shared" si="87"/>
        <v>8.9779205999999991</v>
      </c>
      <c r="M108" s="1" t="s">
        <v>3</v>
      </c>
      <c r="N108" s="1">
        <f t="shared" si="88"/>
        <v>-0.75263333333333338</v>
      </c>
      <c r="O108" s="1" t="s">
        <v>3</v>
      </c>
      <c r="P108" s="1">
        <v>6.8045666666666662</v>
      </c>
      <c r="Q108" s="1" t="s">
        <v>3</v>
      </c>
      <c r="R108" s="1">
        <f t="shared" si="89"/>
        <v>24.283133333333335</v>
      </c>
      <c r="S108" s="1" t="s">
        <v>3</v>
      </c>
      <c r="T108" s="1">
        <f t="shared" si="90"/>
        <v>7.136216666666666</v>
      </c>
      <c r="U108" s="1" t="s">
        <v>3</v>
      </c>
      <c r="V108" s="1">
        <f t="shared" si="91"/>
        <v>56.526666666666671</v>
      </c>
      <c r="W108" t="s">
        <v>101</v>
      </c>
      <c r="X108" s="2" t="s">
        <v>2</v>
      </c>
      <c r="AB108">
        <v>3</v>
      </c>
      <c r="AC108">
        <v>57</v>
      </c>
      <c r="AD108">
        <v>120</v>
      </c>
      <c r="AE108">
        <v>6333.241</v>
      </c>
      <c r="AF108">
        <v>-479.93400000000003</v>
      </c>
      <c r="AG108">
        <v>1172.9390000000001</v>
      </c>
      <c r="AH108">
        <v>0.06</v>
      </c>
      <c r="AI108">
        <v>10.737</v>
      </c>
      <c r="AJ108">
        <v>4.7</v>
      </c>
      <c r="AK108">
        <v>2861.1370000000002</v>
      </c>
      <c r="AL108">
        <v>-403.25799999999998</v>
      </c>
      <c r="AM108">
        <v>1</v>
      </c>
      <c r="AN108">
        <v>0.62</v>
      </c>
      <c r="AO108">
        <v>1</v>
      </c>
      <c r="AP108">
        <v>0.75</v>
      </c>
      <c r="AQ108">
        <v>1.639</v>
      </c>
      <c r="AR108">
        <v>10.113</v>
      </c>
      <c r="AS108">
        <v>15.555999999999999</v>
      </c>
      <c r="AT108">
        <v>6.4429999999999996</v>
      </c>
      <c r="AU108">
        <v>12.888</v>
      </c>
      <c r="AV108">
        <v>8.7100000000000009</v>
      </c>
      <c r="AW108">
        <v>1378.481</v>
      </c>
    </row>
    <row r="109" spans="1:49" x14ac:dyDescent="0.2">
      <c r="A109" s="2" t="s">
        <v>2</v>
      </c>
      <c r="C109" s="1"/>
      <c r="D109" s="1"/>
      <c r="E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X109" s="2"/>
      <c r="AB109">
        <v>3</v>
      </c>
      <c r="AC109">
        <v>58</v>
      </c>
      <c r="AD109">
        <v>12</v>
      </c>
      <c r="AE109">
        <v>19869.316999999999</v>
      </c>
      <c r="AF109">
        <v>-7666.1840000000002</v>
      </c>
      <c r="AG109">
        <v>7719.9939999999997</v>
      </c>
      <c r="AH109">
        <v>1.2</v>
      </c>
      <c r="AI109">
        <v>11.025</v>
      </c>
      <c r="AJ109">
        <v>8.3729999999999993</v>
      </c>
      <c r="AK109">
        <v>9195.0139999999992</v>
      </c>
      <c r="AL109">
        <v>-7719.9939999999997</v>
      </c>
      <c r="AM109">
        <v>0.82599999999999996</v>
      </c>
      <c r="AN109">
        <v>0.124</v>
      </c>
      <c r="AO109">
        <v>1</v>
      </c>
      <c r="AP109">
        <v>0.94</v>
      </c>
      <c r="AQ109">
        <v>1.966</v>
      </c>
      <c r="AR109">
        <v>20.027000000000001</v>
      </c>
      <c r="AS109">
        <v>22.663</v>
      </c>
      <c r="AT109">
        <v>2.4060000000000001</v>
      </c>
      <c r="AU109">
        <v>15.586</v>
      </c>
      <c r="AV109">
        <v>7.0629999999999997</v>
      </c>
      <c r="AW109">
        <v>8574.3349999999991</v>
      </c>
    </row>
    <row r="110" spans="1:49" x14ac:dyDescent="0.2">
      <c r="A110" t="s">
        <v>108</v>
      </c>
      <c r="B110" t="s">
        <v>3</v>
      </c>
      <c r="C110" s="1">
        <f>H70</f>
        <v>4.5843076999999992</v>
      </c>
      <c r="D110" s="1" t="s">
        <v>3</v>
      </c>
      <c r="E110" s="1">
        <f t="shared" ref="E110:E115" si="93">P70*100</f>
        <v>97.18</v>
      </c>
      <c r="F110" t="s">
        <v>101</v>
      </c>
      <c r="G110" s="1" t="s">
        <v>3</v>
      </c>
      <c r="H110" s="1">
        <f t="shared" ref="H110:H115" si="94">N70</f>
        <v>2.1205709333333336</v>
      </c>
      <c r="I110" s="1" t="s">
        <v>3</v>
      </c>
      <c r="J110" s="1">
        <f t="shared" ref="J110:J115" si="95">J70</f>
        <v>1.3087152666666666</v>
      </c>
      <c r="K110" s="1" t="s">
        <v>3</v>
      </c>
      <c r="L110" s="1">
        <f t="shared" ref="L110:L115" si="96">Z70/1000</f>
        <v>1.7076064666666664</v>
      </c>
      <c r="M110" s="1" t="s">
        <v>3</v>
      </c>
      <c r="N110" s="1">
        <f t="shared" ref="N110:N115" si="97">K70</f>
        <v>-0.16013333333333332</v>
      </c>
      <c r="O110" s="1" t="s">
        <v>3</v>
      </c>
      <c r="P110" s="1">
        <v>3.2432666666666701</v>
      </c>
      <c r="Q110" s="1" t="s">
        <v>3</v>
      </c>
      <c r="R110" s="1">
        <f t="shared" ref="R110:R115" si="98">L70</f>
        <v>25.013200000000001</v>
      </c>
      <c r="S110" s="1" t="s">
        <v>3</v>
      </c>
      <c r="T110" s="1">
        <f t="shared" ref="T110:T115" si="99">L70</f>
        <v>25.013200000000001</v>
      </c>
      <c r="U110" s="1" t="s">
        <v>3</v>
      </c>
      <c r="V110" s="1">
        <f t="shared" ref="V110:V115" si="100">S70*100</f>
        <v>79.88</v>
      </c>
      <c r="W110" t="s">
        <v>101</v>
      </c>
      <c r="X110" s="2" t="s">
        <v>2</v>
      </c>
      <c r="AB110">
        <v>3</v>
      </c>
      <c r="AC110">
        <v>59</v>
      </c>
      <c r="AD110">
        <v>60</v>
      </c>
      <c r="AE110">
        <v>8762.5830000000005</v>
      </c>
      <c r="AF110">
        <v>-302.154</v>
      </c>
      <c r="AG110">
        <v>918.93799999999999</v>
      </c>
      <c r="AH110">
        <v>0.38300000000000001</v>
      </c>
      <c r="AI110">
        <v>9.3640000000000008</v>
      </c>
      <c r="AJ110">
        <v>4.9809999999999999</v>
      </c>
      <c r="AK110">
        <v>4137.1270000000004</v>
      </c>
      <c r="AL110">
        <v>-232.34200000000001</v>
      </c>
      <c r="AM110">
        <v>1</v>
      </c>
      <c r="AN110">
        <v>0.92600000000000005</v>
      </c>
      <c r="AO110">
        <v>1</v>
      </c>
      <c r="AP110">
        <v>0.97399999999999998</v>
      </c>
      <c r="AQ110">
        <v>0.97799999999999998</v>
      </c>
      <c r="AR110">
        <v>10.882</v>
      </c>
      <c r="AS110">
        <v>14.817</v>
      </c>
      <c r="AT110">
        <v>4.5179999999999998</v>
      </c>
      <c r="AU110">
        <v>11.768000000000001</v>
      </c>
      <c r="AV110">
        <v>7.0789999999999997</v>
      </c>
      <c r="AW110">
        <v>1338.3579999999999</v>
      </c>
    </row>
    <row r="111" spans="1:49" x14ac:dyDescent="0.2">
      <c r="A111" t="s">
        <v>109</v>
      </c>
      <c r="B111" t="s">
        <v>3</v>
      </c>
      <c r="C111" s="1">
        <f t="shared" ref="C111:C115" si="101">H71</f>
        <v>7.0166780666666666</v>
      </c>
      <c r="D111" s="1" t="s">
        <v>3</v>
      </c>
      <c r="E111" s="1">
        <f t="shared" si="93"/>
        <v>97.359999999999985</v>
      </c>
      <c r="F111" t="s">
        <v>101</v>
      </c>
      <c r="G111" s="1" t="s">
        <v>3</v>
      </c>
      <c r="H111" s="1">
        <f t="shared" si="94"/>
        <v>3.3280561666666668</v>
      </c>
      <c r="I111" s="1" t="s">
        <v>3</v>
      </c>
      <c r="J111" s="1">
        <f t="shared" si="95"/>
        <v>2.1568486666666664</v>
      </c>
      <c r="K111" s="1" t="s">
        <v>3</v>
      </c>
      <c r="L111" s="1">
        <f t="shared" si="96"/>
        <v>2.8569737333333336</v>
      </c>
      <c r="M111" s="1" t="s">
        <v>3</v>
      </c>
      <c r="N111" s="1">
        <f t="shared" si="97"/>
        <v>-0.22233333333333336</v>
      </c>
      <c r="O111" s="1" t="s">
        <v>3</v>
      </c>
      <c r="P111" s="1">
        <v>4.3006000000000002</v>
      </c>
      <c r="Q111" s="1" t="s">
        <v>3</v>
      </c>
      <c r="R111" s="1">
        <f t="shared" si="98"/>
        <v>18.278533333333332</v>
      </c>
      <c r="S111" s="1" t="s">
        <v>3</v>
      </c>
      <c r="T111" s="1">
        <f t="shared" si="99"/>
        <v>18.278533333333332</v>
      </c>
      <c r="U111" s="1" t="s">
        <v>3</v>
      </c>
      <c r="V111" s="1">
        <f t="shared" si="100"/>
        <v>80.52</v>
      </c>
      <c r="W111" t="s">
        <v>101</v>
      </c>
      <c r="X111" s="2" t="s">
        <v>2</v>
      </c>
      <c r="AB111">
        <v>3</v>
      </c>
      <c r="AC111">
        <v>60</v>
      </c>
      <c r="AD111">
        <v>120</v>
      </c>
      <c r="AE111">
        <v>6610.5680000000002</v>
      </c>
      <c r="AF111">
        <v>-621.14300000000003</v>
      </c>
      <c r="AG111">
        <v>901.24800000000005</v>
      </c>
      <c r="AH111">
        <v>-0.126</v>
      </c>
      <c r="AI111">
        <v>9.6850000000000005</v>
      </c>
      <c r="AJ111">
        <v>4.702</v>
      </c>
      <c r="AK111">
        <v>3198.1120000000001</v>
      </c>
      <c r="AL111">
        <v>-603.46600000000001</v>
      </c>
      <c r="AM111">
        <v>1</v>
      </c>
      <c r="AN111">
        <v>0.86799999999999999</v>
      </c>
      <c r="AO111">
        <v>1</v>
      </c>
      <c r="AP111">
        <v>1</v>
      </c>
      <c r="AQ111">
        <v>0.80300000000000005</v>
      </c>
      <c r="AR111">
        <v>10.196</v>
      </c>
      <c r="AS111">
        <v>15.397</v>
      </c>
      <c r="AT111">
        <v>5.3559999999999999</v>
      </c>
      <c r="AU111">
        <v>12.226000000000001</v>
      </c>
      <c r="AV111">
        <v>7.5369999999999999</v>
      </c>
      <c r="AW111">
        <v>1080.4590000000001</v>
      </c>
    </row>
    <row r="112" spans="1:49" x14ac:dyDescent="0.2">
      <c r="A112" t="s">
        <v>110</v>
      </c>
      <c r="B112" t="s">
        <v>3</v>
      </c>
      <c r="C112" s="1">
        <f t="shared" si="101"/>
        <v>3.2742016333333339</v>
      </c>
      <c r="D112" s="1" t="s">
        <v>3</v>
      </c>
      <c r="E112" s="1">
        <f t="shared" si="93"/>
        <v>97.460000000000008</v>
      </c>
      <c r="F112" t="s">
        <v>101</v>
      </c>
      <c r="G112" s="1" t="s">
        <v>3</v>
      </c>
      <c r="H112" s="1">
        <f t="shared" si="94"/>
        <v>1.5325322333333335</v>
      </c>
      <c r="I112" s="1" t="s">
        <v>3</v>
      </c>
      <c r="J112" s="1">
        <f t="shared" si="95"/>
        <v>1.0272354000000001</v>
      </c>
      <c r="K112" s="1" t="s">
        <v>3</v>
      </c>
      <c r="L112" s="1">
        <f t="shared" si="96"/>
        <v>1.2832342666666665</v>
      </c>
      <c r="M112" s="1" t="s">
        <v>3</v>
      </c>
      <c r="N112" s="1">
        <f t="shared" si="97"/>
        <v>-2.4333333333333335E-2</v>
      </c>
      <c r="O112" s="1" t="s">
        <v>3</v>
      </c>
      <c r="P112" s="1">
        <v>3.4350166666666673</v>
      </c>
      <c r="Q112" s="1" t="s">
        <v>3</v>
      </c>
      <c r="R112" s="1">
        <f t="shared" si="98"/>
        <v>10.791600000000001</v>
      </c>
      <c r="S112" s="1" t="s">
        <v>3</v>
      </c>
      <c r="T112" s="1">
        <f t="shared" si="99"/>
        <v>10.791600000000001</v>
      </c>
      <c r="U112" s="1" t="s">
        <v>3</v>
      </c>
      <c r="V112" s="1">
        <f t="shared" si="100"/>
        <v>87.306666666666672</v>
      </c>
      <c r="W112" t="s">
        <v>101</v>
      </c>
      <c r="X112" s="2" t="s">
        <v>2</v>
      </c>
      <c r="AB112">
        <v>3</v>
      </c>
      <c r="AC112">
        <v>13</v>
      </c>
      <c r="AD112">
        <v>12</v>
      </c>
      <c r="AE112">
        <v>18405.938999999998</v>
      </c>
      <c r="AF112">
        <v>214.38300000000001</v>
      </c>
      <c r="AG112">
        <v>2635.2919999999999</v>
      </c>
      <c r="AH112">
        <v>-0.628</v>
      </c>
      <c r="AI112">
        <v>22.077000000000002</v>
      </c>
      <c r="AJ112">
        <v>10.726000000000001</v>
      </c>
      <c r="AK112">
        <v>8454.9580000000005</v>
      </c>
      <c r="AL112">
        <v>150.43600000000001</v>
      </c>
      <c r="AM112">
        <v>0.98299999999999998</v>
      </c>
      <c r="AN112">
        <v>0.85099999999999998</v>
      </c>
      <c r="AO112">
        <v>0.89700000000000002</v>
      </c>
      <c r="AP112">
        <v>0.63800000000000001</v>
      </c>
      <c r="AQ112">
        <v>5.2229999999999999</v>
      </c>
      <c r="AR112">
        <v>24.529</v>
      </c>
      <c r="AS112">
        <v>38.270000000000003</v>
      </c>
      <c r="AT112">
        <v>12.122</v>
      </c>
      <c r="AU112">
        <v>29.282</v>
      </c>
      <c r="AV112">
        <v>17.158000000000001</v>
      </c>
      <c r="AW112">
        <v>3423.9009999999998</v>
      </c>
    </row>
    <row r="113" spans="1:49" x14ac:dyDescent="0.2">
      <c r="A113" t="s">
        <v>111</v>
      </c>
      <c r="B113" t="s">
        <v>3</v>
      </c>
      <c r="C113" s="1">
        <f t="shared" si="101"/>
        <v>5.2015124666666672</v>
      </c>
      <c r="D113" s="1" t="s">
        <v>3</v>
      </c>
      <c r="E113" s="1">
        <f t="shared" si="93"/>
        <v>97.679999999999993</v>
      </c>
      <c r="F113" t="s">
        <v>101</v>
      </c>
      <c r="G113" s="1" t="s">
        <v>3</v>
      </c>
      <c r="H113" s="1">
        <f t="shared" si="94"/>
        <v>2.4274191999999997</v>
      </c>
      <c r="I113" s="1" t="s">
        <v>3</v>
      </c>
      <c r="J113" s="1">
        <f t="shared" si="95"/>
        <v>1.1844598666666668</v>
      </c>
      <c r="K113" s="1" t="s">
        <v>3</v>
      </c>
      <c r="L113" s="1">
        <f t="shared" si="96"/>
        <v>1.4701362666666666</v>
      </c>
      <c r="M113" s="1" t="s">
        <v>3</v>
      </c>
      <c r="N113" s="1">
        <f t="shared" si="97"/>
        <v>8.5466666666666677E-2</v>
      </c>
      <c r="O113" s="1" t="s">
        <v>3</v>
      </c>
      <c r="P113" s="1">
        <v>4.7411333333333339</v>
      </c>
      <c r="Q113" s="1" t="s">
        <v>3</v>
      </c>
      <c r="R113" s="1">
        <f t="shared" si="98"/>
        <v>9.6796000000000006</v>
      </c>
      <c r="S113" s="1" t="s">
        <v>3</v>
      </c>
      <c r="T113" s="1">
        <f t="shared" si="99"/>
        <v>9.6796000000000006</v>
      </c>
      <c r="U113" s="1" t="s">
        <v>3</v>
      </c>
      <c r="V113" s="1">
        <f t="shared" si="100"/>
        <v>95.28</v>
      </c>
      <c r="W113" t="s">
        <v>101</v>
      </c>
      <c r="X113" s="2" t="s">
        <v>2</v>
      </c>
      <c r="AB113">
        <v>3</v>
      </c>
      <c r="AC113">
        <v>14</v>
      </c>
      <c r="AD113">
        <v>60</v>
      </c>
      <c r="AE113">
        <v>5512.3289999999997</v>
      </c>
      <c r="AF113">
        <v>102.752</v>
      </c>
      <c r="AG113">
        <v>965.48800000000006</v>
      </c>
      <c r="AH113">
        <v>-0.17100000000000001</v>
      </c>
      <c r="AI113">
        <v>40.377000000000002</v>
      </c>
      <c r="AJ113">
        <v>6.9889999999999999</v>
      </c>
      <c r="AK113">
        <v>2666.7629999999999</v>
      </c>
      <c r="AL113">
        <v>100.3</v>
      </c>
      <c r="AM113">
        <v>0.96699999999999997</v>
      </c>
      <c r="AN113">
        <v>0.73599999999999999</v>
      </c>
      <c r="AO113">
        <v>0.97399999999999998</v>
      </c>
      <c r="AP113">
        <v>0.81</v>
      </c>
      <c r="AQ113">
        <v>2.2730000000000001</v>
      </c>
      <c r="AR113">
        <v>14.532999999999999</v>
      </c>
      <c r="AS113">
        <v>48.79</v>
      </c>
      <c r="AT113">
        <v>32.786000000000001</v>
      </c>
      <c r="AU113">
        <v>44.363999999999997</v>
      </c>
      <c r="AV113">
        <v>36.572000000000003</v>
      </c>
      <c r="AW113">
        <v>1261.838</v>
      </c>
    </row>
    <row r="114" spans="1:49" x14ac:dyDescent="0.2">
      <c r="A114" t="s">
        <v>112</v>
      </c>
      <c r="B114" t="s">
        <v>3</v>
      </c>
      <c r="C114" s="1">
        <f t="shared" si="101"/>
        <v>6.0908161000000005</v>
      </c>
      <c r="D114" s="1" t="s">
        <v>3</v>
      </c>
      <c r="E114" s="1">
        <f t="shared" si="93"/>
        <v>87.94</v>
      </c>
      <c r="F114" t="s">
        <v>101</v>
      </c>
      <c r="G114" s="1" t="s">
        <v>3</v>
      </c>
      <c r="H114" s="1">
        <f t="shared" si="94"/>
        <v>2.7825258333333331</v>
      </c>
      <c r="I114" s="1" t="s">
        <v>3</v>
      </c>
      <c r="J114" s="1">
        <f t="shared" si="95"/>
        <v>3.3213544000000002</v>
      </c>
      <c r="K114" s="1" t="s">
        <v>3</v>
      </c>
      <c r="L114" s="1">
        <f t="shared" si="96"/>
        <v>3.7838881333333334</v>
      </c>
      <c r="M114" s="1" t="s">
        <v>3</v>
      </c>
      <c r="N114" s="1">
        <f t="shared" si="97"/>
        <v>7.5999999999999998E-2</v>
      </c>
      <c r="O114" s="1" t="s">
        <v>3</v>
      </c>
      <c r="P114" s="1">
        <v>5.1528</v>
      </c>
      <c r="Q114" s="1" t="s">
        <v>3</v>
      </c>
      <c r="R114" s="1">
        <f t="shared" si="98"/>
        <v>10.18</v>
      </c>
      <c r="S114" s="1" t="s">
        <v>3</v>
      </c>
      <c r="T114" s="1">
        <f t="shared" si="99"/>
        <v>10.18</v>
      </c>
      <c r="U114" s="1" t="s">
        <v>3</v>
      </c>
      <c r="V114" s="1">
        <f t="shared" si="100"/>
        <v>87.366666666666646</v>
      </c>
      <c r="W114" t="s">
        <v>101</v>
      </c>
      <c r="X114" s="2" t="s">
        <v>2</v>
      </c>
      <c r="AB114">
        <v>3</v>
      </c>
      <c r="AC114">
        <v>15</v>
      </c>
      <c r="AD114">
        <v>120</v>
      </c>
      <c r="AE114">
        <v>4393.415</v>
      </c>
      <c r="AF114">
        <v>373.37400000000002</v>
      </c>
      <c r="AG114">
        <v>942.08299999999997</v>
      </c>
      <c r="AH114">
        <v>-0.29099999999999998</v>
      </c>
      <c r="AI114">
        <v>43.023000000000003</v>
      </c>
      <c r="AJ114">
        <v>5.7190000000000003</v>
      </c>
      <c r="AK114">
        <v>2142.277</v>
      </c>
      <c r="AL114">
        <v>373.91699999999997</v>
      </c>
      <c r="AM114">
        <v>0.90900000000000003</v>
      </c>
      <c r="AN114">
        <v>0.69399999999999995</v>
      </c>
      <c r="AO114">
        <v>0.95699999999999996</v>
      </c>
      <c r="AP114">
        <v>0.75</v>
      </c>
      <c r="AQ114">
        <v>2.0089999999999999</v>
      </c>
      <c r="AR114">
        <v>11.765000000000001</v>
      </c>
      <c r="AS114">
        <v>49.859000000000002</v>
      </c>
      <c r="AT114">
        <v>36.78</v>
      </c>
      <c r="AU114">
        <v>46.311999999999998</v>
      </c>
      <c r="AV114">
        <v>39.896999999999998</v>
      </c>
      <c r="AW114">
        <v>1252.0899999999999</v>
      </c>
    </row>
    <row r="115" spans="1:49" x14ac:dyDescent="0.2">
      <c r="A115" t="s">
        <v>113</v>
      </c>
      <c r="B115" t="s">
        <v>3</v>
      </c>
      <c r="C115" s="1">
        <f t="shared" si="101"/>
        <v>5.5101595333333329</v>
      </c>
      <c r="D115" s="1" t="s">
        <v>3</v>
      </c>
      <c r="E115" s="1">
        <f t="shared" si="93"/>
        <v>95.093333333333334</v>
      </c>
      <c r="F115" t="s">
        <v>101</v>
      </c>
      <c r="G115" s="1" t="s">
        <v>3</v>
      </c>
      <c r="H115" s="1">
        <f t="shared" si="94"/>
        <v>2.5630532666666666</v>
      </c>
      <c r="I115" s="1" t="s">
        <v>3</v>
      </c>
      <c r="J115" s="1">
        <f t="shared" si="95"/>
        <v>2.4196179999999998</v>
      </c>
      <c r="K115" s="1" t="s">
        <v>3</v>
      </c>
      <c r="L115" s="1">
        <f t="shared" si="96"/>
        <v>2.7649850666666662</v>
      </c>
      <c r="M115" s="1" t="s">
        <v>3</v>
      </c>
      <c r="N115" s="1">
        <f t="shared" si="97"/>
        <v>0.17513333333333334</v>
      </c>
      <c r="O115" s="1" t="s">
        <v>3</v>
      </c>
      <c r="P115" s="1">
        <v>5.1650833333333326</v>
      </c>
      <c r="Q115" s="1" t="s">
        <v>3</v>
      </c>
      <c r="R115" s="1">
        <f t="shared" si="98"/>
        <v>9.7937333333333338</v>
      </c>
      <c r="S115" s="1" t="s">
        <v>3</v>
      </c>
      <c r="T115" s="1">
        <f t="shared" si="99"/>
        <v>9.7937333333333338</v>
      </c>
      <c r="U115" s="1" t="s">
        <v>3</v>
      </c>
      <c r="V115" s="1">
        <f t="shared" si="100"/>
        <v>96.206666666666678</v>
      </c>
      <c r="W115" t="s">
        <v>101</v>
      </c>
      <c r="X115" s="2" t="s">
        <v>2</v>
      </c>
      <c r="AB115">
        <v>3</v>
      </c>
      <c r="AC115">
        <v>16</v>
      </c>
      <c r="AD115">
        <v>12</v>
      </c>
      <c r="AE115">
        <v>19973.77</v>
      </c>
      <c r="AF115">
        <v>-34.241</v>
      </c>
      <c r="AG115">
        <v>2951.0839999999998</v>
      </c>
      <c r="AH115">
        <v>-0.63900000000000001</v>
      </c>
      <c r="AI115">
        <v>21.872</v>
      </c>
      <c r="AJ115">
        <v>12.298999999999999</v>
      </c>
      <c r="AK115">
        <v>9133.5360000000001</v>
      </c>
      <c r="AL115">
        <v>-73.489000000000004</v>
      </c>
      <c r="AM115">
        <v>0.96699999999999997</v>
      </c>
      <c r="AN115">
        <v>0.88400000000000001</v>
      </c>
      <c r="AO115">
        <v>0.88800000000000001</v>
      </c>
      <c r="AP115">
        <v>0.76700000000000002</v>
      </c>
      <c r="AQ115">
        <v>5.04</v>
      </c>
      <c r="AR115">
        <v>28.254999999999999</v>
      </c>
      <c r="AS115">
        <v>38.734999999999999</v>
      </c>
      <c r="AT115">
        <v>9.8379999999999992</v>
      </c>
      <c r="AU115">
        <v>28.863</v>
      </c>
      <c r="AV115">
        <v>16.29</v>
      </c>
      <c r="AW115">
        <v>4636.3890000000001</v>
      </c>
    </row>
    <row r="116" spans="1:49" x14ac:dyDescent="0.2">
      <c r="S116" s="1"/>
      <c r="AB116">
        <v>3</v>
      </c>
      <c r="AC116">
        <v>17</v>
      </c>
      <c r="AD116">
        <v>60</v>
      </c>
      <c r="AE116">
        <v>9557.68</v>
      </c>
      <c r="AF116">
        <v>274.03800000000001</v>
      </c>
      <c r="AG116">
        <v>1527.681</v>
      </c>
      <c r="AH116">
        <v>-0.23400000000000001</v>
      </c>
      <c r="AI116">
        <v>23.212</v>
      </c>
      <c r="AJ116">
        <v>7.9009999999999998</v>
      </c>
      <c r="AK116">
        <v>4636.174</v>
      </c>
      <c r="AL116">
        <v>274.45299999999997</v>
      </c>
      <c r="AM116">
        <v>0.93400000000000005</v>
      </c>
      <c r="AN116">
        <v>0.78500000000000003</v>
      </c>
      <c r="AO116">
        <v>0.86199999999999999</v>
      </c>
      <c r="AP116">
        <v>0.65500000000000003</v>
      </c>
      <c r="AQ116">
        <v>4.1669999999999998</v>
      </c>
      <c r="AR116">
        <v>17.044</v>
      </c>
      <c r="AS116">
        <v>33.631999999999998</v>
      </c>
      <c r="AT116">
        <v>15.552</v>
      </c>
      <c r="AU116">
        <v>27.88</v>
      </c>
      <c r="AV116">
        <v>19.39</v>
      </c>
      <c r="AW116">
        <v>2404.2910000000002</v>
      </c>
    </row>
    <row r="117" spans="1:49" x14ac:dyDescent="0.2">
      <c r="AB117">
        <v>3</v>
      </c>
      <c r="AC117">
        <v>18</v>
      </c>
      <c r="AD117">
        <v>120</v>
      </c>
      <c r="AE117">
        <v>7260.5940000000001</v>
      </c>
      <c r="AF117">
        <v>-107.604</v>
      </c>
      <c r="AG117">
        <v>1086.838</v>
      </c>
      <c r="AH117">
        <v>-0.311</v>
      </c>
      <c r="AI117">
        <v>33.107999999999997</v>
      </c>
      <c r="AJ117">
        <v>7.9009999999999998</v>
      </c>
      <c r="AK117">
        <v>3542.3780000000002</v>
      </c>
      <c r="AL117">
        <v>-108.3</v>
      </c>
      <c r="AM117">
        <v>0.99199999999999999</v>
      </c>
      <c r="AN117">
        <v>0.85099999999999998</v>
      </c>
      <c r="AO117">
        <v>0.97399999999999998</v>
      </c>
      <c r="AP117">
        <v>0.77600000000000002</v>
      </c>
      <c r="AQ117">
        <v>2.4609999999999999</v>
      </c>
      <c r="AR117">
        <v>16.452999999999999</v>
      </c>
      <c r="AS117">
        <v>44.220999999999997</v>
      </c>
      <c r="AT117">
        <v>24.463999999999999</v>
      </c>
      <c r="AU117">
        <v>38.182000000000002</v>
      </c>
      <c r="AV117">
        <v>28.54</v>
      </c>
      <c r="AW117">
        <v>1425.366</v>
      </c>
    </row>
    <row r="118" spans="1:49" x14ac:dyDescent="0.2">
      <c r="AB118">
        <v>3</v>
      </c>
      <c r="AC118">
        <v>19</v>
      </c>
      <c r="AD118">
        <v>12</v>
      </c>
      <c r="AE118">
        <v>16325.717000000001</v>
      </c>
      <c r="AF118">
        <v>-451.43299999999999</v>
      </c>
      <c r="AG118">
        <v>2602.5619999999999</v>
      </c>
      <c r="AH118">
        <v>-0.65300000000000002</v>
      </c>
      <c r="AI118">
        <v>18.914999999999999</v>
      </c>
      <c r="AJ118">
        <v>8.4949999999999992</v>
      </c>
      <c r="AK118">
        <v>7367.7169999999996</v>
      </c>
      <c r="AL118">
        <v>-492.14499999999998</v>
      </c>
      <c r="AM118">
        <v>0.93400000000000005</v>
      </c>
      <c r="AN118">
        <v>0.76900000000000002</v>
      </c>
      <c r="AO118">
        <v>0.82799999999999996</v>
      </c>
      <c r="AP118">
        <v>0.68100000000000005</v>
      </c>
      <c r="AQ118">
        <v>4.9740000000000002</v>
      </c>
      <c r="AR118">
        <v>19.707000000000001</v>
      </c>
      <c r="AS118">
        <v>30.571999999999999</v>
      </c>
      <c r="AT118">
        <v>10.662000000000001</v>
      </c>
      <c r="AU118">
        <v>23.712</v>
      </c>
      <c r="AV118">
        <v>15.016</v>
      </c>
      <c r="AW118">
        <v>3900.6320000000001</v>
      </c>
    </row>
    <row r="119" spans="1:49" x14ac:dyDescent="0.2">
      <c r="AB119">
        <v>3</v>
      </c>
      <c r="AC119">
        <v>20</v>
      </c>
      <c r="AD119">
        <v>60</v>
      </c>
      <c r="AE119">
        <v>5700.38</v>
      </c>
      <c r="AF119">
        <v>246.74199999999999</v>
      </c>
      <c r="AG119">
        <v>1094.75</v>
      </c>
      <c r="AH119">
        <v>-0.193</v>
      </c>
      <c r="AI119">
        <v>35.308999999999997</v>
      </c>
      <c r="AJ119">
        <v>6.7809999999999997</v>
      </c>
      <c r="AK119">
        <v>2724.1660000000002</v>
      </c>
      <c r="AL119">
        <v>226.98</v>
      </c>
      <c r="AM119">
        <v>0.95899999999999996</v>
      </c>
      <c r="AN119">
        <v>0.73599999999999999</v>
      </c>
      <c r="AO119">
        <v>0.94799999999999995</v>
      </c>
      <c r="AP119">
        <v>0.70699999999999996</v>
      </c>
      <c r="AQ119">
        <v>2.899</v>
      </c>
      <c r="AR119">
        <v>14.281000000000001</v>
      </c>
      <c r="AS119">
        <v>46.78</v>
      </c>
      <c r="AT119">
        <v>27.992999999999999</v>
      </c>
      <c r="AU119">
        <v>40.067999999999998</v>
      </c>
      <c r="AV119">
        <v>31.510999999999999</v>
      </c>
      <c r="AW119">
        <v>1785.0519999999999</v>
      </c>
    </row>
    <row r="120" spans="1:49" x14ac:dyDescent="0.2">
      <c r="AB120">
        <v>3</v>
      </c>
      <c r="AC120">
        <v>21</v>
      </c>
      <c r="AD120">
        <v>120</v>
      </c>
      <c r="AE120">
        <v>5201.6729999999998</v>
      </c>
      <c r="AF120">
        <v>199.256</v>
      </c>
      <c r="AG120">
        <v>662.80200000000002</v>
      </c>
      <c r="AH120">
        <v>-0.37</v>
      </c>
      <c r="AI120">
        <v>38.173000000000002</v>
      </c>
      <c r="AJ120">
        <v>6.2450000000000001</v>
      </c>
      <c r="AK120">
        <v>2414.1039999999998</v>
      </c>
      <c r="AL120">
        <v>216.76499999999999</v>
      </c>
      <c r="AM120">
        <v>0.92600000000000005</v>
      </c>
      <c r="AN120">
        <v>0.84299999999999997</v>
      </c>
      <c r="AO120">
        <v>0.98299999999999998</v>
      </c>
      <c r="AP120">
        <v>0.81</v>
      </c>
      <c r="AQ120">
        <v>1.8480000000000001</v>
      </c>
      <c r="AR120">
        <v>13.301</v>
      </c>
      <c r="AS120">
        <v>46.567999999999998</v>
      </c>
      <c r="AT120">
        <v>30.812000000000001</v>
      </c>
      <c r="AU120">
        <v>42.122999999999998</v>
      </c>
      <c r="AV120">
        <v>34.518000000000001</v>
      </c>
      <c r="AW120">
        <v>1174.963</v>
      </c>
    </row>
    <row r="121" spans="1:49" x14ac:dyDescent="0.2">
      <c r="AB121">
        <v>3</v>
      </c>
      <c r="AC121">
        <v>22</v>
      </c>
      <c r="AD121">
        <v>12</v>
      </c>
      <c r="AE121">
        <v>20100.249</v>
      </c>
      <c r="AF121">
        <v>-1566.3579999999999</v>
      </c>
      <c r="AG121">
        <v>3121.8290000000002</v>
      </c>
      <c r="AH121">
        <v>-0.82499999999999996</v>
      </c>
      <c r="AI121">
        <v>20.942</v>
      </c>
      <c r="AJ121">
        <v>11.250999999999999</v>
      </c>
      <c r="AK121">
        <v>9087.4310000000005</v>
      </c>
      <c r="AL121">
        <v>-1640.848</v>
      </c>
      <c r="AM121">
        <v>0.94199999999999995</v>
      </c>
      <c r="AN121">
        <v>0.83499999999999996</v>
      </c>
      <c r="AO121">
        <v>0.879</v>
      </c>
      <c r="AP121">
        <v>0.70699999999999996</v>
      </c>
      <c r="AQ121">
        <v>5.242</v>
      </c>
      <c r="AR121">
        <v>25.995999999999999</v>
      </c>
      <c r="AS121">
        <v>35.384999999999998</v>
      </c>
      <c r="AT121">
        <v>9.6660000000000004</v>
      </c>
      <c r="AU121">
        <v>26.675000000000001</v>
      </c>
      <c r="AV121">
        <v>15.882</v>
      </c>
      <c r="AW121">
        <v>4930.1409999999996</v>
      </c>
    </row>
    <row r="122" spans="1:49" x14ac:dyDescent="0.2">
      <c r="AB122">
        <v>3</v>
      </c>
      <c r="AC122">
        <v>23</v>
      </c>
      <c r="AD122">
        <v>60</v>
      </c>
      <c r="AE122">
        <v>9264.7090000000007</v>
      </c>
      <c r="AF122">
        <v>548.87800000000004</v>
      </c>
      <c r="AG122">
        <v>1871.088</v>
      </c>
      <c r="AH122">
        <v>-0.312</v>
      </c>
      <c r="AI122">
        <v>25.192</v>
      </c>
      <c r="AJ122">
        <v>7.84</v>
      </c>
      <c r="AK122">
        <v>4500.268</v>
      </c>
      <c r="AL122">
        <v>545.11800000000005</v>
      </c>
      <c r="AM122">
        <v>0.92600000000000005</v>
      </c>
      <c r="AN122">
        <v>0.752</v>
      </c>
      <c r="AO122">
        <v>0.871</v>
      </c>
      <c r="AP122">
        <v>0.621</v>
      </c>
      <c r="AQ122">
        <v>4.391</v>
      </c>
      <c r="AR122">
        <v>16.646000000000001</v>
      </c>
      <c r="AS122">
        <v>35.588000000000001</v>
      </c>
      <c r="AT122">
        <v>17.373999999999999</v>
      </c>
      <c r="AU122">
        <v>29.872</v>
      </c>
      <c r="AV122">
        <v>21.079000000000001</v>
      </c>
      <c r="AW122">
        <v>2843.1280000000002</v>
      </c>
    </row>
    <row r="123" spans="1:49" x14ac:dyDescent="0.2">
      <c r="AB123">
        <v>3</v>
      </c>
      <c r="AC123">
        <v>24</v>
      </c>
      <c r="AD123">
        <v>120</v>
      </c>
      <c r="AE123">
        <v>6957.4309999999996</v>
      </c>
      <c r="AF123">
        <v>72.863</v>
      </c>
      <c r="AG123">
        <v>1069.482</v>
      </c>
      <c r="AH123">
        <v>-6.6000000000000003E-2</v>
      </c>
      <c r="AI123">
        <v>32.835999999999999</v>
      </c>
      <c r="AJ123">
        <v>7.9660000000000002</v>
      </c>
      <c r="AK123">
        <v>3392.4009999999998</v>
      </c>
      <c r="AL123">
        <v>74.08</v>
      </c>
      <c r="AM123">
        <v>0.98299999999999998</v>
      </c>
      <c r="AN123">
        <v>0.84299999999999997</v>
      </c>
      <c r="AO123">
        <v>0.98299999999999998</v>
      </c>
      <c r="AP123">
        <v>0.75900000000000001</v>
      </c>
      <c r="AQ123">
        <v>2.8079999999999998</v>
      </c>
      <c r="AR123">
        <v>16.652999999999999</v>
      </c>
      <c r="AS123">
        <v>44.271000000000001</v>
      </c>
      <c r="AT123">
        <v>23.986000000000001</v>
      </c>
      <c r="AU123">
        <v>37.939</v>
      </c>
      <c r="AV123">
        <v>28.373999999999999</v>
      </c>
      <c r="AW123">
        <v>1386.4349999999999</v>
      </c>
    </row>
    <row r="124" spans="1:49" x14ac:dyDescent="0.2">
      <c r="AB124">
        <v>3</v>
      </c>
      <c r="AC124">
        <v>25</v>
      </c>
      <c r="AD124">
        <v>12</v>
      </c>
      <c r="AE124">
        <v>17884.617999999999</v>
      </c>
      <c r="AF124">
        <v>-2058.8310000000001</v>
      </c>
      <c r="AG124">
        <v>4116.7690000000002</v>
      </c>
      <c r="AH124">
        <v>-0.45700000000000002</v>
      </c>
      <c r="AI124">
        <v>26.678999999999998</v>
      </c>
      <c r="AJ124">
        <v>10.765000000000001</v>
      </c>
      <c r="AK124">
        <v>7866.4539999999997</v>
      </c>
      <c r="AL124">
        <v>-2103.2600000000002</v>
      </c>
      <c r="AM124">
        <v>0.85099999999999998</v>
      </c>
      <c r="AN124">
        <v>0.56999999999999995</v>
      </c>
      <c r="AO124">
        <v>0.879</v>
      </c>
      <c r="AP124">
        <v>0.56000000000000005</v>
      </c>
      <c r="AQ124">
        <v>5.6689999999999996</v>
      </c>
      <c r="AR124">
        <v>24.849</v>
      </c>
      <c r="AS124">
        <v>42.48</v>
      </c>
      <c r="AT124">
        <v>14.762</v>
      </c>
      <c r="AU124">
        <v>33.363</v>
      </c>
      <c r="AV124">
        <v>20.798999999999999</v>
      </c>
      <c r="AW124">
        <v>5453.8639999999996</v>
      </c>
    </row>
    <row r="125" spans="1:49" x14ac:dyDescent="0.2">
      <c r="AB125">
        <v>3</v>
      </c>
      <c r="AC125">
        <v>26</v>
      </c>
      <c r="AD125">
        <v>60</v>
      </c>
      <c r="AE125">
        <v>9029.4429999999993</v>
      </c>
      <c r="AF125">
        <v>419.07400000000001</v>
      </c>
      <c r="AG125">
        <v>869.51400000000001</v>
      </c>
      <c r="AH125">
        <v>-5.5E-2</v>
      </c>
      <c r="AI125">
        <v>44.624000000000002</v>
      </c>
      <c r="AJ125">
        <v>10.657</v>
      </c>
      <c r="AK125">
        <v>3919.03</v>
      </c>
      <c r="AL125">
        <v>460.87799999999999</v>
      </c>
      <c r="AM125">
        <v>1</v>
      </c>
      <c r="AN125">
        <v>0.91700000000000004</v>
      </c>
      <c r="AO125">
        <v>1</v>
      </c>
      <c r="AP125">
        <v>0.98299999999999998</v>
      </c>
      <c r="AQ125">
        <v>1.909</v>
      </c>
      <c r="AR125">
        <v>24.792999999999999</v>
      </c>
      <c r="AS125">
        <v>57.454000000000001</v>
      </c>
      <c r="AT125">
        <v>32.634</v>
      </c>
      <c r="AU125">
        <v>49.715000000000003</v>
      </c>
      <c r="AV125">
        <v>39.677999999999997</v>
      </c>
      <c r="AW125">
        <v>1139.048</v>
      </c>
    </row>
    <row r="126" spans="1:49" x14ac:dyDescent="0.2">
      <c r="AB126">
        <v>3</v>
      </c>
      <c r="AC126">
        <v>27</v>
      </c>
      <c r="AD126">
        <v>120</v>
      </c>
      <c r="AE126">
        <v>6941.82</v>
      </c>
      <c r="AF126">
        <v>-1014.61</v>
      </c>
      <c r="AG126">
        <v>1599.432</v>
      </c>
      <c r="AH126">
        <v>0.54400000000000004</v>
      </c>
      <c r="AI126">
        <v>35.323999999999998</v>
      </c>
      <c r="AJ126">
        <v>7.859</v>
      </c>
      <c r="AK126">
        <v>3373.8829999999998</v>
      </c>
      <c r="AL126">
        <v>-1008.033</v>
      </c>
      <c r="AM126">
        <v>0.86</v>
      </c>
      <c r="AN126">
        <v>0.72699999999999998</v>
      </c>
      <c r="AO126">
        <v>0.97399999999999998</v>
      </c>
      <c r="AP126">
        <v>0.66400000000000003</v>
      </c>
      <c r="AQ126">
        <v>3.0489999999999999</v>
      </c>
      <c r="AR126">
        <v>16.594000000000001</v>
      </c>
      <c r="AS126">
        <v>45.287999999999997</v>
      </c>
      <c r="AT126">
        <v>27.541</v>
      </c>
      <c r="AU126">
        <v>39.930999999999997</v>
      </c>
      <c r="AV126">
        <v>31.347000000000001</v>
      </c>
      <c r="AW126">
        <v>2522.1289999999999</v>
      </c>
    </row>
    <row r="127" spans="1:49" x14ac:dyDescent="0.2">
      <c r="AB127">
        <v>3</v>
      </c>
      <c r="AC127">
        <v>28</v>
      </c>
      <c r="AD127">
        <v>12</v>
      </c>
      <c r="AE127">
        <v>21752.903999999999</v>
      </c>
      <c r="AF127">
        <v>-1226.28</v>
      </c>
      <c r="AG127">
        <v>3858.6640000000002</v>
      </c>
      <c r="AH127">
        <v>-1.2589999999999999</v>
      </c>
      <c r="AI127">
        <v>25.75</v>
      </c>
      <c r="AJ127">
        <v>13.222</v>
      </c>
      <c r="AK127">
        <v>10002.652</v>
      </c>
      <c r="AL127">
        <v>-1286.9639999999999</v>
      </c>
      <c r="AM127">
        <v>0.95899999999999996</v>
      </c>
      <c r="AN127">
        <v>0.73599999999999999</v>
      </c>
      <c r="AO127">
        <v>0.94</v>
      </c>
      <c r="AP127">
        <v>0.64700000000000002</v>
      </c>
      <c r="AQ127">
        <v>5.7779999999999996</v>
      </c>
      <c r="AR127">
        <v>29.312000000000001</v>
      </c>
      <c r="AS127">
        <v>43.225999999999999</v>
      </c>
      <c r="AT127">
        <v>12.664999999999999</v>
      </c>
      <c r="AU127">
        <v>33.521999999999998</v>
      </c>
      <c r="AV127">
        <v>19.294</v>
      </c>
      <c r="AW127">
        <v>5416.56</v>
      </c>
    </row>
    <row r="128" spans="1:49" x14ac:dyDescent="0.2">
      <c r="AB128">
        <v>3</v>
      </c>
      <c r="AC128">
        <v>29</v>
      </c>
      <c r="AD128">
        <v>60</v>
      </c>
      <c r="AE128">
        <v>11192.782999999999</v>
      </c>
      <c r="AF128">
        <v>210.61799999999999</v>
      </c>
      <c r="AG128">
        <v>2149.8629999999998</v>
      </c>
      <c r="AH128">
        <v>0.27600000000000002</v>
      </c>
      <c r="AI128">
        <v>24.364000000000001</v>
      </c>
      <c r="AJ128">
        <v>8.5069999999999997</v>
      </c>
      <c r="AK128">
        <v>5336.2460000000001</v>
      </c>
      <c r="AL128">
        <v>237.99100000000001</v>
      </c>
      <c r="AM128">
        <v>0.95899999999999996</v>
      </c>
      <c r="AN128">
        <v>0.65300000000000002</v>
      </c>
      <c r="AO128">
        <v>0.88800000000000001</v>
      </c>
      <c r="AP128">
        <v>0.621</v>
      </c>
      <c r="AQ128">
        <v>4.4029999999999996</v>
      </c>
      <c r="AR128">
        <v>19.713000000000001</v>
      </c>
      <c r="AS128">
        <v>37.097999999999999</v>
      </c>
      <c r="AT128">
        <v>16.263000000000002</v>
      </c>
      <c r="AU128">
        <v>29.538</v>
      </c>
      <c r="AV128">
        <v>20.16</v>
      </c>
      <c r="AW128">
        <v>2804.5279999999998</v>
      </c>
    </row>
    <row r="129" spans="28:49" x14ac:dyDescent="0.2">
      <c r="AB129">
        <v>3</v>
      </c>
      <c r="AC129">
        <v>30</v>
      </c>
      <c r="AD129">
        <v>120</v>
      </c>
      <c r="AE129">
        <v>9503.1440000000002</v>
      </c>
      <c r="AF129">
        <v>-449.84699999999998</v>
      </c>
      <c r="AG129">
        <v>2196.7950000000001</v>
      </c>
      <c r="AH129">
        <v>-0.26300000000000001</v>
      </c>
      <c r="AI129">
        <v>22.535</v>
      </c>
      <c r="AJ129">
        <v>7.4269999999999996</v>
      </c>
      <c r="AK129">
        <v>4603.88</v>
      </c>
      <c r="AL129">
        <v>-459.56599999999997</v>
      </c>
      <c r="AM129">
        <v>0.84299999999999997</v>
      </c>
      <c r="AN129">
        <v>0.68600000000000005</v>
      </c>
      <c r="AO129">
        <v>0.81899999999999995</v>
      </c>
      <c r="AP129">
        <v>0.60299999999999998</v>
      </c>
      <c r="AQ129">
        <v>4.6420000000000003</v>
      </c>
      <c r="AR129">
        <v>16.358000000000001</v>
      </c>
      <c r="AS129">
        <v>33.844000000000001</v>
      </c>
      <c r="AT129">
        <v>15.436</v>
      </c>
      <c r="AU129">
        <v>27.518999999999998</v>
      </c>
      <c r="AV129">
        <v>18.763000000000002</v>
      </c>
      <c r="AW129">
        <v>3208.9209999999998</v>
      </c>
    </row>
    <row r="130" spans="28:49" x14ac:dyDescent="0.2">
      <c r="AB130">
        <v>3</v>
      </c>
      <c r="AC130">
        <v>31</v>
      </c>
      <c r="AD130">
        <v>12</v>
      </c>
      <c r="AE130">
        <v>43747.012000000002</v>
      </c>
      <c r="AF130">
        <v>7452.21</v>
      </c>
      <c r="AG130">
        <v>10990.855</v>
      </c>
      <c r="AH130">
        <v>-2.2200000000000002</v>
      </c>
      <c r="AI130">
        <v>88.679000000000002</v>
      </c>
      <c r="AJ130">
        <v>46.46</v>
      </c>
      <c r="AK130">
        <v>20685.535</v>
      </c>
      <c r="AL130">
        <v>7420.576</v>
      </c>
      <c r="AM130">
        <v>0.83499999999999996</v>
      </c>
      <c r="AN130">
        <v>0.52100000000000002</v>
      </c>
      <c r="AO130">
        <v>0.94799999999999995</v>
      </c>
      <c r="AP130">
        <v>0.74099999999999999</v>
      </c>
      <c r="AQ130">
        <v>16.239999999999998</v>
      </c>
      <c r="AR130">
        <v>99.126999999999995</v>
      </c>
      <c r="AS130">
        <v>129.95099999999999</v>
      </c>
      <c r="AT130">
        <v>40.253</v>
      </c>
      <c r="AU130">
        <v>108.702</v>
      </c>
      <c r="AV130">
        <v>66.099000000000004</v>
      </c>
      <c r="AW130">
        <v>13702.093999999999</v>
      </c>
    </row>
    <row r="131" spans="28:49" x14ac:dyDescent="0.2">
      <c r="AB131">
        <v>3</v>
      </c>
      <c r="AC131">
        <v>32</v>
      </c>
      <c r="AD131">
        <v>60</v>
      </c>
      <c r="AE131">
        <v>40654.703999999998</v>
      </c>
      <c r="AF131">
        <v>1065.5609999999999</v>
      </c>
      <c r="AG131">
        <v>7009.4269999999997</v>
      </c>
      <c r="AH131">
        <v>-0.41199999999999998</v>
      </c>
      <c r="AI131">
        <v>51.031999999999996</v>
      </c>
      <c r="AJ131">
        <v>44.491</v>
      </c>
      <c r="AK131">
        <v>21201.851999999999</v>
      </c>
      <c r="AL131">
        <v>1084.7339999999999</v>
      </c>
      <c r="AM131">
        <v>0.92600000000000005</v>
      </c>
      <c r="AN131">
        <v>0.73599999999999999</v>
      </c>
      <c r="AO131">
        <v>0.95699999999999996</v>
      </c>
      <c r="AP131">
        <v>0.78400000000000003</v>
      </c>
      <c r="AQ131">
        <v>13.315</v>
      </c>
      <c r="AR131">
        <v>91.022999999999996</v>
      </c>
      <c r="AS131">
        <v>124.84</v>
      </c>
      <c r="AT131">
        <v>17.064</v>
      </c>
      <c r="AU131">
        <v>81.263000000000005</v>
      </c>
      <c r="AV131">
        <v>33.173999999999999</v>
      </c>
      <c r="AW131">
        <v>8715.4619999999995</v>
      </c>
    </row>
    <row r="132" spans="28:49" x14ac:dyDescent="0.2">
      <c r="AB132">
        <v>3</v>
      </c>
      <c r="AC132">
        <v>33</v>
      </c>
      <c r="AD132">
        <v>120</v>
      </c>
      <c r="AE132">
        <v>20048.561000000002</v>
      </c>
      <c r="AF132">
        <v>-2464.7829999999999</v>
      </c>
      <c r="AG132">
        <v>4668.4309999999996</v>
      </c>
      <c r="AH132">
        <v>-0.48399999999999999</v>
      </c>
      <c r="AI132">
        <v>21.358000000000001</v>
      </c>
      <c r="AJ132">
        <v>13.832000000000001</v>
      </c>
      <c r="AK132">
        <v>8240.7610000000004</v>
      </c>
      <c r="AL132">
        <v>-2522.8690000000001</v>
      </c>
      <c r="AM132">
        <v>0.88400000000000001</v>
      </c>
      <c r="AN132">
        <v>0.54500000000000004</v>
      </c>
      <c r="AO132">
        <v>0.94799999999999995</v>
      </c>
      <c r="AP132">
        <v>0.59499999999999997</v>
      </c>
      <c r="AQ132">
        <v>6.46</v>
      </c>
      <c r="AR132">
        <v>49.1</v>
      </c>
      <c r="AS132">
        <v>77.057000000000002</v>
      </c>
      <c r="AT132">
        <v>11.170999999999999</v>
      </c>
      <c r="AU132">
        <v>41.231999999999999</v>
      </c>
      <c r="AV132">
        <v>16.856999999999999</v>
      </c>
      <c r="AW132">
        <v>5611.6719999999996</v>
      </c>
    </row>
    <row r="133" spans="28:49" x14ac:dyDescent="0.2">
      <c r="AB133">
        <v>3</v>
      </c>
      <c r="AC133">
        <v>34</v>
      </c>
      <c r="AD133">
        <v>12</v>
      </c>
      <c r="AE133">
        <v>51557.707999999999</v>
      </c>
      <c r="AF133">
        <v>921.18399999999997</v>
      </c>
      <c r="AG133">
        <v>12127.183000000001</v>
      </c>
      <c r="AH133">
        <v>-0.373</v>
      </c>
      <c r="AI133">
        <v>60.973999999999997</v>
      </c>
      <c r="AJ133">
        <v>49.654000000000003</v>
      </c>
      <c r="AK133">
        <v>24727.129000000001</v>
      </c>
      <c r="AL133">
        <v>961.25</v>
      </c>
      <c r="AM133">
        <v>0.876</v>
      </c>
      <c r="AN133">
        <v>0.53700000000000003</v>
      </c>
      <c r="AO133">
        <v>0.96599999999999997</v>
      </c>
      <c r="AP133">
        <v>0.75</v>
      </c>
      <c r="AQ133">
        <v>17.806999999999999</v>
      </c>
      <c r="AR133">
        <v>105.9</v>
      </c>
      <c r="AS133">
        <v>109.374</v>
      </c>
      <c r="AT133">
        <v>19.794</v>
      </c>
      <c r="AU133">
        <v>83.475999999999999</v>
      </c>
      <c r="AV133">
        <v>40.344000000000001</v>
      </c>
      <c r="AW133">
        <v>14274.103999999999</v>
      </c>
    </row>
    <row r="134" spans="28:49" x14ac:dyDescent="0.2">
      <c r="AB134">
        <v>3</v>
      </c>
      <c r="AC134">
        <v>35</v>
      </c>
      <c r="AD134">
        <v>60</v>
      </c>
      <c r="AE134">
        <v>38159.601999999999</v>
      </c>
      <c r="AF134">
        <v>5349.3270000000002</v>
      </c>
      <c r="AG134">
        <v>8892.7279999999992</v>
      </c>
      <c r="AH134">
        <v>-1.224</v>
      </c>
      <c r="AI134">
        <v>45.036999999999999</v>
      </c>
      <c r="AJ134">
        <v>37.125</v>
      </c>
      <c r="AK134">
        <v>19226.874</v>
      </c>
      <c r="AL134">
        <v>5147.2359999999999</v>
      </c>
      <c r="AM134">
        <v>0.95899999999999996</v>
      </c>
      <c r="AN134">
        <v>0.51200000000000001</v>
      </c>
      <c r="AO134">
        <v>1</v>
      </c>
      <c r="AP134">
        <v>0.84499999999999997</v>
      </c>
      <c r="AQ134">
        <v>8.0939999999999994</v>
      </c>
      <c r="AR134">
        <v>81.569000000000003</v>
      </c>
      <c r="AS134">
        <v>96.341999999999999</v>
      </c>
      <c r="AT134">
        <v>8.7710000000000008</v>
      </c>
      <c r="AU134">
        <v>69.212999999999994</v>
      </c>
      <c r="AV134">
        <v>19.725999999999999</v>
      </c>
      <c r="AW134">
        <v>10493.083000000001</v>
      </c>
    </row>
    <row r="135" spans="28:49" x14ac:dyDescent="0.2">
      <c r="AB135">
        <v>3</v>
      </c>
      <c r="AC135">
        <v>36</v>
      </c>
      <c r="AD135">
        <v>120</v>
      </c>
      <c r="AE135">
        <v>24663.123</v>
      </c>
      <c r="AF135">
        <v>468.096</v>
      </c>
      <c r="AG135">
        <v>6522.4049999999997</v>
      </c>
      <c r="AH135">
        <v>0.32600000000000001</v>
      </c>
      <c r="AI135">
        <v>23.433</v>
      </c>
      <c r="AJ135">
        <v>24.02</v>
      </c>
      <c r="AK135">
        <v>11153.178</v>
      </c>
      <c r="AL135">
        <v>625.04</v>
      </c>
      <c r="AM135">
        <v>0.86</v>
      </c>
      <c r="AN135">
        <v>0.46300000000000002</v>
      </c>
      <c r="AO135">
        <v>1</v>
      </c>
      <c r="AP135">
        <v>0.69799999999999995</v>
      </c>
      <c r="AQ135">
        <v>7.9809999999999999</v>
      </c>
      <c r="AR135">
        <v>60.667000000000002</v>
      </c>
      <c r="AS135">
        <v>80.128</v>
      </c>
      <c r="AT135">
        <v>3.4649999999999999</v>
      </c>
      <c r="AU135">
        <v>43.421999999999997</v>
      </c>
      <c r="AV135">
        <v>14.61</v>
      </c>
      <c r="AW135">
        <v>7458.3519999999999</v>
      </c>
    </row>
    <row r="136" spans="28:49" x14ac:dyDescent="0.2">
      <c r="AB136">
        <v>3</v>
      </c>
      <c r="AC136">
        <v>37</v>
      </c>
      <c r="AD136">
        <v>12</v>
      </c>
      <c r="AE136">
        <v>27926.261999999999</v>
      </c>
      <c r="AF136">
        <v>6092.4880000000003</v>
      </c>
      <c r="AG136">
        <v>7102.5389999999998</v>
      </c>
      <c r="AH136">
        <v>-1.101</v>
      </c>
      <c r="AI136">
        <v>22.242999999999999</v>
      </c>
      <c r="AJ136">
        <v>13.563000000000001</v>
      </c>
      <c r="AK136">
        <v>12913.268</v>
      </c>
      <c r="AL136">
        <v>6089.7449999999999</v>
      </c>
      <c r="AM136">
        <v>1</v>
      </c>
      <c r="AN136">
        <v>0.29799999999999999</v>
      </c>
      <c r="AO136">
        <v>0.95699999999999996</v>
      </c>
      <c r="AP136">
        <v>0.80200000000000005</v>
      </c>
      <c r="AQ136">
        <v>5.5019999999999998</v>
      </c>
      <c r="AR136">
        <v>36.960999999999999</v>
      </c>
      <c r="AS136">
        <v>50.396000000000001</v>
      </c>
      <c r="AT136">
        <v>7.3</v>
      </c>
      <c r="AU136">
        <v>30.18</v>
      </c>
      <c r="AV136">
        <v>16.404</v>
      </c>
      <c r="AW136">
        <v>7621.3990000000003</v>
      </c>
    </row>
    <row r="137" spans="28:49" x14ac:dyDescent="0.2">
      <c r="AB137">
        <v>3</v>
      </c>
      <c r="AC137">
        <v>38</v>
      </c>
      <c r="AD137">
        <v>60</v>
      </c>
      <c r="AE137">
        <v>18893.624</v>
      </c>
      <c r="AF137">
        <v>9077.8320000000003</v>
      </c>
      <c r="AG137">
        <v>9165.3369999999995</v>
      </c>
      <c r="AH137">
        <v>-1.454</v>
      </c>
      <c r="AI137">
        <v>20.425000000000001</v>
      </c>
      <c r="AJ137">
        <v>10.25</v>
      </c>
      <c r="AK137">
        <v>9553.9040000000005</v>
      </c>
      <c r="AL137">
        <v>9157.7450000000008</v>
      </c>
      <c r="AM137">
        <v>0.61199999999999999</v>
      </c>
      <c r="AN137">
        <v>0.124</v>
      </c>
      <c r="AO137">
        <v>0.84499999999999997</v>
      </c>
      <c r="AP137">
        <v>0.40500000000000003</v>
      </c>
      <c r="AQ137">
        <v>6.5620000000000003</v>
      </c>
      <c r="AR137">
        <v>23.975000000000001</v>
      </c>
      <c r="AS137">
        <v>35.619999999999997</v>
      </c>
      <c r="AT137">
        <v>12.148999999999999</v>
      </c>
      <c r="AU137">
        <v>26.602</v>
      </c>
      <c r="AV137">
        <v>16.254999999999999</v>
      </c>
      <c r="AW137">
        <v>10301.914000000001</v>
      </c>
    </row>
    <row r="138" spans="28:49" x14ac:dyDescent="0.2">
      <c r="AB138">
        <v>3</v>
      </c>
      <c r="AC138">
        <v>39</v>
      </c>
      <c r="AD138">
        <v>120</v>
      </c>
      <c r="AE138">
        <v>14858.085999999999</v>
      </c>
      <c r="AF138">
        <v>7159.6589999999997</v>
      </c>
      <c r="AG138">
        <v>7808.848</v>
      </c>
      <c r="AH138">
        <v>5.3999999999999999E-2</v>
      </c>
      <c r="AI138">
        <v>30.193000000000001</v>
      </c>
      <c r="AJ138">
        <v>11.135</v>
      </c>
      <c r="AK138">
        <v>7281.4279999999999</v>
      </c>
      <c r="AL138">
        <v>7171.1369999999997</v>
      </c>
      <c r="AM138">
        <v>0.42099999999999999</v>
      </c>
      <c r="AN138">
        <v>0.17399999999999999</v>
      </c>
      <c r="AO138">
        <v>0.94</v>
      </c>
      <c r="AP138">
        <v>0.55200000000000005</v>
      </c>
      <c r="AQ138">
        <v>5.5309999999999997</v>
      </c>
      <c r="AR138">
        <v>24.212</v>
      </c>
      <c r="AS138">
        <v>44.298000000000002</v>
      </c>
      <c r="AT138">
        <v>19.989999999999998</v>
      </c>
      <c r="AU138">
        <v>36.463999999999999</v>
      </c>
      <c r="AV138">
        <v>25.009</v>
      </c>
      <c r="AW138">
        <v>8721.6910000000007</v>
      </c>
    </row>
    <row r="139" spans="28:49" x14ac:dyDescent="0.2">
      <c r="AB139">
        <v>3</v>
      </c>
      <c r="AC139">
        <v>40</v>
      </c>
      <c r="AD139">
        <v>12</v>
      </c>
      <c r="AE139">
        <v>33765.995000000003</v>
      </c>
      <c r="AF139">
        <v>-2329.7779999999998</v>
      </c>
      <c r="AG139">
        <v>7679.6989999999996</v>
      </c>
      <c r="AH139">
        <v>-0.91400000000000003</v>
      </c>
      <c r="AI139">
        <v>34.981000000000002</v>
      </c>
      <c r="AJ139">
        <v>21.375</v>
      </c>
      <c r="AK139">
        <v>15856.457</v>
      </c>
      <c r="AL139">
        <v>-2344.7530000000002</v>
      </c>
      <c r="AM139">
        <v>1</v>
      </c>
      <c r="AN139">
        <v>0.56999999999999995</v>
      </c>
      <c r="AO139">
        <v>0.95699999999999996</v>
      </c>
      <c r="AP139">
        <v>0.73299999999999998</v>
      </c>
      <c r="AQ139">
        <v>7.4130000000000003</v>
      </c>
      <c r="AR139">
        <v>53.686999999999998</v>
      </c>
      <c r="AS139">
        <v>69.98</v>
      </c>
      <c r="AT139">
        <v>16.091000000000001</v>
      </c>
      <c r="AU139">
        <v>47.686</v>
      </c>
      <c r="AV139">
        <v>25.353000000000002</v>
      </c>
      <c r="AW139">
        <v>8366.1059999999998</v>
      </c>
    </row>
    <row r="140" spans="28:49" x14ac:dyDescent="0.2">
      <c r="AB140">
        <v>3</v>
      </c>
      <c r="AC140">
        <v>41</v>
      </c>
      <c r="AD140">
        <v>60</v>
      </c>
      <c r="AE140">
        <v>15870.566999999999</v>
      </c>
      <c r="AF140">
        <v>11380.745000000001</v>
      </c>
      <c r="AG140">
        <v>11560.357</v>
      </c>
      <c r="AH140">
        <v>-0.94299999999999995</v>
      </c>
      <c r="AI140">
        <v>19.548999999999999</v>
      </c>
      <c r="AJ140">
        <v>8.6920000000000002</v>
      </c>
      <c r="AK140">
        <v>7940.2150000000001</v>
      </c>
      <c r="AL140">
        <v>11560.357</v>
      </c>
      <c r="AM140">
        <v>0.215</v>
      </c>
      <c r="AN140">
        <v>4.1000000000000002E-2</v>
      </c>
      <c r="AO140">
        <v>0.82799999999999996</v>
      </c>
      <c r="AP140">
        <v>0.48299999999999998</v>
      </c>
      <c r="AQ140">
        <v>6.0090000000000003</v>
      </c>
      <c r="AR140">
        <v>18.850000000000001</v>
      </c>
      <c r="AS140">
        <v>30.446000000000002</v>
      </c>
      <c r="AT140">
        <v>10.808999999999999</v>
      </c>
      <c r="AU140">
        <v>24.527000000000001</v>
      </c>
      <c r="AV140">
        <v>14.858000000000001</v>
      </c>
      <c r="AW140">
        <v>12265.061</v>
      </c>
    </row>
    <row r="141" spans="28:49" x14ac:dyDescent="0.2">
      <c r="AB141">
        <v>3</v>
      </c>
      <c r="AC141">
        <v>42</v>
      </c>
      <c r="AD141">
        <v>120</v>
      </c>
      <c r="AE141">
        <v>16212.630999999999</v>
      </c>
      <c r="AF141">
        <v>6589.1350000000002</v>
      </c>
      <c r="AG141">
        <v>6767.8879999999999</v>
      </c>
      <c r="AH141">
        <v>-0.83699999999999997</v>
      </c>
      <c r="AI141">
        <v>24.614000000000001</v>
      </c>
      <c r="AJ141">
        <v>10.625999999999999</v>
      </c>
      <c r="AK141">
        <v>7824.9309999999996</v>
      </c>
      <c r="AL141">
        <v>6599.7780000000002</v>
      </c>
      <c r="AM141">
        <v>0.628</v>
      </c>
      <c r="AN141">
        <v>0.13200000000000001</v>
      </c>
      <c r="AO141">
        <v>0.93100000000000005</v>
      </c>
      <c r="AP141">
        <v>0.629</v>
      </c>
      <c r="AQ141">
        <v>5.3380000000000001</v>
      </c>
      <c r="AR141">
        <v>25.088999999999999</v>
      </c>
      <c r="AS141">
        <v>42.567</v>
      </c>
      <c r="AT141">
        <v>15.417999999999999</v>
      </c>
      <c r="AU141">
        <v>30.972000000000001</v>
      </c>
      <c r="AV141">
        <v>19.748000000000001</v>
      </c>
      <c r="AW141">
        <v>7363.4489999999996</v>
      </c>
    </row>
    <row r="142" spans="28:49" x14ac:dyDescent="0.2">
      <c r="AB142">
        <v>3</v>
      </c>
      <c r="AC142">
        <v>43</v>
      </c>
      <c r="AD142">
        <v>12</v>
      </c>
      <c r="AE142">
        <v>32284.316999999999</v>
      </c>
      <c r="AF142">
        <v>6212.9350000000004</v>
      </c>
      <c r="AG142">
        <v>8439.1939999999995</v>
      </c>
      <c r="AH142">
        <v>-2.8929999999999998</v>
      </c>
      <c r="AI142">
        <v>23.731000000000002</v>
      </c>
      <c r="AJ142">
        <v>21.866</v>
      </c>
      <c r="AK142">
        <v>15067.063</v>
      </c>
      <c r="AL142">
        <v>6166.0609999999997</v>
      </c>
      <c r="AM142">
        <v>0.86799999999999999</v>
      </c>
      <c r="AN142">
        <v>0.52100000000000002</v>
      </c>
      <c r="AO142">
        <v>0.97399999999999998</v>
      </c>
      <c r="AP142">
        <v>0.67200000000000004</v>
      </c>
      <c r="AQ142">
        <v>7.67</v>
      </c>
      <c r="AR142">
        <v>58.38</v>
      </c>
      <c r="AS142">
        <v>69.774000000000001</v>
      </c>
      <c r="AT142">
        <v>9.2870000000000008</v>
      </c>
      <c r="AU142">
        <v>44.23</v>
      </c>
      <c r="AV142">
        <v>16.056000000000001</v>
      </c>
      <c r="AW142">
        <v>11467.701999999999</v>
      </c>
    </row>
    <row r="143" spans="28:49" x14ac:dyDescent="0.2">
      <c r="AB143">
        <v>3</v>
      </c>
      <c r="AC143">
        <v>44</v>
      </c>
      <c r="AD143">
        <v>60</v>
      </c>
      <c r="AE143">
        <v>13780.089</v>
      </c>
      <c r="AF143">
        <v>525.774</v>
      </c>
      <c r="AG143">
        <v>3642.6410000000001</v>
      </c>
      <c r="AH143">
        <v>-3.0000000000000001E-3</v>
      </c>
      <c r="AI143">
        <v>19.245999999999999</v>
      </c>
      <c r="AJ143">
        <v>7.625</v>
      </c>
      <c r="AK143">
        <v>6712.2470000000003</v>
      </c>
      <c r="AL143">
        <v>522.45399999999995</v>
      </c>
      <c r="AM143">
        <v>0.84299999999999997</v>
      </c>
      <c r="AN143">
        <v>0.55400000000000005</v>
      </c>
      <c r="AO143">
        <v>0.80200000000000005</v>
      </c>
      <c r="AP143">
        <v>0.39700000000000002</v>
      </c>
      <c r="AQ143">
        <v>5.8869999999999996</v>
      </c>
      <c r="AR143">
        <v>17.041</v>
      </c>
      <c r="AS143">
        <v>30.614000000000001</v>
      </c>
      <c r="AT143">
        <v>12.196</v>
      </c>
      <c r="AU143">
        <v>23.867000000000001</v>
      </c>
      <c r="AV143">
        <v>15.605</v>
      </c>
      <c r="AW143">
        <v>4566.32</v>
      </c>
    </row>
    <row r="144" spans="28:49" x14ac:dyDescent="0.2">
      <c r="AB144">
        <v>3</v>
      </c>
      <c r="AC144">
        <v>45</v>
      </c>
      <c r="AD144">
        <v>120</v>
      </c>
      <c r="AE144">
        <v>13147.455</v>
      </c>
      <c r="AF144">
        <v>-1266.7539999999999</v>
      </c>
      <c r="AG144">
        <v>3489.2150000000001</v>
      </c>
      <c r="AH144">
        <v>-0.80600000000000005</v>
      </c>
      <c r="AI144">
        <v>24.396999999999998</v>
      </c>
      <c r="AJ144">
        <v>10.496</v>
      </c>
      <c r="AK144">
        <v>6235.9690000000001</v>
      </c>
      <c r="AL144">
        <v>-1233.171</v>
      </c>
      <c r="AM144">
        <v>0.86799999999999999</v>
      </c>
      <c r="AN144">
        <v>0.58699999999999997</v>
      </c>
      <c r="AO144">
        <v>0.83599999999999997</v>
      </c>
      <c r="AP144">
        <v>0.44800000000000001</v>
      </c>
      <c r="AQ144">
        <v>6.4320000000000004</v>
      </c>
      <c r="AR144">
        <v>25.472999999999999</v>
      </c>
      <c r="AS144">
        <v>40.107999999999997</v>
      </c>
      <c r="AT144">
        <v>15.351000000000001</v>
      </c>
      <c r="AU144">
        <v>30.221</v>
      </c>
      <c r="AV144">
        <v>19.835000000000001</v>
      </c>
      <c r="AW144">
        <v>4843.2910000000002</v>
      </c>
    </row>
    <row r="145" spans="28:49" x14ac:dyDescent="0.2">
      <c r="AB145">
        <v>3</v>
      </c>
      <c r="AC145">
        <v>46</v>
      </c>
      <c r="AD145">
        <v>12</v>
      </c>
      <c r="AE145">
        <v>37054.923000000003</v>
      </c>
      <c r="AF145">
        <v>-989.51900000000001</v>
      </c>
      <c r="AG145">
        <v>3670.6260000000002</v>
      </c>
      <c r="AH145">
        <v>0.26900000000000002</v>
      </c>
      <c r="AI145">
        <v>21.853000000000002</v>
      </c>
      <c r="AJ145">
        <v>19.276</v>
      </c>
      <c r="AK145">
        <v>16184.813</v>
      </c>
      <c r="AL145">
        <v>-911.07799999999997</v>
      </c>
      <c r="AM145">
        <v>1</v>
      </c>
      <c r="AN145">
        <v>0.86</v>
      </c>
      <c r="AO145">
        <v>1</v>
      </c>
      <c r="AP145">
        <v>0.77600000000000002</v>
      </c>
      <c r="AQ145">
        <v>5.673</v>
      </c>
      <c r="AR145">
        <v>61.558</v>
      </c>
      <c r="AS145">
        <v>72.721999999999994</v>
      </c>
      <c r="AT145">
        <v>6.399</v>
      </c>
      <c r="AU145">
        <v>39.72</v>
      </c>
      <c r="AV145">
        <v>13.593999999999999</v>
      </c>
      <c r="AW145">
        <v>4896.49</v>
      </c>
    </row>
    <row r="146" spans="28:49" x14ac:dyDescent="0.2">
      <c r="AB146">
        <v>3</v>
      </c>
      <c r="AC146">
        <v>47</v>
      </c>
      <c r="AD146">
        <v>60</v>
      </c>
      <c r="AE146">
        <v>22507.269</v>
      </c>
      <c r="AF146">
        <v>-2714.7570000000001</v>
      </c>
      <c r="AG146">
        <v>3563.9940000000001</v>
      </c>
      <c r="AH146">
        <v>0.35599999999999998</v>
      </c>
      <c r="AI146">
        <v>23.815000000000001</v>
      </c>
      <c r="AJ146">
        <v>15.82</v>
      </c>
      <c r="AK146">
        <v>10124.009</v>
      </c>
      <c r="AL146">
        <v>-3080.643</v>
      </c>
      <c r="AM146">
        <v>0.94199999999999995</v>
      </c>
      <c r="AN146">
        <v>0.752</v>
      </c>
      <c r="AO146">
        <v>1</v>
      </c>
      <c r="AP146">
        <v>0.81899999999999995</v>
      </c>
      <c r="AQ146">
        <v>5.0720000000000001</v>
      </c>
      <c r="AR146">
        <v>43.095999999999997</v>
      </c>
      <c r="AS146">
        <v>71.802999999999997</v>
      </c>
      <c r="AT146">
        <v>11.468</v>
      </c>
      <c r="AU146">
        <v>41.819000000000003</v>
      </c>
      <c r="AV146">
        <v>17.279</v>
      </c>
      <c r="AW146">
        <v>4681.9859999999999</v>
      </c>
    </row>
    <row r="147" spans="28:49" x14ac:dyDescent="0.2">
      <c r="AB147">
        <v>3</v>
      </c>
      <c r="AC147">
        <v>48</v>
      </c>
      <c r="AD147">
        <v>120</v>
      </c>
      <c r="AE147">
        <v>13199.938</v>
      </c>
      <c r="AF147">
        <v>-1867.9839999999999</v>
      </c>
      <c r="AG147">
        <v>2584.7669999999998</v>
      </c>
      <c r="AH147">
        <v>-0.747</v>
      </c>
      <c r="AI147">
        <v>25.041</v>
      </c>
      <c r="AJ147">
        <v>9.5380000000000003</v>
      </c>
      <c r="AK147">
        <v>6471.7060000000001</v>
      </c>
      <c r="AL147">
        <v>-1882.6759999999999</v>
      </c>
      <c r="AM147">
        <v>0.96699999999999997</v>
      </c>
      <c r="AN147">
        <v>0.72699999999999998</v>
      </c>
      <c r="AO147">
        <v>0.879</v>
      </c>
      <c r="AP147">
        <v>0.65500000000000003</v>
      </c>
      <c r="AQ147">
        <v>4.6900000000000004</v>
      </c>
      <c r="AR147">
        <v>21.04</v>
      </c>
      <c r="AS147">
        <v>38.119999999999997</v>
      </c>
      <c r="AT147">
        <v>16.251999999999999</v>
      </c>
      <c r="AU147">
        <v>30.652000000000001</v>
      </c>
      <c r="AV147">
        <v>20.46</v>
      </c>
      <c r="AW147">
        <v>3314.7689999999998</v>
      </c>
    </row>
    <row r="148" spans="28:49" x14ac:dyDescent="0.2">
      <c r="AB148">
        <v>4</v>
      </c>
      <c r="AC148">
        <v>49</v>
      </c>
      <c r="AD148">
        <v>12</v>
      </c>
      <c r="AE148">
        <v>7033.6949999999997</v>
      </c>
      <c r="AF148">
        <v>195.00200000000001</v>
      </c>
      <c r="AG148">
        <v>1107.2260000000001</v>
      </c>
      <c r="AH148">
        <v>-0.01</v>
      </c>
      <c r="AI148">
        <v>11.818</v>
      </c>
      <c r="AJ148">
        <v>4.9109999999999996</v>
      </c>
      <c r="AK148">
        <v>3301.491</v>
      </c>
      <c r="AL148">
        <v>214.64099999999999</v>
      </c>
      <c r="AM148">
        <v>0.97499999999999998</v>
      </c>
      <c r="AN148">
        <v>0.71099999999999997</v>
      </c>
      <c r="AO148">
        <v>1</v>
      </c>
      <c r="AP148">
        <v>0.81</v>
      </c>
      <c r="AQ148">
        <v>1.397</v>
      </c>
      <c r="AR148">
        <v>10.897</v>
      </c>
      <c r="AS148">
        <v>17.498999999999999</v>
      </c>
      <c r="AT148">
        <v>7.2190000000000003</v>
      </c>
      <c r="AU148">
        <v>14.281000000000001</v>
      </c>
      <c r="AV148">
        <v>9.5969999999999995</v>
      </c>
      <c r="AW148">
        <v>1309.3720000000001</v>
      </c>
    </row>
    <row r="149" spans="28:49" x14ac:dyDescent="0.2">
      <c r="AB149">
        <v>4</v>
      </c>
      <c r="AC149">
        <v>50</v>
      </c>
      <c r="AD149">
        <v>60</v>
      </c>
      <c r="AE149">
        <v>4085.0940000000001</v>
      </c>
      <c r="AF149">
        <v>579.64</v>
      </c>
      <c r="AG149">
        <v>808.80700000000002</v>
      </c>
      <c r="AH149">
        <v>-7.1999999999999995E-2</v>
      </c>
      <c r="AI149">
        <v>10.772</v>
      </c>
      <c r="AJ149">
        <v>3.14</v>
      </c>
      <c r="AK149">
        <v>1910.7529999999999</v>
      </c>
      <c r="AL149">
        <v>588.14599999999996</v>
      </c>
      <c r="AM149">
        <v>1</v>
      </c>
      <c r="AN149">
        <v>0.62</v>
      </c>
      <c r="AO149">
        <v>1</v>
      </c>
      <c r="AP149">
        <v>1</v>
      </c>
      <c r="AQ149">
        <v>0.81899999999999995</v>
      </c>
      <c r="AR149">
        <v>6.7389999999999999</v>
      </c>
      <c r="AS149">
        <v>14.747</v>
      </c>
      <c r="AT149">
        <v>7.548</v>
      </c>
      <c r="AU149">
        <v>12.523999999999999</v>
      </c>
      <c r="AV149">
        <v>9.234</v>
      </c>
      <c r="AW149">
        <v>1006.213</v>
      </c>
    </row>
    <row r="150" spans="28:49" x14ac:dyDescent="0.2">
      <c r="AB150">
        <v>4</v>
      </c>
      <c r="AC150">
        <v>51</v>
      </c>
      <c r="AD150">
        <v>120</v>
      </c>
      <c r="AE150">
        <v>3623.1460000000002</v>
      </c>
      <c r="AF150">
        <v>-15.138999999999999</v>
      </c>
      <c r="AG150">
        <v>543.024</v>
      </c>
      <c r="AH150">
        <v>-5.8999999999999997E-2</v>
      </c>
      <c r="AI150">
        <v>13.038</v>
      </c>
      <c r="AJ150">
        <v>3.2050000000000001</v>
      </c>
      <c r="AK150">
        <v>1747.4369999999999</v>
      </c>
      <c r="AL150">
        <v>7.5359999999999996</v>
      </c>
      <c r="AM150">
        <v>1</v>
      </c>
      <c r="AN150">
        <v>0.78500000000000003</v>
      </c>
      <c r="AO150">
        <v>0.97399999999999998</v>
      </c>
      <c r="AP150">
        <v>0.79300000000000004</v>
      </c>
      <c r="AQ150">
        <v>0.89300000000000002</v>
      </c>
      <c r="AR150">
        <v>6.7670000000000003</v>
      </c>
      <c r="AS150">
        <v>16.422999999999998</v>
      </c>
      <c r="AT150">
        <v>10.135999999999999</v>
      </c>
      <c r="AU150">
        <v>14.628</v>
      </c>
      <c r="AV150">
        <v>11.606999999999999</v>
      </c>
      <c r="AW150">
        <v>688.63099999999997</v>
      </c>
    </row>
    <row r="151" spans="28:49" x14ac:dyDescent="0.2">
      <c r="AB151">
        <v>4</v>
      </c>
      <c r="AC151">
        <v>52</v>
      </c>
      <c r="AD151">
        <v>12</v>
      </c>
      <c r="AE151">
        <v>23218.617999999999</v>
      </c>
      <c r="AF151">
        <v>-1055.799</v>
      </c>
      <c r="AG151">
        <v>2310.5140000000001</v>
      </c>
      <c r="AH151">
        <v>0.255</v>
      </c>
      <c r="AI151">
        <v>9.2370000000000001</v>
      </c>
      <c r="AJ151">
        <v>10.278</v>
      </c>
      <c r="AK151">
        <v>10527.56</v>
      </c>
      <c r="AL151">
        <v>-1069.3240000000001</v>
      </c>
      <c r="AM151">
        <v>1</v>
      </c>
      <c r="AN151">
        <v>0.90100000000000002</v>
      </c>
      <c r="AO151">
        <v>1</v>
      </c>
      <c r="AP151">
        <v>0.97399999999999998</v>
      </c>
      <c r="AQ151">
        <v>1.3720000000000001</v>
      </c>
      <c r="AR151">
        <v>31.056000000000001</v>
      </c>
      <c r="AS151">
        <v>27.207999999999998</v>
      </c>
      <c r="AT151">
        <v>-0.77100000000000002</v>
      </c>
      <c r="AU151">
        <v>15.433999999999999</v>
      </c>
      <c r="AV151">
        <v>4.51</v>
      </c>
      <c r="AW151">
        <v>2866.223</v>
      </c>
    </row>
    <row r="152" spans="28:49" x14ac:dyDescent="0.2">
      <c r="AB152">
        <v>4</v>
      </c>
      <c r="AC152">
        <v>53</v>
      </c>
      <c r="AD152">
        <v>60</v>
      </c>
      <c r="AE152">
        <v>5717.73</v>
      </c>
      <c r="AF152">
        <v>-178.56</v>
      </c>
      <c r="AG152">
        <v>1037.298</v>
      </c>
      <c r="AH152">
        <v>0.191</v>
      </c>
      <c r="AI152">
        <v>9.4860000000000007</v>
      </c>
      <c r="AJ152">
        <v>3.9580000000000002</v>
      </c>
      <c r="AK152">
        <v>2880.3490000000002</v>
      </c>
      <c r="AL152">
        <v>-172.27099999999999</v>
      </c>
      <c r="AM152">
        <v>1</v>
      </c>
      <c r="AN152">
        <v>0.70199999999999996</v>
      </c>
      <c r="AO152">
        <v>1</v>
      </c>
      <c r="AP152">
        <v>1</v>
      </c>
      <c r="AQ152">
        <v>0.70799999999999996</v>
      </c>
      <c r="AR152">
        <v>8.3979999999999997</v>
      </c>
      <c r="AS152">
        <v>14.981</v>
      </c>
      <c r="AT152">
        <v>5.1669999999999998</v>
      </c>
      <c r="AU152">
        <v>11.84</v>
      </c>
      <c r="AV152">
        <v>7.3079999999999998</v>
      </c>
      <c r="AW152">
        <v>1219.5250000000001</v>
      </c>
    </row>
    <row r="153" spans="28:49" x14ac:dyDescent="0.2">
      <c r="AB153">
        <v>4</v>
      </c>
      <c r="AC153">
        <v>54</v>
      </c>
      <c r="AD153">
        <v>120</v>
      </c>
      <c r="AE153">
        <v>4071.085</v>
      </c>
      <c r="AF153">
        <v>304.19900000000001</v>
      </c>
      <c r="AG153">
        <v>725.86800000000005</v>
      </c>
      <c r="AH153">
        <v>0.13</v>
      </c>
      <c r="AI153">
        <v>10.103999999999999</v>
      </c>
      <c r="AJ153">
        <v>3.21</v>
      </c>
      <c r="AK153">
        <v>1997.088</v>
      </c>
      <c r="AL153">
        <v>270.02300000000002</v>
      </c>
      <c r="AM153">
        <v>0.94199999999999995</v>
      </c>
      <c r="AN153">
        <v>0.69399999999999995</v>
      </c>
      <c r="AO153">
        <v>1</v>
      </c>
      <c r="AP153">
        <v>0.92200000000000004</v>
      </c>
      <c r="AQ153">
        <v>0.79500000000000004</v>
      </c>
      <c r="AR153">
        <v>6.6920000000000002</v>
      </c>
      <c r="AS153">
        <v>13.28</v>
      </c>
      <c r="AT153">
        <v>6.9009999999999998</v>
      </c>
      <c r="AU153">
        <v>11.577999999999999</v>
      </c>
      <c r="AV153">
        <v>8.6259999999999994</v>
      </c>
      <c r="AW153">
        <v>870.17700000000002</v>
      </c>
    </row>
    <row r="154" spans="28:49" x14ac:dyDescent="0.2">
      <c r="AB154">
        <v>4</v>
      </c>
      <c r="AC154">
        <v>55</v>
      </c>
      <c r="AD154">
        <v>12</v>
      </c>
      <c r="AE154">
        <v>18114.7</v>
      </c>
      <c r="AF154">
        <v>-6661.0959999999995</v>
      </c>
      <c r="AG154">
        <v>6656.6390000000001</v>
      </c>
      <c r="AH154">
        <v>0.03</v>
      </c>
      <c r="AI154">
        <v>9.1310000000000002</v>
      </c>
      <c r="AJ154">
        <v>8.2840000000000007</v>
      </c>
      <c r="AK154">
        <v>8024.63</v>
      </c>
      <c r="AL154">
        <v>-6656.6390000000001</v>
      </c>
      <c r="AM154">
        <v>0.876</v>
      </c>
      <c r="AN154">
        <v>0.05</v>
      </c>
      <c r="AO154">
        <v>1</v>
      </c>
      <c r="AP154">
        <v>0.98299999999999998</v>
      </c>
      <c r="AQ154">
        <v>1.3129999999999999</v>
      </c>
      <c r="AR154">
        <v>21.062999999999999</v>
      </c>
      <c r="AS154">
        <v>22.701000000000001</v>
      </c>
      <c r="AT154">
        <v>1.365</v>
      </c>
      <c r="AU154">
        <v>13.137</v>
      </c>
      <c r="AV154">
        <v>5.6980000000000004</v>
      </c>
      <c r="AW154">
        <v>6792.6769999999997</v>
      </c>
    </row>
    <row r="155" spans="28:49" x14ac:dyDescent="0.2">
      <c r="AB155">
        <v>4</v>
      </c>
      <c r="AC155">
        <v>56</v>
      </c>
      <c r="AD155">
        <v>60</v>
      </c>
      <c r="AE155">
        <v>9627.9269999999997</v>
      </c>
      <c r="AF155">
        <v>-860.95899999999995</v>
      </c>
      <c r="AG155">
        <v>927.16700000000003</v>
      </c>
      <c r="AH155">
        <v>-7.2999999999999995E-2</v>
      </c>
      <c r="AI155">
        <v>9.5060000000000002</v>
      </c>
      <c r="AJ155">
        <v>5.2370000000000001</v>
      </c>
      <c r="AK155">
        <v>4278.6310000000003</v>
      </c>
      <c r="AL155">
        <v>-724.55700000000002</v>
      </c>
      <c r="AM155">
        <v>1</v>
      </c>
      <c r="AN155">
        <v>0.84299999999999997</v>
      </c>
      <c r="AO155">
        <v>1</v>
      </c>
      <c r="AP155">
        <v>0.879</v>
      </c>
      <c r="AQ155">
        <v>0.99399999999999999</v>
      </c>
      <c r="AR155">
        <v>11.561999999999999</v>
      </c>
      <c r="AS155">
        <v>15.506</v>
      </c>
      <c r="AT155">
        <v>4.7409999999999997</v>
      </c>
      <c r="AU155">
        <v>12.016</v>
      </c>
      <c r="AV155">
        <v>7.218</v>
      </c>
      <c r="AW155">
        <v>1380.3340000000001</v>
      </c>
    </row>
    <row r="156" spans="28:49" x14ac:dyDescent="0.2">
      <c r="AB156">
        <v>4</v>
      </c>
      <c r="AC156">
        <v>57</v>
      </c>
      <c r="AD156">
        <v>120</v>
      </c>
      <c r="AE156">
        <v>6926.741</v>
      </c>
      <c r="AF156">
        <v>-59.466999999999999</v>
      </c>
      <c r="AG156">
        <v>958.43100000000004</v>
      </c>
      <c r="AH156">
        <v>0.22900000000000001</v>
      </c>
      <c r="AI156">
        <v>9.4949999999999992</v>
      </c>
      <c r="AJ156">
        <v>4.6660000000000004</v>
      </c>
      <c r="AK156">
        <v>3298.2489999999998</v>
      </c>
      <c r="AL156">
        <v>-0.88600000000000001</v>
      </c>
      <c r="AM156">
        <v>1</v>
      </c>
      <c r="AN156">
        <v>0.82599999999999996</v>
      </c>
      <c r="AO156">
        <v>1</v>
      </c>
      <c r="AP156">
        <v>0.96599999999999997</v>
      </c>
      <c r="AQ156">
        <v>0.91600000000000004</v>
      </c>
      <c r="AR156">
        <v>10.048999999999999</v>
      </c>
      <c r="AS156">
        <v>14.52</v>
      </c>
      <c r="AT156">
        <v>5.1459999999999999</v>
      </c>
      <c r="AU156">
        <v>11.741</v>
      </c>
      <c r="AV156">
        <v>7.4109999999999996</v>
      </c>
      <c r="AW156">
        <v>1219.8420000000001</v>
      </c>
    </row>
    <row r="157" spans="28:49" x14ac:dyDescent="0.2">
      <c r="AB157">
        <v>4</v>
      </c>
      <c r="AC157">
        <v>58</v>
      </c>
      <c r="AD157">
        <v>12</v>
      </c>
      <c r="AE157">
        <v>20204.662</v>
      </c>
      <c r="AF157">
        <v>-5215.8779999999997</v>
      </c>
      <c r="AG157">
        <v>5190.7780000000002</v>
      </c>
      <c r="AH157">
        <v>-0.14599999999999999</v>
      </c>
      <c r="AI157">
        <v>9.0709999999999997</v>
      </c>
      <c r="AJ157">
        <v>8.9619999999999997</v>
      </c>
      <c r="AK157">
        <v>9431.1209999999992</v>
      </c>
      <c r="AL157">
        <v>-5190.7780000000002</v>
      </c>
      <c r="AM157">
        <v>0.97499999999999998</v>
      </c>
      <c r="AN157">
        <v>0.47099999999999997</v>
      </c>
      <c r="AO157">
        <v>1</v>
      </c>
      <c r="AP157">
        <v>0.97399999999999998</v>
      </c>
      <c r="AQ157">
        <v>1.079</v>
      </c>
      <c r="AR157">
        <v>22.484000000000002</v>
      </c>
      <c r="AS157">
        <v>21.024999999999999</v>
      </c>
      <c r="AT157">
        <v>-0.09</v>
      </c>
      <c r="AU157">
        <v>13.488</v>
      </c>
      <c r="AV157">
        <v>5.1449999999999996</v>
      </c>
      <c r="AW157">
        <v>5680.7250000000004</v>
      </c>
    </row>
    <row r="158" spans="28:49" x14ac:dyDescent="0.2">
      <c r="AB158">
        <v>4</v>
      </c>
      <c r="AC158">
        <v>59</v>
      </c>
      <c r="AD158">
        <v>60</v>
      </c>
      <c r="AE158">
        <v>9094.3179999999993</v>
      </c>
      <c r="AF158">
        <v>-1464.922</v>
      </c>
      <c r="AG158">
        <v>1683.4449999999999</v>
      </c>
      <c r="AH158">
        <v>0.184</v>
      </c>
      <c r="AI158">
        <v>9.6660000000000004</v>
      </c>
      <c r="AJ158">
        <v>4.548</v>
      </c>
      <c r="AK158">
        <v>3962.94</v>
      </c>
      <c r="AL158">
        <v>-1318.925</v>
      </c>
      <c r="AM158">
        <v>1</v>
      </c>
      <c r="AN158">
        <v>0.628</v>
      </c>
      <c r="AO158">
        <v>1</v>
      </c>
      <c r="AP158">
        <v>0.93100000000000005</v>
      </c>
      <c r="AQ158">
        <v>1.1830000000000001</v>
      </c>
      <c r="AR158">
        <v>10.076000000000001</v>
      </c>
      <c r="AS158">
        <v>15.143000000000001</v>
      </c>
      <c r="AT158">
        <v>5.1100000000000003</v>
      </c>
      <c r="AU158">
        <v>12.065</v>
      </c>
      <c r="AV158">
        <v>7.5069999999999997</v>
      </c>
      <c r="AW158">
        <v>2012.5260000000001</v>
      </c>
    </row>
    <row r="159" spans="28:49" x14ac:dyDescent="0.2">
      <c r="AB159">
        <v>4</v>
      </c>
      <c r="AC159">
        <v>60</v>
      </c>
      <c r="AD159">
        <v>120</v>
      </c>
      <c r="AE159">
        <v>6808.1419999999998</v>
      </c>
      <c r="AF159">
        <v>-158.71299999999999</v>
      </c>
      <c r="AG159">
        <v>1109.874</v>
      </c>
      <c r="AH159">
        <v>0.223</v>
      </c>
      <c r="AI159">
        <v>10.084</v>
      </c>
      <c r="AJ159">
        <v>4.2990000000000004</v>
      </c>
      <c r="AK159">
        <v>3195.48</v>
      </c>
      <c r="AL159">
        <v>-124.07</v>
      </c>
      <c r="AM159">
        <v>1</v>
      </c>
      <c r="AN159">
        <v>0.74399999999999999</v>
      </c>
      <c r="AO159">
        <v>1</v>
      </c>
      <c r="AP159">
        <v>0.95699999999999996</v>
      </c>
      <c r="AQ159">
        <v>1.079</v>
      </c>
      <c r="AR159">
        <v>9.2579999999999991</v>
      </c>
      <c r="AS159">
        <v>15.016999999999999</v>
      </c>
      <c r="AT159">
        <v>5.899</v>
      </c>
      <c r="AU159">
        <v>12.286</v>
      </c>
      <c r="AV159">
        <v>8.0139999999999993</v>
      </c>
      <c r="AW159">
        <v>1376.8420000000001</v>
      </c>
    </row>
    <row r="160" spans="28:49" x14ac:dyDescent="0.2">
      <c r="AB160">
        <v>4</v>
      </c>
      <c r="AC160">
        <v>13</v>
      </c>
      <c r="AD160">
        <v>12</v>
      </c>
      <c r="AE160">
        <v>17794.236000000001</v>
      </c>
      <c r="AF160">
        <v>-167.28800000000001</v>
      </c>
      <c r="AG160">
        <v>1998.124</v>
      </c>
      <c r="AH160">
        <v>-0.40500000000000003</v>
      </c>
      <c r="AI160">
        <v>23.721</v>
      </c>
      <c r="AJ160">
        <v>10.065</v>
      </c>
      <c r="AK160">
        <v>7925.2150000000001</v>
      </c>
      <c r="AL160">
        <v>-171.815</v>
      </c>
      <c r="AM160">
        <v>0.95899999999999996</v>
      </c>
      <c r="AN160">
        <v>0.85099999999999998</v>
      </c>
      <c r="AO160">
        <v>0.89700000000000002</v>
      </c>
      <c r="AP160">
        <v>0.75900000000000001</v>
      </c>
      <c r="AQ160">
        <v>4.5869999999999997</v>
      </c>
      <c r="AR160">
        <v>23.417000000000002</v>
      </c>
      <c r="AS160">
        <v>35.871000000000002</v>
      </c>
      <c r="AT160">
        <v>13.794</v>
      </c>
      <c r="AU160">
        <v>29.125</v>
      </c>
      <c r="AV160">
        <v>18.867000000000001</v>
      </c>
      <c r="AW160">
        <v>3043.2579999999998</v>
      </c>
    </row>
    <row r="161" spans="28:49" x14ac:dyDescent="0.2">
      <c r="AB161">
        <v>4</v>
      </c>
      <c r="AC161">
        <v>14</v>
      </c>
      <c r="AD161">
        <v>60</v>
      </c>
      <c r="AE161">
        <v>6190.3230000000003</v>
      </c>
      <c r="AF161">
        <v>508.93400000000003</v>
      </c>
      <c r="AG161">
        <v>1202.6859999999999</v>
      </c>
      <c r="AH161">
        <v>-0.20699999999999999</v>
      </c>
      <c r="AI161">
        <v>36.115000000000002</v>
      </c>
      <c r="AJ161">
        <v>7.37</v>
      </c>
      <c r="AK161">
        <v>3010.3249999999998</v>
      </c>
      <c r="AL161">
        <v>503.00099999999998</v>
      </c>
      <c r="AM161">
        <v>0.93400000000000005</v>
      </c>
      <c r="AN161">
        <v>0.67800000000000005</v>
      </c>
      <c r="AO161">
        <v>0.95699999999999996</v>
      </c>
      <c r="AP161">
        <v>0.73299999999999998</v>
      </c>
      <c r="AQ161">
        <v>2.984</v>
      </c>
      <c r="AR161">
        <v>15.379</v>
      </c>
      <c r="AS161">
        <v>46.927</v>
      </c>
      <c r="AT161">
        <v>27.184000000000001</v>
      </c>
      <c r="AU161">
        <v>41.183999999999997</v>
      </c>
      <c r="AV161">
        <v>31.523</v>
      </c>
      <c r="AW161">
        <v>1545.953</v>
      </c>
    </row>
    <row r="162" spans="28:49" x14ac:dyDescent="0.2">
      <c r="AB162">
        <v>4</v>
      </c>
      <c r="AC162">
        <v>15</v>
      </c>
      <c r="AD162">
        <v>120</v>
      </c>
      <c r="AE162">
        <v>4300.8760000000002</v>
      </c>
      <c r="AF162">
        <v>130.36600000000001</v>
      </c>
      <c r="AG162">
        <v>881.93200000000002</v>
      </c>
      <c r="AH162">
        <v>-0.19600000000000001</v>
      </c>
      <c r="AI162">
        <v>38.951000000000001</v>
      </c>
      <c r="AJ162">
        <v>5.5220000000000002</v>
      </c>
      <c r="AK162">
        <v>2103.819</v>
      </c>
      <c r="AL162">
        <v>129.65299999999999</v>
      </c>
      <c r="AM162">
        <v>0.91700000000000004</v>
      </c>
      <c r="AN162">
        <v>0.66100000000000003</v>
      </c>
      <c r="AO162">
        <v>0.92200000000000004</v>
      </c>
      <c r="AP162">
        <v>0.70699999999999996</v>
      </c>
      <c r="AQ162">
        <v>2.181</v>
      </c>
      <c r="AR162">
        <v>11.387</v>
      </c>
      <c r="AS162">
        <v>45.796999999999997</v>
      </c>
      <c r="AT162">
        <v>32.601999999999997</v>
      </c>
      <c r="AU162">
        <v>42.256</v>
      </c>
      <c r="AV162">
        <v>35.783000000000001</v>
      </c>
      <c r="AW162">
        <v>1164.433</v>
      </c>
    </row>
    <row r="163" spans="28:49" x14ac:dyDescent="0.2">
      <c r="AB163">
        <v>4</v>
      </c>
      <c r="AC163">
        <v>16</v>
      </c>
      <c r="AD163">
        <v>12</v>
      </c>
      <c r="AE163">
        <v>23404.441999999999</v>
      </c>
      <c r="AF163">
        <v>1497.751</v>
      </c>
      <c r="AG163">
        <v>4004.8049999999998</v>
      </c>
      <c r="AH163">
        <v>-1.0509999999999999</v>
      </c>
      <c r="AI163">
        <v>22.2</v>
      </c>
      <c r="AJ163">
        <v>11.106999999999999</v>
      </c>
      <c r="AK163">
        <v>11043.201999999999</v>
      </c>
      <c r="AL163">
        <v>1517.9380000000001</v>
      </c>
      <c r="AM163">
        <v>0.95</v>
      </c>
      <c r="AN163">
        <v>0.73599999999999999</v>
      </c>
      <c r="AO163">
        <v>0.86199999999999999</v>
      </c>
      <c r="AP163">
        <v>0.67200000000000004</v>
      </c>
      <c r="AQ163">
        <v>6.1749999999999998</v>
      </c>
      <c r="AR163">
        <v>26.291</v>
      </c>
      <c r="AS163">
        <v>37.61</v>
      </c>
      <c r="AT163">
        <v>12.21</v>
      </c>
      <c r="AU163">
        <v>28.251000000000001</v>
      </c>
      <c r="AV163">
        <v>17.422000000000001</v>
      </c>
      <c r="AW163">
        <v>5510.1930000000002</v>
      </c>
    </row>
    <row r="164" spans="28:49" x14ac:dyDescent="0.2">
      <c r="AB164">
        <v>4</v>
      </c>
      <c r="AC164">
        <v>17</v>
      </c>
      <c r="AD164">
        <v>60</v>
      </c>
      <c r="AE164">
        <v>9904.884</v>
      </c>
      <c r="AF164">
        <v>16.446000000000002</v>
      </c>
      <c r="AG164">
        <v>1785.268</v>
      </c>
      <c r="AH164">
        <v>-0.38300000000000001</v>
      </c>
      <c r="AI164">
        <v>21.831</v>
      </c>
      <c r="AJ164">
        <v>6.8949999999999996</v>
      </c>
      <c r="AK164">
        <v>4806.6880000000001</v>
      </c>
      <c r="AL164">
        <v>14.387</v>
      </c>
      <c r="AM164">
        <v>0.92600000000000005</v>
      </c>
      <c r="AN164">
        <v>0.76</v>
      </c>
      <c r="AO164">
        <v>0.83599999999999997</v>
      </c>
      <c r="AP164">
        <v>0.57799999999999996</v>
      </c>
      <c r="AQ164">
        <v>4.4119999999999999</v>
      </c>
      <c r="AR164">
        <v>14.898999999999999</v>
      </c>
      <c r="AS164">
        <v>31.126000000000001</v>
      </c>
      <c r="AT164">
        <v>15.202999999999999</v>
      </c>
      <c r="AU164">
        <v>25.838000000000001</v>
      </c>
      <c r="AV164">
        <v>18.459</v>
      </c>
      <c r="AW164">
        <v>2741.788</v>
      </c>
    </row>
    <row r="165" spans="28:49" x14ac:dyDescent="0.2">
      <c r="AB165">
        <v>4</v>
      </c>
      <c r="AC165">
        <v>18</v>
      </c>
      <c r="AD165">
        <v>120</v>
      </c>
      <c r="AE165">
        <v>7486.5150000000003</v>
      </c>
      <c r="AF165">
        <v>736.822</v>
      </c>
      <c r="AG165">
        <v>1817.52</v>
      </c>
      <c r="AH165">
        <v>-0.43</v>
      </c>
      <c r="AI165">
        <v>28.582999999999998</v>
      </c>
      <c r="AJ165">
        <v>7.1559999999999997</v>
      </c>
      <c r="AK165">
        <v>3664.55</v>
      </c>
      <c r="AL165">
        <v>737.245</v>
      </c>
      <c r="AM165">
        <v>0.93400000000000005</v>
      </c>
      <c r="AN165">
        <v>0.56999999999999995</v>
      </c>
      <c r="AO165">
        <v>0.879</v>
      </c>
      <c r="AP165">
        <v>0.69</v>
      </c>
      <c r="AQ165">
        <v>3.839</v>
      </c>
      <c r="AR165">
        <v>15.151999999999999</v>
      </c>
      <c r="AS165">
        <v>38.689</v>
      </c>
      <c r="AT165">
        <v>21</v>
      </c>
      <c r="AU165">
        <v>33.180999999999997</v>
      </c>
      <c r="AV165">
        <v>24.58</v>
      </c>
      <c r="AW165">
        <v>2442.6860000000001</v>
      </c>
    </row>
    <row r="166" spans="28:49" x14ac:dyDescent="0.2">
      <c r="AB166">
        <v>4</v>
      </c>
      <c r="AC166">
        <v>19</v>
      </c>
      <c r="AD166">
        <v>12</v>
      </c>
      <c r="AE166">
        <v>16176.844999999999</v>
      </c>
      <c r="AF166">
        <v>548.36400000000003</v>
      </c>
      <c r="AG166">
        <v>2750.6350000000002</v>
      </c>
      <c r="AH166">
        <v>-0.51</v>
      </c>
      <c r="AI166">
        <v>18.074000000000002</v>
      </c>
      <c r="AJ166">
        <v>7.5579999999999998</v>
      </c>
      <c r="AK166">
        <v>7363.77</v>
      </c>
      <c r="AL166">
        <v>556.52599999999995</v>
      </c>
      <c r="AM166">
        <v>0.93400000000000005</v>
      </c>
      <c r="AN166">
        <v>0.74399999999999999</v>
      </c>
      <c r="AO166">
        <v>0.78400000000000003</v>
      </c>
      <c r="AP166">
        <v>0.56899999999999995</v>
      </c>
      <c r="AQ166">
        <v>5.5709999999999997</v>
      </c>
      <c r="AR166">
        <v>17.309000000000001</v>
      </c>
      <c r="AS166">
        <v>28.669</v>
      </c>
      <c r="AT166">
        <v>10.379</v>
      </c>
      <c r="AU166">
        <v>22.042999999999999</v>
      </c>
      <c r="AV166">
        <v>14.288</v>
      </c>
      <c r="AW166">
        <v>3795.761</v>
      </c>
    </row>
    <row r="167" spans="28:49" x14ac:dyDescent="0.2">
      <c r="AB167">
        <v>4</v>
      </c>
      <c r="AC167">
        <v>20</v>
      </c>
      <c r="AD167">
        <v>60</v>
      </c>
      <c r="AE167">
        <v>5032.1729999999998</v>
      </c>
      <c r="AF167">
        <v>383.44799999999998</v>
      </c>
      <c r="AG167">
        <v>781.62699999999995</v>
      </c>
      <c r="AH167">
        <v>-4.4999999999999998E-2</v>
      </c>
      <c r="AI167">
        <v>40.813000000000002</v>
      </c>
      <c r="AJ167">
        <v>6.5330000000000004</v>
      </c>
      <c r="AK167">
        <v>2396.2260000000001</v>
      </c>
      <c r="AL167">
        <v>362.791</v>
      </c>
      <c r="AM167">
        <v>0.94199999999999995</v>
      </c>
      <c r="AN167">
        <v>0.78500000000000003</v>
      </c>
      <c r="AO167">
        <v>1</v>
      </c>
      <c r="AP167">
        <v>0.84499999999999997</v>
      </c>
      <c r="AQ167">
        <v>1.8320000000000001</v>
      </c>
      <c r="AR167">
        <v>13.688000000000001</v>
      </c>
      <c r="AS167">
        <v>50.048999999999999</v>
      </c>
      <c r="AT167">
        <v>32.924999999999997</v>
      </c>
      <c r="AU167">
        <v>45.073999999999998</v>
      </c>
      <c r="AV167">
        <v>36.945</v>
      </c>
      <c r="AW167">
        <v>1058.547</v>
      </c>
    </row>
    <row r="168" spans="28:49" x14ac:dyDescent="0.2">
      <c r="AB168">
        <v>4</v>
      </c>
      <c r="AC168">
        <v>21</v>
      </c>
      <c r="AD168">
        <v>120</v>
      </c>
      <c r="AE168">
        <v>3630.3359999999998</v>
      </c>
      <c r="AF168">
        <v>250.54499999999999</v>
      </c>
      <c r="AG168">
        <v>551.70500000000004</v>
      </c>
      <c r="AH168">
        <v>-3.9E-2</v>
      </c>
      <c r="AI168">
        <v>36.521999999999998</v>
      </c>
      <c r="AJ168">
        <v>4.7990000000000004</v>
      </c>
      <c r="AK168">
        <v>1770.25</v>
      </c>
      <c r="AL168">
        <v>248.339</v>
      </c>
      <c r="AM168">
        <v>0.95899999999999996</v>
      </c>
      <c r="AN168">
        <v>0.83499999999999996</v>
      </c>
      <c r="AO168">
        <v>0.96599999999999997</v>
      </c>
      <c r="AP168">
        <v>0.81899999999999995</v>
      </c>
      <c r="AQ168">
        <v>1.482</v>
      </c>
      <c r="AR168">
        <v>9.9049999999999994</v>
      </c>
      <c r="AS168">
        <v>42.978999999999999</v>
      </c>
      <c r="AT168">
        <v>30.311</v>
      </c>
      <c r="AU168">
        <v>39.606000000000002</v>
      </c>
      <c r="AV168">
        <v>33.445</v>
      </c>
      <c r="AW168">
        <v>832.75</v>
      </c>
    </row>
    <row r="169" spans="28:49" x14ac:dyDescent="0.2">
      <c r="AB169">
        <v>4</v>
      </c>
      <c r="AC169">
        <v>22</v>
      </c>
      <c r="AD169">
        <v>12</v>
      </c>
      <c r="AE169">
        <v>23963.772000000001</v>
      </c>
      <c r="AF169">
        <v>1669.4069999999999</v>
      </c>
      <c r="AG169">
        <v>4402.6139999999996</v>
      </c>
      <c r="AH169">
        <v>-0.90300000000000002</v>
      </c>
      <c r="AI169">
        <v>20.100000000000001</v>
      </c>
      <c r="AJ169">
        <v>10.138999999999999</v>
      </c>
      <c r="AK169">
        <v>11379.52</v>
      </c>
      <c r="AL169">
        <v>1664.819</v>
      </c>
      <c r="AM169">
        <v>0.95899999999999996</v>
      </c>
      <c r="AN169">
        <v>0.73599999999999999</v>
      </c>
      <c r="AO169">
        <v>0.83599999999999997</v>
      </c>
      <c r="AP169">
        <v>0.39700000000000002</v>
      </c>
      <c r="AQ169">
        <v>6.7220000000000004</v>
      </c>
      <c r="AR169">
        <v>23.814</v>
      </c>
      <c r="AS169">
        <v>33.44</v>
      </c>
      <c r="AT169">
        <v>11.175000000000001</v>
      </c>
      <c r="AU169">
        <v>25.155000000000001</v>
      </c>
      <c r="AV169">
        <v>15.867000000000001</v>
      </c>
      <c r="AW169">
        <v>5631.165</v>
      </c>
    </row>
    <row r="170" spans="28:49" x14ac:dyDescent="0.2">
      <c r="AB170">
        <v>4</v>
      </c>
      <c r="AC170">
        <v>23</v>
      </c>
      <c r="AD170">
        <v>60</v>
      </c>
      <c r="AE170">
        <v>9740.3829999999998</v>
      </c>
      <c r="AF170">
        <v>546.62900000000002</v>
      </c>
      <c r="AG170">
        <v>2103.7399999999998</v>
      </c>
      <c r="AH170">
        <v>-0.51400000000000001</v>
      </c>
      <c r="AI170">
        <v>19.896999999999998</v>
      </c>
      <c r="AJ170">
        <v>6.29</v>
      </c>
      <c r="AK170">
        <v>4744.8559999999998</v>
      </c>
      <c r="AL170">
        <v>536.85400000000004</v>
      </c>
      <c r="AM170">
        <v>0.90900000000000003</v>
      </c>
      <c r="AN170">
        <v>0.69399999999999995</v>
      </c>
      <c r="AO170">
        <v>0.79300000000000004</v>
      </c>
      <c r="AP170">
        <v>0.55200000000000005</v>
      </c>
      <c r="AQ170">
        <v>4.78</v>
      </c>
      <c r="AR170">
        <v>13.555999999999999</v>
      </c>
      <c r="AS170">
        <v>28.646000000000001</v>
      </c>
      <c r="AT170">
        <v>13.798999999999999</v>
      </c>
      <c r="AU170">
        <v>23.658000000000001</v>
      </c>
      <c r="AV170">
        <v>16.762</v>
      </c>
      <c r="AW170">
        <v>3144.62</v>
      </c>
    </row>
    <row r="171" spans="28:49" x14ac:dyDescent="0.2">
      <c r="AB171">
        <v>4</v>
      </c>
      <c r="AC171">
        <v>24</v>
      </c>
      <c r="AD171">
        <v>120</v>
      </c>
      <c r="AE171">
        <v>7904.067</v>
      </c>
      <c r="AF171">
        <v>509.58800000000002</v>
      </c>
      <c r="AG171">
        <v>1425.7850000000001</v>
      </c>
      <c r="AH171">
        <v>-0.34699999999999998</v>
      </c>
      <c r="AI171">
        <v>30.114999999999998</v>
      </c>
      <c r="AJ171">
        <v>8.202</v>
      </c>
      <c r="AK171">
        <v>3855.585</v>
      </c>
      <c r="AL171">
        <v>509.76299999999998</v>
      </c>
      <c r="AM171">
        <v>0.94199999999999995</v>
      </c>
      <c r="AN171">
        <v>0.752</v>
      </c>
      <c r="AO171">
        <v>0.92200000000000004</v>
      </c>
      <c r="AP171">
        <v>0.67200000000000004</v>
      </c>
      <c r="AQ171">
        <v>3.7629999999999999</v>
      </c>
      <c r="AR171">
        <v>17.385999999999999</v>
      </c>
      <c r="AS171">
        <v>41.954000000000001</v>
      </c>
      <c r="AT171">
        <v>21.172999999999998</v>
      </c>
      <c r="AU171">
        <v>35.502000000000002</v>
      </c>
      <c r="AV171">
        <v>25.391999999999999</v>
      </c>
      <c r="AW171">
        <v>2045.68</v>
      </c>
    </row>
    <row r="172" spans="28:49" x14ac:dyDescent="0.2">
      <c r="AB172">
        <v>4</v>
      </c>
      <c r="AC172">
        <v>25</v>
      </c>
      <c r="AD172">
        <v>12</v>
      </c>
      <c r="AE172">
        <v>19970.065999999999</v>
      </c>
      <c r="AF172">
        <v>-3473.8789999999999</v>
      </c>
      <c r="AG172">
        <v>5186.3649999999998</v>
      </c>
      <c r="AH172">
        <v>-1.0469999999999999</v>
      </c>
      <c r="AI172">
        <v>20.376000000000001</v>
      </c>
      <c r="AJ172">
        <v>9.8810000000000002</v>
      </c>
      <c r="AK172">
        <v>9212.6669999999995</v>
      </c>
      <c r="AL172">
        <v>-3486.4639999999999</v>
      </c>
      <c r="AM172">
        <v>0.84299999999999997</v>
      </c>
      <c r="AN172">
        <v>0.64500000000000002</v>
      </c>
      <c r="AO172">
        <v>0.879</v>
      </c>
      <c r="AP172">
        <v>0.70699999999999996</v>
      </c>
      <c r="AQ172">
        <v>5.34</v>
      </c>
      <c r="AR172">
        <v>23.597999999999999</v>
      </c>
      <c r="AS172">
        <v>35.670999999999999</v>
      </c>
      <c r="AT172">
        <v>10.214</v>
      </c>
      <c r="AU172">
        <v>26.274999999999999</v>
      </c>
      <c r="AV172">
        <v>15.561</v>
      </c>
      <c r="AW172">
        <v>7369.8249999999998</v>
      </c>
    </row>
    <row r="173" spans="28:49" x14ac:dyDescent="0.2">
      <c r="AB173">
        <v>4</v>
      </c>
      <c r="AC173">
        <v>26</v>
      </c>
      <c r="AD173">
        <v>60</v>
      </c>
      <c r="AE173">
        <v>7171.2550000000001</v>
      </c>
      <c r="AF173">
        <v>-584.89099999999996</v>
      </c>
      <c r="AG173">
        <v>1583.231</v>
      </c>
      <c r="AH173">
        <v>0.187</v>
      </c>
      <c r="AI173">
        <v>23.507999999999999</v>
      </c>
      <c r="AJ173">
        <v>6.7190000000000003</v>
      </c>
      <c r="AK173">
        <v>3442.05</v>
      </c>
      <c r="AL173">
        <v>-602.98199999999997</v>
      </c>
      <c r="AM173">
        <v>0.90900000000000003</v>
      </c>
      <c r="AN173">
        <v>0.81799999999999995</v>
      </c>
      <c r="AO173">
        <v>0.86199999999999999</v>
      </c>
      <c r="AP173">
        <v>0.73299999999999998</v>
      </c>
      <c r="AQ173">
        <v>3.79</v>
      </c>
      <c r="AR173">
        <v>14.534000000000001</v>
      </c>
      <c r="AS173">
        <v>34.988999999999997</v>
      </c>
      <c r="AT173">
        <v>16.23</v>
      </c>
      <c r="AU173">
        <v>28.268000000000001</v>
      </c>
      <c r="AV173">
        <v>19.728000000000002</v>
      </c>
      <c r="AW173">
        <v>2802.172</v>
      </c>
    </row>
    <row r="174" spans="28:49" x14ac:dyDescent="0.2">
      <c r="AB174">
        <v>4</v>
      </c>
      <c r="AC174">
        <v>27</v>
      </c>
      <c r="AD174">
        <v>120</v>
      </c>
      <c r="AE174">
        <v>7070.2830000000004</v>
      </c>
      <c r="AF174">
        <v>-808.35299999999995</v>
      </c>
      <c r="AG174">
        <v>1611.2639999999999</v>
      </c>
      <c r="AH174">
        <v>0.32900000000000001</v>
      </c>
      <c r="AI174">
        <v>30.404</v>
      </c>
      <c r="AJ174">
        <v>7.1719999999999997</v>
      </c>
      <c r="AK174">
        <v>3410.9740000000002</v>
      </c>
      <c r="AL174">
        <v>-780.75400000000002</v>
      </c>
      <c r="AM174">
        <v>0.86</v>
      </c>
      <c r="AN174">
        <v>0.70199999999999996</v>
      </c>
      <c r="AO174">
        <v>0.94</v>
      </c>
      <c r="AP174">
        <v>0.63800000000000001</v>
      </c>
      <c r="AQ174">
        <v>3.4660000000000002</v>
      </c>
      <c r="AR174">
        <v>15.17</v>
      </c>
      <c r="AS174">
        <v>40.19</v>
      </c>
      <c r="AT174">
        <v>22.925999999999998</v>
      </c>
      <c r="AU174">
        <v>34.926000000000002</v>
      </c>
      <c r="AV174">
        <v>26.388000000000002</v>
      </c>
      <c r="AW174">
        <v>2408.0740000000001</v>
      </c>
    </row>
    <row r="175" spans="28:49" x14ac:dyDescent="0.2">
      <c r="AB175">
        <v>4</v>
      </c>
      <c r="AC175">
        <v>28</v>
      </c>
      <c r="AD175">
        <v>12</v>
      </c>
      <c r="AE175">
        <v>23605.078000000001</v>
      </c>
      <c r="AF175">
        <v>1433.6420000000001</v>
      </c>
      <c r="AG175">
        <v>3734.27</v>
      </c>
      <c r="AH175">
        <v>-1.2190000000000001</v>
      </c>
      <c r="AI175">
        <v>19.478999999999999</v>
      </c>
      <c r="AJ175">
        <v>10.964</v>
      </c>
      <c r="AK175">
        <v>11137.032999999999</v>
      </c>
      <c r="AL175">
        <v>1387.877</v>
      </c>
      <c r="AM175">
        <v>0.98299999999999998</v>
      </c>
      <c r="AN175">
        <v>0.78500000000000003</v>
      </c>
      <c r="AO175">
        <v>0.871</v>
      </c>
      <c r="AP175">
        <v>0.57799999999999996</v>
      </c>
      <c r="AQ175">
        <v>6.5339999999999998</v>
      </c>
      <c r="AR175">
        <v>25.922000000000001</v>
      </c>
      <c r="AS175">
        <v>35.603000000000002</v>
      </c>
      <c r="AT175">
        <v>10.15</v>
      </c>
      <c r="AU175">
        <v>25.649000000000001</v>
      </c>
      <c r="AV175">
        <v>14.885</v>
      </c>
      <c r="AW175">
        <v>4858.46</v>
      </c>
    </row>
    <row r="176" spans="28:49" x14ac:dyDescent="0.2">
      <c r="AB176">
        <v>4</v>
      </c>
      <c r="AC176">
        <v>29</v>
      </c>
      <c r="AD176">
        <v>60</v>
      </c>
      <c r="AE176">
        <v>12308.495999999999</v>
      </c>
      <c r="AF176">
        <v>-403.363</v>
      </c>
      <c r="AG176">
        <v>3082.402</v>
      </c>
      <c r="AH176">
        <v>-0.81799999999999995</v>
      </c>
      <c r="AI176">
        <v>23.933</v>
      </c>
      <c r="AJ176">
        <v>8.6349999999999998</v>
      </c>
      <c r="AK176">
        <v>5981.375</v>
      </c>
      <c r="AL176">
        <v>-393.75900000000001</v>
      </c>
      <c r="AM176">
        <v>0.94199999999999995</v>
      </c>
      <c r="AN176">
        <v>0.51200000000000001</v>
      </c>
      <c r="AO176">
        <v>0.85299999999999998</v>
      </c>
      <c r="AP176">
        <v>0.43099999999999999</v>
      </c>
      <c r="AQ176">
        <v>5.7670000000000003</v>
      </c>
      <c r="AR176">
        <v>19.007999999999999</v>
      </c>
      <c r="AS176">
        <v>35.109000000000002</v>
      </c>
      <c r="AT176">
        <v>15.776999999999999</v>
      </c>
      <c r="AU176">
        <v>28.834</v>
      </c>
      <c r="AV176">
        <v>19.885999999999999</v>
      </c>
      <c r="AW176">
        <v>3852.0329999999999</v>
      </c>
    </row>
    <row r="177" spans="28:49" x14ac:dyDescent="0.2">
      <c r="AB177">
        <v>4</v>
      </c>
      <c r="AC177">
        <v>30</v>
      </c>
      <c r="AD177">
        <v>120</v>
      </c>
      <c r="AE177">
        <v>9038.0789999999997</v>
      </c>
      <c r="AF177">
        <v>712.56</v>
      </c>
      <c r="AG177">
        <v>1939.1130000000001</v>
      </c>
      <c r="AH177">
        <v>0.23799999999999999</v>
      </c>
      <c r="AI177">
        <v>25.757999999999999</v>
      </c>
      <c r="AJ177">
        <v>7.91</v>
      </c>
      <c r="AK177">
        <v>4371.4449999999997</v>
      </c>
      <c r="AL177">
        <v>713.78399999999999</v>
      </c>
      <c r="AM177">
        <v>0.95</v>
      </c>
      <c r="AN177">
        <v>0.66900000000000004</v>
      </c>
      <c r="AO177">
        <v>0.879</v>
      </c>
      <c r="AP177">
        <v>0.70699999999999996</v>
      </c>
      <c r="AQ177">
        <v>3.714</v>
      </c>
      <c r="AR177">
        <v>17.419</v>
      </c>
      <c r="AS177">
        <v>38.686999999999998</v>
      </c>
      <c r="AT177">
        <v>17.472000000000001</v>
      </c>
      <c r="AU177">
        <v>31.390999999999998</v>
      </c>
      <c r="AV177">
        <v>21.369</v>
      </c>
      <c r="AW177">
        <v>2696.2</v>
      </c>
    </row>
    <row r="178" spans="28:49" x14ac:dyDescent="0.2">
      <c r="AB178">
        <v>4</v>
      </c>
      <c r="AC178">
        <v>31</v>
      </c>
      <c r="AD178">
        <v>12</v>
      </c>
      <c r="AE178">
        <v>47520.843999999997</v>
      </c>
      <c r="AF178">
        <v>-2210.027</v>
      </c>
      <c r="AG178">
        <v>9452.3559999999998</v>
      </c>
      <c r="AH178">
        <v>1.0920000000000001</v>
      </c>
      <c r="AI178">
        <v>64.995999999999995</v>
      </c>
      <c r="AJ178">
        <v>45.69</v>
      </c>
      <c r="AK178">
        <v>22728.905999999999</v>
      </c>
      <c r="AL178">
        <v>-2245.9479999999999</v>
      </c>
      <c r="AM178">
        <v>0.92600000000000005</v>
      </c>
      <c r="AN178">
        <v>0.60299999999999998</v>
      </c>
      <c r="AO178">
        <v>1</v>
      </c>
      <c r="AP178">
        <v>0.83599999999999997</v>
      </c>
      <c r="AQ178">
        <v>13.297000000000001</v>
      </c>
      <c r="AR178">
        <v>99.641999999999996</v>
      </c>
      <c r="AS178">
        <v>115.101</v>
      </c>
      <c r="AT178">
        <v>23.568000000000001</v>
      </c>
      <c r="AU178">
        <v>88.411000000000001</v>
      </c>
      <c r="AV178">
        <v>43.844000000000001</v>
      </c>
      <c r="AW178">
        <v>11576.118</v>
      </c>
    </row>
    <row r="179" spans="28:49" x14ac:dyDescent="0.2">
      <c r="AB179">
        <v>4</v>
      </c>
      <c r="AC179">
        <v>32</v>
      </c>
      <c r="AD179">
        <v>60</v>
      </c>
      <c r="AE179">
        <v>26838.761999999999</v>
      </c>
      <c r="AF179">
        <v>1107.538</v>
      </c>
      <c r="AG179">
        <v>3526.1640000000002</v>
      </c>
      <c r="AH179">
        <v>-0.47699999999999998</v>
      </c>
      <c r="AI179">
        <v>21.902999999999999</v>
      </c>
      <c r="AJ179">
        <v>17.957000000000001</v>
      </c>
      <c r="AK179">
        <v>12533.317999999999</v>
      </c>
      <c r="AL179">
        <v>1070.771</v>
      </c>
      <c r="AM179">
        <v>1</v>
      </c>
      <c r="AN179">
        <v>0.77700000000000002</v>
      </c>
      <c r="AO179">
        <v>1</v>
      </c>
      <c r="AP179">
        <v>0.65500000000000003</v>
      </c>
      <c r="AQ179">
        <v>6.165</v>
      </c>
      <c r="AR179">
        <v>52.597000000000001</v>
      </c>
      <c r="AS179">
        <v>71.444999999999993</v>
      </c>
      <c r="AT179">
        <v>10.423999999999999</v>
      </c>
      <c r="AU179">
        <v>40.398000000000003</v>
      </c>
      <c r="AV179">
        <v>15.359</v>
      </c>
      <c r="AW179">
        <v>4340.1490000000003</v>
      </c>
    </row>
    <row r="180" spans="28:49" x14ac:dyDescent="0.2">
      <c r="AB180">
        <v>4</v>
      </c>
      <c r="AC180">
        <v>33</v>
      </c>
      <c r="AD180">
        <v>120</v>
      </c>
      <c r="AE180">
        <v>21272.327000000001</v>
      </c>
      <c r="AF180">
        <v>-2080.5790000000002</v>
      </c>
      <c r="AG180">
        <v>5503.4210000000003</v>
      </c>
      <c r="AH180">
        <v>-0.14599999999999999</v>
      </c>
      <c r="AI180">
        <v>25.463000000000001</v>
      </c>
      <c r="AJ180">
        <v>18.864000000000001</v>
      </c>
      <c r="AK180">
        <v>9767.3029999999999</v>
      </c>
      <c r="AL180">
        <v>-2308.951</v>
      </c>
      <c r="AM180">
        <v>0.84299999999999997</v>
      </c>
      <c r="AN180">
        <v>0.57899999999999996</v>
      </c>
      <c r="AO180">
        <v>0.94799999999999995</v>
      </c>
      <c r="AP180">
        <v>0.67200000000000004</v>
      </c>
      <c r="AQ180">
        <v>7.1619999999999999</v>
      </c>
      <c r="AR180">
        <v>49.116</v>
      </c>
      <c r="AS180">
        <v>68.043999999999997</v>
      </c>
      <c r="AT180">
        <v>9.2119999999999997</v>
      </c>
      <c r="AU180">
        <v>40.68</v>
      </c>
      <c r="AV180">
        <v>18.263000000000002</v>
      </c>
      <c r="AW180">
        <v>7409.6620000000003</v>
      </c>
    </row>
    <row r="181" spans="28:49" x14ac:dyDescent="0.2">
      <c r="AB181">
        <v>4</v>
      </c>
      <c r="AC181">
        <v>34</v>
      </c>
      <c r="AD181">
        <v>12</v>
      </c>
      <c r="AE181">
        <v>27023.623</v>
      </c>
      <c r="AF181">
        <v>12826.063</v>
      </c>
      <c r="AG181">
        <v>12788.777</v>
      </c>
      <c r="AH181">
        <v>-0.27500000000000002</v>
      </c>
      <c r="AI181">
        <v>20.213999999999999</v>
      </c>
      <c r="AJ181">
        <v>12.97</v>
      </c>
      <c r="AK181">
        <v>12935.616</v>
      </c>
      <c r="AL181">
        <v>12702.204</v>
      </c>
      <c r="AM181">
        <v>0.55400000000000005</v>
      </c>
      <c r="AN181">
        <v>0.28100000000000003</v>
      </c>
      <c r="AO181">
        <v>0.83599999999999997</v>
      </c>
      <c r="AP181">
        <v>0.44800000000000001</v>
      </c>
      <c r="AQ181">
        <v>8.6159999999999997</v>
      </c>
      <c r="AR181">
        <v>30.806000000000001</v>
      </c>
      <c r="AS181">
        <v>37.097999999999999</v>
      </c>
      <c r="AT181">
        <v>6.8150000000000004</v>
      </c>
      <c r="AU181">
        <v>26.928000000000001</v>
      </c>
      <c r="AV181">
        <v>14.532999999999999</v>
      </c>
      <c r="AW181">
        <v>15330.694</v>
      </c>
    </row>
    <row r="182" spans="28:49" x14ac:dyDescent="0.2">
      <c r="AB182">
        <v>4</v>
      </c>
      <c r="AC182">
        <v>35</v>
      </c>
      <c r="AD182">
        <v>60</v>
      </c>
      <c r="AE182">
        <v>48109.919999999998</v>
      </c>
      <c r="AF182">
        <v>768.197</v>
      </c>
      <c r="AG182">
        <v>10328.825000000001</v>
      </c>
      <c r="AH182">
        <v>-1.32</v>
      </c>
      <c r="AI182">
        <v>75.209000000000003</v>
      </c>
      <c r="AJ182">
        <v>56.658999999999999</v>
      </c>
      <c r="AK182">
        <v>25882.412</v>
      </c>
      <c r="AL182">
        <v>985.60400000000004</v>
      </c>
      <c r="AM182">
        <v>0.93400000000000005</v>
      </c>
      <c r="AN182">
        <v>0.56999999999999995</v>
      </c>
      <c r="AO182">
        <v>0.94799999999999995</v>
      </c>
      <c r="AP182">
        <v>0.78400000000000003</v>
      </c>
      <c r="AQ182">
        <v>17.006</v>
      </c>
      <c r="AR182">
        <v>111.654</v>
      </c>
      <c r="AS182">
        <v>140.44</v>
      </c>
      <c r="AT182">
        <v>36.643999999999998</v>
      </c>
      <c r="AU182">
        <v>108.96299999999999</v>
      </c>
      <c r="AV182">
        <v>55.451000000000001</v>
      </c>
      <c r="AW182">
        <v>12107.892</v>
      </c>
    </row>
    <row r="183" spans="28:49" x14ac:dyDescent="0.2">
      <c r="AB183">
        <v>4</v>
      </c>
      <c r="AC183">
        <v>36</v>
      </c>
      <c r="AD183">
        <v>120</v>
      </c>
      <c r="AE183">
        <v>29954.733</v>
      </c>
      <c r="AF183">
        <v>-3619.194</v>
      </c>
      <c r="AG183">
        <v>7641.41</v>
      </c>
      <c r="AH183">
        <v>-0.34699999999999998</v>
      </c>
      <c r="AI183">
        <v>63.271999999999998</v>
      </c>
      <c r="AJ183">
        <v>39.122</v>
      </c>
      <c r="AK183">
        <v>14827.206</v>
      </c>
      <c r="AL183">
        <v>-3797.4</v>
      </c>
      <c r="AM183">
        <v>0.89300000000000002</v>
      </c>
      <c r="AN183">
        <v>0.55400000000000005</v>
      </c>
      <c r="AO183">
        <v>0.93100000000000005</v>
      </c>
      <c r="AP183">
        <v>0.67200000000000004</v>
      </c>
      <c r="AQ183">
        <v>15.462999999999999</v>
      </c>
      <c r="AR183">
        <v>79.963999999999999</v>
      </c>
      <c r="AS183">
        <v>103.256</v>
      </c>
      <c r="AT183">
        <v>26.283000000000001</v>
      </c>
      <c r="AU183">
        <v>82.567999999999998</v>
      </c>
      <c r="AV183">
        <v>43.703000000000003</v>
      </c>
      <c r="AW183">
        <v>9355.4529999999995</v>
      </c>
    </row>
    <row r="184" spans="28:49" x14ac:dyDescent="0.2">
      <c r="AB184">
        <v>4</v>
      </c>
      <c r="AC184">
        <v>37</v>
      </c>
      <c r="AD184">
        <v>12</v>
      </c>
      <c r="AE184">
        <v>30864.115000000002</v>
      </c>
      <c r="AF184">
        <v>4508.0479999999998</v>
      </c>
      <c r="AG184">
        <v>6033.9279999999999</v>
      </c>
      <c r="AH184">
        <v>-1.3260000000000001</v>
      </c>
      <c r="AI184">
        <v>25.344999999999999</v>
      </c>
      <c r="AJ184">
        <v>19.408000000000001</v>
      </c>
      <c r="AK184">
        <v>14198.615</v>
      </c>
      <c r="AL184">
        <v>4431.2780000000002</v>
      </c>
      <c r="AM184">
        <v>0.89300000000000002</v>
      </c>
      <c r="AN184">
        <v>0.71899999999999997</v>
      </c>
      <c r="AO184">
        <v>0.96599999999999997</v>
      </c>
      <c r="AP184">
        <v>0.75</v>
      </c>
      <c r="AQ184">
        <v>6.9130000000000003</v>
      </c>
      <c r="AR184">
        <v>55.572000000000003</v>
      </c>
      <c r="AS184">
        <v>71.367999999999995</v>
      </c>
      <c r="AT184">
        <v>12.445</v>
      </c>
      <c r="AU184">
        <v>49.649000000000001</v>
      </c>
      <c r="AV184">
        <v>18.222999999999999</v>
      </c>
      <c r="AW184">
        <v>7890.23</v>
      </c>
    </row>
    <row r="185" spans="28:49" x14ac:dyDescent="0.2">
      <c r="AB185">
        <v>4</v>
      </c>
      <c r="AC185">
        <v>38</v>
      </c>
      <c r="AD185">
        <v>60</v>
      </c>
      <c r="AE185">
        <v>21782.065999999999</v>
      </c>
      <c r="AF185">
        <v>4988.9309999999996</v>
      </c>
      <c r="AG185">
        <v>6225.03</v>
      </c>
      <c r="AH185">
        <v>0.82099999999999995</v>
      </c>
      <c r="AI185">
        <v>20.151</v>
      </c>
      <c r="AJ185">
        <v>12.526999999999999</v>
      </c>
      <c r="AK185">
        <v>10345.61</v>
      </c>
      <c r="AL185">
        <v>4821.5230000000001</v>
      </c>
      <c r="AM185">
        <v>0.752</v>
      </c>
      <c r="AN185">
        <v>0.372</v>
      </c>
      <c r="AO185">
        <v>0.90500000000000003</v>
      </c>
      <c r="AP185">
        <v>0.60299999999999998</v>
      </c>
      <c r="AQ185">
        <v>5.944</v>
      </c>
      <c r="AR185">
        <v>34.366999999999997</v>
      </c>
      <c r="AS185">
        <v>57.432000000000002</v>
      </c>
      <c r="AT185">
        <v>6.82</v>
      </c>
      <c r="AU185">
        <v>30.241</v>
      </c>
      <c r="AV185">
        <v>14.919</v>
      </c>
      <c r="AW185">
        <v>7063.4380000000001</v>
      </c>
    </row>
    <row r="186" spans="28:49" x14ac:dyDescent="0.2">
      <c r="AB186">
        <v>4</v>
      </c>
      <c r="AC186">
        <v>39</v>
      </c>
      <c r="AD186">
        <v>120</v>
      </c>
      <c r="AE186">
        <v>12768.050999999999</v>
      </c>
      <c r="AF186">
        <v>6393.6589999999997</v>
      </c>
      <c r="AG186">
        <v>6574.0020000000004</v>
      </c>
      <c r="AH186">
        <v>-6.4000000000000001E-2</v>
      </c>
      <c r="AI186">
        <v>18.834</v>
      </c>
      <c r="AJ186">
        <v>6.6920000000000002</v>
      </c>
      <c r="AK186">
        <v>6267.7309999999998</v>
      </c>
      <c r="AL186">
        <v>6520.6030000000001</v>
      </c>
      <c r="AM186">
        <v>0.63600000000000001</v>
      </c>
      <c r="AN186">
        <v>0.28100000000000003</v>
      </c>
      <c r="AO186">
        <v>0.71599999999999997</v>
      </c>
      <c r="AP186">
        <v>0.45700000000000002</v>
      </c>
      <c r="AQ186">
        <v>5.931</v>
      </c>
      <c r="AR186">
        <v>14.938000000000001</v>
      </c>
      <c r="AS186">
        <v>27.018000000000001</v>
      </c>
      <c r="AT186">
        <v>12.45</v>
      </c>
      <c r="AU186">
        <v>22.37</v>
      </c>
      <c r="AV186">
        <v>15.686</v>
      </c>
      <c r="AW186">
        <v>8025.2259999999997</v>
      </c>
    </row>
    <row r="187" spans="28:49" x14ac:dyDescent="0.2">
      <c r="AB187">
        <v>4</v>
      </c>
      <c r="AC187">
        <v>40</v>
      </c>
      <c r="AD187">
        <v>12</v>
      </c>
      <c r="AE187">
        <v>34051.385000000002</v>
      </c>
      <c r="AF187">
        <v>573.58500000000004</v>
      </c>
      <c r="AG187">
        <v>7432.4030000000002</v>
      </c>
      <c r="AH187">
        <v>-1.6930000000000001</v>
      </c>
      <c r="AI187">
        <v>26.457999999999998</v>
      </c>
      <c r="AJ187">
        <v>19.474</v>
      </c>
      <c r="AK187">
        <v>15305.571</v>
      </c>
      <c r="AL187">
        <v>571.202</v>
      </c>
      <c r="AM187">
        <v>0.90900000000000003</v>
      </c>
      <c r="AN187">
        <v>0.56200000000000006</v>
      </c>
      <c r="AO187">
        <v>0.94</v>
      </c>
      <c r="AP187">
        <v>0.5</v>
      </c>
      <c r="AQ187">
        <v>10.246</v>
      </c>
      <c r="AR187">
        <v>58.893999999999998</v>
      </c>
      <c r="AS187">
        <v>70.899000000000001</v>
      </c>
      <c r="AT187">
        <v>8.0500000000000007</v>
      </c>
      <c r="AU187">
        <v>39.905999999999999</v>
      </c>
      <c r="AV187">
        <v>18.969000000000001</v>
      </c>
      <c r="AW187">
        <v>9290.2129999999997</v>
      </c>
    </row>
    <row r="188" spans="28:49" x14ac:dyDescent="0.2">
      <c r="AB188">
        <v>4</v>
      </c>
      <c r="AC188">
        <v>41</v>
      </c>
      <c r="AD188">
        <v>60</v>
      </c>
      <c r="AE188">
        <v>15559.251</v>
      </c>
      <c r="AF188">
        <v>9664.4650000000001</v>
      </c>
      <c r="AG188">
        <v>9698.3179999999993</v>
      </c>
      <c r="AH188">
        <v>-0.48399999999999999</v>
      </c>
      <c r="AI188">
        <v>20.469000000000001</v>
      </c>
      <c r="AJ188">
        <v>8.7530000000000001</v>
      </c>
      <c r="AK188">
        <v>7588.4719999999998</v>
      </c>
      <c r="AL188">
        <v>9679.1679999999997</v>
      </c>
      <c r="AM188">
        <v>0.223</v>
      </c>
      <c r="AN188">
        <v>6.6000000000000003E-2</v>
      </c>
      <c r="AO188">
        <v>0.81899999999999995</v>
      </c>
      <c r="AP188">
        <v>0.59499999999999997</v>
      </c>
      <c r="AQ188">
        <v>5.4290000000000003</v>
      </c>
      <c r="AR188">
        <v>19.943999999999999</v>
      </c>
      <c r="AS188">
        <v>33.362000000000002</v>
      </c>
      <c r="AT188">
        <v>12.637</v>
      </c>
      <c r="AU188">
        <v>25.751999999999999</v>
      </c>
      <c r="AV188">
        <v>16.436</v>
      </c>
      <c r="AW188">
        <v>10286.179</v>
      </c>
    </row>
    <row r="189" spans="28:49" x14ac:dyDescent="0.2">
      <c r="AB189">
        <v>4</v>
      </c>
      <c r="AC189">
        <v>42</v>
      </c>
      <c r="AD189">
        <v>120</v>
      </c>
      <c r="AE189">
        <v>12641.684999999999</v>
      </c>
      <c r="AF189">
        <v>8508.5300000000007</v>
      </c>
      <c r="AG189">
        <v>8631.5889999999999</v>
      </c>
      <c r="AH189">
        <v>-1.0840000000000001</v>
      </c>
      <c r="AI189">
        <v>22.616</v>
      </c>
      <c r="AJ189">
        <v>7.8109999999999999</v>
      </c>
      <c r="AK189">
        <v>6081.277</v>
      </c>
      <c r="AL189">
        <v>8611.1260000000002</v>
      </c>
      <c r="AM189">
        <v>0.26400000000000001</v>
      </c>
      <c r="AN189">
        <v>8.3000000000000004E-2</v>
      </c>
      <c r="AO189">
        <v>0.84499999999999997</v>
      </c>
      <c r="AP189">
        <v>0.18099999999999999</v>
      </c>
      <c r="AQ189">
        <v>6.25</v>
      </c>
      <c r="AR189">
        <v>17.981999999999999</v>
      </c>
      <c r="AS189">
        <v>36.314</v>
      </c>
      <c r="AT189">
        <v>15.3</v>
      </c>
      <c r="AU189">
        <v>27.831</v>
      </c>
      <c r="AV189">
        <v>18.712</v>
      </c>
      <c r="AW189">
        <v>9509.4920000000002</v>
      </c>
    </row>
    <row r="190" spans="28:49" x14ac:dyDescent="0.2">
      <c r="AB190">
        <v>4</v>
      </c>
      <c r="AC190">
        <v>43</v>
      </c>
      <c r="AD190">
        <v>12</v>
      </c>
      <c r="AE190">
        <v>32791.417999999998</v>
      </c>
      <c r="AF190">
        <v>11436.447</v>
      </c>
      <c r="AG190">
        <v>11582.540999999999</v>
      </c>
      <c r="AH190">
        <v>-4.5940000000000003</v>
      </c>
      <c r="AI190">
        <v>30.594000000000001</v>
      </c>
      <c r="AJ190">
        <v>18.459</v>
      </c>
      <c r="AK190">
        <v>15642.72</v>
      </c>
      <c r="AL190">
        <v>11405.02</v>
      </c>
      <c r="AM190">
        <v>0.71899999999999997</v>
      </c>
      <c r="AN190">
        <v>0.47899999999999998</v>
      </c>
      <c r="AO190">
        <v>0.94799999999999995</v>
      </c>
      <c r="AP190">
        <v>0.55200000000000005</v>
      </c>
      <c r="AQ190">
        <v>9.2040000000000006</v>
      </c>
      <c r="AR190">
        <v>44.186999999999998</v>
      </c>
      <c r="AS190">
        <v>57.369</v>
      </c>
      <c r="AT190">
        <v>14.583</v>
      </c>
      <c r="AU190">
        <v>40.337000000000003</v>
      </c>
      <c r="AV190">
        <v>22.635000000000002</v>
      </c>
      <c r="AW190">
        <v>17363.547999999999</v>
      </c>
    </row>
    <row r="191" spans="28:49" x14ac:dyDescent="0.2">
      <c r="AB191">
        <v>4</v>
      </c>
      <c r="AC191">
        <v>44</v>
      </c>
      <c r="AD191">
        <v>60</v>
      </c>
      <c r="AE191">
        <v>14401.94</v>
      </c>
      <c r="AF191">
        <v>-2357.6379999999999</v>
      </c>
      <c r="AG191">
        <v>4028.623</v>
      </c>
      <c r="AH191">
        <v>-0.28699999999999998</v>
      </c>
      <c r="AI191">
        <v>18.349</v>
      </c>
      <c r="AJ191">
        <v>7.6779999999999999</v>
      </c>
      <c r="AK191">
        <v>7023.73</v>
      </c>
      <c r="AL191">
        <v>-2331.8870000000002</v>
      </c>
      <c r="AM191">
        <v>0.79300000000000004</v>
      </c>
      <c r="AN191">
        <v>0.52900000000000003</v>
      </c>
      <c r="AO191">
        <v>0.78400000000000003</v>
      </c>
      <c r="AP191">
        <v>0.36199999999999999</v>
      </c>
      <c r="AQ191">
        <v>6.2789999999999999</v>
      </c>
      <c r="AR191">
        <v>17.11</v>
      </c>
      <c r="AS191">
        <v>28.448</v>
      </c>
      <c r="AT191">
        <v>10.614000000000001</v>
      </c>
      <c r="AU191">
        <v>22.72</v>
      </c>
      <c r="AV191">
        <v>14.766999999999999</v>
      </c>
      <c r="AW191">
        <v>5067.0770000000002</v>
      </c>
    </row>
    <row r="192" spans="28:49" x14ac:dyDescent="0.2">
      <c r="AB192">
        <v>4</v>
      </c>
      <c r="AC192">
        <v>45</v>
      </c>
      <c r="AD192">
        <v>120</v>
      </c>
      <c r="AE192">
        <v>16364.041999999999</v>
      </c>
      <c r="AF192">
        <v>-565.87400000000002</v>
      </c>
      <c r="AG192">
        <v>2638.8380000000002</v>
      </c>
      <c r="AH192">
        <v>-0.52700000000000002</v>
      </c>
      <c r="AI192">
        <v>23.045999999999999</v>
      </c>
      <c r="AJ192">
        <v>10.89</v>
      </c>
      <c r="AK192">
        <v>8031.2039999999997</v>
      </c>
      <c r="AL192">
        <v>-890.10199999999998</v>
      </c>
      <c r="AM192">
        <v>1</v>
      </c>
      <c r="AN192">
        <v>0.66900000000000004</v>
      </c>
      <c r="AO192">
        <v>0.98299999999999998</v>
      </c>
      <c r="AP192">
        <v>0.71599999999999997</v>
      </c>
      <c r="AQ192">
        <v>4.9240000000000004</v>
      </c>
      <c r="AR192">
        <v>28.501000000000001</v>
      </c>
      <c r="AS192">
        <v>72.173000000000002</v>
      </c>
      <c r="AT192">
        <v>14.065</v>
      </c>
      <c r="AU192">
        <v>42.088999999999999</v>
      </c>
      <c r="AV192">
        <v>18.114000000000001</v>
      </c>
      <c r="AW192">
        <v>3310.7420000000002</v>
      </c>
    </row>
    <row r="193" spans="28:49" x14ac:dyDescent="0.2">
      <c r="AB193">
        <v>4</v>
      </c>
      <c r="AC193">
        <v>46</v>
      </c>
      <c r="AD193">
        <v>12</v>
      </c>
      <c r="AE193">
        <v>26504.935000000001</v>
      </c>
      <c r="AF193">
        <v>3526.6239999999998</v>
      </c>
      <c r="AG193">
        <v>7595.5690000000004</v>
      </c>
      <c r="AH193">
        <v>0.48699999999999999</v>
      </c>
      <c r="AI193">
        <v>18.559000000000001</v>
      </c>
      <c r="AJ193">
        <v>11.205</v>
      </c>
      <c r="AK193">
        <v>12707.316000000001</v>
      </c>
      <c r="AL193">
        <v>3485.3870000000002</v>
      </c>
      <c r="AM193">
        <v>0.80200000000000005</v>
      </c>
      <c r="AN193">
        <v>0.46300000000000002</v>
      </c>
      <c r="AO193">
        <v>0.84499999999999997</v>
      </c>
      <c r="AP193">
        <v>0.44</v>
      </c>
      <c r="AQ193">
        <v>7.4039999999999999</v>
      </c>
      <c r="AR193">
        <v>26.52</v>
      </c>
      <c r="AS193">
        <v>33.981000000000002</v>
      </c>
      <c r="AT193">
        <v>7.2869999999999999</v>
      </c>
      <c r="AU193">
        <v>24.477</v>
      </c>
      <c r="AV193">
        <v>13.401</v>
      </c>
      <c r="AW193">
        <v>8867.44</v>
      </c>
    </row>
    <row r="194" spans="28:49" x14ac:dyDescent="0.2">
      <c r="AB194">
        <v>4</v>
      </c>
      <c r="AC194">
        <v>47</v>
      </c>
      <c r="AD194">
        <v>60</v>
      </c>
      <c r="AE194">
        <v>22586.612000000001</v>
      </c>
      <c r="AF194">
        <v>291.83699999999999</v>
      </c>
      <c r="AG194">
        <v>3070.1030000000001</v>
      </c>
      <c r="AH194">
        <v>-0.52</v>
      </c>
      <c r="AI194">
        <v>34.081000000000003</v>
      </c>
      <c r="AJ194">
        <v>24.326000000000001</v>
      </c>
      <c r="AK194">
        <v>10740.884</v>
      </c>
      <c r="AL194">
        <v>230.95400000000001</v>
      </c>
      <c r="AM194">
        <v>1</v>
      </c>
      <c r="AN194">
        <v>0.82599999999999996</v>
      </c>
      <c r="AO194">
        <v>1</v>
      </c>
      <c r="AP194">
        <v>0.78400000000000003</v>
      </c>
      <c r="AQ194">
        <v>7.1059999999999999</v>
      </c>
      <c r="AR194">
        <v>54.655999999999999</v>
      </c>
      <c r="AS194">
        <v>79.688999999999993</v>
      </c>
      <c r="AT194">
        <v>9.7720000000000002</v>
      </c>
      <c r="AU194">
        <v>57.981000000000002</v>
      </c>
      <c r="AV194">
        <v>18.183</v>
      </c>
      <c r="AW194">
        <v>4193.9880000000003</v>
      </c>
    </row>
    <row r="195" spans="28:49" x14ac:dyDescent="0.2">
      <c r="AB195">
        <v>4</v>
      </c>
      <c r="AC195">
        <v>48</v>
      </c>
      <c r="AD195">
        <v>120</v>
      </c>
      <c r="AE195">
        <v>12105.798000000001</v>
      </c>
      <c r="AF195">
        <v>831.33199999999999</v>
      </c>
      <c r="AG195">
        <v>2670.723</v>
      </c>
      <c r="AH195">
        <v>-0.877</v>
      </c>
      <c r="AI195">
        <v>24.091000000000001</v>
      </c>
      <c r="AJ195">
        <v>8.4190000000000005</v>
      </c>
      <c r="AK195">
        <v>5941.7640000000001</v>
      </c>
      <c r="AL195">
        <v>896.66499999999996</v>
      </c>
      <c r="AM195">
        <v>0.90100000000000002</v>
      </c>
      <c r="AN195">
        <v>0.56999999999999995</v>
      </c>
      <c r="AO195">
        <v>0.83599999999999997</v>
      </c>
      <c r="AP195">
        <v>0.47399999999999998</v>
      </c>
      <c r="AQ195">
        <v>5.2770000000000001</v>
      </c>
      <c r="AR195">
        <v>18.504999999999999</v>
      </c>
      <c r="AS195">
        <v>38.963999999999999</v>
      </c>
      <c r="AT195">
        <v>15.847</v>
      </c>
      <c r="AU195">
        <v>30.613</v>
      </c>
      <c r="AV195">
        <v>19.527000000000001</v>
      </c>
      <c r="AW195">
        <v>3583.915</v>
      </c>
    </row>
    <row r="196" spans="28:49" x14ac:dyDescent="0.2">
      <c r="AB196">
        <v>5</v>
      </c>
      <c r="AC196">
        <v>49</v>
      </c>
      <c r="AD196">
        <v>12</v>
      </c>
      <c r="AE196">
        <v>16722.225999999999</v>
      </c>
      <c r="AF196">
        <v>-2082.5819999999999</v>
      </c>
      <c r="AG196">
        <v>2313.2159999999999</v>
      </c>
      <c r="AH196">
        <v>0.46500000000000002</v>
      </c>
      <c r="AI196">
        <v>14.491</v>
      </c>
      <c r="AJ196">
        <v>9.3740000000000006</v>
      </c>
      <c r="AK196">
        <v>7481.0410000000002</v>
      </c>
      <c r="AL196">
        <v>-2076.4560000000001</v>
      </c>
      <c r="AM196">
        <v>1</v>
      </c>
      <c r="AN196">
        <v>0.78500000000000003</v>
      </c>
      <c r="AO196">
        <v>1</v>
      </c>
      <c r="AP196">
        <v>0.96599999999999997</v>
      </c>
      <c r="AQ196">
        <v>1.647</v>
      </c>
      <c r="AR196">
        <v>22.721</v>
      </c>
      <c r="AS196">
        <v>28.643999999999998</v>
      </c>
      <c r="AT196">
        <v>5.4470000000000001</v>
      </c>
      <c r="AU196">
        <v>19.882000000000001</v>
      </c>
      <c r="AV196">
        <v>10.061999999999999</v>
      </c>
      <c r="AW196">
        <v>2859.6779999999999</v>
      </c>
    </row>
    <row r="197" spans="28:49" x14ac:dyDescent="0.2">
      <c r="AB197">
        <v>5</v>
      </c>
      <c r="AC197">
        <v>50</v>
      </c>
      <c r="AD197">
        <v>60</v>
      </c>
      <c r="AE197">
        <v>5262.95</v>
      </c>
      <c r="AF197">
        <v>86.703000000000003</v>
      </c>
      <c r="AG197">
        <v>756.82799999999997</v>
      </c>
      <c r="AH197">
        <v>-0.108</v>
      </c>
      <c r="AI197">
        <v>10.853999999999999</v>
      </c>
      <c r="AJ197">
        <v>4.226</v>
      </c>
      <c r="AK197">
        <v>2677.16</v>
      </c>
      <c r="AL197">
        <v>68.637</v>
      </c>
      <c r="AM197">
        <v>1</v>
      </c>
      <c r="AN197">
        <v>0.73599999999999999</v>
      </c>
      <c r="AO197">
        <v>1</v>
      </c>
      <c r="AP197">
        <v>0.86199999999999999</v>
      </c>
      <c r="AQ197">
        <v>1.1000000000000001</v>
      </c>
      <c r="AR197">
        <v>8.93</v>
      </c>
      <c r="AS197">
        <v>15.12</v>
      </c>
      <c r="AT197">
        <v>6.641</v>
      </c>
      <c r="AU197">
        <v>12.909000000000001</v>
      </c>
      <c r="AV197">
        <v>8.8140000000000001</v>
      </c>
      <c r="AW197">
        <v>995.803</v>
      </c>
    </row>
    <row r="198" spans="28:49" x14ac:dyDescent="0.2">
      <c r="AB198">
        <v>5</v>
      </c>
      <c r="AC198">
        <v>51</v>
      </c>
      <c r="AD198">
        <v>120</v>
      </c>
      <c r="AE198">
        <v>3235.1320000000001</v>
      </c>
      <c r="AF198">
        <v>98.122</v>
      </c>
      <c r="AG198">
        <v>552.548</v>
      </c>
      <c r="AH198">
        <v>-4.4999999999999998E-2</v>
      </c>
      <c r="AI198">
        <v>10.324</v>
      </c>
      <c r="AJ198">
        <v>3.0880000000000001</v>
      </c>
      <c r="AK198">
        <v>1563.145</v>
      </c>
      <c r="AL198">
        <v>127.024</v>
      </c>
      <c r="AM198">
        <v>0.95</v>
      </c>
      <c r="AN198">
        <v>0.81</v>
      </c>
      <c r="AO198">
        <v>1</v>
      </c>
      <c r="AP198">
        <v>0.82799999999999996</v>
      </c>
      <c r="AQ198">
        <v>0.99199999999999999</v>
      </c>
      <c r="AR198">
        <v>6.1639999999999997</v>
      </c>
      <c r="AS198">
        <v>14.492000000000001</v>
      </c>
      <c r="AT198">
        <v>7.3520000000000003</v>
      </c>
      <c r="AU198">
        <v>12.377000000000001</v>
      </c>
      <c r="AV198">
        <v>8.7710000000000008</v>
      </c>
      <c r="AW198">
        <v>732.07299999999998</v>
      </c>
    </row>
    <row r="199" spans="28:49" x14ac:dyDescent="0.2">
      <c r="AB199">
        <v>5</v>
      </c>
      <c r="AC199">
        <v>52</v>
      </c>
      <c r="AD199">
        <v>12</v>
      </c>
      <c r="AE199">
        <v>15401.994000000001</v>
      </c>
      <c r="AF199">
        <v>216.904</v>
      </c>
      <c r="AG199">
        <v>1324.0830000000001</v>
      </c>
      <c r="AH199">
        <v>1.4E-2</v>
      </c>
      <c r="AI199">
        <v>8.641</v>
      </c>
      <c r="AJ199">
        <v>7.1639999999999997</v>
      </c>
      <c r="AK199">
        <v>6946.3450000000003</v>
      </c>
      <c r="AL199">
        <v>224.14599999999999</v>
      </c>
      <c r="AM199">
        <v>1</v>
      </c>
      <c r="AN199">
        <v>1</v>
      </c>
      <c r="AO199">
        <v>1</v>
      </c>
      <c r="AP199">
        <v>1</v>
      </c>
      <c r="AQ199">
        <v>1.0209999999999999</v>
      </c>
      <c r="AR199">
        <v>16.916</v>
      </c>
      <c r="AS199">
        <v>18.434000000000001</v>
      </c>
      <c r="AT199">
        <v>0.51500000000000001</v>
      </c>
      <c r="AU199">
        <v>12.651999999999999</v>
      </c>
      <c r="AV199">
        <v>5.0519999999999996</v>
      </c>
      <c r="AW199">
        <v>1559.8209999999999</v>
      </c>
    </row>
    <row r="200" spans="28:49" x14ac:dyDescent="0.2">
      <c r="AB200">
        <v>5</v>
      </c>
      <c r="AC200">
        <v>53</v>
      </c>
      <c r="AD200">
        <v>60</v>
      </c>
      <c r="AE200">
        <v>5599.5290000000005</v>
      </c>
      <c r="AF200">
        <v>-142.458</v>
      </c>
      <c r="AG200">
        <v>575.12800000000004</v>
      </c>
      <c r="AH200">
        <v>0.03</v>
      </c>
      <c r="AI200">
        <v>9.7789999999999999</v>
      </c>
      <c r="AJ200">
        <v>4.1639999999999997</v>
      </c>
      <c r="AK200">
        <v>2738.078</v>
      </c>
      <c r="AL200">
        <v>-157.98099999999999</v>
      </c>
      <c r="AM200">
        <v>1</v>
      </c>
      <c r="AN200">
        <v>0.89300000000000002</v>
      </c>
      <c r="AO200">
        <v>1</v>
      </c>
      <c r="AP200">
        <v>0.879</v>
      </c>
      <c r="AQ200">
        <v>0.69499999999999995</v>
      </c>
      <c r="AR200">
        <v>8.9429999999999996</v>
      </c>
      <c r="AS200">
        <v>14.417999999999999</v>
      </c>
      <c r="AT200">
        <v>5.5339999999999998</v>
      </c>
      <c r="AU200">
        <v>11.885</v>
      </c>
      <c r="AV200">
        <v>7.7389999999999999</v>
      </c>
      <c r="AW200">
        <v>873.57</v>
      </c>
    </row>
    <row r="201" spans="28:49" x14ac:dyDescent="0.2">
      <c r="AB201">
        <v>5</v>
      </c>
      <c r="AC201">
        <v>54</v>
      </c>
      <c r="AD201">
        <v>120</v>
      </c>
      <c r="AE201">
        <v>4803.9610000000002</v>
      </c>
      <c r="AF201">
        <v>-685.15099999999995</v>
      </c>
      <c r="AG201">
        <v>983.298</v>
      </c>
      <c r="AH201">
        <v>0.254</v>
      </c>
      <c r="AI201">
        <v>9.2650000000000006</v>
      </c>
      <c r="AJ201">
        <v>3.4279999999999999</v>
      </c>
      <c r="AK201">
        <v>2344.42</v>
      </c>
      <c r="AL201">
        <v>-685.5</v>
      </c>
      <c r="AM201">
        <v>0.85099999999999998</v>
      </c>
      <c r="AN201">
        <v>0.66100000000000003</v>
      </c>
      <c r="AO201">
        <v>1</v>
      </c>
      <c r="AP201">
        <v>0.78400000000000003</v>
      </c>
      <c r="AQ201">
        <v>0.91100000000000003</v>
      </c>
      <c r="AR201">
        <v>7.2530000000000001</v>
      </c>
      <c r="AS201">
        <v>13.337999999999999</v>
      </c>
      <c r="AT201">
        <v>5.766</v>
      </c>
      <c r="AU201">
        <v>11.097</v>
      </c>
      <c r="AV201">
        <v>7.5590000000000002</v>
      </c>
      <c r="AW201">
        <v>1375.365</v>
      </c>
    </row>
    <row r="202" spans="28:49" x14ac:dyDescent="0.2">
      <c r="AB202">
        <v>5</v>
      </c>
      <c r="AC202">
        <v>55</v>
      </c>
      <c r="AD202">
        <v>12</v>
      </c>
      <c r="AE202">
        <v>8933.4760000000006</v>
      </c>
      <c r="AF202">
        <v>-7688.9530000000004</v>
      </c>
      <c r="AG202">
        <v>7644.6930000000002</v>
      </c>
      <c r="AH202">
        <v>0.23300000000000001</v>
      </c>
      <c r="AI202">
        <v>10.923</v>
      </c>
      <c r="AJ202">
        <v>5.3360000000000003</v>
      </c>
      <c r="AK202">
        <v>4136.2740000000003</v>
      </c>
      <c r="AL202">
        <v>-7644.6930000000002</v>
      </c>
      <c r="AM202">
        <v>9.9000000000000005E-2</v>
      </c>
      <c r="AN202">
        <v>2.5000000000000001E-2</v>
      </c>
      <c r="AO202">
        <v>0.93100000000000005</v>
      </c>
      <c r="AP202">
        <v>0.73299999999999998</v>
      </c>
      <c r="AQ202">
        <v>1.976</v>
      </c>
      <c r="AR202">
        <v>12.015000000000001</v>
      </c>
      <c r="AS202">
        <v>16.815000000000001</v>
      </c>
      <c r="AT202">
        <v>5.5529999999999999</v>
      </c>
      <c r="AU202">
        <v>13.426</v>
      </c>
      <c r="AV202">
        <v>8.4529999999999994</v>
      </c>
      <c r="AW202">
        <v>8122.1610000000001</v>
      </c>
    </row>
    <row r="203" spans="28:49" x14ac:dyDescent="0.2">
      <c r="AB203">
        <v>5</v>
      </c>
      <c r="AC203">
        <v>56</v>
      </c>
      <c r="AD203">
        <v>60</v>
      </c>
      <c r="AE203">
        <v>8789.15</v>
      </c>
      <c r="AF203">
        <v>-1583.8979999999999</v>
      </c>
      <c r="AG203">
        <v>1396.675</v>
      </c>
      <c r="AH203">
        <v>0.30299999999999999</v>
      </c>
      <c r="AI203">
        <v>11.592000000000001</v>
      </c>
      <c r="AJ203">
        <v>4.8789999999999996</v>
      </c>
      <c r="AK203">
        <v>3729.14</v>
      </c>
      <c r="AL203">
        <v>-1341.8130000000001</v>
      </c>
      <c r="AM203">
        <v>0.96699999999999997</v>
      </c>
      <c r="AN203">
        <v>0.51200000000000001</v>
      </c>
      <c r="AO203">
        <v>1</v>
      </c>
      <c r="AP203">
        <v>0.93100000000000005</v>
      </c>
      <c r="AQ203">
        <v>1.0620000000000001</v>
      </c>
      <c r="AR203">
        <v>11.051</v>
      </c>
      <c r="AS203">
        <v>17.573</v>
      </c>
      <c r="AT203">
        <v>7.0289999999999999</v>
      </c>
      <c r="AU203">
        <v>14.109</v>
      </c>
      <c r="AV203">
        <v>9.4350000000000005</v>
      </c>
      <c r="AW203">
        <v>1801.085</v>
      </c>
    </row>
    <row r="204" spans="28:49" x14ac:dyDescent="0.2">
      <c r="AB204">
        <v>5</v>
      </c>
      <c r="AC204">
        <v>57</v>
      </c>
      <c r="AD204">
        <v>120</v>
      </c>
      <c r="AE204">
        <v>6011.38</v>
      </c>
      <c r="AF204">
        <v>44.182000000000002</v>
      </c>
      <c r="AG204">
        <v>1293.116</v>
      </c>
      <c r="AH204">
        <v>1.2E-2</v>
      </c>
      <c r="AI204">
        <v>10.077</v>
      </c>
      <c r="AJ204">
        <v>3.7090000000000001</v>
      </c>
      <c r="AK204">
        <v>2699.0590000000002</v>
      </c>
      <c r="AL204">
        <v>171.744</v>
      </c>
      <c r="AM204">
        <v>0.98299999999999998</v>
      </c>
      <c r="AN204">
        <v>0.54500000000000004</v>
      </c>
      <c r="AO204">
        <v>1</v>
      </c>
      <c r="AP204">
        <v>0.84499999999999997</v>
      </c>
      <c r="AQ204">
        <v>0.88800000000000001</v>
      </c>
      <c r="AR204">
        <v>8.1440000000000001</v>
      </c>
      <c r="AS204">
        <v>14.247999999999999</v>
      </c>
      <c r="AT204">
        <v>6.6890000000000001</v>
      </c>
      <c r="AU204">
        <v>11.946999999999999</v>
      </c>
      <c r="AV204">
        <v>8.4060000000000006</v>
      </c>
      <c r="AW204">
        <v>1376.0930000000001</v>
      </c>
    </row>
    <row r="205" spans="28:49" x14ac:dyDescent="0.2">
      <c r="AB205">
        <v>5</v>
      </c>
      <c r="AC205">
        <v>58</v>
      </c>
      <c r="AD205">
        <v>12</v>
      </c>
      <c r="AE205">
        <v>13940.700999999999</v>
      </c>
      <c r="AF205">
        <v>-4274.0609999999997</v>
      </c>
      <c r="AG205">
        <v>4325.2340000000004</v>
      </c>
      <c r="AH205">
        <v>0.13500000000000001</v>
      </c>
      <c r="AI205">
        <v>9.5370000000000008</v>
      </c>
      <c r="AJ205">
        <v>6.4850000000000003</v>
      </c>
      <c r="AK205">
        <v>6373.6319999999996</v>
      </c>
      <c r="AL205">
        <v>-4325.2340000000004</v>
      </c>
      <c r="AM205">
        <v>0.93400000000000005</v>
      </c>
      <c r="AN205">
        <v>0.372</v>
      </c>
      <c r="AO205">
        <v>1</v>
      </c>
      <c r="AP205">
        <v>1</v>
      </c>
      <c r="AQ205">
        <v>1.1220000000000001</v>
      </c>
      <c r="AR205">
        <v>15.311999999999999</v>
      </c>
      <c r="AS205">
        <v>17.475999999999999</v>
      </c>
      <c r="AT205">
        <v>2.851</v>
      </c>
      <c r="AU205">
        <v>12.733000000000001</v>
      </c>
      <c r="AV205">
        <v>6.5339999999999998</v>
      </c>
      <c r="AW205">
        <v>4647.57</v>
      </c>
    </row>
    <row r="206" spans="28:49" x14ac:dyDescent="0.2">
      <c r="AB206">
        <v>5</v>
      </c>
      <c r="AC206">
        <v>59</v>
      </c>
      <c r="AD206">
        <v>60</v>
      </c>
      <c r="AE206">
        <v>8533.1389999999992</v>
      </c>
      <c r="AF206">
        <v>-1404.884</v>
      </c>
      <c r="AG206">
        <v>1562.893</v>
      </c>
      <c r="AH206">
        <v>3.2000000000000001E-2</v>
      </c>
      <c r="AI206">
        <v>10.598000000000001</v>
      </c>
      <c r="AJ206">
        <v>4.617</v>
      </c>
      <c r="AK206">
        <v>3932.6559999999999</v>
      </c>
      <c r="AL206">
        <v>-1222.931</v>
      </c>
      <c r="AM206">
        <v>0.93400000000000005</v>
      </c>
      <c r="AN206">
        <v>0.66900000000000004</v>
      </c>
      <c r="AO206">
        <v>1</v>
      </c>
      <c r="AP206">
        <v>1</v>
      </c>
      <c r="AQ206">
        <v>0.86899999999999999</v>
      </c>
      <c r="AR206">
        <v>9.9969999999999999</v>
      </c>
      <c r="AS206">
        <v>15.326000000000001</v>
      </c>
      <c r="AT206">
        <v>6.1070000000000002</v>
      </c>
      <c r="AU206">
        <v>12.742000000000001</v>
      </c>
      <c r="AV206">
        <v>8.5079999999999991</v>
      </c>
      <c r="AW206">
        <v>1748.269</v>
      </c>
    </row>
    <row r="207" spans="28:49" x14ac:dyDescent="0.2">
      <c r="AB207">
        <v>5</v>
      </c>
      <c r="AC207">
        <v>60</v>
      </c>
      <c r="AD207">
        <v>120</v>
      </c>
      <c r="AE207">
        <v>7646.058</v>
      </c>
      <c r="AF207">
        <v>-486.72800000000001</v>
      </c>
      <c r="AG207">
        <v>695.274</v>
      </c>
      <c r="AH207">
        <v>8.8999999999999996E-2</v>
      </c>
      <c r="AI207">
        <v>10.978999999999999</v>
      </c>
      <c r="AJ207">
        <v>4.806</v>
      </c>
      <c r="AK207">
        <v>3646.8249999999998</v>
      </c>
      <c r="AL207">
        <v>-468.77100000000002</v>
      </c>
      <c r="AM207">
        <v>1</v>
      </c>
      <c r="AN207">
        <v>0.86799999999999999</v>
      </c>
      <c r="AO207">
        <v>1</v>
      </c>
      <c r="AP207">
        <v>0.90500000000000003</v>
      </c>
      <c r="AQ207">
        <v>0.94399999999999995</v>
      </c>
      <c r="AR207">
        <v>10.502000000000001</v>
      </c>
      <c r="AS207">
        <v>17.253</v>
      </c>
      <c r="AT207">
        <v>6.5279999999999996</v>
      </c>
      <c r="AU207">
        <v>13.62</v>
      </c>
      <c r="AV207">
        <v>8.7940000000000005</v>
      </c>
      <c r="AW207">
        <v>1074.8689999999999</v>
      </c>
    </row>
    <row r="208" spans="28:49" x14ac:dyDescent="0.2">
      <c r="AB208">
        <v>5</v>
      </c>
      <c r="AC208">
        <v>13</v>
      </c>
      <c r="AD208">
        <v>12</v>
      </c>
      <c r="AE208">
        <v>14401.368</v>
      </c>
      <c r="AF208">
        <v>889.01800000000003</v>
      </c>
      <c r="AG208">
        <v>2917.2579999999998</v>
      </c>
      <c r="AH208">
        <v>-0.33900000000000002</v>
      </c>
      <c r="AI208">
        <v>21.873000000000001</v>
      </c>
      <c r="AJ208">
        <v>8.3970000000000002</v>
      </c>
      <c r="AK208">
        <v>6374.8280000000004</v>
      </c>
      <c r="AL208">
        <v>877.92899999999997</v>
      </c>
      <c r="AM208">
        <v>0.94199999999999995</v>
      </c>
      <c r="AN208">
        <v>0.66900000000000004</v>
      </c>
      <c r="AO208">
        <v>0.84499999999999997</v>
      </c>
      <c r="AP208">
        <v>0.53400000000000003</v>
      </c>
      <c r="AQ208">
        <v>5.2590000000000003</v>
      </c>
      <c r="AR208">
        <v>19.096</v>
      </c>
      <c r="AS208">
        <v>31.204999999999998</v>
      </c>
      <c r="AT208">
        <v>14.227</v>
      </c>
      <c r="AU208">
        <v>25.861999999999998</v>
      </c>
      <c r="AV208">
        <v>18.234000000000002</v>
      </c>
      <c r="AW208">
        <v>3634.7730000000001</v>
      </c>
    </row>
    <row r="209" spans="28:49" x14ac:dyDescent="0.2">
      <c r="AB209">
        <v>5</v>
      </c>
      <c r="AC209">
        <v>14</v>
      </c>
      <c r="AD209">
        <v>60</v>
      </c>
      <c r="AE209">
        <v>6589.27</v>
      </c>
      <c r="AF209">
        <v>-174.93199999999999</v>
      </c>
      <c r="AG209">
        <v>1038.4100000000001</v>
      </c>
      <c r="AH209">
        <v>-0.111</v>
      </c>
      <c r="AI209">
        <v>43.826999999999998</v>
      </c>
      <c r="AJ209">
        <v>8.6</v>
      </c>
      <c r="AK209">
        <v>3168.8760000000002</v>
      </c>
      <c r="AL209">
        <v>-181.33699999999999</v>
      </c>
      <c r="AM209">
        <v>0.98299999999999998</v>
      </c>
      <c r="AN209">
        <v>0.71899999999999997</v>
      </c>
      <c r="AO209">
        <v>0.98299999999999998</v>
      </c>
      <c r="AP209">
        <v>0.75</v>
      </c>
      <c r="AQ209">
        <v>2.7029999999999998</v>
      </c>
      <c r="AR209">
        <v>17.888999999999999</v>
      </c>
      <c r="AS209">
        <v>55.098999999999997</v>
      </c>
      <c r="AT209">
        <v>33.643999999999998</v>
      </c>
      <c r="AU209">
        <v>49.194000000000003</v>
      </c>
      <c r="AV209">
        <v>38.685000000000002</v>
      </c>
      <c r="AW209">
        <v>1330.0809999999999</v>
      </c>
    </row>
    <row r="210" spans="28:49" x14ac:dyDescent="0.2">
      <c r="AB210">
        <v>5</v>
      </c>
      <c r="AC210">
        <v>15</v>
      </c>
      <c r="AD210">
        <v>120</v>
      </c>
      <c r="AE210">
        <v>5054.1660000000002</v>
      </c>
      <c r="AF210">
        <v>-206.19499999999999</v>
      </c>
      <c r="AG210">
        <v>795.78399999999999</v>
      </c>
      <c r="AH210">
        <v>-0.20499999999999999</v>
      </c>
      <c r="AI210">
        <v>42.433999999999997</v>
      </c>
      <c r="AJ210">
        <v>6.78</v>
      </c>
      <c r="AK210">
        <v>2466.9450000000002</v>
      </c>
      <c r="AL210">
        <v>-210.761</v>
      </c>
      <c r="AM210">
        <v>0.98299999999999998</v>
      </c>
      <c r="AN210">
        <v>0.79300000000000004</v>
      </c>
      <c r="AO210">
        <v>1</v>
      </c>
      <c r="AP210">
        <v>0.86199999999999999</v>
      </c>
      <c r="AQ210">
        <v>1.992</v>
      </c>
      <c r="AR210">
        <v>13.96</v>
      </c>
      <c r="AS210">
        <v>53.68</v>
      </c>
      <c r="AT210">
        <v>33.369</v>
      </c>
      <c r="AU210">
        <v>47.546999999999997</v>
      </c>
      <c r="AV210">
        <v>37.779000000000003</v>
      </c>
      <c r="AW210">
        <v>1078.9359999999999</v>
      </c>
    </row>
    <row r="211" spans="28:49" x14ac:dyDescent="0.2">
      <c r="AB211">
        <v>5</v>
      </c>
      <c r="AC211">
        <v>16</v>
      </c>
      <c r="AD211">
        <v>12</v>
      </c>
      <c r="AE211">
        <v>20647.314999999999</v>
      </c>
      <c r="AF211">
        <v>696.18700000000001</v>
      </c>
      <c r="AG211">
        <v>3465.5680000000002</v>
      </c>
      <c r="AH211">
        <v>-0.35499999999999998</v>
      </c>
      <c r="AI211">
        <v>19.283000000000001</v>
      </c>
      <c r="AJ211">
        <v>9.5180000000000007</v>
      </c>
      <c r="AK211">
        <v>9590.5419999999995</v>
      </c>
      <c r="AL211">
        <v>697.55600000000004</v>
      </c>
      <c r="AM211">
        <v>0.99199999999999999</v>
      </c>
      <c r="AN211">
        <v>0.77700000000000002</v>
      </c>
      <c r="AO211">
        <v>0.871</v>
      </c>
      <c r="AP211">
        <v>0.621</v>
      </c>
      <c r="AQ211">
        <v>5.6529999999999996</v>
      </c>
      <c r="AR211">
        <v>22.478999999999999</v>
      </c>
      <c r="AS211">
        <v>32.645000000000003</v>
      </c>
      <c r="AT211">
        <v>9.5009999999999994</v>
      </c>
      <c r="AU211">
        <v>24.041</v>
      </c>
      <c r="AV211">
        <v>15.111000000000001</v>
      </c>
      <c r="AW211">
        <v>4484.4809999999998</v>
      </c>
    </row>
    <row r="212" spans="28:49" x14ac:dyDescent="0.2">
      <c r="AB212">
        <v>5</v>
      </c>
      <c r="AC212">
        <v>17</v>
      </c>
      <c r="AD212">
        <v>60</v>
      </c>
      <c r="AE212">
        <v>11819.550999999999</v>
      </c>
      <c r="AF212">
        <v>-428.28899999999999</v>
      </c>
      <c r="AG212">
        <v>1563.3040000000001</v>
      </c>
      <c r="AH212">
        <v>-0.378</v>
      </c>
      <c r="AI212">
        <v>29.29</v>
      </c>
      <c r="AJ212">
        <v>11.548999999999999</v>
      </c>
      <c r="AK212">
        <v>5686.0330000000004</v>
      </c>
      <c r="AL212">
        <v>-424.113</v>
      </c>
      <c r="AM212">
        <v>0.99199999999999999</v>
      </c>
      <c r="AN212">
        <v>0.86799999999999999</v>
      </c>
      <c r="AO212">
        <v>1</v>
      </c>
      <c r="AP212">
        <v>0.82799999999999996</v>
      </c>
      <c r="AQ212">
        <v>3.4740000000000002</v>
      </c>
      <c r="AR212">
        <v>25.596</v>
      </c>
      <c r="AS212">
        <v>48.360999999999997</v>
      </c>
      <c r="AT212">
        <v>17.137</v>
      </c>
      <c r="AU212">
        <v>37.664999999999999</v>
      </c>
      <c r="AV212">
        <v>22.436</v>
      </c>
      <c r="AW212">
        <v>2137.6619999999998</v>
      </c>
    </row>
    <row r="213" spans="28:49" x14ac:dyDescent="0.2">
      <c r="AB213">
        <v>5</v>
      </c>
      <c r="AC213">
        <v>18</v>
      </c>
      <c r="AD213">
        <v>120</v>
      </c>
      <c r="AE213">
        <v>7522.5010000000002</v>
      </c>
      <c r="AF213">
        <v>-77.19</v>
      </c>
      <c r="AG213">
        <v>1732.6759999999999</v>
      </c>
      <c r="AH213">
        <v>-0.437</v>
      </c>
      <c r="AI213">
        <v>24.209</v>
      </c>
      <c r="AJ213">
        <v>6.577</v>
      </c>
      <c r="AK213">
        <v>3673.6509999999998</v>
      </c>
      <c r="AL213">
        <v>-78.042000000000002</v>
      </c>
      <c r="AM213">
        <v>0.91700000000000004</v>
      </c>
      <c r="AN213">
        <v>0.66100000000000003</v>
      </c>
      <c r="AO213">
        <v>0.81899999999999995</v>
      </c>
      <c r="AP213">
        <v>0.58599999999999997</v>
      </c>
      <c r="AQ213">
        <v>4.2210000000000001</v>
      </c>
      <c r="AR213">
        <v>13.84</v>
      </c>
      <c r="AS213">
        <v>32.700000000000003</v>
      </c>
      <c r="AT213">
        <v>17.611999999999998</v>
      </c>
      <c r="AU213">
        <v>28.01</v>
      </c>
      <c r="AV213">
        <v>20.771999999999998</v>
      </c>
      <c r="AW213">
        <v>2459.7820000000002</v>
      </c>
    </row>
    <row r="214" spans="28:49" x14ac:dyDescent="0.2">
      <c r="AB214">
        <v>5</v>
      </c>
      <c r="AC214">
        <v>19</v>
      </c>
      <c r="AD214">
        <v>12</v>
      </c>
      <c r="AE214">
        <v>11141.43</v>
      </c>
      <c r="AF214">
        <v>652.17100000000005</v>
      </c>
      <c r="AG214">
        <v>2651.7109999999998</v>
      </c>
      <c r="AH214">
        <v>-0.88</v>
      </c>
      <c r="AI214">
        <v>21.169</v>
      </c>
      <c r="AJ214">
        <v>7.7709999999999999</v>
      </c>
      <c r="AK214">
        <v>4978.768</v>
      </c>
      <c r="AL214">
        <v>619.54499999999996</v>
      </c>
      <c r="AM214">
        <v>0.89300000000000002</v>
      </c>
      <c r="AN214">
        <v>0.504</v>
      </c>
      <c r="AO214">
        <v>0.81899999999999995</v>
      </c>
      <c r="AP214">
        <v>0.49099999999999999</v>
      </c>
      <c r="AQ214">
        <v>5.4989999999999997</v>
      </c>
      <c r="AR214">
        <v>17.227</v>
      </c>
      <c r="AS214">
        <v>31.105</v>
      </c>
      <c r="AT214">
        <v>14.625999999999999</v>
      </c>
      <c r="AU214">
        <v>24.974</v>
      </c>
      <c r="AV214">
        <v>18.11</v>
      </c>
      <c r="AW214">
        <v>3814.1309999999999</v>
      </c>
    </row>
    <row r="215" spans="28:49" x14ac:dyDescent="0.2">
      <c r="AB215">
        <v>5</v>
      </c>
      <c r="AC215">
        <v>20</v>
      </c>
      <c r="AD215">
        <v>60</v>
      </c>
      <c r="AE215">
        <v>4995.7910000000002</v>
      </c>
      <c r="AF215">
        <v>-663.75300000000004</v>
      </c>
      <c r="AG215">
        <v>1121.127</v>
      </c>
      <c r="AH215">
        <v>-9.1999999999999998E-2</v>
      </c>
      <c r="AI215">
        <v>33.924999999999997</v>
      </c>
      <c r="AJ215">
        <v>5.952</v>
      </c>
      <c r="AK215">
        <v>2427.681</v>
      </c>
      <c r="AL215">
        <v>-676.41200000000003</v>
      </c>
      <c r="AM215">
        <v>0.88400000000000001</v>
      </c>
      <c r="AN215">
        <v>0.74399999999999999</v>
      </c>
      <c r="AO215">
        <v>0.92200000000000004</v>
      </c>
      <c r="AP215">
        <v>0.70699999999999996</v>
      </c>
      <c r="AQ215">
        <v>2.5960000000000001</v>
      </c>
      <c r="AR215">
        <v>12.323</v>
      </c>
      <c r="AS215">
        <v>41.994</v>
      </c>
      <c r="AT215">
        <v>26.797999999999998</v>
      </c>
      <c r="AU215">
        <v>37.636000000000003</v>
      </c>
      <c r="AV215">
        <v>30.361000000000001</v>
      </c>
      <c r="AW215">
        <v>1784.4259999999999</v>
      </c>
    </row>
    <row r="216" spans="28:49" x14ac:dyDescent="0.2">
      <c r="AB216">
        <v>5</v>
      </c>
      <c r="AC216">
        <v>21</v>
      </c>
      <c r="AD216">
        <v>120</v>
      </c>
      <c r="AE216">
        <v>4138.8590000000004</v>
      </c>
      <c r="AF216">
        <v>-24.952000000000002</v>
      </c>
      <c r="AG216">
        <v>634.67899999999997</v>
      </c>
      <c r="AH216">
        <v>-0.20799999999999999</v>
      </c>
      <c r="AI216">
        <v>38.847000000000001</v>
      </c>
      <c r="AJ216">
        <v>5.3220000000000001</v>
      </c>
      <c r="AK216">
        <v>2018.4639999999999</v>
      </c>
      <c r="AL216">
        <v>-30.058</v>
      </c>
      <c r="AM216">
        <v>0.95</v>
      </c>
      <c r="AN216">
        <v>0.81</v>
      </c>
      <c r="AO216">
        <v>0.97399999999999998</v>
      </c>
      <c r="AP216">
        <v>0.80200000000000005</v>
      </c>
      <c r="AQ216">
        <v>1.738</v>
      </c>
      <c r="AR216">
        <v>10.965999999999999</v>
      </c>
      <c r="AS216">
        <v>45.051000000000002</v>
      </c>
      <c r="AT216">
        <v>32.9</v>
      </c>
      <c r="AU216">
        <v>41.877000000000002</v>
      </c>
      <c r="AV216">
        <v>35.893000000000001</v>
      </c>
      <c r="AW216">
        <v>951.16</v>
      </c>
    </row>
    <row r="217" spans="28:49" x14ac:dyDescent="0.2">
      <c r="AB217">
        <v>5</v>
      </c>
      <c r="AC217">
        <v>22</v>
      </c>
      <c r="AD217">
        <v>12</v>
      </c>
      <c r="AE217">
        <v>21747.201000000001</v>
      </c>
      <c r="AF217">
        <v>3039.9630000000002</v>
      </c>
      <c r="AG217">
        <v>4552.8590000000004</v>
      </c>
      <c r="AH217">
        <v>-0.40300000000000002</v>
      </c>
      <c r="AI217">
        <v>18.678999999999998</v>
      </c>
      <c r="AJ217">
        <v>9.3059999999999992</v>
      </c>
      <c r="AK217">
        <v>10252.477999999999</v>
      </c>
      <c r="AL217">
        <v>3030.4479999999999</v>
      </c>
      <c r="AM217">
        <v>0.94199999999999995</v>
      </c>
      <c r="AN217">
        <v>0.64500000000000002</v>
      </c>
      <c r="AO217">
        <v>0.81</v>
      </c>
      <c r="AP217">
        <v>0.51700000000000002</v>
      </c>
      <c r="AQ217">
        <v>6.41</v>
      </c>
      <c r="AR217">
        <v>21.677</v>
      </c>
      <c r="AS217">
        <v>31.452999999999999</v>
      </c>
      <c r="AT217">
        <v>9.8360000000000003</v>
      </c>
      <c r="AU217">
        <v>23.797000000000001</v>
      </c>
      <c r="AV217">
        <v>14.426</v>
      </c>
      <c r="AW217">
        <v>5669.6760000000004</v>
      </c>
    </row>
    <row r="218" spans="28:49" x14ac:dyDescent="0.2">
      <c r="AB218">
        <v>5</v>
      </c>
      <c r="AC218">
        <v>23</v>
      </c>
      <c r="AD218">
        <v>60</v>
      </c>
      <c r="AE218">
        <v>9813.1830000000009</v>
      </c>
      <c r="AF218">
        <v>254.84800000000001</v>
      </c>
      <c r="AG218">
        <v>1608.806</v>
      </c>
      <c r="AH218">
        <v>-0.41</v>
      </c>
      <c r="AI218">
        <v>23.844000000000001</v>
      </c>
      <c r="AJ218">
        <v>7.8380000000000001</v>
      </c>
      <c r="AK218">
        <v>4759.9669999999996</v>
      </c>
      <c r="AL218">
        <v>244.386</v>
      </c>
      <c r="AM218">
        <v>0.94199999999999995</v>
      </c>
      <c r="AN218">
        <v>0.752</v>
      </c>
      <c r="AO218">
        <v>0.86199999999999999</v>
      </c>
      <c r="AP218">
        <v>0.66400000000000003</v>
      </c>
      <c r="AQ218">
        <v>4.0140000000000002</v>
      </c>
      <c r="AR218">
        <v>17.062999999999999</v>
      </c>
      <c r="AS218">
        <v>35.588000000000001</v>
      </c>
      <c r="AT218">
        <v>16.265000000000001</v>
      </c>
      <c r="AU218">
        <v>28.95</v>
      </c>
      <c r="AV218">
        <v>19.731999999999999</v>
      </c>
      <c r="AW218">
        <v>2505.163</v>
      </c>
    </row>
    <row r="219" spans="28:49" x14ac:dyDescent="0.2">
      <c r="AB219">
        <v>5</v>
      </c>
      <c r="AC219">
        <v>24</v>
      </c>
      <c r="AD219">
        <v>120</v>
      </c>
      <c r="AE219">
        <v>8761.0930000000008</v>
      </c>
      <c r="AF219">
        <v>221.68600000000001</v>
      </c>
      <c r="AG219">
        <v>1338.548</v>
      </c>
      <c r="AH219">
        <v>-0.30099999999999999</v>
      </c>
      <c r="AI219">
        <v>32.19</v>
      </c>
      <c r="AJ219">
        <v>9.1780000000000008</v>
      </c>
      <c r="AK219">
        <v>4271.0479999999998</v>
      </c>
      <c r="AL219">
        <v>219.45599999999999</v>
      </c>
      <c r="AM219">
        <v>0.98299999999999998</v>
      </c>
      <c r="AN219">
        <v>0.80200000000000005</v>
      </c>
      <c r="AO219">
        <v>0.98299999999999998</v>
      </c>
      <c r="AP219">
        <v>0.80200000000000005</v>
      </c>
      <c r="AQ219">
        <v>2.742</v>
      </c>
      <c r="AR219">
        <v>19.361000000000001</v>
      </c>
      <c r="AS219">
        <v>45.213000000000001</v>
      </c>
      <c r="AT219">
        <v>22.440999999999999</v>
      </c>
      <c r="AU219">
        <v>38.115000000000002</v>
      </c>
      <c r="AV219">
        <v>27.135999999999999</v>
      </c>
      <c r="AW219">
        <v>1786.8889999999999</v>
      </c>
    </row>
    <row r="220" spans="28:49" x14ac:dyDescent="0.2">
      <c r="AB220">
        <v>5</v>
      </c>
      <c r="AC220">
        <v>25</v>
      </c>
      <c r="AD220">
        <v>12</v>
      </c>
      <c r="AE220">
        <v>15637.960999999999</v>
      </c>
      <c r="AF220">
        <v>-1728.4069999999999</v>
      </c>
      <c r="AG220">
        <v>3797.4079999999999</v>
      </c>
      <c r="AH220">
        <v>-0.73799999999999999</v>
      </c>
      <c r="AI220">
        <v>19.864999999999998</v>
      </c>
      <c r="AJ220">
        <v>7.7850000000000001</v>
      </c>
      <c r="AK220">
        <v>7102.3710000000001</v>
      </c>
      <c r="AL220">
        <v>-1757.3620000000001</v>
      </c>
      <c r="AM220">
        <v>0.90900000000000003</v>
      </c>
      <c r="AN220">
        <v>0.53700000000000003</v>
      </c>
      <c r="AO220">
        <v>0.78400000000000003</v>
      </c>
      <c r="AP220">
        <v>0.49099999999999999</v>
      </c>
      <c r="AQ220">
        <v>5.7640000000000002</v>
      </c>
      <c r="AR220">
        <v>17.792999999999999</v>
      </c>
      <c r="AS220">
        <v>30.149000000000001</v>
      </c>
      <c r="AT220">
        <v>11.532</v>
      </c>
      <c r="AU220">
        <v>24.149000000000001</v>
      </c>
      <c r="AV220">
        <v>16.004999999999999</v>
      </c>
      <c r="AW220">
        <v>4921.7700000000004</v>
      </c>
    </row>
    <row r="221" spans="28:49" x14ac:dyDescent="0.2">
      <c r="AB221">
        <v>5</v>
      </c>
      <c r="AC221">
        <v>26</v>
      </c>
      <c r="AD221">
        <v>60</v>
      </c>
      <c r="AE221">
        <v>7673.3980000000001</v>
      </c>
      <c r="AF221">
        <v>-185.08600000000001</v>
      </c>
      <c r="AG221">
        <v>1231.01</v>
      </c>
      <c r="AH221">
        <v>-7.3999999999999996E-2</v>
      </c>
      <c r="AI221">
        <v>34.561</v>
      </c>
      <c r="AJ221">
        <v>7.8890000000000002</v>
      </c>
      <c r="AK221">
        <v>3570.9569999999999</v>
      </c>
      <c r="AL221">
        <v>-157.762</v>
      </c>
      <c r="AM221">
        <v>0.96699999999999997</v>
      </c>
      <c r="AN221">
        <v>0.71899999999999997</v>
      </c>
      <c r="AO221">
        <v>0.93100000000000005</v>
      </c>
      <c r="AP221">
        <v>0.69799999999999995</v>
      </c>
      <c r="AQ221">
        <v>3.3220000000000001</v>
      </c>
      <c r="AR221">
        <v>16.863</v>
      </c>
      <c r="AS221">
        <v>42.878999999999998</v>
      </c>
      <c r="AT221">
        <v>26.66</v>
      </c>
      <c r="AU221">
        <v>38.470999999999997</v>
      </c>
      <c r="AV221">
        <v>30.795999999999999</v>
      </c>
      <c r="AW221">
        <v>1619.0029999999999</v>
      </c>
    </row>
    <row r="222" spans="28:49" x14ac:dyDescent="0.2">
      <c r="AB222">
        <v>5</v>
      </c>
      <c r="AC222">
        <v>27</v>
      </c>
      <c r="AD222">
        <v>120</v>
      </c>
      <c r="AE222">
        <v>5559.4979999999996</v>
      </c>
      <c r="AF222">
        <v>-55.073</v>
      </c>
      <c r="AG222">
        <v>538.31100000000004</v>
      </c>
      <c r="AH222">
        <v>0.16300000000000001</v>
      </c>
      <c r="AI222">
        <v>41.548000000000002</v>
      </c>
      <c r="AJ222">
        <v>7.0270000000000001</v>
      </c>
      <c r="AK222">
        <v>2685.5520000000001</v>
      </c>
      <c r="AL222">
        <v>-43.649000000000001</v>
      </c>
      <c r="AM222">
        <v>0.99199999999999999</v>
      </c>
      <c r="AN222">
        <v>0.95</v>
      </c>
      <c r="AO222">
        <v>1</v>
      </c>
      <c r="AP222">
        <v>0.92200000000000004</v>
      </c>
      <c r="AQ222">
        <v>1.6759999999999999</v>
      </c>
      <c r="AR222">
        <v>14.494999999999999</v>
      </c>
      <c r="AS222">
        <v>48.786000000000001</v>
      </c>
      <c r="AT222">
        <v>33.564</v>
      </c>
      <c r="AU222">
        <v>45.161000000000001</v>
      </c>
      <c r="AV222">
        <v>37.97</v>
      </c>
      <c r="AW222">
        <v>799.79899999999998</v>
      </c>
    </row>
    <row r="223" spans="28:49" x14ac:dyDescent="0.2">
      <c r="AB223">
        <v>5</v>
      </c>
      <c r="AC223">
        <v>28</v>
      </c>
      <c r="AD223">
        <v>12</v>
      </c>
      <c r="AE223">
        <v>16063.087</v>
      </c>
      <c r="AF223">
        <v>-2252.989</v>
      </c>
      <c r="AG223">
        <v>4170.7740000000003</v>
      </c>
      <c r="AH223">
        <v>0.58299999999999996</v>
      </c>
      <c r="AI223">
        <v>19.893000000000001</v>
      </c>
      <c r="AJ223">
        <v>8.0030000000000001</v>
      </c>
      <c r="AK223">
        <v>7390.0330000000004</v>
      </c>
      <c r="AL223">
        <v>-2228.2060000000001</v>
      </c>
      <c r="AM223">
        <v>0.89300000000000002</v>
      </c>
      <c r="AN223">
        <v>0.52100000000000002</v>
      </c>
      <c r="AO223">
        <v>0.81899999999999995</v>
      </c>
      <c r="AP223">
        <v>0.64700000000000002</v>
      </c>
      <c r="AQ223">
        <v>5.45</v>
      </c>
      <c r="AR223">
        <v>18.57</v>
      </c>
      <c r="AS223">
        <v>30.683</v>
      </c>
      <c r="AT223">
        <v>11.505000000000001</v>
      </c>
      <c r="AU223">
        <v>24.388000000000002</v>
      </c>
      <c r="AV223">
        <v>15.936999999999999</v>
      </c>
      <c r="AW223">
        <v>5428.2709999999997</v>
      </c>
    </row>
    <row r="224" spans="28:49" x14ac:dyDescent="0.2">
      <c r="AB224">
        <v>5</v>
      </c>
      <c r="AC224">
        <v>29</v>
      </c>
      <c r="AD224">
        <v>60</v>
      </c>
      <c r="AE224">
        <v>12607.339</v>
      </c>
      <c r="AF224">
        <v>-1111.67</v>
      </c>
      <c r="AG224">
        <v>2368.6109999999999</v>
      </c>
      <c r="AH224">
        <v>0.113</v>
      </c>
      <c r="AI224">
        <v>28.943999999999999</v>
      </c>
      <c r="AJ224">
        <v>12.42</v>
      </c>
      <c r="AK224">
        <v>6075.5249999999996</v>
      </c>
      <c r="AL224">
        <v>-1117.778</v>
      </c>
      <c r="AM224">
        <v>0.97499999999999998</v>
      </c>
      <c r="AN224">
        <v>0.71899999999999997</v>
      </c>
      <c r="AO224">
        <v>0.98299999999999998</v>
      </c>
      <c r="AP224">
        <v>0.64700000000000002</v>
      </c>
      <c r="AQ224">
        <v>5.085</v>
      </c>
      <c r="AR224">
        <v>27.254000000000001</v>
      </c>
      <c r="AS224">
        <v>46.497</v>
      </c>
      <c r="AT224">
        <v>16.611999999999998</v>
      </c>
      <c r="AU224">
        <v>36.890999999999998</v>
      </c>
      <c r="AV224">
        <v>22.498999999999999</v>
      </c>
      <c r="AW224">
        <v>3278.0390000000002</v>
      </c>
    </row>
    <row r="225" spans="28:49" x14ac:dyDescent="0.2">
      <c r="AB225">
        <v>5</v>
      </c>
      <c r="AC225">
        <v>30</v>
      </c>
      <c r="AD225">
        <v>120</v>
      </c>
      <c r="AE225">
        <v>8965.5290000000005</v>
      </c>
      <c r="AF225">
        <v>-548.72199999999998</v>
      </c>
      <c r="AG225">
        <v>1802.1790000000001</v>
      </c>
      <c r="AH225">
        <v>-0.42899999999999999</v>
      </c>
      <c r="AI225">
        <v>24.352</v>
      </c>
      <c r="AJ225">
        <v>7.03</v>
      </c>
      <c r="AK225">
        <v>4388.5600000000004</v>
      </c>
      <c r="AL225">
        <v>-507.64600000000002</v>
      </c>
      <c r="AM225">
        <v>0.94199999999999995</v>
      </c>
      <c r="AN225">
        <v>0.69399999999999995</v>
      </c>
      <c r="AO225">
        <v>0.85299999999999998</v>
      </c>
      <c r="AP225">
        <v>0.59499999999999997</v>
      </c>
      <c r="AQ225">
        <v>4.0389999999999997</v>
      </c>
      <c r="AR225">
        <v>14.962999999999999</v>
      </c>
      <c r="AS225">
        <v>33.401000000000003</v>
      </c>
      <c r="AT225">
        <v>17.420000000000002</v>
      </c>
      <c r="AU225">
        <v>28.321000000000002</v>
      </c>
      <c r="AV225">
        <v>20.86</v>
      </c>
      <c r="AW225">
        <v>2522.6239999999998</v>
      </c>
    </row>
    <row r="226" spans="28:49" x14ac:dyDescent="0.2">
      <c r="AB226">
        <v>5</v>
      </c>
      <c r="AC226">
        <v>31</v>
      </c>
      <c r="AD226">
        <v>12</v>
      </c>
      <c r="AE226">
        <v>24808.501</v>
      </c>
      <c r="AF226">
        <v>-10112.409</v>
      </c>
      <c r="AG226">
        <v>12306.724</v>
      </c>
      <c r="AH226">
        <v>-1.9339999999999999</v>
      </c>
      <c r="AI226">
        <v>26.138000000000002</v>
      </c>
      <c r="AJ226">
        <v>12.849</v>
      </c>
      <c r="AK226">
        <v>11743.837</v>
      </c>
      <c r="AL226">
        <v>-10106.776</v>
      </c>
      <c r="AM226">
        <v>0.52900000000000003</v>
      </c>
      <c r="AN226">
        <v>0.23100000000000001</v>
      </c>
      <c r="AO226">
        <v>0.86199999999999999</v>
      </c>
      <c r="AP226">
        <v>0.40500000000000003</v>
      </c>
      <c r="AQ226">
        <v>8.77</v>
      </c>
      <c r="AR226">
        <v>29.28</v>
      </c>
      <c r="AS226">
        <v>41.643000000000001</v>
      </c>
      <c r="AT226">
        <v>12.907999999999999</v>
      </c>
      <c r="AU226">
        <v>32.93</v>
      </c>
      <c r="AV226">
        <v>19.722999999999999</v>
      </c>
      <c r="AW226">
        <v>14045.931</v>
      </c>
    </row>
    <row r="227" spans="28:49" x14ac:dyDescent="0.2">
      <c r="AB227">
        <v>5</v>
      </c>
      <c r="AC227">
        <v>32</v>
      </c>
      <c r="AD227">
        <v>60</v>
      </c>
      <c r="AE227">
        <v>26619.85</v>
      </c>
      <c r="AF227">
        <v>76.694000000000003</v>
      </c>
      <c r="AG227">
        <v>4042.9180000000001</v>
      </c>
      <c r="AH227">
        <v>0.68700000000000006</v>
      </c>
      <c r="AI227">
        <v>19.515999999999998</v>
      </c>
      <c r="AJ227">
        <v>13.755000000000001</v>
      </c>
      <c r="AK227">
        <v>12475.758</v>
      </c>
      <c r="AL227">
        <v>-131.89500000000001</v>
      </c>
      <c r="AM227">
        <v>0.91700000000000004</v>
      </c>
      <c r="AN227">
        <v>0.79300000000000004</v>
      </c>
      <c r="AO227">
        <v>1</v>
      </c>
      <c r="AP227">
        <v>0.71599999999999997</v>
      </c>
      <c r="AQ227">
        <v>5.992</v>
      </c>
      <c r="AR227">
        <v>46.320999999999998</v>
      </c>
      <c r="AS227">
        <v>57.63</v>
      </c>
      <c r="AT227">
        <v>7.1369999999999996</v>
      </c>
      <c r="AU227">
        <v>29.167000000000002</v>
      </c>
      <c r="AV227">
        <v>13.494</v>
      </c>
      <c r="AW227">
        <v>5017.5810000000001</v>
      </c>
    </row>
    <row r="228" spans="28:49" x14ac:dyDescent="0.2">
      <c r="AB228">
        <v>5</v>
      </c>
      <c r="AC228">
        <v>33</v>
      </c>
      <c r="AD228">
        <v>120</v>
      </c>
      <c r="AE228">
        <v>29377.708999999999</v>
      </c>
      <c r="AF228">
        <v>-822.35699999999997</v>
      </c>
      <c r="AG228">
        <v>8226.0310000000009</v>
      </c>
      <c r="AH228">
        <v>-1.1619999999999999</v>
      </c>
      <c r="AI228">
        <v>54.125</v>
      </c>
      <c r="AJ228">
        <v>35.293999999999997</v>
      </c>
      <c r="AK228">
        <v>15232.947</v>
      </c>
      <c r="AL228">
        <v>-1215.8389999999999</v>
      </c>
      <c r="AM228">
        <v>0.90900000000000003</v>
      </c>
      <c r="AN228">
        <v>0.45500000000000002</v>
      </c>
      <c r="AO228">
        <v>0.93100000000000005</v>
      </c>
      <c r="AP228">
        <v>0.73299999999999998</v>
      </c>
      <c r="AQ228">
        <v>13.635999999999999</v>
      </c>
      <c r="AR228">
        <v>71.31</v>
      </c>
      <c r="AS228">
        <v>97.513999999999996</v>
      </c>
      <c r="AT228">
        <v>24.056000000000001</v>
      </c>
      <c r="AU228">
        <v>70.853999999999999</v>
      </c>
      <c r="AV228">
        <v>39.246000000000002</v>
      </c>
      <c r="AW228">
        <v>9475.9230000000007</v>
      </c>
    </row>
    <row r="229" spans="28:49" x14ac:dyDescent="0.2">
      <c r="AB229">
        <v>5</v>
      </c>
      <c r="AC229">
        <v>34</v>
      </c>
      <c r="AD229">
        <v>12</v>
      </c>
      <c r="AE229">
        <v>53608.055</v>
      </c>
      <c r="AF229">
        <v>8565.607</v>
      </c>
      <c r="AG229">
        <v>12450.501</v>
      </c>
      <c r="AH229">
        <v>-1.075</v>
      </c>
      <c r="AI229">
        <v>55.439</v>
      </c>
      <c r="AJ229">
        <v>50.218000000000004</v>
      </c>
      <c r="AK229">
        <v>25663.56</v>
      </c>
      <c r="AL229">
        <v>8498.9349999999995</v>
      </c>
      <c r="AM229">
        <v>0.92600000000000005</v>
      </c>
      <c r="AN229">
        <v>0.438</v>
      </c>
      <c r="AO229">
        <v>0.96599999999999997</v>
      </c>
      <c r="AP229">
        <v>0.78400000000000003</v>
      </c>
      <c r="AQ229">
        <v>14.395</v>
      </c>
      <c r="AR229">
        <v>108.556</v>
      </c>
      <c r="AS229">
        <v>106.31</v>
      </c>
      <c r="AT229">
        <v>14.32</v>
      </c>
      <c r="AU229">
        <v>78.433000000000007</v>
      </c>
      <c r="AV229">
        <v>34.061999999999998</v>
      </c>
      <c r="AW229">
        <v>14555.186</v>
      </c>
    </row>
    <row r="230" spans="28:49" x14ac:dyDescent="0.2">
      <c r="AB230">
        <v>5</v>
      </c>
      <c r="AC230">
        <v>35</v>
      </c>
      <c r="AD230">
        <v>60</v>
      </c>
      <c r="AE230">
        <v>30844.871999999999</v>
      </c>
      <c r="AF230">
        <v>2932.0239999999999</v>
      </c>
      <c r="AG230">
        <v>6224.3289999999997</v>
      </c>
      <c r="AH230">
        <v>0.53900000000000003</v>
      </c>
      <c r="AI230">
        <v>28.157</v>
      </c>
      <c r="AJ230">
        <v>26.242999999999999</v>
      </c>
      <c r="AK230">
        <v>15168.927</v>
      </c>
      <c r="AL230">
        <v>2803.5540000000001</v>
      </c>
      <c r="AM230">
        <v>0.96699999999999997</v>
      </c>
      <c r="AN230">
        <v>0.65300000000000002</v>
      </c>
      <c r="AO230">
        <v>1</v>
      </c>
      <c r="AP230">
        <v>0.621</v>
      </c>
      <c r="AQ230">
        <v>10.228999999999999</v>
      </c>
      <c r="AR230">
        <v>61.512</v>
      </c>
      <c r="AS230">
        <v>68.734999999999999</v>
      </c>
      <c r="AT230">
        <v>5.4829999999999997</v>
      </c>
      <c r="AU230">
        <v>43.774999999999999</v>
      </c>
      <c r="AV230">
        <v>16.666</v>
      </c>
      <c r="AW230">
        <v>7574.4809999999998</v>
      </c>
    </row>
    <row r="231" spans="28:49" x14ac:dyDescent="0.2">
      <c r="AB231">
        <v>5</v>
      </c>
      <c r="AC231">
        <v>36</v>
      </c>
      <c r="AD231">
        <v>120</v>
      </c>
      <c r="AE231">
        <v>21447.132000000001</v>
      </c>
      <c r="AF231">
        <v>226.98400000000001</v>
      </c>
      <c r="AG231">
        <v>3631.5</v>
      </c>
      <c r="AH231">
        <v>0.109</v>
      </c>
      <c r="AI231">
        <v>29.053000000000001</v>
      </c>
      <c r="AJ231">
        <v>15.256</v>
      </c>
      <c r="AK231">
        <v>9283.2669999999998</v>
      </c>
      <c r="AL231">
        <v>199.40100000000001</v>
      </c>
      <c r="AM231">
        <v>1</v>
      </c>
      <c r="AN231">
        <v>0.71899999999999997</v>
      </c>
      <c r="AO231">
        <v>1</v>
      </c>
      <c r="AP231">
        <v>0.621</v>
      </c>
      <c r="AQ231">
        <v>6.2069999999999999</v>
      </c>
      <c r="AR231">
        <v>47.8</v>
      </c>
      <c r="AS231">
        <v>77.638000000000005</v>
      </c>
      <c r="AT231">
        <v>15.435</v>
      </c>
      <c r="AU231">
        <v>44.624000000000002</v>
      </c>
      <c r="AV231">
        <v>21.395</v>
      </c>
      <c r="AW231">
        <v>4252.9560000000001</v>
      </c>
    </row>
    <row r="232" spans="28:49" x14ac:dyDescent="0.2">
      <c r="AB232">
        <v>5</v>
      </c>
      <c r="AC232">
        <v>37</v>
      </c>
      <c r="AD232">
        <v>12</v>
      </c>
      <c r="AE232">
        <v>44422.341999999997</v>
      </c>
      <c r="AF232">
        <v>4562.8590000000004</v>
      </c>
      <c r="AG232">
        <v>11060.659</v>
      </c>
      <c r="AH232">
        <v>-2.1379999999999999</v>
      </c>
      <c r="AI232">
        <v>38.728000000000002</v>
      </c>
      <c r="AJ232">
        <v>40.795000000000002</v>
      </c>
      <c r="AK232">
        <v>20758.701000000001</v>
      </c>
      <c r="AL232">
        <v>4542.47</v>
      </c>
      <c r="AM232">
        <v>0.90100000000000002</v>
      </c>
      <c r="AN232">
        <v>0.47899999999999998</v>
      </c>
      <c r="AO232">
        <v>1</v>
      </c>
      <c r="AP232">
        <v>0.79300000000000004</v>
      </c>
      <c r="AQ232">
        <v>10.625999999999999</v>
      </c>
      <c r="AR232">
        <v>94.275999999999996</v>
      </c>
      <c r="AS232">
        <v>85.129000000000005</v>
      </c>
      <c r="AT232">
        <v>3.17</v>
      </c>
      <c r="AU232">
        <v>59.933999999999997</v>
      </c>
      <c r="AV232">
        <v>15.721</v>
      </c>
      <c r="AW232">
        <v>13158.934999999999</v>
      </c>
    </row>
    <row r="233" spans="28:49" x14ac:dyDescent="0.2">
      <c r="AB233">
        <v>5</v>
      </c>
      <c r="AC233">
        <v>38</v>
      </c>
      <c r="AD233">
        <v>60</v>
      </c>
      <c r="AE233">
        <v>18949.863000000001</v>
      </c>
      <c r="AF233">
        <v>8814.1489999999994</v>
      </c>
      <c r="AG233">
        <v>8986.56</v>
      </c>
      <c r="AH233">
        <v>-0.10199999999999999</v>
      </c>
      <c r="AI233">
        <v>18.021999999999998</v>
      </c>
      <c r="AJ233">
        <v>10.031000000000001</v>
      </c>
      <c r="AK233">
        <v>8531.1290000000008</v>
      </c>
      <c r="AL233">
        <v>8741.8320000000003</v>
      </c>
      <c r="AM233">
        <v>0.54500000000000004</v>
      </c>
      <c r="AN233">
        <v>0.16500000000000001</v>
      </c>
      <c r="AO233">
        <v>0.871</v>
      </c>
      <c r="AP233">
        <v>0.47399999999999998</v>
      </c>
      <c r="AQ233">
        <v>6.5519999999999996</v>
      </c>
      <c r="AR233">
        <v>28.047000000000001</v>
      </c>
      <c r="AS233">
        <v>44.854999999999997</v>
      </c>
      <c r="AT233">
        <v>9.6890000000000001</v>
      </c>
      <c r="AU233">
        <v>24.289000000000001</v>
      </c>
      <c r="AV233">
        <v>13.923999999999999</v>
      </c>
      <c r="AW233">
        <v>10602.92</v>
      </c>
    </row>
    <row r="234" spans="28:49" x14ac:dyDescent="0.2">
      <c r="AB234">
        <v>5</v>
      </c>
      <c r="AC234">
        <v>39</v>
      </c>
      <c r="AD234">
        <v>120</v>
      </c>
      <c r="AE234">
        <v>12704.111000000001</v>
      </c>
      <c r="AF234">
        <v>7776.3320000000003</v>
      </c>
      <c r="AG234">
        <v>7865.23</v>
      </c>
      <c r="AH234">
        <v>-0.59</v>
      </c>
      <c r="AI234">
        <v>19.186</v>
      </c>
      <c r="AJ234">
        <v>7.4470000000000001</v>
      </c>
      <c r="AK234">
        <v>6283.3639999999996</v>
      </c>
      <c r="AL234">
        <v>7826.9620000000004</v>
      </c>
      <c r="AM234">
        <v>0.38800000000000001</v>
      </c>
      <c r="AN234">
        <v>0.157</v>
      </c>
      <c r="AO234">
        <v>0.81</v>
      </c>
      <c r="AP234">
        <v>0.51700000000000002</v>
      </c>
      <c r="AQ234">
        <v>5.6219999999999999</v>
      </c>
      <c r="AR234">
        <v>16.584</v>
      </c>
      <c r="AS234">
        <v>28.719000000000001</v>
      </c>
      <c r="AT234">
        <v>12.689</v>
      </c>
      <c r="AU234">
        <v>23.207000000000001</v>
      </c>
      <c r="AV234">
        <v>15.888999999999999</v>
      </c>
      <c r="AW234">
        <v>8749.1</v>
      </c>
    </row>
    <row r="235" spans="28:49" x14ac:dyDescent="0.2">
      <c r="AB235">
        <v>5</v>
      </c>
      <c r="AC235">
        <v>40</v>
      </c>
      <c r="AD235">
        <v>12</v>
      </c>
      <c r="AE235">
        <v>39750.358999999997</v>
      </c>
      <c r="AF235">
        <v>1587.3879999999999</v>
      </c>
      <c r="AG235">
        <v>6292.2830000000004</v>
      </c>
      <c r="AH235">
        <v>-0.80800000000000005</v>
      </c>
      <c r="AI235">
        <v>44.46</v>
      </c>
      <c r="AJ235">
        <v>36.835999999999999</v>
      </c>
      <c r="AK235">
        <v>18365.762999999999</v>
      </c>
      <c r="AL235">
        <v>1554.029</v>
      </c>
      <c r="AM235">
        <v>0.93400000000000005</v>
      </c>
      <c r="AN235">
        <v>0.73599999999999999</v>
      </c>
      <c r="AO235">
        <v>0.99099999999999999</v>
      </c>
      <c r="AP235">
        <v>0.75900000000000001</v>
      </c>
      <c r="AQ235">
        <v>9.6850000000000005</v>
      </c>
      <c r="AR235">
        <v>83.41</v>
      </c>
      <c r="AS235">
        <v>89.983999999999995</v>
      </c>
      <c r="AT235">
        <v>6.2949999999999999</v>
      </c>
      <c r="AU235">
        <v>64.97</v>
      </c>
      <c r="AV235">
        <v>25.699000000000002</v>
      </c>
      <c r="AW235">
        <v>8636.134</v>
      </c>
    </row>
    <row r="236" spans="28:49" x14ac:dyDescent="0.2">
      <c r="AB236">
        <v>5</v>
      </c>
      <c r="AC236">
        <v>41</v>
      </c>
      <c r="AD236">
        <v>60</v>
      </c>
      <c r="AE236">
        <v>16475.805</v>
      </c>
      <c r="AF236">
        <v>7918.393</v>
      </c>
      <c r="AG236">
        <v>7949.52</v>
      </c>
      <c r="AH236">
        <v>-1.673</v>
      </c>
      <c r="AI236">
        <v>20.995999999999999</v>
      </c>
      <c r="AJ236">
        <v>8.7279999999999998</v>
      </c>
      <c r="AK236">
        <v>8059.7240000000002</v>
      </c>
      <c r="AL236">
        <v>7866.4769999999999</v>
      </c>
      <c r="AM236">
        <v>0.44600000000000001</v>
      </c>
      <c r="AN236">
        <v>0.28899999999999998</v>
      </c>
      <c r="AO236">
        <v>0.78400000000000003</v>
      </c>
      <c r="AP236">
        <v>0.25900000000000001</v>
      </c>
      <c r="AQ236">
        <v>7.3360000000000003</v>
      </c>
      <c r="AR236">
        <v>18.995000000000001</v>
      </c>
      <c r="AS236">
        <v>31.824999999999999</v>
      </c>
      <c r="AT236">
        <v>12.724</v>
      </c>
      <c r="AU236">
        <v>25.712</v>
      </c>
      <c r="AV236">
        <v>16.882000000000001</v>
      </c>
      <c r="AW236">
        <v>9566.4699999999993</v>
      </c>
    </row>
    <row r="237" spans="28:49" x14ac:dyDescent="0.2">
      <c r="AB237">
        <v>5</v>
      </c>
      <c r="AC237">
        <v>42</v>
      </c>
      <c r="AD237">
        <v>120</v>
      </c>
      <c r="AE237">
        <v>17282.893</v>
      </c>
      <c r="AF237">
        <v>6908.8270000000002</v>
      </c>
      <c r="AG237">
        <v>7130.8159999999998</v>
      </c>
      <c r="AH237">
        <v>-0.318</v>
      </c>
      <c r="AI237">
        <v>22.315999999999999</v>
      </c>
      <c r="AJ237">
        <v>14.637</v>
      </c>
      <c r="AK237">
        <v>8330.982</v>
      </c>
      <c r="AL237">
        <v>7054.0829999999996</v>
      </c>
      <c r="AM237">
        <v>0.56200000000000006</v>
      </c>
      <c r="AN237">
        <v>0.223</v>
      </c>
      <c r="AO237">
        <v>0.92200000000000004</v>
      </c>
      <c r="AP237">
        <v>0.55200000000000005</v>
      </c>
      <c r="AQ237">
        <v>6.4089999999999998</v>
      </c>
      <c r="AR237">
        <v>36.939</v>
      </c>
      <c r="AS237">
        <v>47.470999999999997</v>
      </c>
      <c r="AT237">
        <v>10.528</v>
      </c>
      <c r="AU237">
        <v>30.960999999999999</v>
      </c>
      <c r="AV237">
        <v>16.882999999999999</v>
      </c>
      <c r="AW237">
        <v>8009.3159999999998</v>
      </c>
    </row>
    <row r="238" spans="28:49" x14ac:dyDescent="0.2">
      <c r="AB238">
        <v>5</v>
      </c>
      <c r="AC238">
        <v>43</v>
      </c>
      <c r="AD238">
        <v>12</v>
      </c>
      <c r="AE238">
        <v>33912.489000000001</v>
      </c>
      <c r="AF238">
        <v>3886.8090000000002</v>
      </c>
      <c r="AG238">
        <v>8972.4419999999991</v>
      </c>
      <c r="AH238">
        <v>-4.1719999999999997</v>
      </c>
      <c r="AI238">
        <v>29.204000000000001</v>
      </c>
      <c r="AJ238">
        <v>18.61</v>
      </c>
      <c r="AK238">
        <v>15900.706</v>
      </c>
      <c r="AL238">
        <v>3775.8359999999998</v>
      </c>
      <c r="AM238">
        <v>0.79300000000000004</v>
      </c>
      <c r="AN238">
        <v>0.63600000000000001</v>
      </c>
      <c r="AO238">
        <v>0.86199999999999999</v>
      </c>
      <c r="AP238">
        <v>0.51700000000000002</v>
      </c>
      <c r="AQ238">
        <v>10.018000000000001</v>
      </c>
      <c r="AR238">
        <v>48.552</v>
      </c>
      <c r="AS238">
        <v>67.438999999999993</v>
      </c>
      <c r="AT238">
        <v>13.692</v>
      </c>
      <c r="AU238">
        <v>43.213000000000001</v>
      </c>
      <c r="AV238">
        <v>20.544</v>
      </c>
      <c r="AW238">
        <v>14607.021000000001</v>
      </c>
    </row>
    <row r="239" spans="28:49" x14ac:dyDescent="0.2">
      <c r="AB239">
        <v>5</v>
      </c>
      <c r="AC239">
        <v>44</v>
      </c>
      <c r="AD239">
        <v>60</v>
      </c>
      <c r="AE239">
        <v>17068.781999999999</v>
      </c>
      <c r="AF239">
        <v>-2419.047</v>
      </c>
      <c r="AG239">
        <v>3538.096</v>
      </c>
      <c r="AH239">
        <v>-0.50600000000000001</v>
      </c>
      <c r="AI239">
        <v>19.638000000000002</v>
      </c>
      <c r="AJ239">
        <v>14.492000000000001</v>
      </c>
      <c r="AK239">
        <v>8203.16</v>
      </c>
      <c r="AL239">
        <v>-2361.4279999999999</v>
      </c>
      <c r="AM239">
        <v>0.86799999999999999</v>
      </c>
      <c r="AN239">
        <v>0.74399999999999999</v>
      </c>
      <c r="AO239">
        <v>0.88800000000000001</v>
      </c>
      <c r="AP239">
        <v>0.58599999999999997</v>
      </c>
      <c r="AQ239">
        <v>6.3959999999999999</v>
      </c>
      <c r="AR239">
        <v>36.107999999999997</v>
      </c>
      <c r="AS239">
        <v>58.311</v>
      </c>
      <c r="AT239">
        <v>6.8339999999999996</v>
      </c>
      <c r="AU239">
        <v>39.963000000000001</v>
      </c>
      <c r="AV239">
        <v>13.832000000000001</v>
      </c>
      <c r="AW239">
        <v>4992.0370000000003</v>
      </c>
    </row>
    <row r="240" spans="28:49" x14ac:dyDescent="0.2">
      <c r="AB240">
        <v>5</v>
      </c>
      <c r="AC240">
        <v>45</v>
      </c>
      <c r="AD240">
        <v>120</v>
      </c>
      <c r="AE240">
        <v>12201.385</v>
      </c>
      <c r="AF240">
        <v>-982.26400000000001</v>
      </c>
      <c r="AG240">
        <v>2528.2539999999999</v>
      </c>
      <c r="AH240">
        <v>-0.15</v>
      </c>
      <c r="AI240">
        <v>21.731000000000002</v>
      </c>
      <c r="AJ240">
        <v>8.1319999999999997</v>
      </c>
      <c r="AK240">
        <v>5904.0749999999998</v>
      </c>
      <c r="AL240">
        <v>-978.31299999999999</v>
      </c>
      <c r="AM240">
        <v>0.92600000000000005</v>
      </c>
      <c r="AN240">
        <v>0.628</v>
      </c>
      <c r="AO240">
        <v>0.89700000000000002</v>
      </c>
      <c r="AP240">
        <v>0.57799999999999996</v>
      </c>
      <c r="AQ240">
        <v>4.8810000000000002</v>
      </c>
      <c r="AR240">
        <v>18.885000000000002</v>
      </c>
      <c r="AS240">
        <v>37.319000000000003</v>
      </c>
      <c r="AT240">
        <v>13.875999999999999</v>
      </c>
      <c r="AU240">
        <v>27.292999999999999</v>
      </c>
      <c r="AV240">
        <v>17.478999999999999</v>
      </c>
      <c r="AW240">
        <v>3263.41</v>
      </c>
    </row>
    <row r="241" spans="28:49" x14ac:dyDescent="0.2">
      <c r="AB241">
        <v>5</v>
      </c>
      <c r="AC241">
        <v>46</v>
      </c>
      <c r="AD241">
        <v>12</v>
      </c>
      <c r="AE241">
        <v>35073.85</v>
      </c>
      <c r="AF241">
        <v>7931.6329999999998</v>
      </c>
      <c r="AG241">
        <v>8532.643</v>
      </c>
      <c r="AH241">
        <v>-1.855</v>
      </c>
      <c r="AI241">
        <v>31.678999999999998</v>
      </c>
      <c r="AJ241">
        <v>20.734999999999999</v>
      </c>
      <c r="AK241">
        <v>16231.843000000001</v>
      </c>
      <c r="AL241">
        <v>7860.125</v>
      </c>
      <c r="AM241">
        <v>0.86799999999999999</v>
      </c>
      <c r="AN241">
        <v>0.48799999999999999</v>
      </c>
      <c r="AO241">
        <v>0.94</v>
      </c>
      <c r="AP241">
        <v>0.80200000000000005</v>
      </c>
      <c r="AQ241">
        <v>7.4850000000000003</v>
      </c>
      <c r="AR241">
        <v>55.363</v>
      </c>
      <c r="AS241">
        <v>69.745999999999995</v>
      </c>
      <c r="AT241">
        <v>13.025</v>
      </c>
      <c r="AU241">
        <v>44.914999999999999</v>
      </c>
      <c r="AV241">
        <v>22.13</v>
      </c>
      <c r="AW241">
        <v>10743.451999999999</v>
      </c>
    </row>
    <row r="242" spans="28:49" x14ac:dyDescent="0.2">
      <c r="AB242">
        <v>5</v>
      </c>
      <c r="AC242">
        <v>47</v>
      </c>
      <c r="AD242">
        <v>60</v>
      </c>
      <c r="AE242">
        <v>15798.674999999999</v>
      </c>
      <c r="AF242">
        <v>-254.77199999999999</v>
      </c>
      <c r="AG242">
        <v>2286.13</v>
      </c>
      <c r="AH242">
        <v>-0.27800000000000002</v>
      </c>
      <c r="AI242">
        <v>21.317</v>
      </c>
      <c r="AJ242">
        <v>9.0090000000000003</v>
      </c>
      <c r="AK242">
        <v>7523.44</v>
      </c>
      <c r="AL242">
        <v>-298.04899999999998</v>
      </c>
      <c r="AM242">
        <v>0.93400000000000005</v>
      </c>
      <c r="AN242">
        <v>0.77700000000000002</v>
      </c>
      <c r="AO242">
        <v>0.871</v>
      </c>
      <c r="AP242">
        <v>0.629</v>
      </c>
      <c r="AQ242">
        <v>4.6929999999999996</v>
      </c>
      <c r="AR242">
        <v>20.25</v>
      </c>
      <c r="AS242">
        <v>35.317</v>
      </c>
      <c r="AT242">
        <v>12.1</v>
      </c>
      <c r="AU242">
        <v>27.15</v>
      </c>
      <c r="AV242">
        <v>16.829000000000001</v>
      </c>
      <c r="AW242">
        <v>3398.55</v>
      </c>
    </row>
    <row r="243" spans="28:49" x14ac:dyDescent="0.2">
      <c r="AB243">
        <v>5</v>
      </c>
      <c r="AC243">
        <v>48</v>
      </c>
      <c r="AD243">
        <v>120</v>
      </c>
      <c r="AE243">
        <v>15592.914000000001</v>
      </c>
      <c r="AF243">
        <v>-283.08699999999999</v>
      </c>
      <c r="AG243">
        <v>2607.0189999999998</v>
      </c>
      <c r="AH243">
        <v>-0.624</v>
      </c>
      <c r="AI243">
        <v>25.542999999999999</v>
      </c>
      <c r="AJ243">
        <v>12.512</v>
      </c>
      <c r="AK243">
        <v>7489.51</v>
      </c>
      <c r="AL243">
        <v>-311.32499999999999</v>
      </c>
      <c r="AM243">
        <v>0.98299999999999998</v>
      </c>
      <c r="AN243">
        <v>0.76</v>
      </c>
      <c r="AO243">
        <v>0.96599999999999997</v>
      </c>
      <c r="AP243">
        <v>0.81899999999999995</v>
      </c>
      <c r="AQ243">
        <v>4.4790000000000001</v>
      </c>
      <c r="AR243">
        <v>30.303999999999998</v>
      </c>
      <c r="AS243">
        <v>49.762999999999998</v>
      </c>
      <c r="AT243">
        <v>13.727</v>
      </c>
      <c r="AU243">
        <v>35.776000000000003</v>
      </c>
      <c r="AV243">
        <v>19.09</v>
      </c>
      <c r="AW243">
        <v>3335.2379999999998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A1606-670C-2B41-AC26-9CDC7C1AF98A}">
  <dimension ref="A3:P48"/>
  <sheetViews>
    <sheetView zoomScale="125" workbookViewId="0">
      <selection activeCell="C15" sqref="C15"/>
    </sheetView>
  </sheetViews>
  <sheetFormatPr baseColWidth="10" defaultRowHeight="16" x14ac:dyDescent="0.2"/>
  <cols>
    <col min="1" max="1" width="41" bestFit="1" customWidth="1"/>
    <col min="2" max="4" width="7.6640625" customWidth="1"/>
    <col min="5" max="5" width="5.5" customWidth="1"/>
    <col min="6" max="6" width="11.6640625" bestFit="1" customWidth="1"/>
    <col min="8" max="8" width="11" bestFit="1" customWidth="1"/>
    <col min="12" max="12" width="11.6640625" bestFit="1" customWidth="1"/>
    <col min="14" max="14" width="16.5" customWidth="1"/>
  </cols>
  <sheetData>
    <row r="3" spans="1:16" x14ac:dyDescent="0.2">
      <c r="C3" t="s">
        <v>21</v>
      </c>
      <c r="F3" t="s">
        <v>23</v>
      </c>
      <c r="H3" t="s">
        <v>1</v>
      </c>
      <c r="J3" t="s">
        <v>24</v>
      </c>
      <c r="L3" t="s">
        <v>22</v>
      </c>
      <c r="N3" t="s">
        <v>0</v>
      </c>
    </row>
    <row r="5" spans="1:16" x14ac:dyDescent="0.2">
      <c r="A5" t="s">
        <v>4</v>
      </c>
      <c r="C5" s="1">
        <v>10.53687359375</v>
      </c>
      <c r="D5" s="1"/>
      <c r="E5" s="1" t="s">
        <v>3</v>
      </c>
      <c r="F5" s="1">
        <f>'[1]PC8 Truth 2'!K56</f>
        <v>1.9535355749999999</v>
      </c>
      <c r="G5" s="1" t="s">
        <v>3</v>
      </c>
      <c r="H5" s="1">
        <f>'[1]PC8 Truth 2'!I56</f>
        <v>5.2805641999999997</v>
      </c>
      <c r="I5" s="1" t="s">
        <v>3</v>
      </c>
      <c r="J5" s="1">
        <f>'[1]PC8 Truth 2'!L56</f>
        <v>-0.93369999999999997</v>
      </c>
      <c r="K5" s="1" t="s">
        <v>3</v>
      </c>
      <c r="L5" s="1">
        <f>'[1]PC8 Truth 2'!P56</f>
        <v>22.673212500000002</v>
      </c>
      <c r="M5" s="1" t="s">
        <v>3</v>
      </c>
      <c r="N5" s="1">
        <f>'[2]PC8 Truth 2'!$O56/2</f>
        <v>5.3928062499999996</v>
      </c>
      <c r="O5" s="2" t="s">
        <v>2</v>
      </c>
      <c r="P5" s="1">
        <f>AVERAGE(N5:N7)</f>
        <v>4.5431687499999995</v>
      </c>
    </row>
    <row r="6" spans="1:16" x14ac:dyDescent="0.2">
      <c r="A6" t="s">
        <v>5</v>
      </c>
      <c r="C6" s="1">
        <v>5.3835212375000001</v>
      </c>
      <c r="D6" s="1"/>
      <c r="E6" s="1" t="s">
        <v>3</v>
      </c>
      <c r="F6" s="1">
        <f>'[1]PC8 Truth 2'!K57</f>
        <v>3.3364848000000009</v>
      </c>
      <c r="G6" s="1" t="s">
        <v>3</v>
      </c>
      <c r="H6" s="1">
        <f>'[1]PC8 Truth 2'!I57</f>
        <v>4.7684498875000001</v>
      </c>
      <c r="I6" s="1" t="s">
        <v>3</v>
      </c>
      <c r="J6" s="1">
        <f>'[1]PC8 Truth 2'!L57</f>
        <v>-0.41996249999999996</v>
      </c>
      <c r="K6" s="1" t="s">
        <v>3</v>
      </c>
      <c r="L6" s="1">
        <f>'[1]PC8 Truth 2'!P57</f>
        <v>27.5815375</v>
      </c>
      <c r="M6" s="1" t="s">
        <v>3</v>
      </c>
      <c r="N6" s="1">
        <f>'[2]PC8 Truth 2'!$O57/2</f>
        <v>4.1045375000000002</v>
      </c>
      <c r="O6" s="2" t="s">
        <v>2</v>
      </c>
    </row>
    <row r="7" spans="1:16" x14ac:dyDescent="0.2">
      <c r="A7" t="s">
        <v>6</v>
      </c>
      <c r="C7" s="1">
        <v>4.6134862062500002</v>
      </c>
      <c r="D7" s="1"/>
      <c r="E7" s="1" t="s">
        <v>3</v>
      </c>
      <c r="F7" s="1">
        <f>'[1]PC8 Truth 2'!K58</f>
        <v>2.8358098875</v>
      </c>
      <c r="G7" s="1" t="s">
        <v>3</v>
      </c>
      <c r="H7" s="1">
        <f>'[1]PC8 Truth 2'!I58</f>
        <v>4.1966789874999995</v>
      </c>
      <c r="I7" s="1" t="s">
        <v>3</v>
      </c>
      <c r="J7" s="1">
        <f>'[1]PC8 Truth 2'!L58</f>
        <v>-0.3515375</v>
      </c>
      <c r="K7" s="1" t="s">
        <v>3</v>
      </c>
      <c r="L7" s="1">
        <f>'[1]PC8 Truth 2'!P58</f>
        <v>31.703175000000005</v>
      </c>
      <c r="M7" s="1" t="s">
        <v>3</v>
      </c>
      <c r="N7" s="1">
        <f>'[2]PC8 Truth 2'!$O58/2</f>
        <v>4.1321624999999997</v>
      </c>
      <c r="O7" s="2" t="s">
        <v>2</v>
      </c>
    </row>
    <row r="8" spans="1:16" x14ac:dyDescent="0.2">
      <c r="A8" s="2" t="s">
        <v>2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9" spans="1:16" x14ac:dyDescent="0.2">
      <c r="J9" s="1"/>
      <c r="L9" s="1"/>
    </row>
    <row r="10" spans="1:16" x14ac:dyDescent="0.2">
      <c r="A10" t="s">
        <v>7</v>
      </c>
      <c r="B10" t="s">
        <v>3</v>
      </c>
      <c r="C10" s="1">
        <v>3.9080501000000001</v>
      </c>
      <c r="D10" s="1"/>
      <c r="E10" s="1" t="s">
        <v>3</v>
      </c>
      <c r="F10" s="1">
        <f>'[1]PC8 Truth 2'!$K$64</f>
        <v>3.6155999999999994E-2</v>
      </c>
      <c r="G10" s="1" t="s">
        <v>3</v>
      </c>
      <c r="H10" s="1">
        <f>'[1]PC8 Truth 2'!$I$64</f>
        <v>1.4986408000000002</v>
      </c>
      <c r="I10" s="1" t="s">
        <v>3</v>
      </c>
      <c r="J10" s="1">
        <f>'[1]PC8 Truth 2'!$L$64</f>
        <v>-0.13093333333333332</v>
      </c>
      <c r="K10" s="1" t="s">
        <v>3</v>
      </c>
      <c r="L10" s="1">
        <f>'[1]PC8 Truth 2'!$P$64</f>
        <v>29.459599999999998</v>
      </c>
      <c r="M10" s="1" t="s">
        <v>3</v>
      </c>
      <c r="N10" s="3">
        <v>2.92</v>
      </c>
      <c r="O10" s="2" t="s">
        <v>2</v>
      </c>
      <c r="P10" s="1"/>
    </row>
    <row r="11" spans="1:16" x14ac:dyDescent="0.2">
      <c r="A11" t="s">
        <v>12</v>
      </c>
      <c r="B11" t="s">
        <v>3</v>
      </c>
      <c r="C11" s="1">
        <v>4.9323002999999996</v>
      </c>
      <c r="D11" s="1"/>
      <c r="E11" s="1" t="s">
        <v>3</v>
      </c>
      <c r="F11" s="1">
        <f>'[1]PC8 Truth 2'!$K$61</f>
        <v>1.2206537333333334</v>
      </c>
      <c r="G11" s="1" t="s">
        <v>3</v>
      </c>
      <c r="H11" s="1">
        <f>'[1]PC8 Truth 2'!$I$61</f>
        <v>2.1806220333333335</v>
      </c>
      <c r="I11" s="1" t="s">
        <v>3</v>
      </c>
      <c r="J11" s="1">
        <f>'[1]PC8 Truth 2'!$L$61</f>
        <v>-0.42933333333333334</v>
      </c>
      <c r="K11" s="1" t="s">
        <v>3</v>
      </c>
      <c r="L11" s="1">
        <f>'[1]PC8 Truth 2'!$P$61</f>
        <v>28.848166666666668</v>
      </c>
      <c r="M11" s="1" t="s">
        <v>3</v>
      </c>
      <c r="N11" s="1">
        <v>3.8030999999999993</v>
      </c>
      <c r="O11" s="2" t="s">
        <v>2</v>
      </c>
      <c r="P11" s="1"/>
    </row>
    <row r="12" spans="1:16" x14ac:dyDescent="0.2">
      <c r="A12" t="s">
        <v>13</v>
      </c>
      <c r="B12" t="s">
        <v>3</v>
      </c>
      <c r="C12" s="1">
        <v>4.6389615500000003</v>
      </c>
      <c r="D12" s="1"/>
      <c r="E12" s="1" t="s">
        <v>3</v>
      </c>
      <c r="F12" s="1">
        <f>'[1]PC8 Truth 2'!$K$60</f>
        <v>2.0497821000000003</v>
      </c>
      <c r="G12" s="1" t="s">
        <v>3</v>
      </c>
      <c r="H12" s="1">
        <f>'[1]PC8 Truth 2'!$I$60</f>
        <v>2.8593947333333336</v>
      </c>
      <c r="I12" s="1" t="s">
        <v>3</v>
      </c>
      <c r="J12" s="1">
        <f>'[1]PC8 Truth 2'!$L$60</f>
        <v>-0.41256666666666675</v>
      </c>
      <c r="K12" s="1" t="s">
        <v>3</v>
      </c>
      <c r="L12" s="1">
        <f>'[1]PC8 Truth 2'!$P$60</f>
        <v>28.102766666666668</v>
      </c>
      <c r="M12" s="1" t="s">
        <v>3</v>
      </c>
      <c r="N12" s="1">
        <v>3.6349833333333326</v>
      </c>
      <c r="O12" s="2" t="s">
        <v>2</v>
      </c>
      <c r="P12" s="1"/>
    </row>
    <row r="13" spans="1:16" x14ac:dyDescent="0.2">
      <c r="A13" t="s">
        <v>14</v>
      </c>
      <c r="B13" t="s">
        <v>3</v>
      </c>
      <c r="C13" s="1">
        <v>5.7447757000000008</v>
      </c>
      <c r="D13" s="1"/>
      <c r="E13" s="1" t="s">
        <v>3</v>
      </c>
      <c r="F13" s="1">
        <f>'[1]PC8 Truth 2'!$K$62</f>
        <v>7.3312472333333334</v>
      </c>
      <c r="G13" s="1" t="s">
        <v>3</v>
      </c>
      <c r="H13" s="1">
        <f>'[1]PC8 Truth 2'!$I$62</f>
        <v>7.6940325999999999</v>
      </c>
      <c r="I13" s="1" t="s">
        <v>3</v>
      </c>
      <c r="J13" s="1">
        <f>'[1]PC8 Truth 2'!$L$62</f>
        <v>-0.68503333333333327</v>
      </c>
      <c r="K13" s="1" t="s">
        <v>3</v>
      </c>
      <c r="L13" s="1">
        <f>'[1]PC8 Truth 2'!$P$62</f>
        <v>24.883633333333332</v>
      </c>
      <c r="M13" s="1" t="s">
        <v>3</v>
      </c>
      <c r="N13" s="1">
        <v>3.9835166666666662</v>
      </c>
      <c r="O13" s="2" t="s">
        <v>2</v>
      </c>
      <c r="P13" s="1"/>
    </row>
    <row r="14" spans="1:16" x14ac:dyDescent="0.2">
      <c r="A14" t="s">
        <v>15</v>
      </c>
      <c r="B14" t="s">
        <v>3</v>
      </c>
      <c r="C14" s="1">
        <v>5.6056936833333326</v>
      </c>
      <c r="D14" s="1"/>
      <c r="E14" s="1" t="s">
        <v>3</v>
      </c>
      <c r="F14" s="1">
        <f>'[1]PC8 Truth 2'!$K$63</f>
        <v>3.2214988666666664</v>
      </c>
      <c r="G14" s="1" t="s">
        <v>3</v>
      </c>
      <c r="H14" s="1">
        <f>'[1]PC8 Truth 2'!$I$63</f>
        <v>3.8196013</v>
      </c>
      <c r="I14" s="1" t="s">
        <v>3</v>
      </c>
      <c r="J14" s="1">
        <f>'[1]PC8 Truth 2'!$L$63</f>
        <v>-0.49986666666666663</v>
      </c>
      <c r="K14" s="1" t="s">
        <v>3</v>
      </c>
      <c r="L14" s="1">
        <f>'[1]PC8 Truth 2'!$P$63</f>
        <v>25.086766666666666</v>
      </c>
      <c r="M14" s="1" t="s">
        <v>3</v>
      </c>
      <c r="N14" s="1">
        <v>4.0958999999999994</v>
      </c>
      <c r="O14" s="2" t="s">
        <v>2</v>
      </c>
      <c r="P14" s="1"/>
    </row>
    <row r="15" spans="1:16" x14ac:dyDescent="0.2">
      <c r="A15" t="s">
        <v>8</v>
      </c>
      <c r="B15" t="s">
        <v>3</v>
      </c>
      <c r="C15" s="1">
        <v>11.872468650000002</v>
      </c>
      <c r="D15" s="1"/>
      <c r="E15" s="1" t="s">
        <v>3</v>
      </c>
      <c r="F15" s="1">
        <f>'[1]PC8 Truth 2'!$K$67</f>
        <v>1.3349230666666667</v>
      </c>
      <c r="G15" s="1" t="s">
        <v>3</v>
      </c>
      <c r="H15" s="1">
        <f>'[1]PC8 Truth 2'!$I$67</f>
        <v>6.0242634666666648</v>
      </c>
      <c r="I15" s="1" t="s">
        <v>3</v>
      </c>
      <c r="J15" s="1">
        <f>'[1]PC8 Truth 2'!$L$67</f>
        <v>-0.89723333333333333</v>
      </c>
      <c r="K15" s="1" t="s">
        <v>3</v>
      </c>
      <c r="L15" s="1">
        <f>'[1]PC8 Truth 2'!$P$67</f>
        <v>21.523066666666665</v>
      </c>
      <c r="M15" s="1" t="s">
        <v>3</v>
      </c>
      <c r="N15" s="1">
        <v>5.0804166666666655</v>
      </c>
      <c r="O15" s="2" t="s">
        <v>2</v>
      </c>
      <c r="P15" s="1"/>
    </row>
    <row r="16" spans="1:16" x14ac:dyDescent="0.2">
      <c r="A16" t="s">
        <v>9</v>
      </c>
      <c r="B16" t="s">
        <v>3</v>
      </c>
      <c r="C16" s="1">
        <v>7.2224990166666663</v>
      </c>
      <c r="D16" s="1"/>
      <c r="E16" s="1" t="s">
        <v>3</v>
      </c>
      <c r="F16" s="1">
        <f>'[1]PC8 Truth 2'!$K$66</f>
        <v>0.81006303333333329</v>
      </c>
      <c r="G16" s="1" t="s">
        <v>3</v>
      </c>
      <c r="H16" s="1">
        <f>'[1]PC8 Truth 2'!$I$66</f>
        <v>6.2479664000000001</v>
      </c>
      <c r="I16" s="1" t="s">
        <v>3</v>
      </c>
      <c r="J16" s="1">
        <f>'[1]PC8 Truth 2'!$L$66</f>
        <v>-0.62956666666666672</v>
      </c>
      <c r="K16" s="1" t="s">
        <v>3</v>
      </c>
      <c r="L16" s="1">
        <f>'[1]PC8 Truth 2'!$P$66</f>
        <v>36.214566666666663</v>
      </c>
      <c r="M16" s="1" t="s">
        <v>3</v>
      </c>
      <c r="N16" s="1">
        <v>5.6253333333333337</v>
      </c>
      <c r="O16" s="2" t="s">
        <v>2</v>
      </c>
      <c r="P16" s="1"/>
    </row>
    <row r="17" spans="1:16" x14ac:dyDescent="0.2">
      <c r="A17" t="s">
        <v>10</v>
      </c>
      <c r="B17" t="s">
        <v>3</v>
      </c>
      <c r="C17" s="1">
        <v>10.832267100000001</v>
      </c>
      <c r="D17" s="1"/>
      <c r="E17" s="1" t="s">
        <v>3</v>
      </c>
      <c r="F17" s="1">
        <f>'[1]PC8 Truth 2'!$K$65</f>
        <v>5.664556666666666</v>
      </c>
      <c r="G17" s="1" t="s">
        <v>3</v>
      </c>
      <c r="H17" s="1">
        <f>'[1]PC8 Truth 2'!$I$65</f>
        <v>7.6639935333333336</v>
      </c>
      <c r="I17" s="1" t="s">
        <v>3</v>
      </c>
      <c r="J17" s="1">
        <f>'[1]PC8 Truth 2'!$L$65</f>
        <v>-0.86266666666666669</v>
      </c>
      <c r="K17" s="1" t="s">
        <v>3</v>
      </c>
      <c r="L17" s="1">
        <f>'[1]PC8 Truth 2'!$P$65</f>
        <v>24.435899999999993</v>
      </c>
      <c r="M17" s="1" t="s">
        <v>3</v>
      </c>
      <c r="N17" s="1">
        <v>7.200800000000001</v>
      </c>
      <c r="O17" s="2" t="s">
        <v>2</v>
      </c>
      <c r="P17" s="1"/>
    </row>
    <row r="18" spans="1:16" x14ac:dyDescent="0.2">
      <c r="A18" t="s">
        <v>2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2"/>
    </row>
    <row r="19" spans="1:16" x14ac:dyDescent="0.2">
      <c r="A19" t="s">
        <v>11</v>
      </c>
      <c r="B19" t="s">
        <v>3</v>
      </c>
      <c r="C19" s="1">
        <v>3.2681225</v>
      </c>
      <c r="D19" s="1"/>
      <c r="E19" s="1" t="s">
        <v>3</v>
      </c>
      <c r="F19" s="1">
        <f>'[1]PC8 Truth 2'!M72</f>
        <v>0.10502793333333334</v>
      </c>
      <c r="G19" s="1" t="s">
        <v>3</v>
      </c>
      <c r="H19" s="1">
        <f>'[1]PC8 Truth 2'!J72</f>
        <v>1.0998374</v>
      </c>
      <c r="I19" s="1" t="s">
        <v>3</v>
      </c>
      <c r="J19" s="1">
        <f>'[1]PC8 Truth 2'!N72</f>
        <v>-7.4400000000000008E-2</v>
      </c>
      <c r="K19" s="1" t="s">
        <v>3</v>
      </c>
      <c r="L19" s="1">
        <f>'[1]PC8 Truth 2'!Q72</f>
        <v>33.8264</v>
      </c>
      <c r="M19" s="1" t="s">
        <v>3</v>
      </c>
      <c r="N19" s="1">
        <v>2.7154000000000003</v>
      </c>
      <c r="O19" s="2" t="s">
        <v>2</v>
      </c>
      <c r="P19" s="1"/>
    </row>
    <row r="20" spans="1:16" x14ac:dyDescent="0.2">
      <c r="A20" t="s">
        <v>16</v>
      </c>
      <c r="B20" t="s">
        <v>3</v>
      </c>
      <c r="C20" s="1">
        <v>4.5479776999999997</v>
      </c>
      <c r="D20" s="1"/>
      <c r="E20" s="1" t="s">
        <v>3</v>
      </c>
      <c r="F20" s="1">
        <f>'[1]PC8 Truth 2'!M73</f>
        <v>-3.2715933333333357E-2</v>
      </c>
      <c r="G20" s="1" t="s">
        <v>3</v>
      </c>
      <c r="H20" s="1">
        <f>'[1]PC8 Truth 2'!J73</f>
        <v>1.8974442</v>
      </c>
      <c r="I20" s="1" t="s">
        <v>3</v>
      </c>
      <c r="J20" s="1">
        <f>'[1]PC8 Truth 2'!N73</f>
        <v>-0.18746666666666667</v>
      </c>
      <c r="K20" s="1" t="s">
        <v>3</v>
      </c>
      <c r="L20" s="1">
        <f>'[1]PC8 Truth 2'!Q73</f>
        <v>25.0928</v>
      </c>
      <c r="M20" s="1" t="s">
        <v>3</v>
      </c>
      <c r="N20" s="1">
        <v>3.1271999999999998</v>
      </c>
      <c r="O20" s="2" t="s">
        <v>2</v>
      </c>
      <c r="P20" s="1"/>
    </row>
    <row r="21" spans="1:16" x14ac:dyDescent="0.2">
      <c r="A21" t="s">
        <v>17</v>
      </c>
      <c r="B21" t="s">
        <v>3</v>
      </c>
      <c r="C21" s="1">
        <v>3.5327866000000001</v>
      </c>
      <c r="D21" s="1"/>
      <c r="E21" s="1" t="s">
        <v>3</v>
      </c>
      <c r="F21" s="1">
        <f>'[1]PC8 Truth 2'!M74</f>
        <v>2.0996749333333335</v>
      </c>
      <c r="G21" s="1" t="s">
        <v>3</v>
      </c>
      <c r="H21" s="1">
        <f>'[1]PC8 Truth 2'!J74</f>
        <v>2.5714584</v>
      </c>
      <c r="I21" s="1" t="s">
        <v>3</v>
      </c>
      <c r="J21" s="1">
        <f>'[1]PC8 Truth 2'!N74</f>
        <v>-0.38813333333333339</v>
      </c>
      <c r="K21" s="1" t="s">
        <v>3</v>
      </c>
      <c r="L21" s="1">
        <f>'[1]PC8 Truth 2'!Q74</f>
        <v>32.2224</v>
      </c>
      <c r="M21" s="1" t="s">
        <v>3</v>
      </c>
      <c r="N21" s="1">
        <v>3.2297999999999996</v>
      </c>
      <c r="O21" s="2" t="s">
        <v>2</v>
      </c>
      <c r="P21" s="1"/>
    </row>
    <row r="22" spans="1:16" x14ac:dyDescent="0.2">
      <c r="A22" t="s">
        <v>18</v>
      </c>
      <c r="B22" t="s">
        <v>3</v>
      </c>
      <c r="C22" s="1">
        <v>5.7451365000000001</v>
      </c>
      <c r="D22" s="1"/>
      <c r="E22" s="1" t="s">
        <v>3</v>
      </c>
      <c r="F22" s="1">
        <f>'[1]PC8 Truth 2'!M75</f>
        <v>1.999889266666667</v>
      </c>
      <c r="G22" s="1" t="s">
        <v>3</v>
      </c>
      <c r="H22" s="1">
        <f>'[1]PC8 Truth 2'!J75</f>
        <v>3.1473310666666667</v>
      </c>
      <c r="I22" s="1" t="s">
        <v>3</v>
      </c>
      <c r="J22" s="1">
        <f>'[1]PC8 Truth 2'!N75</f>
        <v>-0.437</v>
      </c>
      <c r="K22" s="1" t="s">
        <v>3</v>
      </c>
      <c r="L22" s="1">
        <f>'[1]PC8 Truth 2'!Q75</f>
        <v>23.983133333333331</v>
      </c>
      <c r="M22" s="1" t="s">
        <v>3</v>
      </c>
      <c r="N22" s="1">
        <v>4.0401666666666669</v>
      </c>
      <c r="O22" s="2" t="s">
        <v>2</v>
      </c>
      <c r="P22" s="1"/>
    </row>
    <row r="23" spans="1:16" x14ac:dyDescent="0.2">
      <c r="A23" t="s">
        <v>19</v>
      </c>
      <c r="B23" t="s">
        <v>3</v>
      </c>
      <c r="C23" s="1">
        <v>5.1821712666666668</v>
      </c>
      <c r="D23" s="1"/>
      <c r="E23" s="1" t="s">
        <v>3</v>
      </c>
      <c r="F23" s="1">
        <f>'[1]PC8 Truth 2'!M76</f>
        <v>7.2060882666666659</v>
      </c>
      <c r="G23" s="1" t="s">
        <v>3</v>
      </c>
      <c r="H23" s="1">
        <f>'[1]PC8 Truth 2'!J76</f>
        <v>7.5877074666666671</v>
      </c>
      <c r="I23" s="1" t="s">
        <v>3</v>
      </c>
      <c r="J23" s="1">
        <f>'[1]PC8 Truth 2'!N76</f>
        <v>-0.57493333333333341</v>
      </c>
      <c r="K23" s="1" t="s">
        <v>3</v>
      </c>
      <c r="L23" s="1">
        <f>'[1]PC8 Truth 2'!Q76</f>
        <v>26.266400000000001</v>
      </c>
      <c r="M23" s="1" t="s">
        <v>3</v>
      </c>
      <c r="N23" s="1">
        <v>3.7450666666666663</v>
      </c>
      <c r="O23" s="2" t="s">
        <v>2</v>
      </c>
      <c r="P23" s="1"/>
    </row>
    <row r="24" spans="1:16" x14ac:dyDescent="0.2">
      <c r="A24" t="s">
        <v>20</v>
      </c>
      <c r="B24" t="s">
        <v>3</v>
      </c>
      <c r="C24" s="1">
        <v>6.307380133333333</v>
      </c>
      <c r="D24" s="1"/>
      <c r="E24" s="1" t="s">
        <v>3</v>
      </c>
      <c r="F24" s="1">
        <f>'[1]PC8 Truth 2'!M77</f>
        <v>7.4564062</v>
      </c>
      <c r="G24" s="1" t="s">
        <v>3</v>
      </c>
      <c r="H24" s="1">
        <f>'[1]PC8 Truth 2'!J77</f>
        <v>7.8003577333333327</v>
      </c>
      <c r="I24" s="1" t="s">
        <v>3</v>
      </c>
      <c r="J24" s="1">
        <f>'[1]PC8 Truth 2'!N77</f>
        <v>-0.79513333333333336</v>
      </c>
      <c r="K24" s="1" t="s">
        <v>3</v>
      </c>
      <c r="L24" s="1">
        <f>'[1]PC8 Truth 2'!Q77</f>
        <v>23.500866666666667</v>
      </c>
      <c r="M24" s="1" t="s">
        <v>3</v>
      </c>
      <c r="N24" s="1">
        <v>4.2219666666666669</v>
      </c>
      <c r="O24" s="2" t="s">
        <v>2</v>
      </c>
      <c r="P24" s="1"/>
    </row>
    <row r="29" spans="1:16" x14ac:dyDescent="0.2">
      <c r="A29" t="s">
        <v>4</v>
      </c>
      <c r="C29">
        <v>10.5</v>
      </c>
      <c r="E29" t="s">
        <v>3</v>
      </c>
      <c r="F29">
        <v>1.9</v>
      </c>
      <c r="G29" t="s">
        <v>3</v>
      </c>
      <c r="H29">
        <v>5.3</v>
      </c>
      <c r="I29" t="s">
        <v>3</v>
      </c>
      <c r="J29">
        <v>22.7</v>
      </c>
      <c r="K29" t="s">
        <v>3</v>
      </c>
      <c r="L29">
        <v>5.4</v>
      </c>
      <c r="M29" t="s">
        <v>2</v>
      </c>
    </row>
    <row r="30" spans="1:16" x14ac:dyDescent="0.2">
      <c r="A30" t="s">
        <v>5</v>
      </c>
      <c r="C30">
        <v>5.4</v>
      </c>
      <c r="E30" t="s">
        <v>3</v>
      </c>
      <c r="F30">
        <v>3.3</v>
      </c>
      <c r="G30" t="s">
        <v>3</v>
      </c>
      <c r="H30">
        <v>4.8</v>
      </c>
      <c r="I30" t="s">
        <v>3</v>
      </c>
      <c r="J30">
        <v>27.6</v>
      </c>
      <c r="K30" t="s">
        <v>3</v>
      </c>
      <c r="L30">
        <v>4.0999999999999996</v>
      </c>
      <c r="M30" t="s">
        <v>2</v>
      </c>
    </row>
    <row r="31" spans="1:16" x14ac:dyDescent="0.2">
      <c r="A31" t="s">
        <v>6</v>
      </c>
      <c r="C31">
        <v>4.5999999999999996</v>
      </c>
      <c r="E31" t="s">
        <v>3</v>
      </c>
      <c r="F31">
        <v>2.8</v>
      </c>
      <c r="G31" t="s">
        <v>3</v>
      </c>
      <c r="H31">
        <v>4.2</v>
      </c>
      <c r="I31" t="s">
        <v>3</v>
      </c>
      <c r="J31">
        <v>31.7</v>
      </c>
      <c r="K31" t="s">
        <v>3</v>
      </c>
      <c r="L31">
        <v>4.0999999999999996</v>
      </c>
      <c r="M31" t="s">
        <v>2</v>
      </c>
    </row>
    <row r="32" spans="1:16" x14ac:dyDescent="0.2">
      <c r="A32" t="s">
        <v>2</v>
      </c>
    </row>
    <row r="34" spans="1:13" x14ac:dyDescent="0.2">
      <c r="A34" t="s">
        <v>7</v>
      </c>
      <c r="B34" t="s">
        <v>3</v>
      </c>
      <c r="C34">
        <v>3.9</v>
      </c>
      <c r="E34" t="s">
        <v>3</v>
      </c>
      <c r="F34">
        <v>0</v>
      </c>
      <c r="G34" t="s">
        <v>3</v>
      </c>
      <c r="H34">
        <v>1.5</v>
      </c>
      <c r="I34" t="s">
        <v>3</v>
      </c>
      <c r="J34">
        <v>29.5</v>
      </c>
      <c r="K34" t="s">
        <v>3</v>
      </c>
      <c r="L34">
        <v>2.9</v>
      </c>
      <c r="M34" t="s">
        <v>2</v>
      </c>
    </row>
    <row r="35" spans="1:13" x14ac:dyDescent="0.2">
      <c r="A35" t="s">
        <v>12</v>
      </c>
      <c r="B35" t="s">
        <v>3</v>
      </c>
      <c r="C35">
        <v>4.9000000000000004</v>
      </c>
      <c r="E35" t="s">
        <v>3</v>
      </c>
      <c r="F35">
        <v>1.2</v>
      </c>
      <c r="G35" t="s">
        <v>3</v>
      </c>
      <c r="H35">
        <v>2.2000000000000002</v>
      </c>
      <c r="I35" t="s">
        <v>3</v>
      </c>
      <c r="J35">
        <v>28.8</v>
      </c>
      <c r="K35" t="s">
        <v>3</v>
      </c>
      <c r="L35">
        <v>3.8</v>
      </c>
      <c r="M35" t="s">
        <v>2</v>
      </c>
    </row>
    <row r="36" spans="1:13" x14ac:dyDescent="0.2">
      <c r="A36" t="s">
        <v>13</v>
      </c>
      <c r="B36" t="s">
        <v>3</v>
      </c>
      <c r="C36">
        <v>4.5999999999999996</v>
      </c>
      <c r="E36" t="s">
        <v>3</v>
      </c>
      <c r="F36">
        <v>2</v>
      </c>
      <c r="G36" t="s">
        <v>3</v>
      </c>
      <c r="H36">
        <v>2.9</v>
      </c>
      <c r="I36" t="s">
        <v>3</v>
      </c>
      <c r="J36">
        <v>28.1</v>
      </c>
      <c r="K36" t="s">
        <v>3</v>
      </c>
      <c r="L36">
        <v>3.6</v>
      </c>
      <c r="M36" t="s">
        <v>2</v>
      </c>
    </row>
    <row r="37" spans="1:13" x14ac:dyDescent="0.2">
      <c r="A37" t="s">
        <v>14</v>
      </c>
      <c r="B37" t="s">
        <v>3</v>
      </c>
      <c r="C37">
        <v>5.7</v>
      </c>
      <c r="E37" t="s">
        <v>3</v>
      </c>
      <c r="F37">
        <v>7.4</v>
      </c>
      <c r="G37" t="s">
        <v>3</v>
      </c>
      <c r="H37">
        <v>7.7</v>
      </c>
      <c r="I37" t="s">
        <v>3</v>
      </c>
      <c r="J37">
        <v>24.9</v>
      </c>
      <c r="K37" t="s">
        <v>3</v>
      </c>
      <c r="L37">
        <v>4</v>
      </c>
      <c r="M37" t="s">
        <v>2</v>
      </c>
    </row>
    <row r="38" spans="1:13" x14ac:dyDescent="0.2">
      <c r="A38" t="s">
        <v>15</v>
      </c>
      <c r="B38" t="s">
        <v>3</v>
      </c>
      <c r="C38">
        <v>5.6</v>
      </c>
      <c r="E38" t="s">
        <v>3</v>
      </c>
      <c r="F38">
        <v>3.2</v>
      </c>
      <c r="G38" t="s">
        <v>3</v>
      </c>
      <c r="H38">
        <v>3.8</v>
      </c>
      <c r="I38" t="s">
        <v>3</v>
      </c>
      <c r="J38">
        <v>25.1</v>
      </c>
      <c r="K38" t="s">
        <v>3</v>
      </c>
      <c r="L38">
        <v>4.0999999999999996</v>
      </c>
      <c r="M38" t="s">
        <v>2</v>
      </c>
    </row>
    <row r="39" spans="1:13" x14ac:dyDescent="0.2">
      <c r="A39" t="s">
        <v>8</v>
      </c>
      <c r="B39" t="s">
        <v>3</v>
      </c>
      <c r="C39">
        <v>11.9</v>
      </c>
      <c r="E39" t="s">
        <v>3</v>
      </c>
      <c r="F39">
        <v>1.1000000000000001</v>
      </c>
      <c r="G39" t="s">
        <v>3</v>
      </c>
      <c r="H39">
        <v>6</v>
      </c>
      <c r="I39" t="s">
        <v>3</v>
      </c>
      <c r="J39">
        <v>21.5</v>
      </c>
      <c r="K39" t="s">
        <v>3</v>
      </c>
      <c r="L39">
        <v>5.0999999999999996</v>
      </c>
      <c r="M39" t="s">
        <v>2</v>
      </c>
    </row>
    <row r="40" spans="1:13" x14ac:dyDescent="0.2">
      <c r="A40" t="s">
        <v>9</v>
      </c>
      <c r="B40" t="s">
        <v>3</v>
      </c>
      <c r="C40">
        <v>7.2</v>
      </c>
      <c r="E40" t="s">
        <v>3</v>
      </c>
      <c r="F40">
        <v>0.7</v>
      </c>
      <c r="G40" t="s">
        <v>3</v>
      </c>
      <c r="H40">
        <v>6.2</v>
      </c>
      <c r="I40" t="s">
        <v>3</v>
      </c>
      <c r="J40">
        <v>36.200000000000003</v>
      </c>
      <c r="K40" t="s">
        <v>3</v>
      </c>
      <c r="L40">
        <v>5.6</v>
      </c>
      <c r="M40" t="s">
        <v>2</v>
      </c>
    </row>
    <row r="41" spans="1:13" x14ac:dyDescent="0.2">
      <c r="A41" t="s">
        <v>10</v>
      </c>
      <c r="B41" t="s">
        <v>3</v>
      </c>
      <c r="C41">
        <v>10.8</v>
      </c>
      <c r="E41" t="s">
        <v>3</v>
      </c>
      <c r="F41">
        <v>5.7</v>
      </c>
      <c r="G41" t="s">
        <v>3</v>
      </c>
      <c r="H41">
        <v>7.7</v>
      </c>
      <c r="I41" t="s">
        <v>3</v>
      </c>
      <c r="J41">
        <v>24.4</v>
      </c>
      <c r="K41" t="s">
        <v>3</v>
      </c>
      <c r="L41">
        <v>7.2</v>
      </c>
      <c r="M41" t="s">
        <v>2</v>
      </c>
    </row>
    <row r="42" spans="1:13" x14ac:dyDescent="0.2">
      <c r="A42" t="s">
        <v>2</v>
      </c>
    </row>
    <row r="43" spans="1:13" x14ac:dyDescent="0.2">
      <c r="A43" t="s">
        <v>11</v>
      </c>
      <c r="B43" t="s">
        <v>3</v>
      </c>
      <c r="C43">
        <v>3.3</v>
      </c>
      <c r="E43" t="s">
        <v>3</v>
      </c>
      <c r="F43">
        <v>0.1</v>
      </c>
      <c r="G43" t="s">
        <v>3</v>
      </c>
      <c r="H43">
        <v>1.1000000000000001</v>
      </c>
      <c r="I43" t="s">
        <v>3</v>
      </c>
      <c r="J43">
        <v>33.799999999999997</v>
      </c>
      <c r="K43" t="s">
        <v>3</v>
      </c>
      <c r="L43">
        <v>2.7</v>
      </c>
      <c r="M43" t="s">
        <v>2</v>
      </c>
    </row>
    <row r="44" spans="1:13" x14ac:dyDescent="0.2">
      <c r="A44" t="s">
        <v>16</v>
      </c>
      <c r="B44" t="s">
        <v>3</v>
      </c>
      <c r="C44">
        <v>4.5</v>
      </c>
      <c r="E44" t="s">
        <v>3</v>
      </c>
      <c r="F44">
        <v>0</v>
      </c>
      <c r="G44" t="s">
        <v>3</v>
      </c>
      <c r="H44">
        <v>1.9</v>
      </c>
      <c r="I44" t="s">
        <v>3</v>
      </c>
      <c r="J44">
        <v>25.1</v>
      </c>
      <c r="K44" t="s">
        <v>3</v>
      </c>
      <c r="L44">
        <v>3.1</v>
      </c>
      <c r="M44" t="s">
        <v>2</v>
      </c>
    </row>
    <row r="45" spans="1:13" x14ac:dyDescent="0.2">
      <c r="A45" t="s">
        <v>17</v>
      </c>
      <c r="B45" t="s">
        <v>3</v>
      </c>
      <c r="C45">
        <v>3.5</v>
      </c>
      <c r="E45" t="s">
        <v>3</v>
      </c>
      <c r="F45">
        <v>2.1</v>
      </c>
      <c r="G45" t="s">
        <v>3</v>
      </c>
      <c r="H45">
        <v>2.6</v>
      </c>
      <c r="I45" t="s">
        <v>3</v>
      </c>
      <c r="J45">
        <v>32.200000000000003</v>
      </c>
      <c r="K45" t="s">
        <v>3</v>
      </c>
      <c r="L45">
        <v>3.2</v>
      </c>
      <c r="M45" t="s">
        <v>2</v>
      </c>
    </row>
    <row r="46" spans="1:13" x14ac:dyDescent="0.2">
      <c r="A46" t="s">
        <v>18</v>
      </c>
      <c r="B46" t="s">
        <v>3</v>
      </c>
      <c r="C46">
        <v>5.7</v>
      </c>
      <c r="E46" t="s">
        <v>3</v>
      </c>
      <c r="F46">
        <v>2</v>
      </c>
      <c r="G46" t="s">
        <v>3</v>
      </c>
      <c r="H46">
        <v>3.1</v>
      </c>
      <c r="I46" t="s">
        <v>3</v>
      </c>
      <c r="J46">
        <v>24</v>
      </c>
      <c r="K46" t="s">
        <v>3</v>
      </c>
      <c r="L46">
        <v>4</v>
      </c>
      <c r="M46" t="s">
        <v>2</v>
      </c>
    </row>
    <row r="47" spans="1:13" x14ac:dyDescent="0.2">
      <c r="A47" t="s">
        <v>19</v>
      </c>
      <c r="B47" t="s">
        <v>3</v>
      </c>
      <c r="C47">
        <v>5.2</v>
      </c>
      <c r="E47" t="s">
        <v>3</v>
      </c>
      <c r="F47">
        <v>7.3</v>
      </c>
      <c r="G47" t="s">
        <v>3</v>
      </c>
      <c r="H47">
        <v>7.6</v>
      </c>
      <c r="I47" t="s">
        <v>3</v>
      </c>
      <c r="J47">
        <v>26.3</v>
      </c>
      <c r="K47" t="s">
        <v>3</v>
      </c>
      <c r="L47">
        <v>3.7</v>
      </c>
      <c r="M47" t="s">
        <v>2</v>
      </c>
    </row>
    <row r="48" spans="1:13" x14ac:dyDescent="0.2">
      <c r="A48" t="s">
        <v>20</v>
      </c>
      <c r="B48" t="s">
        <v>3</v>
      </c>
      <c r="C48">
        <v>6.3</v>
      </c>
      <c r="E48" t="s">
        <v>3</v>
      </c>
      <c r="F48">
        <v>7.5</v>
      </c>
      <c r="G48" t="s">
        <v>3</v>
      </c>
      <c r="H48">
        <v>7.8</v>
      </c>
      <c r="I48" t="s">
        <v>3</v>
      </c>
      <c r="J48">
        <v>23.5</v>
      </c>
      <c r="K48" t="s">
        <v>3</v>
      </c>
      <c r="L48">
        <v>4.2</v>
      </c>
      <c r="M48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2-GaussianTruth</vt:lpstr>
      <vt:lpstr>1-GaussianTruth</vt:lpstr>
      <vt:lpstr>1-Truth NP</vt:lpstr>
      <vt:lpstr>Truth 2 - NP</vt:lpstr>
      <vt:lpstr>Truth 2 Gaussian</vt:lpstr>
      <vt:lpstr>Truth 2 all</vt:lpstr>
      <vt:lpstr>Truth 2 -summary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Erica Ashe</dc:creator>
  <cp:lastModifiedBy>Erica Ashe</cp:lastModifiedBy>
  <dcterms:created xsi:type="dcterms:W3CDTF">2020-01-21T02:33:20Z</dcterms:created>
  <dcterms:modified xsi:type="dcterms:W3CDTF">2021-09-23T14:15:14Z</dcterms:modified>
</cp:coreProperties>
</file>