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arte_BF avec R\"/>
    </mc:Choice>
  </mc:AlternateContent>
  <bookViews>
    <workbookView xWindow="0" yWindow="0" windowWidth="28800" windowHeight="12135"/>
  </bookViews>
  <sheets>
    <sheet name="Feuil2" sheetId="3" r:id="rId1"/>
    <sheet name="Graphique1" sheetId="2" r:id="rId2"/>
    <sheet name="Feuil1" sheetId="1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4" i="3"/>
  <c r="E3" i="3"/>
  <c r="E2" i="3"/>
  <c r="B2" i="3" l="1"/>
  <c r="C2" i="3"/>
  <c r="C5" i="3" s="1"/>
  <c r="D2" i="3"/>
  <c r="F2" i="3"/>
  <c r="B3" i="3"/>
  <c r="D3" i="3"/>
  <c r="F3" i="3"/>
  <c r="D5" i="3"/>
  <c r="F5" i="3"/>
  <c r="G5" i="3"/>
  <c r="H5" i="3"/>
  <c r="B5" i="3" l="1"/>
</calcChain>
</file>

<file path=xl/sharedStrings.xml><?xml version="1.0" encoding="utf-8"?>
<sst xmlns="http://schemas.openxmlformats.org/spreadsheetml/2006/main" count="102" uniqueCount="39">
  <si>
    <t>Commune</t>
  </si>
  <si>
    <t>Bobo ARR3</t>
  </si>
  <si>
    <t>Ouaga ARR12</t>
  </si>
  <si>
    <t>Ouaga ARR5</t>
  </si>
  <si>
    <t>Total</t>
  </si>
  <si>
    <t>Étiquettes de lignes</t>
  </si>
  <si>
    <t>Total général</t>
  </si>
  <si>
    <t>Étiquettes de colonnes</t>
  </si>
  <si>
    <t>Somme de Nombre de ménage dont le CM est une femme</t>
  </si>
  <si>
    <t>Total Somme de Nombre de ménage dont le CM est une femme</t>
  </si>
  <si>
    <t>Total Somme de Nombre de personnes vulnérables</t>
  </si>
  <si>
    <t>Somme de Nombre de personnes vulnérables</t>
  </si>
  <si>
    <t>Total 232</t>
  </si>
  <si>
    <t>Total 68</t>
  </si>
  <si>
    <t>Total 41</t>
  </si>
  <si>
    <t>Total 2446</t>
  </si>
  <si>
    <t>Total 339</t>
  </si>
  <si>
    <t>Total 151</t>
  </si>
  <si>
    <t>Total 1175</t>
  </si>
  <si>
    <t>Total 166</t>
  </si>
  <si>
    <t>Total 65</t>
  </si>
  <si>
    <t>Somme de Nombre de fille de plus de 15ans</t>
  </si>
  <si>
    <t>Total Somme de Nombre de fille de plus de 15ans</t>
  </si>
  <si>
    <t>Somme de Nombre de personne non actives</t>
  </si>
  <si>
    <t>Total Somme de Nombre de personne non actives</t>
  </si>
  <si>
    <t>Somme de Nombre de personnes malade/handicapé</t>
  </si>
  <si>
    <t>Total Somme de Nombre de personnes malade/handicapé</t>
  </si>
  <si>
    <t>Somme de Nombre de Ménages vulnérables</t>
  </si>
  <si>
    <t>Total Somme de Nombre de Ménages vulnérables</t>
  </si>
  <si>
    <t>Total 27</t>
  </si>
  <si>
    <t>Total 63</t>
  </si>
  <si>
    <t>Total 392</t>
  </si>
  <si>
    <t>Nbre ménage avec enft manlnutris</t>
  </si>
  <si>
    <t>Nbre ménage avec C.M. femme</t>
  </si>
  <si>
    <t>Nbre pers non actifs</t>
  </si>
  <si>
    <t>Nbre fille age &gt; 15ans</t>
  </si>
  <si>
    <t>Nbre  Ménages vul</t>
  </si>
  <si>
    <t>Nbre pers vul</t>
  </si>
  <si>
    <t>Nbre pers malade/handicap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</si>
</sst>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7" xfId="0" applyFont="1" applyBorder="1"/>
    <xf numFmtId="0" fontId="2" fillId="0" borderId="8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[Recap_donnesPAM.xlsx]Feuil1!Tableau croisé dynamique1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Feuil1!$B$11:$B$17</c:f>
              <c:strCache>
                <c:ptCount val="1"/>
                <c:pt idx="0">
                  <c:v>Somme de Nombre de personnes vulnérables - 41 - 151 - 65 - 27 - 0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Feuil1!$A$18:$A$21</c:f>
              <c:strCache>
                <c:ptCount val="3"/>
                <c:pt idx="0">
                  <c:v>Bobo ARR3</c:v>
                </c:pt>
                <c:pt idx="1">
                  <c:v>Ouaga ARR12</c:v>
                </c:pt>
                <c:pt idx="2">
                  <c:v>Ouaga ARR5</c:v>
                </c:pt>
              </c:strCache>
            </c:strRef>
          </c:cat>
          <c:val>
            <c:numRef>
              <c:f>Feuil1!$B$18:$B$21</c:f>
              <c:numCache>
                <c:formatCode>General</c:formatCode>
                <c:ptCount val="3"/>
                <c:pt idx="2">
                  <c:v>193</c:v>
                </c:pt>
              </c:numCache>
            </c:numRef>
          </c:val>
        </c:ser>
        <c:ser>
          <c:idx val="1"/>
          <c:order val="1"/>
          <c:tx>
            <c:strRef>
              <c:f>Feuil1!$G$11:$G$17</c:f>
              <c:strCache>
                <c:ptCount val="1"/>
                <c:pt idx="0">
                  <c:v>Somme de Nombre de personnes vulnérables - 68 - 339 - 166 - 63 - 0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Feuil1!$A$18:$A$21</c:f>
              <c:strCache>
                <c:ptCount val="3"/>
                <c:pt idx="0">
                  <c:v>Bobo ARR3</c:v>
                </c:pt>
                <c:pt idx="1">
                  <c:v>Ouaga ARR12</c:v>
                </c:pt>
                <c:pt idx="2">
                  <c:v>Ouaga ARR5</c:v>
                </c:pt>
              </c:strCache>
            </c:strRef>
          </c:cat>
          <c:val>
            <c:numRef>
              <c:f>Feuil1!$G$18:$G$21</c:f>
              <c:numCache>
                <c:formatCode>General</c:formatCode>
                <c:ptCount val="3"/>
                <c:pt idx="1">
                  <c:v>430</c:v>
                </c:pt>
              </c:numCache>
            </c:numRef>
          </c:val>
        </c:ser>
        <c:ser>
          <c:idx val="2"/>
          <c:order val="2"/>
          <c:tx>
            <c:strRef>
              <c:f>Feuil1!$L$11:$L$17</c:f>
              <c:strCache>
                <c:ptCount val="1"/>
                <c:pt idx="0">
                  <c:v>Somme de Nombre de personnes vulnérables - 232 - 2446 - 1175 - 392 - 23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Feuil1!$A$18:$A$21</c:f>
              <c:strCache>
                <c:ptCount val="3"/>
                <c:pt idx="0">
                  <c:v>Bobo ARR3</c:v>
                </c:pt>
                <c:pt idx="1">
                  <c:v>Ouaga ARR12</c:v>
                </c:pt>
                <c:pt idx="2">
                  <c:v>Ouaga ARR5</c:v>
                </c:pt>
              </c:strCache>
            </c:strRef>
          </c:cat>
          <c:val>
            <c:numRef>
              <c:f>Feuil1!$L$18:$L$21</c:f>
              <c:numCache>
                <c:formatCode>General</c:formatCode>
                <c:ptCount val="3"/>
                <c:pt idx="0">
                  <c:v>3268</c:v>
                </c:pt>
              </c:numCache>
            </c:numRef>
          </c:val>
        </c:ser>
        <c:ser>
          <c:idx val="3"/>
          <c:order val="3"/>
          <c:tx>
            <c:strRef>
              <c:f>Feuil1!$Q$11:$Q$17</c:f>
              <c:strCache>
                <c:ptCount val="1"/>
                <c:pt idx="0">
                  <c:v>Somme de Nombre de personne non actives - 41 - 151 - 65 - 27 - 0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Feuil1!$A$18:$A$21</c:f>
              <c:strCache>
                <c:ptCount val="3"/>
                <c:pt idx="0">
                  <c:v>Bobo ARR3</c:v>
                </c:pt>
                <c:pt idx="1">
                  <c:v>Ouaga ARR12</c:v>
                </c:pt>
                <c:pt idx="2">
                  <c:v>Ouaga ARR5</c:v>
                </c:pt>
              </c:strCache>
            </c:strRef>
          </c:cat>
          <c:val>
            <c:numRef>
              <c:f>Feuil1!$Q$18:$Q$21</c:f>
              <c:numCache>
                <c:formatCode>General</c:formatCode>
                <c:ptCount val="3"/>
                <c:pt idx="2">
                  <c:v>151</c:v>
                </c:pt>
              </c:numCache>
            </c:numRef>
          </c:val>
        </c:ser>
        <c:ser>
          <c:idx val="4"/>
          <c:order val="4"/>
          <c:tx>
            <c:strRef>
              <c:f>Feuil1!$V$11:$V$17</c:f>
              <c:strCache>
                <c:ptCount val="1"/>
                <c:pt idx="0">
                  <c:v>Somme de Nombre de personne non actives - 68 - 339 - 166 - 63 - 0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Feuil1!$A$18:$A$21</c:f>
              <c:strCache>
                <c:ptCount val="3"/>
                <c:pt idx="0">
                  <c:v>Bobo ARR3</c:v>
                </c:pt>
                <c:pt idx="1">
                  <c:v>Ouaga ARR12</c:v>
                </c:pt>
                <c:pt idx="2">
                  <c:v>Ouaga ARR5</c:v>
                </c:pt>
              </c:strCache>
            </c:strRef>
          </c:cat>
          <c:val>
            <c:numRef>
              <c:f>Feuil1!$V$18:$V$21</c:f>
              <c:numCache>
                <c:formatCode>General</c:formatCode>
                <c:ptCount val="3"/>
                <c:pt idx="1">
                  <c:v>339</c:v>
                </c:pt>
              </c:numCache>
            </c:numRef>
          </c:val>
        </c:ser>
        <c:ser>
          <c:idx val="5"/>
          <c:order val="5"/>
          <c:tx>
            <c:strRef>
              <c:f>Feuil1!$AA$11:$AA$17</c:f>
              <c:strCache>
                <c:ptCount val="1"/>
                <c:pt idx="0">
                  <c:v>Somme de Nombre de personne non actives - 232 - 2446 - 1175 - 392 - 23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Feuil1!$A$18:$A$21</c:f>
              <c:strCache>
                <c:ptCount val="3"/>
                <c:pt idx="0">
                  <c:v>Bobo ARR3</c:v>
                </c:pt>
                <c:pt idx="1">
                  <c:v>Ouaga ARR12</c:v>
                </c:pt>
                <c:pt idx="2">
                  <c:v>Ouaga ARR5</c:v>
                </c:pt>
              </c:strCache>
            </c:strRef>
          </c:cat>
          <c:val>
            <c:numRef>
              <c:f>Feuil1!$AA$18:$AA$21</c:f>
              <c:numCache>
                <c:formatCode>General</c:formatCode>
                <c:ptCount val="3"/>
                <c:pt idx="0">
                  <c:v>2446</c:v>
                </c:pt>
              </c:numCache>
            </c:numRef>
          </c:val>
        </c:ser>
        <c:ser>
          <c:idx val="6"/>
          <c:order val="6"/>
          <c:tx>
            <c:strRef>
              <c:f>Feuil1!$AF$11:$AF$17</c:f>
              <c:strCache>
                <c:ptCount val="1"/>
                <c:pt idx="0">
                  <c:v>Somme de Nombre de fille de plus de 15ans - 41 - 151 - 65 - 27 - 0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Feuil1!$A$18:$A$21</c:f>
              <c:strCache>
                <c:ptCount val="3"/>
                <c:pt idx="0">
                  <c:v>Bobo ARR3</c:v>
                </c:pt>
                <c:pt idx="1">
                  <c:v>Ouaga ARR12</c:v>
                </c:pt>
                <c:pt idx="2">
                  <c:v>Ouaga ARR5</c:v>
                </c:pt>
              </c:strCache>
            </c:strRef>
          </c:cat>
          <c:val>
            <c:numRef>
              <c:f>Feuil1!$AF$18:$AF$21</c:f>
              <c:numCache>
                <c:formatCode>General</c:formatCode>
                <c:ptCount val="3"/>
                <c:pt idx="2">
                  <c:v>65</c:v>
                </c:pt>
              </c:numCache>
            </c:numRef>
          </c:val>
        </c:ser>
        <c:ser>
          <c:idx val="7"/>
          <c:order val="7"/>
          <c:tx>
            <c:strRef>
              <c:f>Feuil1!$AK$11:$AK$17</c:f>
              <c:strCache>
                <c:ptCount val="1"/>
                <c:pt idx="0">
                  <c:v>Somme de Nombre de fille de plus de 15ans - 68 - 339 - 166 - 63 - 0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Feuil1!$A$18:$A$21</c:f>
              <c:strCache>
                <c:ptCount val="3"/>
                <c:pt idx="0">
                  <c:v>Bobo ARR3</c:v>
                </c:pt>
                <c:pt idx="1">
                  <c:v>Ouaga ARR12</c:v>
                </c:pt>
                <c:pt idx="2">
                  <c:v>Ouaga ARR5</c:v>
                </c:pt>
              </c:strCache>
            </c:strRef>
          </c:cat>
          <c:val>
            <c:numRef>
              <c:f>Feuil1!$AK$18:$AK$21</c:f>
              <c:numCache>
                <c:formatCode>General</c:formatCode>
                <c:ptCount val="3"/>
                <c:pt idx="1">
                  <c:v>166</c:v>
                </c:pt>
              </c:numCache>
            </c:numRef>
          </c:val>
        </c:ser>
        <c:ser>
          <c:idx val="8"/>
          <c:order val="8"/>
          <c:tx>
            <c:strRef>
              <c:f>Feuil1!$AP$11:$AP$17</c:f>
              <c:strCache>
                <c:ptCount val="1"/>
                <c:pt idx="0">
                  <c:v>Somme de Nombre de fille de plus de 15ans - 232 - 2446 - 1175 - 392 - 23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Feuil1!$A$18:$A$21</c:f>
              <c:strCache>
                <c:ptCount val="3"/>
                <c:pt idx="0">
                  <c:v>Bobo ARR3</c:v>
                </c:pt>
                <c:pt idx="1">
                  <c:v>Ouaga ARR12</c:v>
                </c:pt>
                <c:pt idx="2">
                  <c:v>Ouaga ARR5</c:v>
                </c:pt>
              </c:strCache>
            </c:strRef>
          </c:cat>
          <c:val>
            <c:numRef>
              <c:f>Feuil1!$AP$18:$AP$21</c:f>
              <c:numCache>
                <c:formatCode>General</c:formatCode>
                <c:ptCount val="3"/>
                <c:pt idx="0">
                  <c:v>1175</c:v>
                </c:pt>
              </c:numCache>
            </c:numRef>
          </c:val>
        </c:ser>
        <c:ser>
          <c:idx val="9"/>
          <c:order val="9"/>
          <c:tx>
            <c:strRef>
              <c:f>Feuil1!$AU$11:$AU$17</c:f>
              <c:strCache>
                <c:ptCount val="1"/>
                <c:pt idx="0">
                  <c:v>Somme de Nombre de personnes malade/handicapé - 41 - 151 - 65 - 27 - 0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Feuil1!$A$18:$A$21</c:f>
              <c:strCache>
                <c:ptCount val="3"/>
                <c:pt idx="0">
                  <c:v>Bobo ARR3</c:v>
                </c:pt>
                <c:pt idx="1">
                  <c:v>Ouaga ARR12</c:v>
                </c:pt>
                <c:pt idx="2">
                  <c:v>Ouaga ARR5</c:v>
                </c:pt>
              </c:strCache>
            </c:strRef>
          </c:cat>
          <c:val>
            <c:numRef>
              <c:f>Feuil1!$AU$18:$AU$21</c:f>
              <c:numCache>
                <c:formatCode>General</c:formatCode>
                <c:ptCount val="3"/>
                <c:pt idx="2">
                  <c:v>41</c:v>
                </c:pt>
              </c:numCache>
            </c:numRef>
          </c:val>
        </c:ser>
        <c:ser>
          <c:idx val="10"/>
          <c:order val="10"/>
          <c:tx>
            <c:strRef>
              <c:f>Feuil1!$AZ$11:$AZ$17</c:f>
              <c:strCache>
                <c:ptCount val="1"/>
                <c:pt idx="0">
                  <c:v>Somme de Nombre de personnes malade/handicapé - 68 - 339 - 166 - 63 - 0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Feuil1!$A$18:$A$21</c:f>
              <c:strCache>
                <c:ptCount val="3"/>
                <c:pt idx="0">
                  <c:v>Bobo ARR3</c:v>
                </c:pt>
                <c:pt idx="1">
                  <c:v>Ouaga ARR12</c:v>
                </c:pt>
                <c:pt idx="2">
                  <c:v>Ouaga ARR5</c:v>
                </c:pt>
              </c:strCache>
            </c:strRef>
          </c:cat>
          <c:val>
            <c:numRef>
              <c:f>Feuil1!$AZ$18:$AZ$21</c:f>
              <c:numCache>
                <c:formatCode>General</c:formatCode>
                <c:ptCount val="3"/>
                <c:pt idx="1">
                  <c:v>68</c:v>
                </c:pt>
              </c:numCache>
            </c:numRef>
          </c:val>
        </c:ser>
        <c:ser>
          <c:idx val="11"/>
          <c:order val="11"/>
          <c:tx>
            <c:strRef>
              <c:f>Feuil1!$BE$11:$BE$17</c:f>
              <c:strCache>
                <c:ptCount val="1"/>
                <c:pt idx="0">
                  <c:v>Somme de Nombre de personnes malade/handicapé - 232 - 2446 - 1175 - 392 - 23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Feuil1!$A$18:$A$21</c:f>
              <c:strCache>
                <c:ptCount val="3"/>
                <c:pt idx="0">
                  <c:v>Bobo ARR3</c:v>
                </c:pt>
                <c:pt idx="1">
                  <c:v>Ouaga ARR12</c:v>
                </c:pt>
                <c:pt idx="2">
                  <c:v>Ouaga ARR5</c:v>
                </c:pt>
              </c:strCache>
            </c:strRef>
          </c:cat>
          <c:val>
            <c:numRef>
              <c:f>Feuil1!$BE$18:$BE$21</c:f>
              <c:numCache>
                <c:formatCode>General</c:formatCode>
                <c:ptCount val="3"/>
                <c:pt idx="0">
                  <c:v>232</c:v>
                </c:pt>
              </c:numCache>
            </c:numRef>
          </c:val>
        </c:ser>
        <c:ser>
          <c:idx val="12"/>
          <c:order val="12"/>
          <c:tx>
            <c:strRef>
              <c:f>Feuil1!$BJ$11:$BJ$17</c:f>
              <c:strCache>
                <c:ptCount val="1"/>
                <c:pt idx="0">
                  <c:v>Somme de Nombre de Ménages vulnérables - 41 - 151 - 65 - 27 - 0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Feuil1!$A$18:$A$21</c:f>
              <c:strCache>
                <c:ptCount val="3"/>
                <c:pt idx="0">
                  <c:v>Bobo ARR3</c:v>
                </c:pt>
                <c:pt idx="1">
                  <c:v>Ouaga ARR12</c:v>
                </c:pt>
                <c:pt idx="2">
                  <c:v>Ouaga ARR5</c:v>
                </c:pt>
              </c:strCache>
            </c:strRef>
          </c:cat>
          <c:val>
            <c:numRef>
              <c:f>Feuil1!$BJ$18:$BJ$21</c:f>
              <c:numCache>
                <c:formatCode>General</c:formatCode>
                <c:ptCount val="3"/>
                <c:pt idx="2">
                  <c:v>27</c:v>
                </c:pt>
              </c:numCache>
            </c:numRef>
          </c:val>
        </c:ser>
        <c:ser>
          <c:idx val="13"/>
          <c:order val="13"/>
          <c:tx>
            <c:strRef>
              <c:f>Feuil1!$BO$11:$BO$17</c:f>
              <c:strCache>
                <c:ptCount val="1"/>
                <c:pt idx="0">
                  <c:v>Somme de Nombre de Ménages vulnérables - 68 - 339 - 166 - 63 - 0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Feuil1!$A$18:$A$21</c:f>
              <c:strCache>
                <c:ptCount val="3"/>
                <c:pt idx="0">
                  <c:v>Bobo ARR3</c:v>
                </c:pt>
                <c:pt idx="1">
                  <c:v>Ouaga ARR12</c:v>
                </c:pt>
                <c:pt idx="2">
                  <c:v>Ouaga ARR5</c:v>
                </c:pt>
              </c:strCache>
            </c:strRef>
          </c:cat>
          <c:val>
            <c:numRef>
              <c:f>Feuil1!$BO$18:$BO$21</c:f>
              <c:numCache>
                <c:formatCode>General</c:formatCode>
                <c:ptCount val="3"/>
                <c:pt idx="1">
                  <c:v>63</c:v>
                </c:pt>
              </c:numCache>
            </c:numRef>
          </c:val>
        </c:ser>
        <c:ser>
          <c:idx val="14"/>
          <c:order val="14"/>
          <c:tx>
            <c:strRef>
              <c:f>Feuil1!$BT$11:$BT$17</c:f>
              <c:strCache>
                <c:ptCount val="1"/>
                <c:pt idx="0">
                  <c:v>Somme de Nombre de Ménages vulnérables - 232 - 2446 - 1175 - 392 - 23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Feuil1!$A$18:$A$21</c:f>
              <c:strCache>
                <c:ptCount val="3"/>
                <c:pt idx="0">
                  <c:v>Bobo ARR3</c:v>
                </c:pt>
                <c:pt idx="1">
                  <c:v>Ouaga ARR12</c:v>
                </c:pt>
                <c:pt idx="2">
                  <c:v>Ouaga ARR5</c:v>
                </c:pt>
              </c:strCache>
            </c:strRef>
          </c:cat>
          <c:val>
            <c:numRef>
              <c:f>Feuil1!$BT$18:$BT$21</c:f>
              <c:numCache>
                <c:formatCode>General</c:formatCode>
                <c:ptCount val="3"/>
                <c:pt idx="0">
                  <c:v>392</c:v>
                </c:pt>
              </c:numCache>
            </c:numRef>
          </c:val>
        </c:ser>
        <c:ser>
          <c:idx val="15"/>
          <c:order val="15"/>
          <c:tx>
            <c:strRef>
              <c:f>Feuil1!$BY$11:$BY$17</c:f>
              <c:strCache>
                <c:ptCount val="1"/>
                <c:pt idx="0">
                  <c:v>Somme de Nombre de ménage dont le CM est une femme - 41 - 151 - 65 - 27 - 0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Feuil1!$A$18:$A$21</c:f>
              <c:strCache>
                <c:ptCount val="3"/>
                <c:pt idx="0">
                  <c:v>Bobo ARR3</c:v>
                </c:pt>
                <c:pt idx="1">
                  <c:v>Ouaga ARR12</c:v>
                </c:pt>
                <c:pt idx="2">
                  <c:v>Ouaga ARR5</c:v>
                </c:pt>
              </c:strCache>
            </c:strRef>
          </c:cat>
          <c:val>
            <c:numRef>
              <c:f>Feuil1!$BY$18:$BY$21</c:f>
              <c:numCache>
                <c:formatCode>General</c:formatCode>
                <c:ptCount val="3"/>
                <c:pt idx="2">
                  <c:v>7</c:v>
                </c:pt>
              </c:numCache>
            </c:numRef>
          </c:val>
        </c:ser>
        <c:ser>
          <c:idx val="16"/>
          <c:order val="16"/>
          <c:tx>
            <c:strRef>
              <c:f>Feuil1!$CD$11:$CD$17</c:f>
              <c:strCache>
                <c:ptCount val="1"/>
                <c:pt idx="0">
                  <c:v>Somme de Nombre de ménage dont le CM est une femme - 68 - 339 - 166 - 63 - 0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Feuil1!$A$18:$A$21</c:f>
              <c:strCache>
                <c:ptCount val="3"/>
                <c:pt idx="0">
                  <c:v>Bobo ARR3</c:v>
                </c:pt>
                <c:pt idx="1">
                  <c:v>Ouaga ARR12</c:v>
                </c:pt>
                <c:pt idx="2">
                  <c:v>Ouaga ARR5</c:v>
                </c:pt>
              </c:strCache>
            </c:strRef>
          </c:cat>
          <c:val>
            <c:numRef>
              <c:f>Feuil1!$CD$18:$CD$21</c:f>
              <c:numCache>
                <c:formatCode>General</c:formatCode>
                <c:ptCount val="3"/>
                <c:pt idx="1">
                  <c:v>18</c:v>
                </c:pt>
              </c:numCache>
            </c:numRef>
          </c:val>
        </c:ser>
        <c:ser>
          <c:idx val="17"/>
          <c:order val="17"/>
          <c:tx>
            <c:strRef>
              <c:f>Feuil1!$CI$11:$CI$17</c:f>
              <c:strCache>
                <c:ptCount val="1"/>
                <c:pt idx="0">
                  <c:v>Somme de Nombre de ménage dont le CM est une femme - 232 - 2446 - 1175 - 392 - 23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Feuil1!$A$18:$A$21</c:f>
              <c:strCache>
                <c:ptCount val="3"/>
                <c:pt idx="0">
                  <c:v>Bobo ARR3</c:v>
                </c:pt>
                <c:pt idx="1">
                  <c:v>Ouaga ARR12</c:v>
                </c:pt>
                <c:pt idx="2">
                  <c:v>Ouaga ARR5</c:v>
                </c:pt>
              </c:strCache>
            </c:strRef>
          </c:cat>
          <c:val>
            <c:numRef>
              <c:f>Feuil1!$CI$18:$CI$21</c:f>
              <c:numCache>
                <c:formatCode>General</c:formatCode>
                <c:ptCount val="3"/>
                <c:pt idx="0">
                  <c:v>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854960"/>
        <c:axId val="1918851696"/>
      </c:barChart>
      <c:catAx>
        <c:axId val="191885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8851696"/>
        <c:crosses val="autoZero"/>
        <c:auto val="1"/>
        <c:lblAlgn val="ctr"/>
        <c:lblOffset val="100"/>
        <c:noMultiLvlLbl val="0"/>
      </c:catAx>
      <c:valAx>
        <c:axId val="19188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885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897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970.381963078704" createdVersion="5" refreshedVersion="5" minRefreshableVersion="3" recordCount="4">
  <cacheSource type="worksheet">
    <worksheetSource name="Tableau1"/>
  </cacheSource>
  <cacheFields count="8">
    <cacheField name="Commune" numFmtId="0">
      <sharedItems count="4">
        <s v="Bobo ARR3"/>
        <s v="Ouaga ARR12"/>
        <s v="Ouaga ARR5"/>
        <s v="Total"/>
      </sharedItems>
    </cacheField>
    <cacheField name="Nombre de personnes malade/handicapé" numFmtId="0">
      <sharedItems containsSemiMixedTypes="0" containsString="0" containsNumber="1" containsInteger="1" minValue="41" maxValue="341" count="4">
        <n v="232"/>
        <n v="68"/>
        <n v="41"/>
        <n v="341"/>
      </sharedItems>
    </cacheField>
    <cacheField name="Nombre de ménage ayant des enft manlnutris" numFmtId="0">
      <sharedItems containsSemiMixedTypes="0" containsString="0" containsNumber="1" containsInteger="1" minValue="0" maxValue="23" count="2">
        <n v="23"/>
        <n v="0"/>
      </sharedItems>
    </cacheField>
    <cacheField name="Nombre de ménage dont le CM est une femme" numFmtId="0">
      <sharedItems containsSemiMixedTypes="0" containsString="0" containsNumber="1" containsInteger="1" minValue="7" maxValue="160" count="4">
        <n v="135"/>
        <n v="18"/>
        <n v="7"/>
        <n v="160"/>
      </sharedItems>
    </cacheField>
    <cacheField name="Nombre de personne non actives" numFmtId="0">
      <sharedItems containsSemiMixedTypes="0" containsString="0" containsNumber="1" containsInteger="1" minValue="151" maxValue="2936" count="4">
        <n v="2446"/>
        <n v="339"/>
        <n v="151"/>
        <n v="2936"/>
      </sharedItems>
    </cacheField>
    <cacheField name="Nombre de fille de plus de 15ans" numFmtId="0">
      <sharedItems containsSemiMixedTypes="0" containsString="0" containsNumber="1" containsInteger="1" minValue="65" maxValue="1406" count="4">
        <n v="1175"/>
        <n v="166"/>
        <n v="65"/>
        <n v="1406"/>
      </sharedItems>
    </cacheField>
    <cacheField name="Nombre de Ménages vulnérables" numFmtId="0">
      <sharedItems containsSemiMixedTypes="0" containsString="0" containsNumber="1" containsInteger="1" minValue="27" maxValue="482" count="4">
        <n v="392"/>
        <n v="63"/>
        <n v="27"/>
        <n v="482"/>
      </sharedItems>
    </cacheField>
    <cacheField name="Nombre de personnes vulnérables" numFmtId="0">
      <sharedItems containsSemiMixedTypes="0" containsString="0" containsNumber="1" containsInteger="1" minValue="193" maxValue="3891" count="4">
        <n v="3268"/>
        <n v="430"/>
        <n v="193"/>
        <n v="389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1"/>
    <x v="2"/>
    <x v="2"/>
    <x v="2"/>
    <x v="2"/>
    <x v="2"/>
  </r>
  <r>
    <x v="3"/>
    <x v="3"/>
    <x v="0"/>
    <x v="3"/>
    <x v="3"/>
    <x v="3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2">
  <location ref="A11:CS21" firstHeaderRow="1" firstDataRow="7" firstDataCol="1"/>
  <pivotFields count="8">
    <pivotField axis="axisRow" showAll="0">
      <items count="5">
        <item x="0"/>
        <item x="1"/>
        <item x="2"/>
        <item h="1" x="3"/>
        <item t="default"/>
      </items>
    </pivotField>
    <pivotField axis="axisCol" dataField="1" showAll="0">
      <items count="5">
        <item x="2"/>
        <item x="1"/>
        <item x="0"/>
        <item x="3"/>
        <item t="default"/>
      </items>
    </pivotField>
    <pivotField axis="axisCol" showAll="0">
      <items count="3">
        <item x="1"/>
        <item x="0"/>
        <item t="default"/>
      </items>
    </pivotField>
    <pivotField dataField="1" showAll="0">
      <items count="5">
        <item x="2"/>
        <item x="1"/>
        <item x="0"/>
        <item x="3"/>
        <item t="default"/>
      </items>
    </pivotField>
    <pivotField axis="axisCol" dataField="1" showAll="0">
      <items count="5">
        <item x="2"/>
        <item x="1"/>
        <item x="0"/>
        <item x="3"/>
        <item t="default"/>
      </items>
    </pivotField>
    <pivotField axis="axisCol" dataField="1" showAll="0">
      <items count="5">
        <item x="2"/>
        <item x="1"/>
        <item x="0"/>
        <item x="3"/>
        <item t="default"/>
      </items>
    </pivotField>
    <pivotField axis="axisCol" dataField="1" showAll="0">
      <items count="5">
        <item x="2"/>
        <item x="1"/>
        <item x="0"/>
        <item x="3"/>
        <item t="default"/>
      </items>
    </pivotField>
    <pivotField dataField="1" showAll="0">
      <items count="5">
        <item x="2"/>
        <item x="1"/>
        <item x="0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6">
    <field x="-2"/>
    <field x="1"/>
    <field x="4"/>
    <field x="5"/>
    <field x="6"/>
    <field x="2"/>
  </colFields>
  <colItems count="96">
    <i>
      <x/>
      <x/>
      <x/>
      <x/>
      <x/>
      <x/>
    </i>
    <i t="default" r="4">
      <x/>
    </i>
    <i t="default" r="3">
      <x/>
    </i>
    <i t="default" r="2">
      <x/>
    </i>
    <i t="default" r="1">
      <x/>
    </i>
    <i r="1">
      <x v="1"/>
      <x v="1"/>
      <x v="1"/>
      <x v="1"/>
      <x/>
    </i>
    <i t="default" r="4">
      <x v="1"/>
    </i>
    <i t="default" r="3">
      <x v="1"/>
    </i>
    <i t="default" r="2">
      <x v="1"/>
    </i>
    <i t="default" r="1">
      <x v="1"/>
    </i>
    <i r="1">
      <x v="2"/>
      <x v="2"/>
      <x v="2"/>
      <x v="2"/>
      <x v="1"/>
    </i>
    <i t="default" r="4">
      <x v="2"/>
    </i>
    <i t="default" r="3">
      <x v="2"/>
    </i>
    <i t="default" r="2">
      <x v="2"/>
    </i>
    <i t="default" r="1">
      <x v="2"/>
    </i>
    <i i="1">
      <x v="1"/>
      <x/>
      <x/>
      <x/>
      <x/>
      <x/>
    </i>
    <i t="default" r="4" i="1">
      <x/>
    </i>
    <i t="default" r="3" i="1">
      <x/>
    </i>
    <i t="default" r="2" i="1">
      <x/>
    </i>
    <i t="default" r="1" i="1">
      <x/>
    </i>
    <i r="1" i="1">
      <x v="1"/>
      <x v="1"/>
      <x v="1"/>
      <x v="1"/>
      <x/>
    </i>
    <i t="default" r="4" i="1">
      <x v="1"/>
    </i>
    <i t="default" r="3" i="1">
      <x v="1"/>
    </i>
    <i t="default" r="2" i="1">
      <x v="1"/>
    </i>
    <i t="default" r="1" i="1">
      <x v="1"/>
    </i>
    <i r="1" i="1">
      <x v="2"/>
      <x v="2"/>
      <x v="2"/>
      <x v="2"/>
      <x v="1"/>
    </i>
    <i t="default" r="4" i="1">
      <x v="2"/>
    </i>
    <i t="default" r="3" i="1">
      <x v="2"/>
    </i>
    <i t="default" r="2" i="1">
      <x v="2"/>
    </i>
    <i t="default" r="1" i="1">
      <x v="2"/>
    </i>
    <i i="2">
      <x v="2"/>
      <x/>
      <x/>
      <x/>
      <x/>
      <x/>
    </i>
    <i t="default" r="4" i="2">
      <x/>
    </i>
    <i t="default" r="3" i="2">
      <x/>
    </i>
    <i t="default" r="2" i="2">
      <x/>
    </i>
    <i t="default" r="1" i="2">
      <x/>
    </i>
    <i r="1" i="2">
      <x v="1"/>
      <x v="1"/>
      <x v="1"/>
      <x v="1"/>
      <x/>
    </i>
    <i t="default" r="4" i="2">
      <x v="1"/>
    </i>
    <i t="default" r="3" i="2">
      <x v="1"/>
    </i>
    <i t="default" r="2" i="2">
      <x v="1"/>
    </i>
    <i t="default" r="1" i="2">
      <x v="1"/>
    </i>
    <i r="1" i="2">
      <x v="2"/>
      <x v="2"/>
      <x v="2"/>
      <x v="2"/>
      <x v="1"/>
    </i>
    <i t="default" r="4" i="2">
      <x v="2"/>
    </i>
    <i t="default" r="3" i="2">
      <x v="2"/>
    </i>
    <i t="default" r="2" i="2">
      <x v="2"/>
    </i>
    <i t="default" r="1" i="2">
      <x v="2"/>
    </i>
    <i i="3">
      <x v="3"/>
      <x/>
      <x/>
      <x/>
      <x/>
      <x/>
    </i>
    <i t="default" r="4" i="3">
      <x/>
    </i>
    <i t="default" r="3" i="3">
      <x/>
    </i>
    <i t="default" r="2" i="3">
      <x/>
    </i>
    <i t="default" r="1" i="3">
      <x/>
    </i>
    <i r="1" i="3">
      <x v="1"/>
      <x v="1"/>
      <x v="1"/>
      <x v="1"/>
      <x/>
    </i>
    <i t="default" r="4" i="3">
      <x v="1"/>
    </i>
    <i t="default" r="3" i="3">
      <x v="1"/>
    </i>
    <i t="default" r="2" i="3">
      <x v="1"/>
    </i>
    <i t="default" r="1" i="3">
      <x v="1"/>
    </i>
    <i r="1" i="3">
      <x v="2"/>
      <x v="2"/>
      <x v="2"/>
      <x v="2"/>
      <x v="1"/>
    </i>
    <i t="default" r="4" i="3">
      <x v="2"/>
    </i>
    <i t="default" r="3" i="3">
      <x v="2"/>
    </i>
    <i t="default" r="2" i="3">
      <x v="2"/>
    </i>
    <i t="default" r="1" i="3">
      <x v="2"/>
    </i>
    <i i="4">
      <x v="4"/>
      <x/>
      <x/>
      <x/>
      <x/>
      <x/>
    </i>
    <i t="default" r="4" i="4">
      <x/>
    </i>
    <i t="default" r="3" i="4">
      <x/>
    </i>
    <i t="default" r="2" i="4">
      <x/>
    </i>
    <i t="default" r="1" i="4">
      <x/>
    </i>
    <i r="1" i="4">
      <x v="1"/>
      <x v="1"/>
      <x v="1"/>
      <x v="1"/>
      <x/>
    </i>
    <i t="default" r="4" i="4">
      <x v="1"/>
    </i>
    <i t="default" r="3" i="4">
      <x v="1"/>
    </i>
    <i t="default" r="2" i="4">
      <x v="1"/>
    </i>
    <i t="default" r="1" i="4">
      <x v="1"/>
    </i>
    <i r="1" i="4">
      <x v="2"/>
      <x v="2"/>
      <x v="2"/>
      <x v="2"/>
      <x v="1"/>
    </i>
    <i t="default" r="4" i="4">
      <x v="2"/>
    </i>
    <i t="default" r="3" i="4">
      <x v="2"/>
    </i>
    <i t="default" r="2" i="4">
      <x v="2"/>
    </i>
    <i t="default" r="1" i="4">
      <x v="2"/>
    </i>
    <i i="5">
      <x v="5"/>
      <x/>
      <x/>
      <x/>
      <x/>
      <x/>
    </i>
    <i t="default" r="4" i="5">
      <x/>
    </i>
    <i t="default" r="3" i="5">
      <x/>
    </i>
    <i t="default" r="2" i="5">
      <x/>
    </i>
    <i t="default" r="1" i="5">
      <x/>
    </i>
    <i r="1" i="5">
      <x v="1"/>
      <x v="1"/>
      <x v="1"/>
      <x v="1"/>
      <x/>
    </i>
    <i t="default" r="4" i="5">
      <x v="1"/>
    </i>
    <i t="default" r="3" i="5">
      <x v="1"/>
    </i>
    <i t="default" r="2" i="5">
      <x v="1"/>
    </i>
    <i t="default" r="1" i="5">
      <x v="1"/>
    </i>
    <i r="1" i="5">
      <x v="2"/>
      <x v="2"/>
      <x v="2"/>
      <x v="2"/>
      <x v="1"/>
    </i>
    <i t="default" r="4" i="5">
      <x v="2"/>
    </i>
    <i t="default" r="3" i="5">
      <x v="2"/>
    </i>
    <i t="default" r="2" i="5">
      <x v="2"/>
    </i>
    <i t="default" r="1" i="5">
      <x v="2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dataFields count="6">
    <dataField name="Somme de Nombre de personnes vulnérables" fld="7" baseField="0" baseItem="0"/>
    <dataField name="Somme de Nombre de personne non actives" fld="4" baseField="0" baseItem="0"/>
    <dataField name="Somme de Nombre de fille de plus de 15ans" fld="5" baseField="0" baseItem="0"/>
    <dataField name="Somme de Nombre de personnes malade/handicapé" fld="1" baseField="0" baseItem="0"/>
    <dataField name="Somme de Nombre de Ménages vulnérables" fld="6" baseField="0" baseItem="0"/>
    <dataField name="Somme de Nombre de ménage dont le CM est une femme" fld="3" baseField="0" baseItem="0"/>
  </dataFields>
  <chartFormats count="18">
    <chartFormat chart="1" format="33" series="1">
      <pivotArea type="data" outline="0" fieldPosition="0">
        <references count="6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1" format="34" series="1">
      <pivotArea type="data" outline="0" fieldPosition="0">
        <references count="6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1" format="35" series="1">
      <pivotArea type="data" outline="0" fieldPosition="0">
        <references count="6">
          <reference field="4294967294" count="1" selected="0">
            <x v="2"/>
          </reference>
          <reference field="1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1" format="36" series="1">
      <pivotArea type="data" outline="0" fieldPosition="0">
        <references count="6">
          <reference field="4294967294" count="1" selected="0">
            <x v="3"/>
          </reference>
          <reference field="1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1" format="37" series="1">
      <pivotArea type="data" outline="0" fieldPosition="0">
        <references count="6">
          <reference field="4294967294" count="1" selected="0">
            <x v="4"/>
          </reference>
          <reference field="1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1" format="38" series="1">
      <pivotArea type="data" outline="0" fieldPosition="0">
        <references count="6">
          <reference field="4294967294" count="1" selected="0">
            <x v="5"/>
          </reference>
          <reference field="1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1" format="39" series="1">
      <pivotArea type="data" outline="0" fieldPosition="0">
        <references count="6">
          <reference field="4294967294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1" format="40" series="1">
      <pivotArea type="data" outline="0" fieldPosition="0">
        <references count="6">
          <reference field="4294967294" count="1" selected="0">
            <x v="2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1" format="41" series="1">
      <pivotArea type="data" outline="0" fieldPosition="0">
        <references count="6">
          <reference field="4294967294" count="1" selected="0">
            <x v="3"/>
          </reference>
          <reference field="1" count="1" selected="0">
            <x v="1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1" format="42" series="1">
      <pivotArea type="data" outline="0" fieldPosition="0">
        <references count="6">
          <reference field="4294967294" count="1" selected="0">
            <x v="3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1" format="43" series="1">
      <pivotArea type="data" outline="0" fieldPosition="0">
        <references count="6">
          <reference field="4294967294" count="1" selected="0">
            <x v="4"/>
          </reference>
          <reference field="1" count="1" selected="0">
            <x v="1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1" format="44" series="1">
      <pivotArea type="data" outline="0" fieldPosition="0">
        <references count="6">
          <reference field="4294967294" count="1" selected="0">
            <x v="4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1" format="45" series="1">
      <pivotArea type="data" outline="0" fieldPosition="0">
        <references count="6">
          <reference field="4294967294" count="1" selected="0">
            <x v="5"/>
          </reference>
          <reference field="1" count="1" selected="0">
            <x v="1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1" format="46" series="1">
      <pivotArea type="data" outline="0" fieldPosition="0">
        <references count="6">
          <reference field="4294967294" count="1" selected="0">
            <x v="5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1" format="47" series="1">
      <pivotArea type="data" outline="0" fieldPosition="0">
        <references count="6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1" format="48" series="1">
      <pivotArea type="data" outline="0" fieldPosition="0">
        <references count="6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1" format="49" series="1">
      <pivotArea type="data" outline="0" fieldPosition="0">
        <references count="6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1" format="50" series="1">
      <pivotArea type="data" outline="0" fieldPosition="0">
        <references count="6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au1" displayName="Tableau1" ref="A1:H5" totalsRowShown="0" headerRowDxfId="11" headerRowBorderDxfId="10" tableBorderDxfId="9" totalsRowBorderDxfId="8">
  <autoFilter ref="A1:H5"/>
  <tableColumns count="8">
    <tableColumn id="1" name="Commune" dataDxfId="7"/>
    <tableColumn id="2" name="Nbre pers malade/handicap" dataDxfId="6"/>
    <tableColumn id="3" name="Nbre ménage avec enft manlnutris" dataDxfId="5"/>
    <tableColumn id="4" name="Nbre ménage avec C.M. femme" dataDxfId="4"/>
    <tableColumn id="5" name="Nbre pers non actifs" dataDxfId="3">
      <calculatedColumnFormula>Tableau1[[#This Row],[Nbre pers vul]]-42</calculatedColumnFormula>
    </tableColumn>
    <tableColumn id="6" name="Nbre fille age &gt; 15ans" dataDxfId="2"/>
    <tableColumn id="7" name="Nbre  Ménages vul" dataDxfId="1"/>
    <tableColumn id="8" name="Nbre pers vul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B1" sqref="B1"/>
    </sheetView>
  </sheetViews>
  <sheetFormatPr baseColWidth="10" defaultRowHeight="15" x14ac:dyDescent="0.25"/>
  <cols>
    <col min="1" max="1" width="13.7109375" customWidth="1"/>
    <col min="2" max="2" width="19.140625" customWidth="1"/>
    <col min="3" max="3" width="19.42578125" customWidth="1"/>
    <col min="4" max="4" width="20" customWidth="1"/>
    <col min="5" max="5" width="18.5703125" customWidth="1"/>
    <col min="6" max="6" width="18.42578125" customWidth="1"/>
    <col min="7" max="7" width="17.7109375" customWidth="1"/>
    <col min="8" max="8" width="16.85546875" customWidth="1"/>
  </cols>
  <sheetData>
    <row r="1" spans="1:8" ht="30" x14ac:dyDescent="0.25">
      <c r="A1" s="5" t="s">
        <v>0</v>
      </c>
      <c r="B1" s="6" t="s">
        <v>38</v>
      </c>
      <c r="C1" s="6" t="s">
        <v>32</v>
      </c>
      <c r="D1" s="6" t="s">
        <v>33</v>
      </c>
      <c r="E1" s="6" t="s">
        <v>34</v>
      </c>
      <c r="F1" s="6" t="s">
        <v>35</v>
      </c>
      <c r="G1" s="6" t="s">
        <v>36</v>
      </c>
      <c r="H1" s="7" t="s">
        <v>37</v>
      </c>
    </row>
    <row r="2" spans="1:8" x14ac:dyDescent="0.25">
      <c r="A2" s="3" t="s">
        <v>1</v>
      </c>
      <c r="B2" s="2">
        <f>118+114</f>
        <v>232</v>
      </c>
      <c r="C2" s="2">
        <f>13+10</f>
        <v>23</v>
      </c>
      <c r="D2" s="2">
        <f>49+86</f>
        <v>135</v>
      </c>
      <c r="E2" s="2">
        <f>Tableau1[[#This Row],[Nbre pers vul]]-(373+242)</f>
        <v>2653</v>
      </c>
      <c r="F2" s="2">
        <f>611+564</f>
        <v>1175</v>
      </c>
      <c r="G2" s="2">
        <v>392</v>
      </c>
      <c r="H2" s="4">
        <v>3268</v>
      </c>
    </row>
    <row r="3" spans="1:8" x14ac:dyDescent="0.25">
      <c r="A3" s="3" t="s">
        <v>2</v>
      </c>
      <c r="B3" s="2">
        <f>54+14</f>
        <v>68</v>
      </c>
      <c r="C3" s="2">
        <v>0</v>
      </c>
      <c r="D3" s="2">
        <f>15+3</f>
        <v>18</v>
      </c>
      <c r="E3" s="2">
        <f>Tableau1[[#This Row],[Nbre pers vul]]-(66+8)</f>
        <v>356</v>
      </c>
      <c r="F3" s="2">
        <f>141+25</f>
        <v>166</v>
      </c>
      <c r="G3" s="2">
        <v>63</v>
      </c>
      <c r="H3" s="4">
        <v>430</v>
      </c>
    </row>
    <row r="4" spans="1:8" x14ac:dyDescent="0.25">
      <c r="A4" s="8" t="s">
        <v>3</v>
      </c>
      <c r="B4" s="9">
        <v>41</v>
      </c>
      <c r="C4" s="9">
        <v>0</v>
      </c>
      <c r="D4" s="9">
        <v>7</v>
      </c>
      <c r="E4" s="9">
        <f>Tableau1[[#This Row],[Nbre pers vul]]-26</f>
        <v>167</v>
      </c>
      <c r="F4" s="9">
        <v>65</v>
      </c>
      <c r="G4" s="9">
        <v>27</v>
      </c>
      <c r="H4" s="10">
        <v>193</v>
      </c>
    </row>
    <row r="5" spans="1:8" ht="15.75" x14ac:dyDescent="0.25">
      <c r="A5" s="11" t="s">
        <v>4</v>
      </c>
      <c r="B5" s="12">
        <f t="shared" ref="B5:H5" si="0">SUBTOTAL(109,B2:B4)</f>
        <v>341</v>
      </c>
      <c r="C5" s="12">
        <f t="shared" si="0"/>
        <v>23</v>
      </c>
      <c r="D5" s="12">
        <f t="shared" si="0"/>
        <v>160</v>
      </c>
      <c r="E5" s="12">
        <f>SUBTOTAL(109,E2:E4)</f>
        <v>3176</v>
      </c>
      <c r="F5" s="12">
        <f t="shared" si="0"/>
        <v>1406</v>
      </c>
      <c r="G5" s="12">
        <f t="shared" si="0"/>
        <v>482</v>
      </c>
      <c r="H5" s="12">
        <f t="shared" si="0"/>
        <v>3891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1"/>
  <sheetViews>
    <sheetView workbookViewId="0">
      <selection activeCell="F22" sqref="F22"/>
    </sheetView>
  </sheetViews>
  <sheetFormatPr baseColWidth="10" defaultRowHeight="15" x14ac:dyDescent="0.25"/>
  <cols>
    <col min="1" max="1" width="21" customWidth="1"/>
    <col min="2" max="2" width="42.28515625" customWidth="1"/>
    <col min="3" max="4" width="7.85546875" customWidth="1"/>
    <col min="5" max="5" width="8.85546875" customWidth="1"/>
    <col min="6" max="6" width="7.85546875" customWidth="1"/>
    <col min="7" max="7" width="5.85546875" customWidth="1"/>
    <col min="8" max="8" width="7.85546875" customWidth="1"/>
    <col min="9" max="10" width="8.85546875" customWidth="1"/>
    <col min="11" max="11" width="7.85546875" customWidth="1"/>
    <col min="12" max="12" width="6.85546875" customWidth="1"/>
    <col min="13" max="13" width="8.85546875" customWidth="1"/>
    <col min="14" max="15" width="9.85546875" customWidth="1"/>
    <col min="16" max="16" width="8.85546875" customWidth="1"/>
    <col min="17" max="17" width="40.85546875" customWidth="1"/>
    <col min="18" max="19" width="7.85546875" customWidth="1"/>
    <col min="20" max="20" width="8.85546875" customWidth="1"/>
    <col min="21" max="21" width="7.85546875" customWidth="1"/>
    <col min="22" max="22" width="5.85546875" customWidth="1"/>
    <col min="23" max="23" width="7.85546875" customWidth="1"/>
    <col min="24" max="25" width="8.85546875" customWidth="1"/>
    <col min="26" max="26" width="7.85546875" customWidth="1"/>
    <col min="27" max="27" width="6.85546875" customWidth="1"/>
    <col min="28" max="28" width="8.85546875" customWidth="1"/>
    <col min="29" max="30" width="9.85546875" customWidth="1"/>
    <col min="31" max="31" width="8.85546875" customWidth="1"/>
    <col min="32" max="32" width="40.5703125" customWidth="1"/>
    <col min="33" max="34" width="7.85546875" customWidth="1"/>
    <col min="35" max="35" width="8.85546875" customWidth="1"/>
    <col min="36" max="36" width="7.85546875" customWidth="1"/>
    <col min="37" max="37" width="5.85546875" customWidth="1"/>
    <col min="38" max="38" width="7.85546875" customWidth="1"/>
    <col min="39" max="40" width="8.85546875" customWidth="1"/>
    <col min="41" max="41" width="7.85546875" customWidth="1"/>
    <col min="42" max="42" width="6.85546875" customWidth="1"/>
    <col min="43" max="43" width="8.85546875" customWidth="1"/>
    <col min="44" max="45" width="9.85546875" customWidth="1"/>
    <col min="46" max="46" width="8.85546875" customWidth="1"/>
    <col min="47" max="47" width="48.5703125" customWidth="1"/>
    <col min="48" max="49" width="7.85546875" customWidth="1"/>
    <col min="50" max="50" width="8.85546875" customWidth="1"/>
    <col min="51" max="51" width="7.85546875" customWidth="1"/>
    <col min="52" max="52" width="5.85546875" customWidth="1"/>
    <col min="53" max="53" width="7.85546875" customWidth="1"/>
    <col min="54" max="55" width="8.85546875" customWidth="1"/>
    <col min="56" max="56" width="7.85546875" customWidth="1"/>
    <col min="57" max="57" width="6.85546875" customWidth="1"/>
    <col min="58" max="58" width="8.85546875" customWidth="1"/>
    <col min="59" max="60" width="9.85546875" customWidth="1"/>
    <col min="61" max="61" width="8.85546875" customWidth="1"/>
    <col min="62" max="62" width="41" customWidth="1"/>
    <col min="63" max="64" width="7.85546875" customWidth="1"/>
    <col min="65" max="65" width="8.85546875" customWidth="1"/>
    <col min="66" max="66" width="7.85546875" customWidth="1"/>
    <col min="67" max="67" width="5.85546875" customWidth="1"/>
    <col min="68" max="68" width="7.85546875" customWidth="1"/>
    <col min="69" max="70" width="8.85546875" customWidth="1"/>
    <col min="71" max="71" width="7.85546875" customWidth="1"/>
    <col min="72" max="72" width="6.85546875" customWidth="1"/>
    <col min="73" max="73" width="8.85546875" customWidth="1"/>
    <col min="74" max="75" width="9.85546875" customWidth="1"/>
    <col min="76" max="76" width="8.85546875" customWidth="1"/>
    <col min="77" max="77" width="53.5703125" customWidth="1"/>
    <col min="78" max="79" width="7.85546875" customWidth="1"/>
    <col min="80" max="80" width="8.85546875" customWidth="1"/>
    <col min="81" max="81" width="7.85546875" customWidth="1"/>
    <col min="82" max="82" width="5.85546875" customWidth="1"/>
    <col min="83" max="83" width="7.85546875" customWidth="1"/>
    <col min="84" max="85" width="8.85546875" customWidth="1"/>
    <col min="86" max="86" width="7.85546875" customWidth="1"/>
    <col min="87" max="87" width="6.85546875" customWidth="1"/>
    <col min="88" max="88" width="8.85546875" customWidth="1"/>
    <col min="89" max="90" width="9.85546875" customWidth="1"/>
    <col min="91" max="91" width="8.85546875" customWidth="1"/>
    <col min="92" max="92" width="47.28515625" customWidth="1"/>
    <col min="93" max="93" width="45.85546875" customWidth="1"/>
    <col min="94" max="94" width="45.5703125" bestFit="1" customWidth="1"/>
    <col min="95" max="95" width="53.5703125" bestFit="1" customWidth="1"/>
    <col min="96" max="96" width="46" customWidth="1"/>
    <col min="97" max="97" width="58.5703125" bestFit="1" customWidth="1"/>
  </cols>
  <sheetData>
    <row r="1" spans="2:97" ht="40.5" customHeight="1" x14ac:dyDescent="0.25"/>
    <row r="2" spans="2:97" x14ac:dyDescent="0.25">
      <c r="I2" s="1"/>
      <c r="J2" s="1"/>
    </row>
    <row r="11" spans="2:97" x14ac:dyDescent="0.25">
      <c r="B11" s="13" t="s">
        <v>7</v>
      </c>
    </row>
    <row r="12" spans="2:97" x14ac:dyDescent="0.25">
      <c r="B12" t="s">
        <v>11</v>
      </c>
      <c r="Q12" t="s">
        <v>23</v>
      </c>
      <c r="AF12" t="s">
        <v>21</v>
      </c>
      <c r="AU12" t="s">
        <v>25</v>
      </c>
      <c r="BJ12" t="s">
        <v>27</v>
      </c>
      <c r="BY12" t="s">
        <v>8</v>
      </c>
      <c r="CN12" t="s">
        <v>10</v>
      </c>
      <c r="CO12" t="s">
        <v>24</v>
      </c>
      <c r="CP12" t="s">
        <v>22</v>
      </c>
      <c r="CQ12" t="s">
        <v>26</v>
      </c>
      <c r="CR12" t="s">
        <v>28</v>
      </c>
      <c r="CS12" t="s">
        <v>9</v>
      </c>
    </row>
    <row r="13" spans="2:97" x14ac:dyDescent="0.25">
      <c r="B13">
        <v>41</v>
      </c>
      <c r="F13" t="s">
        <v>14</v>
      </c>
      <c r="G13">
        <v>68</v>
      </c>
      <c r="K13" t="s">
        <v>13</v>
      </c>
      <c r="L13">
        <v>232</v>
      </c>
      <c r="P13" t="s">
        <v>12</v>
      </c>
      <c r="Q13">
        <v>41</v>
      </c>
      <c r="U13" t="s">
        <v>14</v>
      </c>
      <c r="V13">
        <v>68</v>
      </c>
      <c r="Z13" t="s">
        <v>13</v>
      </c>
      <c r="AA13">
        <v>232</v>
      </c>
      <c r="AE13" t="s">
        <v>12</v>
      </c>
      <c r="AF13">
        <v>41</v>
      </c>
      <c r="AJ13" t="s">
        <v>14</v>
      </c>
      <c r="AK13">
        <v>68</v>
      </c>
      <c r="AO13" t="s">
        <v>13</v>
      </c>
      <c r="AP13">
        <v>232</v>
      </c>
      <c r="AT13" t="s">
        <v>12</v>
      </c>
      <c r="AU13">
        <v>41</v>
      </c>
      <c r="AY13" t="s">
        <v>14</v>
      </c>
      <c r="AZ13">
        <v>68</v>
      </c>
      <c r="BD13" t="s">
        <v>13</v>
      </c>
      <c r="BE13">
        <v>232</v>
      </c>
      <c r="BI13" t="s">
        <v>12</v>
      </c>
      <c r="BJ13">
        <v>41</v>
      </c>
      <c r="BN13" t="s">
        <v>14</v>
      </c>
      <c r="BO13">
        <v>68</v>
      </c>
      <c r="BS13" t="s">
        <v>13</v>
      </c>
      <c r="BT13">
        <v>232</v>
      </c>
      <c r="BX13" t="s">
        <v>12</v>
      </c>
      <c r="BY13">
        <v>41</v>
      </c>
      <c r="CC13" t="s">
        <v>14</v>
      </c>
      <c r="CD13">
        <v>68</v>
      </c>
      <c r="CH13" t="s">
        <v>13</v>
      </c>
      <c r="CI13">
        <v>232</v>
      </c>
      <c r="CM13" t="s">
        <v>12</v>
      </c>
    </row>
    <row r="14" spans="2:97" x14ac:dyDescent="0.25">
      <c r="B14">
        <v>151</v>
      </c>
      <c r="E14" t="s">
        <v>17</v>
      </c>
      <c r="G14">
        <v>339</v>
      </c>
      <c r="J14" t="s">
        <v>16</v>
      </c>
      <c r="L14">
        <v>2446</v>
      </c>
      <c r="O14" t="s">
        <v>15</v>
      </c>
      <c r="Q14">
        <v>151</v>
      </c>
      <c r="T14" t="s">
        <v>17</v>
      </c>
      <c r="V14">
        <v>339</v>
      </c>
      <c r="Y14" t="s">
        <v>16</v>
      </c>
      <c r="AA14">
        <v>2446</v>
      </c>
      <c r="AD14" t="s">
        <v>15</v>
      </c>
      <c r="AF14">
        <v>151</v>
      </c>
      <c r="AI14" t="s">
        <v>17</v>
      </c>
      <c r="AK14">
        <v>339</v>
      </c>
      <c r="AN14" t="s">
        <v>16</v>
      </c>
      <c r="AP14">
        <v>2446</v>
      </c>
      <c r="AS14" t="s">
        <v>15</v>
      </c>
      <c r="AU14">
        <v>151</v>
      </c>
      <c r="AX14" t="s">
        <v>17</v>
      </c>
      <c r="AZ14">
        <v>339</v>
      </c>
      <c r="BC14" t="s">
        <v>16</v>
      </c>
      <c r="BE14">
        <v>2446</v>
      </c>
      <c r="BH14" t="s">
        <v>15</v>
      </c>
      <c r="BJ14">
        <v>151</v>
      </c>
      <c r="BM14" t="s">
        <v>17</v>
      </c>
      <c r="BO14">
        <v>339</v>
      </c>
      <c r="BR14" t="s">
        <v>16</v>
      </c>
      <c r="BT14">
        <v>2446</v>
      </c>
      <c r="BW14" t="s">
        <v>15</v>
      </c>
      <c r="BY14">
        <v>151</v>
      </c>
      <c r="CB14" t="s">
        <v>17</v>
      </c>
      <c r="CD14">
        <v>339</v>
      </c>
      <c r="CG14" t="s">
        <v>16</v>
      </c>
      <c r="CI14">
        <v>2446</v>
      </c>
      <c r="CL14" t="s">
        <v>15</v>
      </c>
    </row>
    <row r="15" spans="2:97" x14ac:dyDescent="0.25">
      <c r="B15">
        <v>65</v>
      </c>
      <c r="D15" t="s">
        <v>20</v>
      </c>
      <c r="G15">
        <v>166</v>
      </c>
      <c r="I15" t="s">
        <v>19</v>
      </c>
      <c r="L15">
        <v>1175</v>
      </c>
      <c r="N15" t="s">
        <v>18</v>
      </c>
      <c r="Q15">
        <v>65</v>
      </c>
      <c r="S15" t="s">
        <v>20</v>
      </c>
      <c r="V15">
        <v>166</v>
      </c>
      <c r="X15" t="s">
        <v>19</v>
      </c>
      <c r="AA15">
        <v>1175</v>
      </c>
      <c r="AC15" t="s">
        <v>18</v>
      </c>
      <c r="AF15">
        <v>65</v>
      </c>
      <c r="AH15" t="s">
        <v>20</v>
      </c>
      <c r="AK15">
        <v>166</v>
      </c>
      <c r="AM15" t="s">
        <v>19</v>
      </c>
      <c r="AP15">
        <v>1175</v>
      </c>
      <c r="AR15" t="s">
        <v>18</v>
      </c>
      <c r="AU15">
        <v>65</v>
      </c>
      <c r="AW15" t="s">
        <v>20</v>
      </c>
      <c r="AZ15">
        <v>166</v>
      </c>
      <c r="BB15" t="s">
        <v>19</v>
      </c>
      <c r="BE15">
        <v>1175</v>
      </c>
      <c r="BG15" t="s">
        <v>18</v>
      </c>
      <c r="BJ15">
        <v>65</v>
      </c>
      <c r="BL15" t="s">
        <v>20</v>
      </c>
      <c r="BO15">
        <v>166</v>
      </c>
      <c r="BQ15" t="s">
        <v>19</v>
      </c>
      <c r="BT15">
        <v>1175</v>
      </c>
      <c r="BV15" t="s">
        <v>18</v>
      </c>
      <c r="BY15">
        <v>65</v>
      </c>
      <c r="CA15" t="s">
        <v>20</v>
      </c>
      <c r="CD15">
        <v>166</v>
      </c>
      <c r="CF15" t="s">
        <v>19</v>
      </c>
      <c r="CI15">
        <v>1175</v>
      </c>
      <c r="CK15" t="s">
        <v>18</v>
      </c>
    </row>
    <row r="16" spans="2:97" x14ac:dyDescent="0.25">
      <c r="B16">
        <v>27</v>
      </c>
      <c r="C16" t="s">
        <v>29</v>
      </c>
      <c r="G16">
        <v>63</v>
      </c>
      <c r="H16" t="s">
        <v>30</v>
      </c>
      <c r="L16">
        <v>392</v>
      </c>
      <c r="M16" t="s">
        <v>31</v>
      </c>
      <c r="Q16">
        <v>27</v>
      </c>
      <c r="R16" t="s">
        <v>29</v>
      </c>
      <c r="V16">
        <v>63</v>
      </c>
      <c r="W16" t="s">
        <v>30</v>
      </c>
      <c r="AA16">
        <v>392</v>
      </c>
      <c r="AB16" t="s">
        <v>31</v>
      </c>
      <c r="AF16">
        <v>27</v>
      </c>
      <c r="AG16" t="s">
        <v>29</v>
      </c>
      <c r="AK16">
        <v>63</v>
      </c>
      <c r="AL16" t="s">
        <v>30</v>
      </c>
      <c r="AP16">
        <v>392</v>
      </c>
      <c r="AQ16" t="s">
        <v>31</v>
      </c>
      <c r="AU16">
        <v>27</v>
      </c>
      <c r="AV16" t="s">
        <v>29</v>
      </c>
      <c r="AZ16">
        <v>63</v>
      </c>
      <c r="BA16" t="s">
        <v>30</v>
      </c>
      <c r="BE16">
        <v>392</v>
      </c>
      <c r="BF16" t="s">
        <v>31</v>
      </c>
      <c r="BJ16">
        <v>27</v>
      </c>
      <c r="BK16" t="s">
        <v>29</v>
      </c>
      <c r="BO16">
        <v>63</v>
      </c>
      <c r="BP16" t="s">
        <v>30</v>
      </c>
      <c r="BT16">
        <v>392</v>
      </c>
      <c r="BU16" t="s">
        <v>31</v>
      </c>
      <c r="BY16">
        <v>27</v>
      </c>
      <c r="BZ16" t="s">
        <v>29</v>
      </c>
      <c r="CD16">
        <v>63</v>
      </c>
      <c r="CE16" t="s">
        <v>30</v>
      </c>
      <c r="CI16">
        <v>392</v>
      </c>
      <c r="CJ16" t="s">
        <v>31</v>
      </c>
    </row>
    <row r="17" spans="1:97" x14ac:dyDescent="0.25">
      <c r="A17" s="13" t="s">
        <v>5</v>
      </c>
      <c r="B17">
        <v>0</v>
      </c>
      <c r="G17">
        <v>0</v>
      </c>
      <c r="L17">
        <v>23</v>
      </c>
      <c r="Q17">
        <v>0</v>
      </c>
      <c r="V17">
        <v>0</v>
      </c>
      <c r="AA17">
        <v>23</v>
      </c>
      <c r="AF17">
        <v>0</v>
      </c>
      <c r="AK17">
        <v>0</v>
      </c>
      <c r="AP17">
        <v>23</v>
      </c>
      <c r="AU17">
        <v>0</v>
      </c>
      <c r="AZ17">
        <v>0</v>
      </c>
      <c r="BE17">
        <v>23</v>
      </c>
      <c r="BJ17">
        <v>0</v>
      </c>
      <c r="BO17">
        <v>0</v>
      </c>
      <c r="BT17">
        <v>23</v>
      </c>
      <c r="BY17">
        <v>0</v>
      </c>
      <c r="CD17">
        <v>0</v>
      </c>
      <c r="CI17">
        <v>23</v>
      </c>
    </row>
    <row r="18" spans="1:97" x14ac:dyDescent="0.25">
      <c r="A18" s="14" t="s">
        <v>1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>
        <v>3268</v>
      </c>
      <c r="M18" s="15">
        <v>3268</v>
      </c>
      <c r="N18" s="15">
        <v>3268</v>
      </c>
      <c r="O18" s="15">
        <v>3268</v>
      </c>
      <c r="P18" s="15">
        <v>3268</v>
      </c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>
        <v>2446</v>
      </c>
      <c r="AB18" s="15">
        <v>2446</v>
      </c>
      <c r="AC18" s="15">
        <v>2446</v>
      </c>
      <c r="AD18" s="15">
        <v>2446</v>
      </c>
      <c r="AE18" s="15">
        <v>2446</v>
      </c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>
        <v>1175</v>
      </c>
      <c r="AQ18" s="15">
        <v>1175</v>
      </c>
      <c r="AR18" s="15">
        <v>1175</v>
      </c>
      <c r="AS18" s="15">
        <v>1175</v>
      </c>
      <c r="AT18" s="15">
        <v>1175</v>
      </c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>
        <v>232</v>
      </c>
      <c r="BF18" s="15">
        <v>232</v>
      </c>
      <c r="BG18" s="15">
        <v>232</v>
      </c>
      <c r="BH18" s="15">
        <v>232</v>
      </c>
      <c r="BI18" s="15">
        <v>232</v>
      </c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>
        <v>392</v>
      </c>
      <c r="BU18" s="15">
        <v>392</v>
      </c>
      <c r="BV18" s="15">
        <v>392</v>
      </c>
      <c r="BW18" s="15">
        <v>392</v>
      </c>
      <c r="BX18" s="15">
        <v>392</v>
      </c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>
        <v>135</v>
      </c>
      <c r="CJ18" s="15">
        <v>135</v>
      </c>
      <c r="CK18" s="15">
        <v>135</v>
      </c>
      <c r="CL18" s="15">
        <v>135</v>
      </c>
      <c r="CM18" s="15">
        <v>135</v>
      </c>
      <c r="CN18" s="15">
        <v>3268</v>
      </c>
      <c r="CO18" s="15">
        <v>2446</v>
      </c>
      <c r="CP18" s="15">
        <v>1175</v>
      </c>
      <c r="CQ18" s="15">
        <v>232</v>
      </c>
      <c r="CR18" s="15">
        <v>392</v>
      </c>
      <c r="CS18" s="15">
        <v>135</v>
      </c>
    </row>
    <row r="19" spans="1:97" x14ac:dyDescent="0.25">
      <c r="A19" s="14" t="s">
        <v>2</v>
      </c>
      <c r="B19" s="15"/>
      <c r="C19" s="15"/>
      <c r="D19" s="15"/>
      <c r="E19" s="15"/>
      <c r="F19" s="15"/>
      <c r="G19" s="15">
        <v>430</v>
      </c>
      <c r="H19" s="15">
        <v>430</v>
      </c>
      <c r="I19" s="15">
        <v>430</v>
      </c>
      <c r="J19" s="15">
        <v>430</v>
      </c>
      <c r="K19" s="15">
        <v>430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>
        <v>339</v>
      </c>
      <c r="W19" s="15">
        <v>339</v>
      </c>
      <c r="X19" s="15">
        <v>339</v>
      </c>
      <c r="Y19" s="15">
        <v>339</v>
      </c>
      <c r="Z19" s="15">
        <v>339</v>
      </c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>
        <v>166</v>
      </c>
      <c r="AL19" s="15">
        <v>166</v>
      </c>
      <c r="AM19" s="15">
        <v>166</v>
      </c>
      <c r="AN19" s="15">
        <v>166</v>
      </c>
      <c r="AO19" s="15">
        <v>166</v>
      </c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>
        <v>68</v>
      </c>
      <c r="BA19" s="15">
        <v>68</v>
      </c>
      <c r="BB19" s="15">
        <v>68</v>
      </c>
      <c r="BC19" s="15">
        <v>68</v>
      </c>
      <c r="BD19" s="15">
        <v>68</v>
      </c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>
        <v>63</v>
      </c>
      <c r="BP19" s="15">
        <v>63</v>
      </c>
      <c r="BQ19" s="15">
        <v>63</v>
      </c>
      <c r="BR19" s="15">
        <v>63</v>
      </c>
      <c r="BS19" s="15">
        <v>63</v>
      </c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>
        <v>18</v>
      </c>
      <c r="CE19" s="15">
        <v>18</v>
      </c>
      <c r="CF19" s="15">
        <v>18</v>
      </c>
      <c r="CG19" s="15">
        <v>18</v>
      </c>
      <c r="CH19" s="15">
        <v>18</v>
      </c>
      <c r="CI19" s="15"/>
      <c r="CJ19" s="15"/>
      <c r="CK19" s="15"/>
      <c r="CL19" s="15"/>
      <c r="CM19" s="15"/>
      <c r="CN19" s="15">
        <v>430</v>
      </c>
      <c r="CO19" s="15">
        <v>339</v>
      </c>
      <c r="CP19" s="15">
        <v>166</v>
      </c>
      <c r="CQ19" s="15">
        <v>68</v>
      </c>
      <c r="CR19" s="15">
        <v>63</v>
      </c>
      <c r="CS19" s="15">
        <v>18</v>
      </c>
    </row>
    <row r="20" spans="1:97" x14ac:dyDescent="0.25">
      <c r="A20" s="14" t="s">
        <v>3</v>
      </c>
      <c r="B20" s="15">
        <v>193</v>
      </c>
      <c r="C20" s="15">
        <v>193</v>
      </c>
      <c r="D20" s="15">
        <v>193</v>
      </c>
      <c r="E20" s="15">
        <v>193</v>
      </c>
      <c r="F20" s="15">
        <v>193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>
        <v>151</v>
      </c>
      <c r="R20" s="15">
        <v>151</v>
      </c>
      <c r="S20" s="15">
        <v>151</v>
      </c>
      <c r="T20" s="15">
        <v>151</v>
      </c>
      <c r="U20" s="15">
        <v>151</v>
      </c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>
        <v>65</v>
      </c>
      <c r="AG20" s="15">
        <v>65</v>
      </c>
      <c r="AH20" s="15">
        <v>65</v>
      </c>
      <c r="AI20" s="15">
        <v>65</v>
      </c>
      <c r="AJ20" s="15">
        <v>65</v>
      </c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>
        <v>41</v>
      </c>
      <c r="AV20" s="15">
        <v>41</v>
      </c>
      <c r="AW20" s="15">
        <v>41</v>
      </c>
      <c r="AX20" s="15">
        <v>41</v>
      </c>
      <c r="AY20" s="15">
        <v>41</v>
      </c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>
        <v>27</v>
      </c>
      <c r="BK20" s="15">
        <v>27</v>
      </c>
      <c r="BL20" s="15">
        <v>27</v>
      </c>
      <c r="BM20" s="15">
        <v>27</v>
      </c>
      <c r="BN20" s="15">
        <v>27</v>
      </c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>
        <v>7</v>
      </c>
      <c r="BZ20" s="15">
        <v>7</v>
      </c>
      <c r="CA20" s="15">
        <v>7</v>
      </c>
      <c r="CB20" s="15">
        <v>7</v>
      </c>
      <c r="CC20" s="15">
        <v>7</v>
      </c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>
        <v>193</v>
      </c>
      <c r="CO20" s="15">
        <v>151</v>
      </c>
      <c r="CP20" s="15">
        <v>65</v>
      </c>
      <c r="CQ20" s="15">
        <v>41</v>
      </c>
      <c r="CR20" s="15">
        <v>27</v>
      </c>
      <c r="CS20" s="15">
        <v>7</v>
      </c>
    </row>
    <row r="21" spans="1:97" x14ac:dyDescent="0.25">
      <c r="A21" s="14" t="s">
        <v>6</v>
      </c>
      <c r="B21" s="15">
        <v>193</v>
      </c>
      <c r="C21" s="15">
        <v>193</v>
      </c>
      <c r="D21" s="15">
        <v>193</v>
      </c>
      <c r="E21" s="15">
        <v>193</v>
      </c>
      <c r="F21" s="15">
        <v>193</v>
      </c>
      <c r="G21" s="15">
        <v>430</v>
      </c>
      <c r="H21" s="15">
        <v>430</v>
      </c>
      <c r="I21" s="15">
        <v>430</v>
      </c>
      <c r="J21" s="15">
        <v>430</v>
      </c>
      <c r="K21" s="15">
        <v>430</v>
      </c>
      <c r="L21" s="15">
        <v>3268</v>
      </c>
      <c r="M21" s="15">
        <v>3268</v>
      </c>
      <c r="N21" s="15">
        <v>3268</v>
      </c>
      <c r="O21" s="15">
        <v>3268</v>
      </c>
      <c r="P21" s="15">
        <v>3268</v>
      </c>
      <c r="Q21" s="15">
        <v>151</v>
      </c>
      <c r="R21" s="15">
        <v>151</v>
      </c>
      <c r="S21" s="15">
        <v>151</v>
      </c>
      <c r="T21" s="15">
        <v>151</v>
      </c>
      <c r="U21" s="15">
        <v>151</v>
      </c>
      <c r="V21" s="15">
        <v>339</v>
      </c>
      <c r="W21" s="15">
        <v>339</v>
      </c>
      <c r="X21" s="15">
        <v>339</v>
      </c>
      <c r="Y21" s="15">
        <v>339</v>
      </c>
      <c r="Z21" s="15">
        <v>339</v>
      </c>
      <c r="AA21" s="15">
        <v>2446</v>
      </c>
      <c r="AB21" s="15">
        <v>2446</v>
      </c>
      <c r="AC21" s="15">
        <v>2446</v>
      </c>
      <c r="AD21" s="15">
        <v>2446</v>
      </c>
      <c r="AE21" s="15">
        <v>2446</v>
      </c>
      <c r="AF21" s="15">
        <v>65</v>
      </c>
      <c r="AG21" s="15">
        <v>65</v>
      </c>
      <c r="AH21" s="15">
        <v>65</v>
      </c>
      <c r="AI21" s="15">
        <v>65</v>
      </c>
      <c r="AJ21" s="15">
        <v>65</v>
      </c>
      <c r="AK21" s="15">
        <v>166</v>
      </c>
      <c r="AL21" s="15">
        <v>166</v>
      </c>
      <c r="AM21" s="15">
        <v>166</v>
      </c>
      <c r="AN21" s="15">
        <v>166</v>
      </c>
      <c r="AO21" s="15">
        <v>166</v>
      </c>
      <c r="AP21" s="15">
        <v>1175</v>
      </c>
      <c r="AQ21" s="15">
        <v>1175</v>
      </c>
      <c r="AR21" s="15">
        <v>1175</v>
      </c>
      <c r="AS21" s="15">
        <v>1175</v>
      </c>
      <c r="AT21" s="15">
        <v>1175</v>
      </c>
      <c r="AU21" s="15">
        <v>41</v>
      </c>
      <c r="AV21" s="15">
        <v>41</v>
      </c>
      <c r="AW21" s="15">
        <v>41</v>
      </c>
      <c r="AX21" s="15">
        <v>41</v>
      </c>
      <c r="AY21" s="15">
        <v>41</v>
      </c>
      <c r="AZ21" s="15">
        <v>68</v>
      </c>
      <c r="BA21" s="15">
        <v>68</v>
      </c>
      <c r="BB21" s="15">
        <v>68</v>
      </c>
      <c r="BC21" s="15">
        <v>68</v>
      </c>
      <c r="BD21" s="15">
        <v>68</v>
      </c>
      <c r="BE21" s="15">
        <v>232</v>
      </c>
      <c r="BF21" s="15">
        <v>232</v>
      </c>
      <c r="BG21" s="15">
        <v>232</v>
      </c>
      <c r="BH21" s="15">
        <v>232</v>
      </c>
      <c r="BI21" s="15">
        <v>232</v>
      </c>
      <c r="BJ21" s="15">
        <v>27</v>
      </c>
      <c r="BK21" s="15">
        <v>27</v>
      </c>
      <c r="BL21" s="15">
        <v>27</v>
      </c>
      <c r="BM21" s="15">
        <v>27</v>
      </c>
      <c r="BN21" s="15">
        <v>27</v>
      </c>
      <c r="BO21" s="15">
        <v>63</v>
      </c>
      <c r="BP21" s="15">
        <v>63</v>
      </c>
      <c r="BQ21" s="15">
        <v>63</v>
      </c>
      <c r="BR21" s="15">
        <v>63</v>
      </c>
      <c r="BS21" s="15">
        <v>63</v>
      </c>
      <c r="BT21" s="15">
        <v>392</v>
      </c>
      <c r="BU21" s="15">
        <v>392</v>
      </c>
      <c r="BV21" s="15">
        <v>392</v>
      </c>
      <c r="BW21" s="15">
        <v>392</v>
      </c>
      <c r="BX21" s="15">
        <v>392</v>
      </c>
      <c r="BY21" s="15">
        <v>7</v>
      </c>
      <c r="BZ21" s="15">
        <v>7</v>
      </c>
      <c r="CA21" s="15">
        <v>7</v>
      </c>
      <c r="CB21" s="15">
        <v>7</v>
      </c>
      <c r="CC21" s="15">
        <v>7</v>
      </c>
      <c r="CD21" s="15">
        <v>18</v>
      </c>
      <c r="CE21" s="15">
        <v>18</v>
      </c>
      <c r="CF21" s="15">
        <v>18</v>
      </c>
      <c r="CG21" s="15">
        <v>18</v>
      </c>
      <c r="CH21" s="15">
        <v>18</v>
      </c>
      <c r="CI21" s="15">
        <v>135</v>
      </c>
      <c r="CJ21" s="15">
        <v>135</v>
      </c>
      <c r="CK21" s="15">
        <v>135</v>
      </c>
      <c r="CL21" s="15">
        <v>135</v>
      </c>
      <c r="CM21" s="15">
        <v>135</v>
      </c>
      <c r="CN21" s="15">
        <v>3891</v>
      </c>
      <c r="CO21" s="15">
        <v>2936</v>
      </c>
      <c r="CP21" s="15">
        <v>1406</v>
      </c>
      <c r="CQ21" s="15">
        <v>341</v>
      </c>
      <c r="CR21" s="15">
        <v>482</v>
      </c>
      <c r="CS21" s="15">
        <v>160</v>
      </c>
    </row>
  </sheetData>
  <pageMargins left="0.70866141732283472" right="0.70866141732283472" top="0.74803149606299213" bottom="0.74803149606299213" header="0.31496062992125984" footer="0.31496062992125984"/>
  <pageSetup orientation="portrait" cellComments="asDisplaye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</vt:vector>
  </HeadingPairs>
  <TitlesOfParts>
    <vt:vector size="3" baseType="lpstr">
      <vt:lpstr>Feuil2</vt:lpstr>
      <vt:lpstr>Feuil1</vt:lpstr>
      <vt:lpstr>Graphique1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2020-05-18T12:42:56Z</cp:lastPrinted>
  <dcterms:created xsi:type="dcterms:W3CDTF">2020-05-18T10:29:20Z</dcterms:created>
  <dcterms:modified xsi:type="dcterms:W3CDTF">2020-06-10T11:09:06Z</dcterms:modified>
</cp:coreProperties>
</file>