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ericagoto/Dropbox/ESTUDOS/erica phD/methodology/AHP/BGM2/AHP/"/>
    </mc:Choice>
  </mc:AlternateContent>
  <xr:revisionPtr revIDLastSave="0" documentId="13_ncr:1_{F8A7DE46-DF69-6F48-8595-526677E4F4C1}" xr6:coauthVersionLast="41" xr6:coauthVersionMax="41" xr10:uidLastSave="{00000000-0000-0000-0000-000000000000}"/>
  <bookViews>
    <workbookView xWindow="33600" yWindow="460" windowWidth="23700" windowHeight="19560" xr2:uid="{00000000-000D-0000-FFFF-FFFF00000000}"/>
  </bookViews>
  <sheets>
    <sheet name="Planilha1" sheetId="1" r:id="rId1"/>
  </sheets>
  <definedNames>
    <definedName name="fichas_revisadas_1" localSheetId="0">Planilha1!$A$1:$AT$208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85" i="1" l="1"/>
  <c r="AG188" i="1"/>
  <c r="AG196" i="1"/>
  <c r="AG161" i="1"/>
  <c r="AG120" i="1"/>
  <c r="AG117" i="1"/>
  <c r="AG149" i="1"/>
  <c r="AG131" i="1"/>
  <c r="AG130" i="1"/>
  <c r="AG129" i="1"/>
  <c r="AG116" i="1"/>
  <c r="AG173" i="1"/>
  <c r="AG115" i="1"/>
  <c r="AG176" i="1"/>
  <c r="AG160" i="1"/>
  <c r="AG133" i="1"/>
  <c r="AG159" i="1"/>
  <c r="AG158" i="1"/>
  <c r="AG136" i="1"/>
  <c r="AG128" i="1"/>
  <c r="AG127" i="1"/>
  <c r="AG175" i="1"/>
  <c r="AG169" i="1"/>
  <c r="AG181" i="1"/>
  <c r="AG179" i="1"/>
  <c r="AG157" i="1"/>
  <c r="AG132" i="1"/>
  <c r="AG156" i="1"/>
  <c r="AG126" i="1"/>
  <c r="AG119" i="1"/>
  <c r="AG178" i="1"/>
  <c r="AG168" i="1"/>
  <c r="AG118" i="1"/>
  <c r="AG125" i="1"/>
  <c r="AG124" i="1"/>
  <c r="AG167" i="1"/>
  <c r="AG148" i="1"/>
  <c r="AG147" i="1"/>
  <c r="AG146" i="1"/>
  <c r="AG99" i="1"/>
  <c r="AG98" i="1"/>
  <c r="AG97" i="1"/>
  <c r="AG96" i="1"/>
  <c r="AG95" i="1"/>
  <c r="AG10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30" i="1"/>
  <c r="AG29" i="1"/>
  <c r="AG26" i="1"/>
  <c r="AG24" i="1"/>
  <c r="AG22" i="1"/>
  <c r="AG21" i="1"/>
  <c r="AG20" i="1"/>
  <c r="AG19" i="1"/>
  <c r="AG18" i="1"/>
  <c r="AG17" i="1"/>
  <c r="AG15" i="1"/>
  <c r="AG13" i="1"/>
  <c r="AG12" i="1"/>
  <c r="AG10" i="1"/>
  <c r="AG211" i="1"/>
  <c r="AG210" i="1"/>
  <c r="AG209" i="1"/>
  <c r="AG174" i="1"/>
  <c r="AG123" i="1"/>
  <c r="AG145" i="1"/>
  <c r="AG144" i="1"/>
  <c r="AG170" i="1"/>
  <c r="AG143" i="1"/>
  <c r="AG77" i="1"/>
  <c r="AG104" i="1"/>
  <c r="AG76" i="1"/>
  <c r="AG75" i="1"/>
  <c r="AG74" i="1"/>
  <c r="AG73" i="1"/>
  <c r="AG72" i="1"/>
  <c r="AG103" i="1"/>
  <c r="AG195" i="1"/>
  <c r="AG194" i="1"/>
  <c r="AG186" i="1"/>
  <c r="AG193" i="1"/>
  <c r="AG192" i="1"/>
  <c r="AG199" i="1"/>
  <c r="AG191" i="1"/>
  <c r="AG204" i="1"/>
  <c r="AG202" i="1"/>
  <c r="AG201" i="1"/>
  <c r="AG207" i="1"/>
  <c r="AG198" i="1"/>
  <c r="AG206" i="1"/>
  <c r="AG200" i="1"/>
  <c r="AG184" i="1"/>
  <c r="AG183" i="1"/>
  <c r="AG187" i="1"/>
  <c r="AG190" i="1"/>
  <c r="AG155" i="1"/>
  <c r="AG114" i="1"/>
  <c r="AG113" i="1"/>
  <c r="AG112" i="1"/>
  <c r="AG111" i="1"/>
  <c r="AG154" i="1"/>
  <c r="AG153" i="1"/>
  <c r="AG135" i="1"/>
  <c r="AG152" i="1"/>
  <c r="AG166" i="1"/>
  <c r="AG142" i="1"/>
  <c r="AG165" i="1"/>
  <c r="AG151" i="1"/>
  <c r="AG180" i="1"/>
  <c r="AG141" i="1"/>
  <c r="AG172" i="1"/>
  <c r="AG177" i="1"/>
  <c r="AG110" i="1"/>
  <c r="AG122" i="1"/>
  <c r="AG150" i="1"/>
  <c r="AG162" i="1"/>
  <c r="AG71" i="1"/>
  <c r="AG70" i="1"/>
  <c r="AG69" i="1"/>
  <c r="AG68" i="1"/>
  <c r="AG67" i="1"/>
  <c r="AG106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102" i="1"/>
  <c r="AG47" i="1"/>
  <c r="AG46" i="1"/>
  <c r="AG45" i="1"/>
  <c r="AG101" i="1"/>
  <c r="AG44" i="1"/>
  <c r="AG43" i="1"/>
  <c r="AG42" i="1"/>
  <c r="AG41" i="1"/>
  <c r="AG40" i="1"/>
  <c r="AG39" i="1"/>
  <c r="AG38" i="1"/>
  <c r="AG37" i="1"/>
  <c r="AG36" i="1"/>
  <c r="AG35" i="1"/>
  <c r="AG34" i="1"/>
  <c r="AG109" i="1"/>
  <c r="AG140" i="1"/>
  <c r="AG164" i="1"/>
  <c r="AG163" i="1"/>
  <c r="AG171" i="1"/>
  <c r="AG139" i="1"/>
  <c r="AG100" i="1"/>
  <c r="AG5" i="1"/>
  <c r="AG208" i="1"/>
  <c r="AG203" i="1"/>
  <c r="AG205" i="1"/>
  <c r="AG197" i="1"/>
  <c r="AG182" i="1"/>
  <c r="AG189" i="1"/>
  <c r="AG134" i="1"/>
  <c r="AG138" i="1"/>
  <c r="AG137" i="1"/>
  <c r="AG108" i="1"/>
  <c r="AG121" i="1"/>
  <c r="AG33" i="1"/>
  <c r="AG107" i="1"/>
  <c r="T185" i="1"/>
  <c r="T188" i="1"/>
  <c r="T196" i="1"/>
  <c r="T161" i="1"/>
  <c r="T120" i="1"/>
  <c r="T117" i="1"/>
  <c r="T149" i="1"/>
  <c r="T131" i="1"/>
  <c r="T130" i="1"/>
  <c r="T129" i="1"/>
  <c r="T116" i="1"/>
  <c r="T173" i="1"/>
  <c r="T115" i="1"/>
  <c r="T176" i="1"/>
  <c r="T160" i="1"/>
  <c r="T133" i="1"/>
  <c r="T159" i="1"/>
  <c r="T158" i="1"/>
  <c r="T136" i="1"/>
  <c r="T128" i="1"/>
  <c r="T127" i="1"/>
  <c r="T175" i="1"/>
  <c r="T169" i="1"/>
  <c r="T181" i="1"/>
  <c r="T179" i="1"/>
  <c r="T157" i="1"/>
  <c r="T132" i="1"/>
  <c r="T156" i="1"/>
  <c r="T126" i="1"/>
  <c r="T119" i="1"/>
  <c r="T178" i="1"/>
  <c r="T168" i="1"/>
  <c r="T118" i="1"/>
  <c r="T125" i="1"/>
  <c r="T124" i="1"/>
  <c r="T167" i="1"/>
  <c r="T148" i="1"/>
  <c r="T147" i="1"/>
  <c r="T146" i="1"/>
  <c r="T99" i="1"/>
  <c r="T98" i="1"/>
  <c r="T97" i="1"/>
  <c r="T96" i="1"/>
  <c r="T95" i="1"/>
  <c r="T10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211" i="1"/>
  <c r="T210" i="1"/>
  <c r="T209" i="1"/>
  <c r="T174" i="1"/>
  <c r="T123" i="1"/>
  <c r="T145" i="1"/>
  <c r="T144" i="1"/>
  <c r="T170" i="1"/>
  <c r="T143" i="1"/>
  <c r="T77" i="1"/>
  <c r="T104" i="1"/>
  <c r="T76" i="1"/>
  <c r="T75" i="1"/>
  <c r="T74" i="1"/>
  <c r="T73" i="1"/>
  <c r="T72" i="1"/>
  <c r="T103" i="1"/>
  <c r="T195" i="1"/>
  <c r="T194" i="1"/>
  <c r="T186" i="1"/>
  <c r="T193" i="1"/>
  <c r="T192" i="1"/>
  <c r="T199" i="1"/>
  <c r="T191" i="1"/>
  <c r="T204" i="1"/>
  <c r="T202" i="1"/>
  <c r="T201" i="1"/>
  <c r="T207" i="1"/>
  <c r="T198" i="1"/>
  <c r="T206" i="1"/>
  <c r="T200" i="1"/>
  <c r="T184" i="1"/>
  <c r="T183" i="1"/>
  <c r="T187" i="1"/>
  <c r="T190" i="1"/>
  <c r="T155" i="1"/>
  <c r="T114" i="1"/>
  <c r="T113" i="1"/>
  <c r="T112" i="1"/>
  <c r="T111" i="1"/>
  <c r="T154" i="1"/>
  <c r="T153" i="1"/>
  <c r="T135" i="1"/>
  <c r="T152" i="1"/>
  <c r="T166" i="1"/>
  <c r="T142" i="1"/>
  <c r="T165" i="1"/>
  <c r="T151" i="1"/>
  <c r="T180" i="1"/>
  <c r="T141" i="1"/>
  <c r="T172" i="1"/>
  <c r="T177" i="1"/>
  <c r="T110" i="1"/>
  <c r="T122" i="1"/>
  <c r="T150" i="1"/>
  <c r="T162" i="1"/>
  <c r="T71" i="1"/>
  <c r="T70" i="1"/>
  <c r="T69" i="1"/>
  <c r="T68" i="1"/>
  <c r="T67" i="1"/>
  <c r="T106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102" i="1"/>
  <c r="T47" i="1"/>
  <c r="T46" i="1"/>
  <c r="T45" i="1"/>
  <c r="T101" i="1"/>
  <c r="T44" i="1"/>
  <c r="T43" i="1"/>
  <c r="T42" i="1"/>
  <c r="T41" i="1"/>
  <c r="T40" i="1"/>
  <c r="T39" i="1"/>
  <c r="T38" i="1"/>
  <c r="T37" i="1"/>
  <c r="T36" i="1"/>
  <c r="T35" i="1"/>
  <c r="T34" i="1"/>
  <c r="T109" i="1"/>
  <c r="T140" i="1"/>
  <c r="T164" i="1"/>
  <c r="T163" i="1"/>
  <c r="T171" i="1"/>
  <c r="T139" i="1"/>
  <c r="T100" i="1"/>
  <c r="T8" i="1"/>
  <c r="T7" i="1"/>
  <c r="T6" i="1"/>
  <c r="T5" i="1"/>
  <c r="T4" i="1"/>
  <c r="T3" i="1"/>
  <c r="T2" i="1"/>
  <c r="T208" i="1"/>
  <c r="T203" i="1"/>
  <c r="T205" i="1"/>
  <c r="T197" i="1"/>
  <c r="T182" i="1"/>
  <c r="T189" i="1"/>
  <c r="T134" i="1"/>
  <c r="T138" i="1"/>
  <c r="T137" i="1"/>
  <c r="T108" i="1"/>
  <c r="T121" i="1"/>
  <c r="T33" i="1"/>
  <c r="T32" i="1"/>
  <c r="T107" i="1"/>
  <c r="S185" i="1"/>
  <c r="S188" i="1"/>
  <c r="S196" i="1"/>
  <c r="S161" i="1"/>
  <c r="S120" i="1"/>
  <c r="S117" i="1"/>
  <c r="S149" i="1"/>
  <c r="S131" i="1"/>
  <c r="S130" i="1"/>
  <c r="S129" i="1"/>
  <c r="S116" i="1"/>
  <c r="S173" i="1"/>
  <c r="S115" i="1"/>
  <c r="S176" i="1"/>
  <c r="S160" i="1"/>
  <c r="S133" i="1"/>
  <c r="S159" i="1"/>
  <c r="S158" i="1"/>
  <c r="S136" i="1"/>
  <c r="S128" i="1"/>
  <c r="S127" i="1"/>
  <c r="S175" i="1"/>
  <c r="S169" i="1"/>
  <c r="S181" i="1"/>
  <c r="S179" i="1"/>
  <c r="S157" i="1"/>
  <c r="S132" i="1"/>
  <c r="S156" i="1"/>
  <c r="S126" i="1"/>
  <c r="S119" i="1"/>
  <c r="S178" i="1"/>
  <c r="S168" i="1"/>
  <c r="S118" i="1"/>
  <c r="S125" i="1"/>
  <c r="S124" i="1"/>
  <c r="S167" i="1"/>
  <c r="S148" i="1"/>
  <c r="S147" i="1"/>
  <c r="S146" i="1"/>
  <c r="S99" i="1"/>
  <c r="S98" i="1"/>
  <c r="S97" i="1"/>
  <c r="S96" i="1"/>
  <c r="S95" i="1"/>
  <c r="S10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211" i="1"/>
  <c r="S210" i="1"/>
  <c r="S209" i="1"/>
  <c r="S174" i="1"/>
  <c r="S123" i="1"/>
  <c r="S145" i="1"/>
  <c r="S144" i="1"/>
  <c r="S170" i="1"/>
  <c r="S143" i="1"/>
  <c r="S77" i="1"/>
  <c r="S104" i="1"/>
  <c r="S76" i="1"/>
  <c r="S75" i="1"/>
  <c r="S74" i="1"/>
  <c r="S73" i="1"/>
  <c r="S72" i="1"/>
  <c r="S103" i="1"/>
  <c r="S195" i="1"/>
  <c r="S194" i="1"/>
  <c r="S186" i="1"/>
  <c r="S193" i="1"/>
  <c r="S192" i="1"/>
  <c r="S199" i="1"/>
  <c r="S191" i="1"/>
  <c r="S204" i="1"/>
  <c r="S202" i="1"/>
  <c r="S201" i="1"/>
  <c r="S207" i="1"/>
  <c r="S198" i="1"/>
  <c r="S206" i="1"/>
  <c r="S200" i="1"/>
  <c r="S184" i="1"/>
  <c r="S183" i="1"/>
  <c r="S187" i="1"/>
  <c r="S190" i="1"/>
  <c r="S155" i="1"/>
  <c r="S114" i="1"/>
  <c r="S113" i="1"/>
  <c r="S112" i="1"/>
  <c r="S111" i="1"/>
  <c r="S154" i="1"/>
  <c r="S153" i="1"/>
  <c r="S135" i="1"/>
  <c r="S152" i="1"/>
  <c r="S166" i="1"/>
  <c r="S142" i="1"/>
  <c r="S165" i="1"/>
  <c r="S151" i="1"/>
  <c r="S180" i="1"/>
  <c r="S141" i="1"/>
  <c r="S172" i="1"/>
  <c r="S177" i="1"/>
  <c r="S110" i="1"/>
  <c r="S122" i="1"/>
  <c r="S150" i="1"/>
  <c r="S162" i="1"/>
  <c r="S71" i="1"/>
  <c r="S70" i="1"/>
  <c r="S69" i="1"/>
  <c r="S68" i="1"/>
  <c r="S67" i="1"/>
  <c r="S106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102" i="1"/>
  <c r="S47" i="1"/>
  <c r="S46" i="1"/>
  <c r="S45" i="1"/>
  <c r="S101" i="1"/>
  <c r="S44" i="1"/>
  <c r="S43" i="1"/>
  <c r="S42" i="1"/>
  <c r="S41" i="1"/>
  <c r="S40" i="1"/>
  <c r="S39" i="1"/>
  <c r="S38" i="1"/>
  <c r="S37" i="1"/>
  <c r="S36" i="1"/>
  <c r="S35" i="1"/>
  <c r="S34" i="1"/>
  <c r="S109" i="1"/>
  <c r="S140" i="1"/>
  <c r="S164" i="1"/>
  <c r="S163" i="1"/>
  <c r="S171" i="1"/>
  <c r="S139" i="1"/>
  <c r="S100" i="1"/>
  <c r="S8" i="1"/>
  <c r="S7" i="1"/>
  <c r="S6" i="1"/>
  <c r="S5" i="1"/>
  <c r="S4" i="1"/>
  <c r="S3" i="1"/>
  <c r="S2" i="1"/>
  <c r="S208" i="1"/>
  <c r="S203" i="1"/>
  <c r="S205" i="1"/>
  <c r="S197" i="1"/>
  <c r="S182" i="1"/>
  <c r="S189" i="1"/>
  <c r="S134" i="1"/>
  <c r="S138" i="1"/>
  <c r="S137" i="1"/>
  <c r="S108" i="1"/>
  <c r="S121" i="1"/>
  <c r="S33" i="1"/>
  <c r="S32" i="1"/>
  <c r="S107" i="1"/>
  <c r="H140" i="1"/>
  <c r="H164" i="1"/>
  <c r="H205" i="1"/>
  <c r="H138" i="1"/>
  <c r="H32" i="1"/>
  <c r="H107" i="1"/>
  <c r="F149" i="1"/>
  <c r="F129" i="1"/>
  <c r="F132" i="1"/>
  <c r="F146" i="1"/>
  <c r="F211" i="1"/>
  <c r="F209" i="1"/>
  <c r="F75" i="1"/>
  <c r="F195" i="1"/>
  <c r="F194" i="1"/>
  <c r="F186" i="1"/>
  <c r="F199" i="1"/>
  <c r="F207" i="1"/>
  <c r="F200" i="1"/>
  <c r="F183" i="1"/>
  <c r="F110" i="1"/>
  <c r="F35" i="1"/>
  <c r="F140" i="1"/>
  <c r="D129" i="1"/>
  <c r="D132" i="1"/>
  <c r="D146" i="1"/>
  <c r="D105" i="1"/>
  <c r="D211" i="1"/>
  <c r="D209" i="1"/>
  <c r="D75" i="1"/>
  <c r="D195" i="1"/>
  <c r="D194" i="1"/>
  <c r="D186" i="1"/>
  <c r="D199" i="1"/>
  <c r="D207" i="1"/>
  <c r="D200" i="1"/>
  <c r="D183" i="1"/>
  <c r="D110" i="1"/>
  <c r="D35" i="1"/>
  <c r="D164" i="1"/>
  <c r="D100" i="1"/>
  <c r="D205" i="1"/>
  <c r="D138" i="1"/>
  <c r="D32" i="1"/>
  <c r="D107" i="1"/>
  <c r="AS185" i="1" l="1"/>
  <c r="AN185" i="1"/>
  <c r="AE185" i="1"/>
  <c r="I185" i="1"/>
  <c r="AS188" i="1"/>
  <c r="AN188" i="1"/>
  <c r="AE188" i="1"/>
  <c r="I188" i="1"/>
  <c r="AS196" i="1"/>
  <c r="AN196" i="1"/>
  <c r="AE196" i="1"/>
  <c r="I196" i="1"/>
  <c r="AS161" i="1"/>
  <c r="AN161" i="1"/>
  <c r="AE161" i="1"/>
  <c r="I161" i="1"/>
  <c r="AS120" i="1"/>
  <c r="AN120" i="1"/>
  <c r="AE120" i="1"/>
  <c r="I120" i="1"/>
  <c r="AS117" i="1"/>
  <c r="AN117" i="1"/>
  <c r="AE117" i="1"/>
  <c r="I117" i="1"/>
  <c r="AS149" i="1"/>
  <c r="AN149" i="1"/>
  <c r="AE149" i="1"/>
  <c r="C149" i="1"/>
  <c r="D149" i="1" s="1"/>
  <c r="AS131" i="1"/>
  <c r="AN131" i="1"/>
  <c r="AE131" i="1"/>
  <c r="I131" i="1"/>
  <c r="AS130" i="1"/>
  <c r="AN130" i="1"/>
  <c r="AE130" i="1"/>
  <c r="I130" i="1"/>
  <c r="AS129" i="1"/>
  <c r="AN129" i="1"/>
  <c r="AE129" i="1"/>
  <c r="AS116" i="1"/>
  <c r="AN116" i="1"/>
  <c r="AE116" i="1"/>
  <c r="I116" i="1"/>
  <c r="AS173" i="1"/>
  <c r="AN173" i="1"/>
  <c r="AE173" i="1"/>
  <c r="I173" i="1"/>
  <c r="AS115" i="1"/>
  <c r="AN115" i="1"/>
  <c r="AE115" i="1"/>
  <c r="I115" i="1"/>
  <c r="AS176" i="1"/>
  <c r="AN176" i="1"/>
  <c r="AE176" i="1"/>
  <c r="I176" i="1"/>
  <c r="AS160" i="1"/>
  <c r="AN160" i="1"/>
  <c r="AE160" i="1"/>
  <c r="I160" i="1"/>
  <c r="AS133" i="1"/>
  <c r="AN133" i="1"/>
  <c r="AE133" i="1"/>
  <c r="I133" i="1"/>
  <c r="AS159" i="1"/>
  <c r="AN159" i="1"/>
  <c r="AE159" i="1"/>
  <c r="I159" i="1"/>
  <c r="AS158" i="1"/>
  <c r="AN158" i="1"/>
  <c r="AE158" i="1"/>
  <c r="I158" i="1"/>
  <c r="AS136" i="1"/>
  <c r="AN136" i="1"/>
  <c r="AE136" i="1"/>
  <c r="I136" i="1"/>
  <c r="AS128" i="1"/>
  <c r="AN128" i="1"/>
  <c r="AE128" i="1"/>
  <c r="I128" i="1"/>
  <c r="AS127" i="1"/>
  <c r="AN127" i="1"/>
  <c r="AE127" i="1"/>
  <c r="I127" i="1"/>
  <c r="AS175" i="1"/>
  <c r="AN175" i="1"/>
  <c r="AE175" i="1"/>
  <c r="I175" i="1"/>
  <c r="AS169" i="1"/>
  <c r="AN169" i="1"/>
  <c r="AE169" i="1"/>
  <c r="I169" i="1"/>
  <c r="AS181" i="1"/>
  <c r="AN181" i="1"/>
  <c r="AE181" i="1"/>
  <c r="I181" i="1"/>
  <c r="AS179" i="1"/>
  <c r="AN179" i="1"/>
  <c r="AE179" i="1"/>
  <c r="I179" i="1"/>
  <c r="AS157" i="1"/>
  <c r="AN157" i="1"/>
  <c r="AE157" i="1"/>
  <c r="I157" i="1"/>
  <c r="AS132" i="1"/>
  <c r="AN132" i="1"/>
  <c r="AE132" i="1"/>
  <c r="AS156" i="1"/>
  <c r="AN156" i="1"/>
  <c r="AE156" i="1"/>
  <c r="I156" i="1"/>
  <c r="AS126" i="1"/>
  <c r="AN126" i="1"/>
  <c r="AE126" i="1"/>
  <c r="I126" i="1"/>
  <c r="AS119" i="1"/>
  <c r="AN119" i="1"/>
  <c r="AE119" i="1"/>
  <c r="I119" i="1"/>
  <c r="AS178" i="1"/>
  <c r="AN178" i="1"/>
  <c r="AE178" i="1"/>
  <c r="I178" i="1"/>
  <c r="AS168" i="1"/>
  <c r="AN168" i="1"/>
  <c r="AE168" i="1"/>
  <c r="I168" i="1"/>
  <c r="AS118" i="1"/>
  <c r="AN118" i="1"/>
  <c r="AE118" i="1"/>
  <c r="I118" i="1"/>
  <c r="AS125" i="1"/>
  <c r="AN125" i="1"/>
  <c r="AE125" i="1"/>
  <c r="I125" i="1"/>
  <c r="AS124" i="1"/>
  <c r="AN124" i="1"/>
  <c r="AE124" i="1"/>
  <c r="I124" i="1"/>
  <c r="AS167" i="1"/>
  <c r="AN167" i="1"/>
  <c r="AE167" i="1"/>
  <c r="I167" i="1"/>
  <c r="AS148" i="1"/>
  <c r="AN148" i="1"/>
  <c r="AE148" i="1"/>
  <c r="I148" i="1"/>
  <c r="AS147" i="1"/>
  <c r="AN147" i="1"/>
  <c r="AE147" i="1"/>
  <c r="I147" i="1"/>
  <c r="AS146" i="1"/>
  <c r="AN146" i="1"/>
  <c r="AE146" i="1"/>
  <c r="AS99" i="1"/>
  <c r="AN99" i="1"/>
  <c r="AE99" i="1"/>
  <c r="I99" i="1"/>
  <c r="AS98" i="1"/>
  <c r="AN98" i="1"/>
  <c r="AE98" i="1"/>
  <c r="I98" i="1"/>
  <c r="AS97" i="1"/>
  <c r="AN97" i="1"/>
  <c r="AE97" i="1"/>
  <c r="I97" i="1"/>
  <c r="AS96" i="1"/>
  <c r="AN96" i="1"/>
  <c r="AE96" i="1"/>
  <c r="I96" i="1"/>
  <c r="AS95" i="1"/>
  <c r="AN95" i="1"/>
  <c r="AE95" i="1"/>
  <c r="I95" i="1"/>
  <c r="AS105" i="1"/>
  <c r="AN105" i="1"/>
  <c r="AE105" i="1"/>
  <c r="E105" i="1"/>
  <c r="F105" i="1" s="1"/>
  <c r="AS94" i="1"/>
  <c r="AN94" i="1"/>
  <c r="AE94" i="1"/>
  <c r="I94" i="1"/>
  <c r="AS93" i="1"/>
  <c r="AN93" i="1"/>
  <c r="AE93" i="1"/>
  <c r="I93" i="1"/>
  <c r="AS92" i="1"/>
  <c r="AN92" i="1"/>
  <c r="AE92" i="1"/>
  <c r="I92" i="1"/>
  <c r="AS91" i="1"/>
  <c r="AN91" i="1"/>
  <c r="AE91" i="1"/>
  <c r="I91" i="1"/>
  <c r="AS90" i="1"/>
  <c r="AN90" i="1"/>
  <c r="AE90" i="1"/>
  <c r="I90" i="1"/>
  <c r="AS89" i="1"/>
  <c r="AN89" i="1"/>
  <c r="AE89" i="1"/>
  <c r="I89" i="1"/>
  <c r="AS88" i="1"/>
  <c r="AN88" i="1"/>
  <c r="AE88" i="1"/>
  <c r="I88" i="1"/>
  <c r="AS87" i="1"/>
  <c r="AN87" i="1"/>
  <c r="AE87" i="1"/>
  <c r="I87" i="1"/>
  <c r="AS86" i="1"/>
  <c r="AN86" i="1"/>
  <c r="AE86" i="1"/>
  <c r="I86" i="1"/>
  <c r="AS85" i="1"/>
  <c r="AN85" i="1"/>
  <c r="AE85" i="1"/>
  <c r="I85" i="1"/>
  <c r="AS84" i="1"/>
  <c r="AN84" i="1"/>
  <c r="AE84" i="1"/>
  <c r="I84" i="1"/>
  <c r="AS83" i="1"/>
  <c r="AN83" i="1"/>
  <c r="AE83" i="1"/>
  <c r="I83" i="1"/>
  <c r="AS82" i="1"/>
  <c r="AN82" i="1"/>
  <c r="AE82" i="1"/>
  <c r="I82" i="1"/>
  <c r="AS81" i="1"/>
  <c r="AN81" i="1"/>
  <c r="AE81" i="1"/>
  <c r="I81" i="1"/>
  <c r="AS80" i="1"/>
  <c r="AN80" i="1"/>
  <c r="AE80" i="1"/>
  <c r="I80" i="1"/>
  <c r="AS79" i="1"/>
  <c r="AN79" i="1"/>
  <c r="AE79" i="1"/>
  <c r="I79" i="1"/>
  <c r="AS78" i="1"/>
  <c r="AN78" i="1"/>
  <c r="AE78" i="1"/>
  <c r="I78" i="1"/>
  <c r="AS31" i="1"/>
  <c r="AN31" i="1"/>
  <c r="AE31" i="1"/>
  <c r="I31" i="1"/>
  <c r="AS30" i="1"/>
  <c r="AN30" i="1"/>
  <c r="AE30" i="1"/>
  <c r="I30" i="1"/>
  <c r="AS29" i="1"/>
  <c r="AN29" i="1"/>
  <c r="AE29" i="1"/>
  <c r="I29" i="1"/>
  <c r="AS28" i="1"/>
  <c r="AN28" i="1"/>
  <c r="AE28" i="1"/>
  <c r="I28" i="1"/>
  <c r="AS27" i="1"/>
  <c r="AN27" i="1"/>
  <c r="AE27" i="1"/>
  <c r="I27" i="1"/>
  <c r="AS26" i="1"/>
  <c r="AN26" i="1"/>
  <c r="AE26" i="1"/>
  <c r="I26" i="1"/>
  <c r="AS25" i="1"/>
  <c r="AN25" i="1"/>
  <c r="AE25" i="1"/>
  <c r="I25" i="1"/>
  <c r="AS24" i="1"/>
  <c r="AN24" i="1"/>
  <c r="AE24" i="1"/>
  <c r="I24" i="1"/>
  <c r="AS23" i="1"/>
  <c r="AN23" i="1"/>
  <c r="AE23" i="1"/>
  <c r="I23" i="1"/>
  <c r="AS22" i="1"/>
  <c r="AN22" i="1"/>
  <c r="AE22" i="1"/>
  <c r="I22" i="1"/>
  <c r="AS21" i="1"/>
  <c r="AN21" i="1"/>
  <c r="AE21" i="1"/>
  <c r="I21" i="1"/>
  <c r="AS20" i="1"/>
  <c r="AN20" i="1"/>
  <c r="AE20" i="1"/>
  <c r="I20" i="1"/>
  <c r="AS19" i="1"/>
  <c r="AN19" i="1"/>
  <c r="AE19" i="1"/>
  <c r="I19" i="1"/>
  <c r="AS18" i="1"/>
  <c r="AN18" i="1"/>
  <c r="AE18" i="1"/>
  <c r="I18" i="1"/>
  <c r="AS17" i="1"/>
  <c r="AN17" i="1"/>
  <c r="AE17" i="1"/>
  <c r="I17" i="1"/>
  <c r="AS16" i="1"/>
  <c r="AN16" i="1"/>
  <c r="AE16" i="1"/>
  <c r="I16" i="1"/>
  <c r="AS15" i="1"/>
  <c r="AN15" i="1"/>
  <c r="AE15" i="1"/>
  <c r="I15" i="1"/>
  <c r="AS14" i="1"/>
  <c r="AN14" i="1"/>
  <c r="AE14" i="1"/>
  <c r="I14" i="1"/>
  <c r="AS13" i="1"/>
  <c r="AN13" i="1"/>
  <c r="AE13" i="1"/>
  <c r="I13" i="1"/>
  <c r="AS12" i="1"/>
  <c r="AN12" i="1"/>
  <c r="AE12" i="1"/>
  <c r="I12" i="1"/>
  <c r="AS11" i="1"/>
  <c r="AN11" i="1"/>
  <c r="AE11" i="1"/>
  <c r="I11" i="1"/>
  <c r="AS10" i="1"/>
  <c r="AN10" i="1"/>
  <c r="AE10" i="1"/>
  <c r="I10" i="1"/>
  <c r="AS9" i="1"/>
  <c r="AN9" i="1"/>
  <c r="AE9" i="1"/>
  <c r="I9" i="1"/>
  <c r="AS211" i="1"/>
  <c r="AN211" i="1"/>
  <c r="AE211" i="1"/>
  <c r="AS210" i="1"/>
  <c r="AN210" i="1"/>
  <c r="AE210" i="1"/>
  <c r="I210" i="1"/>
  <c r="AS209" i="1"/>
  <c r="AN209" i="1"/>
  <c r="AE209" i="1"/>
  <c r="I209" i="1"/>
  <c r="AS174" i="1"/>
  <c r="AN174" i="1"/>
  <c r="AE174" i="1"/>
  <c r="I174" i="1"/>
  <c r="AS123" i="1"/>
  <c r="AN123" i="1"/>
  <c r="AE123" i="1"/>
  <c r="I123" i="1"/>
  <c r="AS145" i="1"/>
  <c r="AN145" i="1"/>
  <c r="AE145" i="1"/>
  <c r="I145" i="1"/>
  <c r="AS144" i="1"/>
  <c r="AN144" i="1"/>
  <c r="AE144" i="1"/>
  <c r="I144" i="1"/>
  <c r="AS170" i="1"/>
  <c r="AN170" i="1"/>
  <c r="AE170" i="1"/>
  <c r="I170" i="1"/>
  <c r="AS143" i="1"/>
  <c r="AN143" i="1"/>
  <c r="AE143" i="1"/>
  <c r="I143" i="1"/>
  <c r="AS77" i="1"/>
  <c r="AN77" i="1"/>
  <c r="AE77" i="1"/>
  <c r="I77" i="1"/>
  <c r="AS104" i="1"/>
  <c r="AN104" i="1"/>
  <c r="AE104" i="1"/>
  <c r="I104" i="1"/>
  <c r="AS76" i="1"/>
  <c r="AN76" i="1"/>
  <c r="AE76" i="1"/>
  <c r="I76" i="1"/>
  <c r="AS75" i="1"/>
  <c r="AN75" i="1"/>
  <c r="AE75" i="1"/>
  <c r="AS74" i="1"/>
  <c r="AN74" i="1"/>
  <c r="AE74" i="1"/>
  <c r="I74" i="1"/>
  <c r="AS73" i="1"/>
  <c r="AN73" i="1"/>
  <c r="AE73" i="1"/>
  <c r="I73" i="1"/>
  <c r="AS72" i="1"/>
  <c r="AN72" i="1"/>
  <c r="AE72" i="1"/>
  <c r="I72" i="1"/>
  <c r="AS103" i="1"/>
  <c r="AN103" i="1"/>
  <c r="AE103" i="1"/>
  <c r="I103" i="1"/>
  <c r="AS195" i="1"/>
  <c r="AN195" i="1"/>
  <c r="AE195" i="1"/>
  <c r="AS194" i="1"/>
  <c r="AN194" i="1"/>
  <c r="AE194" i="1"/>
  <c r="AS186" i="1"/>
  <c r="AN186" i="1"/>
  <c r="AE186" i="1"/>
  <c r="AS193" i="1"/>
  <c r="AN193" i="1"/>
  <c r="AE193" i="1"/>
  <c r="I193" i="1"/>
  <c r="AS192" i="1"/>
  <c r="AN192" i="1"/>
  <c r="AE192" i="1"/>
  <c r="I192" i="1"/>
  <c r="AS199" i="1"/>
  <c r="AN199" i="1"/>
  <c r="AE199" i="1"/>
  <c r="AS191" i="1"/>
  <c r="AN191" i="1"/>
  <c r="AE191" i="1"/>
  <c r="I191" i="1"/>
  <c r="AS204" i="1"/>
  <c r="AN204" i="1"/>
  <c r="AE204" i="1"/>
  <c r="I204" i="1"/>
  <c r="AS202" i="1"/>
  <c r="AN202" i="1"/>
  <c r="AE202" i="1"/>
  <c r="I202" i="1"/>
  <c r="AS201" i="1"/>
  <c r="AN201" i="1"/>
  <c r="AE201" i="1"/>
  <c r="I201" i="1"/>
  <c r="AS207" i="1"/>
  <c r="AN207" i="1"/>
  <c r="AE207" i="1"/>
  <c r="AS198" i="1"/>
  <c r="AN198" i="1"/>
  <c r="AE198" i="1"/>
  <c r="I198" i="1"/>
  <c r="AS206" i="1"/>
  <c r="AN206" i="1"/>
  <c r="AE206" i="1"/>
  <c r="I206" i="1"/>
  <c r="AS200" i="1"/>
  <c r="AN200" i="1"/>
  <c r="AE200" i="1"/>
  <c r="I200" i="1"/>
  <c r="AS184" i="1"/>
  <c r="AN184" i="1"/>
  <c r="AE184" i="1"/>
  <c r="I184" i="1"/>
  <c r="AS183" i="1"/>
  <c r="AN183" i="1"/>
  <c r="AE183" i="1"/>
  <c r="I183" i="1"/>
  <c r="AS187" i="1"/>
  <c r="AN187" i="1"/>
  <c r="AE187" i="1"/>
  <c r="I187" i="1"/>
  <c r="AS190" i="1"/>
  <c r="AN190" i="1"/>
  <c r="AE190" i="1"/>
  <c r="I190" i="1"/>
  <c r="AS155" i="1"/>
  <c r="AN155" i="1"/>
  <c r="AE155" i="1"/>
  <c r="I155" i="1"/>
  <c r="AS114" i="1"/>
  <c r="AN114" i="1"/>
  <c r="AE114" i="1"/>
  <c r="I114" i="1"/>
  <c r="AS113" i="1"/>
  <c r="AN113" i="1"/>
  <c r="AE113" i="1"/>
  <c r="I113" i="1"/>
  <c r="AS112" i="1"/>
  <c r="AN112" i="1"/>
  <c r="AE112" i="1"/>
  <c r="I112" i="1"/>
  <c r="AS111" i="1"/>
  <c r="AN111" i="1"/>
  <c r="AE111" i="1"/>
  <c r="I111" i="1"/>
  <c r="AS154" i="1"/>
  <c r="AN154" i="1"/>
  <c r="AE154" i="1"/>
  <c r="I154" i="1"/>
  <c r="AS153" i="1"/>
  <c r="AN153" i="1"/>
  <c r="AE153" i="1"/>
  <c r="I153" i="1"/>
  <c r="AS135" i="1"/>
  <c r="AN135" i="1"/>
  <c r="AE135" i="1"/>
  <c r="I135" i="1"/>
  <c r="AS152" i="1"/>
  <c r="AN152" i="1"/>
  <c r="AE152" i="1"/>
  <c r="I152" i="1"/>
  <c r="AS166" i="1"/>
  <c r="AN166" i="1"/>
  <c r="AE166" i="1"/>
  <c r="I166" i="1"/>
  <c r="AS142" i="1"/>
  <c r="AN142" i="1"/>
  <c r="AE142" i="1"/>
  <c r="I142" i="1"/>
  <c r="AS165" i="1"/>
  <c r="AN165" i="1"/>
  <c r="AE165" i="1"/>
  <c r="I165" i="1"/>
  <c r="AS151" i="1"/>
  <c r="AN151" i="1"/>
  <c r="AE151" i="1"/>
  <c r="I151" i="1"/>
  <c r="AS180" i="1"/>
  <c r="AN180" i="1"/>
  <c r="AE180" i="1"/>
  <c r="I180" i="1"/>
  <c r="AS141" i="1"/>
  <c r="AN141" i="1"/>
  <c r="AE141" i="1"/>
  <c r="I141" i="1"/>
  <c r="AS172" i="1"/>
  <c r="AN172" i="1"/>
  <c r="AE172" i="1"/>
  <c r="I172" i="1"/>
  <c r="AS177" i="1"/>
  <c r="AN177" i="1"/>
  <c r="AE177" i="1"/>
  <c r="I177" i="1"/>
  <c r="AS110" i="1"/>
  <c r="AN110" i="1"/>
  <c r="AE110" i="1"/>
  <c r="AS122" i="1"/>
  <c r="AN122" i="1"/>
  <c r="AE122" i="1"/>
  <c r="I122" i="1"/>
  <c r="AS150" i="1"/>
  <c r="AN150" i="1"/>
  <c r="AE150" i="1"/>
  <c r="I150" i="1"/>
  <c r="AS162" i="1"/>
  <c r="AN162" i="1"/>
  <c r="AE162" i="1"/>
  <c r="I162" i="1"/>
  <c r="AS71" i="1"/>
  <c r="AN71" i="1"/>
  <c r="AE71" i="1"/>
  <c r="I71" i="1"/>
  <c r="AS70" i="1"/>
  <c r="AN70" i="1"/>
  <c r="AE70" i="1"/>
  <c r="I70" i="1"/>
  <c r="AS69" i="1"/>
  <c r="AN69" i="1"/>
  <c r="AE69" i="1"/>
  <c r="I69" i="1"/>
  <c r="AS68" i="1"/>
  <c r="AN68" i="1"/>
  <c r="AE68" i="1"/>
  <c r="I68" i="1"/>
  <c r="AS67" i="1"/>
  <c r="AN67" i="1"/>
  <c r="AE67" i="1"/>
  <c r="I67" i="1"/>
  <c r="AS106" i="1"/>
  <c r="AN106" i="1"/>
  <c r="AE106" i="1"/>
  <c r="I106" i="1"/>
  <c r="AS66" i="1"/>
  <c r="AN66" i="1"/>
  <c r="AE66" i="1"/>
  <c r="I66" i="1"/>
  <c r="AS65" i="1"/>
  <c r="AN65" i="1"/>
  <c r="AE65" i="1"/>
  <c r="I65" i="1"/>
  <c r="AS64" i="1"/>
  <c r="AN64" i="1"/>
  <c r="AE64" i="1"/>
  <c r="I64" i="1"/>
  <c r="AS63" i="1"/>
  <c r="AN63" i="1"/>
  <c r="AE63" i="1"/>
  <c r="I63" i="1"/>
  <c r="AS62" i="1"/>
  <c r="AN62" i="1"/>
  <c r="AE62" i="1"/>
  <c r="I62" i="1"/>
  <c r="AS61" i="1"/>
  <c r="AN61" i="1"/>
  <c r="AE61" i="1"/>
  <c r="I61" i="1"/>
  <c r="AS60" i="1"/>
  <c r="AN60" i="1"/>
  <c r="AE60" i="1"/>
  <c r="I60" i="1"/>
  <c r="AS59" i="1"/>
  <c r="AN59" i="1"/>
  <c r="AE59" i="1"/>
  <c r="I59" i="1"/>
  <c r="AS58" i="1"/>
  <c r="AN58" i="1"/>
  <c r="AE58" i="1"/>
  <c r="I58" i="1"/>
  <c r="AS57" i="1"/>
  <c r="AN57" i="1"/>
  <c r="AE57" i="1"/>
  <c r="I57" i="1"/>
  <c r="AS56" i="1"/>
  <c r="AN56" i="1"/>
  <c r="AE56" i="1"/>
  <c r="I56" i="1"/>
  <c r="AS55" i="1"/>
  <c r="AN55" i="1"/>
  <c r="AE55" i="1"/>
  <c r="I55" i="1"/>
  <c r="AS54" i="1"/>
  <c r="AN54" i="1"/>
  <c r="AE54" i="1"/>
  <c r="I54" i="1"/>
  <c r="AS53" i="1"/>
  <c r="AN53" i="1"/>
  <c r="AE53" i="1"/>
  <c r="I53" i="1"/>
  <c r="AS52" i="1"/>
  <c r="AN52" i="1"/>
  <c r="AE52" i="1"/>
  <c r="I52" i="1"/>
  <c r="AS51" i="1"/>
  <c r="AN51" i="1"/>
  <c r="AE51" i="1"/>
  <c r="I51" i="1"/>
  <c r="AS50" i="1"/>
  <c r="AN50" i="1"/>
  <c r="AE50" i="1"/>
  <c r="I50" i="1"/>
  <c r="AS49" i="1"/>
  <c r="AN49" i="1"/>
  <c r="AE49" i="1"/>
  <c r="I49" i="1"/>
  <c r="AS48" i="1"/>
  <c r="AN48" i="1"/>
  <c r="AE48" i="1"/>
  <c r="I48" i="1"/>
  <c r="AS102" i="1"/>
  <c r="AN102" i="1"/>
  <c r="AE102" i="1"/>
  <c r="I102" i="1"/>
  <c r="AS47" i="1"/>
  <c r="AN47" i="1"/>
  <c r="AE47" i="1"/>
  <c r="I47" i="1"/>
  <c r="AS46" i="1"/>
  <c r="AN46" i="1"/>
  <c r="AE46" i="1"/>
  <c r="I46" i="1"/>
  <c r="AS45" i="1"/>
  <c r="AN45" i="1"/>
  <c r="AE45" i="1"/>
  <c r="I45" i="1"/>
  <c r="AS101" i="1"/>
  <c r="AN101" i="1"/>
  <c r="AE101" i="1"/>
  <c r="I101" i="1"/>
  <c r="AS44" i="1"/>
  <c r="AN44" i="1"/>
  <c r="AE44" i="1"/>
  <c r="I44" i="1"/>
  <c r="AS43" i="1"/>
  <c r="AN43" i="1"/>
  <c r="AE43" i="1"/>
  <c r="I43" i="1"/>
  <c r="AS42" i="1"/>
  <c r="AN42" i="1"/>
  <c r="AE42" i="1"/>
  <c r="I42" i="1"/>
  <c r="AS41" i="1"/>
  <c r="AN41" i="1"/>
  <c r="AE41" i="1"/>
  <c r="I41" i="1"/>
  <c r="AS40" i="1"/>
  <c r="AN40" i="1"/>
  <c r="AE40" i="1"/>
  <c r="I40" i="1"/>
  <c r="AS39" i="1"/>
  <c r="AN39" i="1"/>
  <c r="AE39" i="1"/>
  <c r="I39" i="1"/>
  <c r="AS38" i="1"/>
  <c r="AN38" i="1"/>
  <c r="AE38" i="1"/>
  <c r="I38" i="1"/>
  <c r="AS37" i="1"/>
  <c r="AN37" i="1"/>
  <c r="AE37" i="1"/>
  <c r="I37" i="1"/>
  <c r="AS36" i="1"/>
  <c r="AN36" i="1"/>
  <c r="AE36" i="1"/>
  <c r="I36" i="1"/>
  <c r="AS35" i="1"/>
  <c r="AN35" i="1"/>
  <c r="AE35" i="1"/>
  <c r="AS34" i="1"/>
  <c r="AN34" i="1"/>
  <c r="AE34" i="1"/>
  <c r="I34" i="1"/>
  <c r="AS109" i="1"/>
  <c r="AN109" i="1"/>
  <c r="AE109" i="1"/>
  <c r="I109" i="1"/>
  <c r="AS140" i="1"/>
  <c r="AN140" i="1"/>
  <c r="AE140" i="1"/>
  <c r="I140" i="1"/>
  <c r="AS164" i="1"/>
  <c r="AN164" i="1"/>
  <c r="AE164" i="1"/>
  <c r="AS163" i="1"/>
  <c r="AN163" i="1"/>
  <c r="AE163" i="1"/>
  <c r="I163" i="1"/>
  <c r="AS171" i="1"/>
  <c r="AN171" i="1"/>
  <c r="AE171" i="1"/>
  <c r="I171" i="1"/>
  <c r="AS139" i="1"/>
  <c r="AN139" i="1"/>
  <c r="AE139" i="1"/>
  <c r="I139" i="1"/>
  <c r="AS100" i="1"/>
  <c r="AN100" i="1"/>
  <c r="AE100" i="1"/>
  <c r="H100" i="1"/>
  <c r="AS8" i="1"/>
  <c r="AN8" i="1"/>
  <c r="AE8" i="1"/>
  <c r="I8" i="1"/>
  <c r="AS7" i="1"/>
  <c r="AN7" i="1"/>
  <c r="AE7" i="1"/>
  <c r="I7" i="1"/>
  <c r="AS6" i="1"/>
  <c r="AN6" i="1"/>
  <c r="AE6" i="1"/>
  <c r="I6" i="1"/>
  <c r="AS5" i="1"/>
  <c r="AN5" i="1"/>
  <c r="AE5" i="1"/>
  <c r="I5" i="1"/>
  <c r="AS4" i="1"/>
  <c r="AN4" i="1"/>
  <c r="AE4" i="1"/>
  <c r="I4" i="1"/>
  <c r="AS3" i="1"/>
  <c r="AN3" i="1"/>
  <c r="AE3" i="1"/>
  <c r="I3" i="1"/>
  <c r="AS2" i="1"/>
  <c r="AN2" i="1"/>
  <c r="AE2" i="1"/>
  <c r="I2" i="1"/>
  <c r="AS208" i="1"/>
  <c r="AN208" i="1"/>
  <c r="AE208" i="1"/>
  <c r="I208" i="1"/>
  <c r="AS203" i="1"/>
  <c r="AN203" i="1"/>
  <c r="AE203" i="1"/>
  <c r="I203" i="1"/>
  <c r="AS205" i="1"/>
  <c r="AN205" i="1"/>
  <c r="AE205" i="1"/>
  <c r="AS197" i="1"/>
  <c r="AN197" i="1"/>
  <c r="AE197" i="1"/>
  <c r="I197" i="1"/>
  <c r="AS182" i="1"/>
  <c r="AN182" i="1"/>
  <c r="AE182" i="1"/>
  <c r="I182" i="1"/>
  <c r="AS189" i="1"/>
  <c r="AN189" i="1"/>
  <c r="AE189" i="1"/>
  <c r="I189" i="1"/>
  <c r="AS134" i="1"/>
  <c r="AN134" i="1"/>
  <c r="AE134" i="1"/>
  <c r="I134" i="1"/>
  <c r="AS138" i="1"/>
  <c r="AN138" i="1"/>
  <c r="AE138" i="1"/>
  <c r="AS137" i="1"/>
  <c r="AN137" i="1"/>
  <c r="AE137" i="1"/>
  <c r="I137" i="1"/>
  <c r="AS108" i="1"/>
  <c r="AN108" i="1"/>
  <c r="AE108" i="1"/>
  <c r="I108" i="1"/>
  <c r="AS121" i="1"/>
  <c r="AN121" i="1"/>
  <c r="AE121" i="1"/>
  <c r="I121" i="1"/>
  <c r="AS33" i="1"/>
  <c r="AN33" i="1"/>
  <c r="AE33" i="1"/>
  <c r="I33" i="1"/>
  <c r="AS32" i="1"/>
  <c r="AE32" i="1"/>
  <c r="AS107" i="1"/>
  <c r="AN107" i="1"/>
  <c r="AE107" i="1"/>
  <c r="I100" i="1" l="1"/>
  <c r="I138" i="1"/>
  <c r="I205" i="1"/>
  <c r="I195" i="1"/>
  <c r="I75" i="1"/>
  <c r="I107" i="1"/>
  <c r="I110" i="1"/>
  <c r="I207" i="1"/>
  <c r="I211" i="1"/>
  <c r="I132" i="1"/>
  <c r="I186" i="1"/>
  <c r="I129" i="1"/>
  <c r="I32" i="1"/>
  <c r="I35" i="1"/>
  <c r="I194" i="1"/>
  <c r="I146" i="1"/>
  <c r="I164" i="1"/>
  <c r="I199" i="1"/>
  <c r="I149" i="1"/>
  <c r="I105" i="1"/>
  <c r="AN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Documents and Settings\x244063\Meus documentos\Downloads\fichas_revisadas.mdb" keepAlive="1" name="fichas_revisadas111" type="5" refreshedVersion="2" background="1" saveData="1">
    <dbPr connection="Provider=Microsoft.Jet.OLEDB.4.0;User ID=Admin;Data Source=C:\Documents and Settings\x244063\Meus documentos\Downloads\fichas_revisadas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" command="Tabela1" commandType="3"/>
  </connection>
</connections>
</file>

<file path=xl/sharedStrings.xml><?xml version="1.0" encoding="utf-8"?>
<sst xmlns="http://schemas.openxmlformats.org/spreadsheetml/2006/main" count="860" uniqueCount="310">
  <si>
    <t>setor</t>
  </si>
  <si>
    <t>Inclinacao</t>
  </si>
  <si>
    <t>% alv</t>
  </si>
  <si>
    <t>alvenaria</t>
  </si>
  <si>
    <t>% mad</t>
  </si>
  <si>
    <t>madeira</t>
  </si>
  <si>
    <t>% misto</t>
  </si>
  <si>
    <t>misto</t>
  </si>
  <si>
    <t>Total_Moradia</t>
  </si>
  <si>
    <t>loc outras:</t>
  </si>
  <si>
    <t>Densidade</t>
  </si>
  <si>
    <t>an_encosta</t>
  </si>
  <si>
    <t>an_baixada</t>
  </si>
  <si>
    <t>EN</t>
  </si>
  <si>
    <t>InclinacaoEN</t>
  </si>
  <si>
    <t>TaludeCorte</t>
  </si>
  <si>
    <t>InclinacaoTC</t>
  </si>
  <si>
    <t>InclinacaoTA</t>
  </si>
  <si>
    <t>aterro</t>
  </si>
  <si>
    <t>lixo</t>
  </si>
  <si>
    <t>entulho</t>
  </si>
  <si>
    <t>AterroLixoEntulho</t>
  </si>
  <si>
    <t>trincas</t>
  </si>
  <si>
    <t>embarrigados</t>
  </si>
  <si>
    <t>cicatrizes</t>
  </si>
  <si>
    <t>degraus</t>
  </si>
  <si>
    <t>inclinados</t>
  </si>
  <si>
    <t>InstabSum</t>
  </si>
  <si>
    <t>Fraturas</t>
  </si>
  <si>
    <t>Concentr_agua_chuva</t>
  </si>
  <si>
    <t>lancamento_agua_serv</t>
  </si>
  <si>
    <t>vazamento</t>
  </si>
  <si>
    <t>fossa</t>
  </si>
  <si>
    <t>inexistente</t>
  </si>
  <si>
    <t>precario</t>
  </si>
  <si>
    <t>satisfatorio</t>
  </si>
  <si>
    <t>AguaTotal</t>
  </si>
  <si>
    <t>arvores</t>
  </si>
  <si>
    <t>rasteiras</t>
  </si>
  <si>
    <t>desmatada</t>
  </si>
  <si>
    <t>bananeira</t>
  </si>
  <si>
    <t>VegTotal</t>
  </si>
  <si>
    <t>Risco</t>
  </si>
  <si>
    <t>JT-13-01</t>
  </si>
  <si>
    <t>+ alvenaria</t>
  </si>
  <si>
    <t>25</t>
  </si>
  <si>
    <t>90</t>
  </si>
  <si>
    <t>R2</t>
  </si>
  <si>
    <t>JT-14-01</t>
  </si>
  <si>
    <t>FO-22-05</t>
  </si>
  <si>
    <t xml:space="preserve">     30</t>
  </si>
  <si>
    <t>CS-14-04</t>
  </si>
  <si>
    <t>30</t>
  </si>
  <si>
    <t>R3</t>
  </si>
  <si>
    <t>FO-23-01</t>
  </si>
  <si>
    <t xml:space="preserve">      40</t>
  </si>
  <si>
    <t xml:space="preserve">     90</t>
  </si>
  <si>
    <t>G-05-02</t>
  </si>
  <si>
    <t>60</t>
  </si>
  <si>
    <t>JT-10-02</t>
  </si>
  <si>
    <t>35</t>
  </si>
  <si>
    <t>JT-12-07</t>
  </si>
  <si>
    <t>BT-06-02</t>
  </si>
  <si>
    <t>R4</t>
  </si>
  <si>
    <t>CL-24-06</t>
  </si>
  <si>
    <t>FO-22-03</t>
  </si>
  <si>
    <t>muitas casas demolidas</t>
  </si>
  <si>
    <t xml:space="preserve">      90</t>
  </si>
  <si>
    <t>MB-48-02</t>
  </si>
  <si>
    <t>maioria em alvenaria</t>
  </si>
  <si>
    <t>50</t>
  </si>
  <si>
    <t>70</t>
  </si>
  <si>
    <t>G-15-02</t>
  </si>
  <si>
    <t>LA-01-02</t>
  </si>
  <si>
    <t>CS-12-01</t>
  </si>
  <si>
    <t>R1</t>
  </si>
  <si>
    <t>CS-20-01</t>
  </si>
  <si>
    <t>CS-22-03</t>
  </si>
  <si>
    <t>Todas moradias foram removidas</t>
  </si>
  <si>
    <t>FO-04-01</t>
  </si>
  <si>
    <t>sem moradias ameaçadas</t>
  </si>
  <si>
    <t xml:space="preserve">     45</t>
  </si>
  <si>
    <t>MB-28-02</t>
  </si>
  <si>
    <t>Moradias removidas</t>
  </si>
  <si>
    <t>MB-44-02</t>
  </si>
  <si>
    <t>PJ-11-01</t>
  </si>
  <si>
    <t>As moradias foram removidas</t>
  </si>
  <si>
    <t>PJ-05-02</t>
  </si>
  <si>
    <t>40</t>
  </si>
  <si>
    <t>mais alvenaria</t>
  </si>
  <si>
    <t>45</t>
  </si>
  <si>
    <t>CS-23-01</t>
  </si>
  <si>
    <t>CS-24-03</t>
  </si>
  <si>
    <t>MB-22-03</t>
  </si>
  <si>
    <t>PJ-06-02</t>
  </si>
  <si>
    <t>CS-15-03</t>
  </si>
  <si>
    <t>maioria em madeira</t>
  </si>
  <si>
    <t>80</t>
  </si>
  <si>
    <t>CV-10-01</t>
  </si>
  <si>
    <t>algumas em alvenaria</t>
  </si>
  <si>
    <t>20</t>
  </si>
  <si>
    <t>área consolidada</t>
  </si>
  <si>
    <t>G-11-01</t>
  </si>
  <si>
    <t>IQ-12-01</t>
  </si>
  <si>
    <t>JT-10-01</t>
  </si>
  <si>
    <t>JT-12-01</t>
  </si>
  <si>
    <t>CS-02-01</t>
  </si>
  <si>
    <t>CT-01-02</t>
  </si>
  <si>
    <t>Obra de solo grampeado</t>
  </si>
  <si>
    <t>FO-17-02</t>
  </si>
  <si>
    <t>FO-18-01</t>
  </si>
  <si>
    <t xml:space="preserve">      45</t>
  </si>
  <si>
    <t>CS-16-01</t>
  </si>
  <si>
    <t>CS-21-02</t>
  </si>
  <si>
    <t>CS-23-03</t>
  </si>
  <si>
    <t>G-12-01</t>
  </si>
  <si>
    <t>G-13-01</t>
  </si>
  <si>
    <t>G-14-01</t>
  </si>
  <si>
    <t>CV-02-03</t>
  </si>
  <si>
    <t>IQ-11-01</t>
  </si>
  <si>
    <t>FO-03-02</t>
  </si>
  <si>
    <t xml:space="preserve">    90</t>
  </si>
  <si>
    <t xml:space="preserve">    40</t>
  </si>
  <si>
    <t>PR-11-01</t>
  </si>
  <si>
    <t>PR-12-01</t>
  </si>
  <si>
    <t>PR-13-02</t>
  </si>
  <si>
    <t>PJ-07-01</t>
  </si>
  <si>
    <t>Poucas em madeira</t>
  </si>
  <si>
    <t>PJ-09-01</t>
  </si>
  <si>
    <t>SM-01-02</t>
  </si>
  <si>
    <t>SM-05-05</t>
  </si>
  <si>
    <t>G-09-01</t>
  </si>
  <si>
    <t>Área consolidada</t>
  </si>
  <si>
    <t>AD-09-02</t>
  </si>
  <si>
    <t>AD-10-02</t>
  </si>
  <si>
    <t>CS-08-03</t>
  </si>
  <si>
    <t>CS-32-01</t>
  </si>
  <si>
    <t>CS-33-01</t>
  </si>
  <si>
    <t>CS-35-01</t>
  </si>
  <si>
    <t>CS-36-01</t>
  </si>
  <si>
    <t>CS-39-01</t>
  </si>
  <si>
    <t>CS-39-03</t>
  </si>
  <si>
    <t>MB-02-01</t>
  </si>
  <si>
    <t>MB-03-01</t>
  </si>
  <si>
    <t>poucas moradias afetadas</t>
  </si>
  <si>
    <t>MB-05-01</t>
  </si>
  <si>
    <t>MB-09-01</t>
  </si>
  <si>
    <t>MB-19-02</t>
  </si>
  <si>
    <t>JT-12-05</t>
  </si>
  <si>
    <t>SM-06-01</t>
  </si>
  <si>
    <t>CS-30-04</t>
  </si>
  <si>
    <t>CT-01-01</t>
  </si>
  <si>
    <t>CV-02-02</t>
  </si>
  <si>
    <t>FO-10-03</t>
  </si>
  <si>
    <t>G-09-02</t>
  </si>
  <si>
    <t>G-17-02</t>
  </si>
  <si>
    <t>IQ-03-02</t>
  </si>
  <si>
    <t>JT-01-01</t>
  </si>
  <si>
    <t>JT-03-05</t>
  </si>
  <si>
    <t>JT-04-02</t>
  </si>
  <si>
    <t>50-90</t>
  </si>
  <si>
    <t>JT-04-03</t>
  </si>
  <si>
    <t>JT-12-04</t>
  </si>
  <si>
    <t>JT-13-03</t>
  </si>
  <si>
    <t>SM-01-01</t>
  </si>
  <si>
    <t>SM-04-08</t>
  </si>
  <si>
    <t>SM-05-07</t>
  </si>
  <si>
    <t>SM-06-02</t>
  </si>
  <si>
    <t>SM-10-03</t>
  </si>
  <si>
    <t>SM-10-06</t>
  </si>
  <si>
    <t>SM-10-07</t>
  </si>
  <si>
    <t>VP-02-05</t>
  </si>
  <si>
    <t xml:space="preserve">  30</t>
  </si>
  <si>
    <t xml:space="preserve">   90</t>
  </si>
  <si>
    <t>BT-08-01</t>
  </si>
  <si>
    <t>BT-08-03</t>
  </si>
  <si>
    <t>algumas em madeira</t>
  </si>
  <si>
    <t>CL-10-04</t>
  </si>
  <si>
    <t>CL-12-02</t>
  </si>
  <si>
    <t>CL-13-01</t>
  </si>
  <si>
    <t>Mais madeira</t>
  </si>
  <si>
    <t>CS-35-03</t>
  </si>
  <si>
    <t>CT-02-01</t>
  </si>
  <si>
    <t>JA-01-01</t>
  </si>
  <si>
    <t>Mais Alvenaria</t>
  </si>
  <si>
    <t>MB-45-05</t>
  </si>
  <si>
    <t>MB-50-02</t>
  </si>
  <si>
    <t>PA-11-01</t>
  </si>
  <si>
    <t>SM-05-09</t>
  </si>
  <si>
    <t>SM-06-04</t>
  </si>
  <si>
    <t>SM-06-07</t>
  </si>
  <si>
    <t>SM-11-01</t>
  </si>
  <si>
    <t>VP-01-06</t>
  </si>
  <si>
    <t>VP-01-07</t>
  </si>
  <si>
    <t>VP-01-08</t>
  </si>
  <si>
    <t>CL-28-04</t>
  </si>
  <si>
    <t>CV-21-01</t>
  </si>
  <si>
    <t>AD-05-01</t>
  </si>
  <si>
    <t>AD-11-01</t>
  </si>
  <si>
    <t>BT-18-01</t>
  </si>
  <si>
    <t>CS-40-02</t>
  </si>
  <si>
    <t>75</t>
  </si>
  <si>
    <t>MB-26-01</t>
  </si>
  <si>
    <t>LA-03-01</t>
  </si>
  <si>
    <t>G-02-01</t>
  </si>
  <si>
    <t>MB-21-03</t>
  </si>
  <si>
    <t>MB-21-06</t>
  </si>
  <si>
    <t>MB-46-01</t>
  </si>
  <si>
    <t>SM-01-04</t>
  </si>
  <si>
    <t>SM-19-03</t>
  </si>
  <si>
    <t>BT-09-02</t>
  </si>
  <si>
    <t>CS-15-02</t>
  </si>
  <si>
    <t>SM-07-01</t>
  </si>
  <si>
    <t>45-70</t>
  </si>
  <si>
    <t>CS-03-01</t>
  </si>
  <si>
    <t>CS-17-01</t>
  </si>
  <si>
    <t>CS-18-01</t>
  </si>
  <si>
    <t>CS-19-01</t>
  </si>
  <si>
    <t>CS-21-01</t>
  </si>
  <si>
    <t>CS-28-01</t>
  </si>
  <si>
    <t>CS-31-01</t>
  </si>
  <si>
    <t>CS-33-02</t>
  </si>
  <si>
    <t>FO-08-01</t>
  </si>
  <si>
    <t>FO-17-01</t>
  </si>
  <si>
    <t xml:space="preserve"> área consolidada</t>
  </si>
  <si>
    <t>FO-17-05</t>
  </si>
  <si>
    <t>G-03-01</t>
  </si>
  <si>
    <t>JT-01-04</t>
  </si>
  <si>
    <t>JT-01-07</t>
  </si>
  <si>
    <t>JT-03-04</t>
  </si>
  <si>
    <t>JT-07-09</t>
  </si>
  <si>
    <t>0-5°</t>
  </si>
  <si>
    <t>MB-12-02</t>
  </si>
  <si>
    <t>PE-03-06</t>
  </si>
  <si>
    <t>PR-20-02</t>
  </si>
  <si>
    <t>SM-01-03</t>
  </si>
  <si>
    <t>SM-01-05</t>
  </si>
  <si>
    <t>SM-18-01</t>
  </si>
  <si>
    <t>ST-01-04</t>
  </si>
  <si>
    <t>PJ-13-01</t>
  </si>
  <si>
    <t>CT-06-03</t>
  </si>
  <si>
    <t>CV-04-01</t>
  </si>
  <si>
    <t>CV-07-01</t>
  </si>
  <si>
    <t>CV-17-01</t>
  </si>
  <si>
    <t>G-17-01</t>
  </si>
  <si>
    <t>IQ-04-01</t>
  </si>
  <si>
    <t>MB-12-03</t>
  </si>
  <si>
    <t>PE-03-01</t>
  </si>
  <si>
    <t>PR-05-01</t>
  </si>
  <si>
    <t>SM-09-06</t>
  </si>
  <si>
    <t>SM-10-05</t>
  </si>
  <si>
    <t>SM-12-05</t>
  </si>
  <si>
    <t>SM-12-07</t>
  </si>
  <si>
    <t>SM-13-02</t>
  </si>
  <si>
    <t>SM-16-04</t>
  </si>
  <si>
    <t>SM-19-02</t>
  </si>
  <si>
    <t>VP-01-03</t>
  </si>
  <si>
    <t>Mais alvenaria</t>
  </si>
  <si>
    <t>VP-02-03</t>
  </si>
  <si>
    <t>Moradias para Remoção</t>
  </si>
  <si>
    <t>VP-02-07</t>
  </si>
  <si>
    <t>VP-03-02</t>
  </si>
  <si>
    <t>VP-03-03</t>
  </si>
  <si>
    <t>VP-03-04</t>
  </si>
  <si>
    <t>BT-21-02</t>
  </si>
  <si>
    <t>mais madeira</t>
  </si>
  <si>
    <t>PA-09-02</t>
  </si>
  <si>
    <t>CL-01-02</t>
  </si>
  <si>
    <t>CS-08-02</t>
  </si>
  <si>
    <t>CS-10-02</t>
  </si>
  <si>
    <t>CS-10-04</t>
  </si>
  <si>
    <t>CS-27-03</t>
  </si>
  <si>
    <t>CS-30-03</t>
  </si>
  <si>
    <t>CS-35-02</t>
  </si>
  <si>
    <t>CS-35-04</t>
  </si>
  <si>
    <t>CS-39-02</t>
  </si>
  <si>
    <t>FO-18-02</t>
  </si>
  <si>
    <t>FO-22-07</t>
  </si>
  <si>
    <t xml:space="preserve">      30</t>
  </si>
  <si>
    <t>MB-03-02</t>
  </si>
  <si>
    <t>MB-08-03</t>
  </si>
  <si>
    <t>MB-17-01</t>
  </si>
  <si>
    <t>MB-45-02</t>
  </si>
  <si>
    <t>PA-05-02</t>
  </si>
  <si>
    <t>PJ-09-03</t>
  </si>
  <si>
    <t>poucas em madeira</t>
  </si>
  <si>
    <t>PR-10-05</t>
  </si>
  <si>
    <t>PR-16-01</t>
  </si>
  <si>
    <t>SM-05-08</t>
  </si>
  <si>
    <t>encosta com áreas vazias</t>
  </si>
  <si>
    <t>SM-06-06</t>
  </si>
  <si>
    <t>SM-11-03</t>
  </si>
  <si>
    <t>SM-13-04</t>
  </si>
  <si>
    <t>CS-15-04</t>
  </si>
  <si>
    <t>CS-40-01</t>
  </si>
  <si>
    <t>MB-20-02</t>
  </si>
  <si>
    <t>AF-01-03</t>
  </si>
  <si>
    <t>CT-06-04</t>
  </si>
  <si>
    <t>CV-01-02</t>
  </si>
  <si>
    <t>CV-01-05</t>
  </si>
  <si>
    <t>CV-04-02</t>
  </si>
  <si>
    <t>CV-07-02</t>
  </si>
  <si>
    <t>CV-12-02</t>
  </si>
  <si>
    <t>CV-19-01</t>
  </si>
  <si>
    <t>SM-08-05</t>
  </si>
  <si>
    <t>SM-09-01</t>
  </si>
  <si>
    <t>SM-10-01</t>
  </si>
  <si>
    <t>Solo</t>
  </si>
  <si>
    <t>CoberturaNatural</t>
  </si>
  <si>
    <t>GeolDesf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</si>
</sst>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color rgb="FFFF0000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0"/>
      <color rgb="FFFB0007"/>
      <name val="Verdana"/>
      <family val="2"/>
    </font>
    <font>
      <sz val="11"/>
      <color rgb="FF00000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2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2" fillId="4" borderId="0" xfId="0" applyFont="1" applyFill="1"/>
    <xf numFmtId="0" fontId="0" fillId="6" borderId="0" xfId="0" applyFill="1"/>
    <xf numFmtId="0" fontId="2" fillId="6" borderId="0" xfId="0" applyFont="1" applyFill="1"/>
    <xf numFmtId="0" fontId="3" fillId="6" borderId="0" xfId="0" applyFont="1" applyFill="1"/>
    <xf numFmtId="0" fontId="3" fillId="3" borderId="0" xfId="0" applyFont="1" applyFill="1"/>
    <xf numFmtId="0" fontId="3" fillId="4" borderId="0" xfId="0" applyFont="1" applyFill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7" borderId="0" xfId="0" applyFill="1"/>
    <xf numFmtId="0" fontId="4" fillId="7" borderId="0" xfId="0" applyFont="1" applyFill="1"/>
    <xf numFmtId="0" fontId="2" fillId="7" borderId="0" xfId="0" applyFont="1" applyFill="1"/>
    <xf numFmtId="0" fontId="7" fillId="7" borderId="0" xfId="0" applyFon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chas_revisadas_1" connectionId="1" xr16:uid="{00000000-0016-0000-0000-000000000000}" autoFormatId="0" applyNumberFormats="0" applyBorderFormats="0" applyFontFormats="1" applyPatternFormats="1" applyAlignmentFormats="0" applyWidthHeightFormats="0">
  <queryTableRefresh nextId="136">
    <queryTableFields count="46">
      <queryTableField id="5" name="Nº Ficha:"/>
      <queryTableField id="126" dataBound="0" fillFormulas="1"/>
      <queryTableField id="127" dataBound="0" fillFormulas="1"/>
      <queryTableField id="11" name="alvenaria"/>
      <queryTableField id="128" dataBound="0" fillFormulas="1"/>
      <queryTableField id="12" name="madeira"/>
      <queryTableField id="129" dataBound="0" fillFormulas="1"/>
      <queryTableField id="13" name="misto"/>
      <queryTableField id="14" name="outras"/>
      <queryTableField id="15" name="loc outras:"/>
      <queryTableField id="16" name="Dens1"/>
      <queryTableField id="23" name="an encosta"/>
      <queryTableField id="24" name="an baixada"/>
      <queryTableField id="25" name="Encostas Naturais"/>
      <queryTableField id="28" name="en inclinação:"/>
      <queryTableField id="29" name="Taludes de Corte"/>
      <queryTableField id="32" name="tc inclinação:"/>
      <queryTableField id="39" name="tc estruturas desfavoráveis"/>
      <queryTableField id="134" dataBound="0" fillFormulas="1"/>
      <queryTableField id="135" dataBound="0" fillFormulas="1"/>
      <queryTableField id="44" name="ta inclinação:"/>
      <queryTableField id="58" name="aterro"/>
      <queryTableField id="59" name="de lixo"/>
      <queryTableField id="60" name="de entulho"/>
      <queryTableField id="130" dataBound="0" fillFormulas="1"/>
      <queryTableField id="71" name="trincas (moradia/terreno)"/>
      <queryTableField id="72" name="muros e paredes embarrigados"/>
      <queryTableField id="73" name="cicatrizes de escorregamento"/>
      <queryTableField id="74" name="degraus de abatimento"/>
      <queryTableField id="75" name="árvores, postes, muros inclinados"/>
      <queryTableField id="131" dataBound="0" fillFormulas="1"/>
      <queryTableField id="79" name="Fraturas"/>
      <queryTableField id="81" name="concentração de água de chuva em superfície"/>
      <queryTableField id="82" name="lançamento de águas servidas em superfície"/>
      <queryTableField id="83" name="vazamento de tubulação"/>
      <queryTableField id="84" name="fossa"/>
      <queryTableField id="87" name="inexistente"/>
      <queryTableField id="88" name="precário"/>
      <queryTableField id="89" name="satisfatório"/>
      <queryTableField id="132" dataBound="0" fillFormulas="1"/>
      <queryTableField id="90" name="árvores"/>
      <queryTableField id="91" name="rasteiras"/>
      <queryTableField id="92" name="desmatada"/>
      <queryTableField id="93" name="cultivo"/>
      <queryTableField id="133" dataBound="0" fillFormulas="1"/>
      <queryTableField id="106" name="Risco 1 - baixo"/>
    </queryTableFields>
    <queryTableDeletedFields count="89">
      <deletedField name="ordem"/>
      <deletedField name="Foto Vertical"/>
      <deletedField name="Foto Helicóptero"/>
      <deletedField name="Foto de Chão"/>
      <deletedField name="Código"/>
      <deletedField name="Subprefeitura:"/>
      <deletedField name="Área"/>
      <deletedField name="Data"/>
      <deletedField name="Nome da área:"/>
      <deletedField name="Acesso:"/>
      <deletedField name="Equipe"/>
      <deletedField name="Coord N:"/>
      <deletedField name="Coord E:"/>
      <deletedField name="pavimentada"/>
      <deletedField name="via não pavimentada"/>
      <deletedField name="vias outros"/>
      <deletedField name="tex enc nat"/>
      <deletedField name="tex tal cor"/>
      <deletedField name="tc tex outros:"/>
      <deletedField name="tex ta"/>
      <deletedField name="pr altura máxima:"/>
      <deletedField name="pr inclinação:"/>
      <deletedField name="disttop4"/>
      <deletedField name="distbas4"/>
      <deletedField name="de tex outros:"/>
      <deletedField name="tex matacões:"/>
      <deletedField name="Dist  topo Talude Marginal"/>
      <deletedField name="tex talude marginal"/>
      <deletedField name="altura Max"/>
      <deletedField name="tex outros:"/>
      <deletedField name="Obs:"/>
      <deletedField name="em Outras:"/>
      <deletedField name="tex surgência"/>
      <deletedField name="en altura máxima:"/>
      <deletedField name="tex de"/>
      <deletedField name="Drenagens Naturais"/>
      <deletedField name="Talude Marginal"/>
      <deletedField name="erosão de margens"/>
      <deletedField name="feições erosivas em talude"/>
      <deletedField name="surgência d'água"/>
      <deletedField name="descr veg"/>
      <deletedField name="Número de moradores na Área"/>
      <deletedField name="Identificação:"/>
      <deletedField name="Estrutura Maciço"/>
      <deletedField name="Outros Maciço"/>
      <deletedField name="Retificado"/>
      <deletedField name="Natural"/>
      <deletedField name="Retilíneo"/>
      <deletedField name="Meandrante"/>
      <deletedField name="Assoreado"/>
      <deletedField name="tc altura máxima:"/>
      <deletedField name="disttop2"/>
      <deletedField name="distbas2"/>
      <deletedField name="ta altura máxima:"/>
      <deletedField name="disttop3"/>
      <deletedField name="distbas3"/>
      <deletedField name="Dens2"/>
      <deletedField name="Dens3"/>
      <deletedField name="Dens4"/>
      <deletedField name="Parede Rochosa"/>
      <deletedField name="de outros"/>
      <deletedField name="Matacões"/>
      <deletedField name="escorregamento em encosta natural"/>
      <deletedField name="escorregamento em talude de corte"/>
      <deletedField name="escorregamento em aterro"/>
      <deletedField name="escorregamento em depósito de encosta"/>
      <deletedField name="queda de blocos"/>
      <deletedField name="rolamento de blocos"/>
      <deletedField name="corrida"/>
      <deletedField name="erosão"/>
      <deletedField name="Desplacamento"/>
      <deletedField name="Solapamento de margem"/>
      <deletedField name="Rastejo"/>
      <deletedField name="Risco 4 - muito alto"/>
      <deletedField name="Risco 3 - alto"/>
      <deletedField name="Risco 2 - médio"/>
      <deletedField name="Depósito de Encosta"/>
      <deletedField name="Dep Enc Natural"/>
      <deletedField name="Dep Talude de Corte"/>
      <deletedField name="Dep Talude Aterro"/>
      <deletedField name="Dep Talude Marginal"/>
      <deletedField name="Lixoo"/>
      <deletedField name="Entulhoo"/>
      <deletedField name="tc solo maduro"/>
      <deletedField name="tc solo saprolítico"/>
      <deletedField name="tc rocha alterada"/>
      <deletedField name="tc rocha sã"/>
      <deletedField name="Taludes de Aterro"/>
      <deletedField name="Número de moradias na Área:"/>
    </queryTableDeletedFields>
    <sortState xmlns:xlrd2="http://schemas.microsoft.com/office/spreadsheetml/2017/richdata2" ref="A2:AU211">
      <sortCondition ref="AT169"/>
    </sortState>
  </queryTableRefresh>
</query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11"/>
  <sheetViews>
    <sheetView tabSelected="1" topLeftCell="A154" workbookViewId="0">
      <selection activeCell="A174" sqref="A174:XFD177"/>
    </sheetView>
  </sheetViews>
  <sheetFormatPr baseColWidth="10" defaultColWidth="8.83203125" defaultRowHeight="15" x14ac:dyDescent="0.2"/>
  <cols>
    <col min="1" max="1" width="10.6640625" style="2" bestFit="1" customWidth="1"/>
    <col min="2" max="3" width="12" style="2" customWidth="1"/>
    <col min="4" max="4" width="15.1640625" style="2" customWidth="1"/>
    <col min="5" max="5" width="16.83203125" style="2" customWidth="1"/>
    <col min="6" max="7" width="6.6640625" style="2" customWidth="1"/>
    <col min="8" max="8" width="6.5" style="2" customWidth="1"/>
    <col min="9" max="9" width="24.33203125" style="2" customWidth="1"/>
    <col min="10" max="10" width="14.5" style="2" customWidth="1"/>
    <col min="11" max="11" width="6.5" style="2" customWidth="1"/>
    <col min="12" max="13" width="15.6640625" style="2" customWidth="1"/>
    <col min="14" max="14" width="9.5" style="2" customWidth="1"/>
    <col min="15" max="15" width="15.6640625" style="2" customWidth="1"/>
    <col min="16" max="16" width="18.83203125" style="2" customWidth="1"/>
    <col min="17" max="17" width="15.1640625" style="2" customWidth="1"/>
    <col min="18" max="20" width="20.33203125" style="2" customWidth="1"/>
    <col min="21" max="21" width="15.33203125" style="2" customWidth="1"/>
    <col min="22" max="24" width="12.83203125" style="2" customWidth="1"/>
    <col min="25" max="25" width="18.5" style="2" bestFit="1" customWidth="1"/>
    <col min="26" max="26" width="10.6640625" style="2" customWidth="1"/>
    <col min="27" max="27" width="18.1640625" style="2" customWidth="1"/>
    <col min="28" max="28" width="13.5" style="2" customWidth="1"/>
    <col min="29" max="29" width="12.83203125" style="2" customWidth="1"/>
    <col min="30" max="30" width="14" style="2" customWidth="1"/>
    <col min="31" max="31" width="17" style="2" customWidth="1"/>
    <col min="32" max="32" width="12.83203125" style="2" hidden="1" customWidth="1"/>
    <col min="33" max="33" width="21" style="2" hidden="1" customWidth="1"/>
    <col min="34" max="34" width="17.5" style="2" hidden="1" customWidth="1"/>
    <col min="35" max="35" width="15.33203125" style="2" hidden="1" customWidth="1"/>
    <col min="36" max="36" width="12.83203125" style="2" hidden="1" customWidth="1"/>
    <col min="37" max="37" width="13" style="2" hidden="1" customWidth="1"/>
    <col min="38" max="38" width="12.83203125" style="2" hidden="1" customWidth="1"/>
    <col min="39" max="40" width="13.1640625" style="2" hidden="1" customWidth="1"/>
    <col min="41" max="42" width="12.83203125" style="2" hidden="1" customWidth="1"/>
    <col min="43" max="43" width="13" style="2" hidden="1" customWidth="1"/>
    <col min="44" max="45" width="12.83203125" style="2" customWidth="1"/>
    <col min="46" max="46" width="7.1640625" style="2" bestFit="1" customWidth="1"/>
    <col min="47" max="252" width="9.1640625" style="2"/>
    <col min="253" max="253" width="10.6640625" style="2" bestFit="1" customWidth="1"/>
    <col min="254" max="254" width="12" style="2" bestFit="1" customWidth="1"/>
    <col min="255" max="260" width="8.83203125" style="2" customWidth="1"/>
    <col min="261" max="261" width="24.33203125" style="2" bestFit="1" customWidth="1"/>
    <col min="262" max="262" width="8.83203125" style="2" customWidth="1"/>
    <col min="263" max="263" width="6.5" style="2" customWidth="1"/>
    <col min="264" max="269" width="8.83203125" style="2" customWidth="1"/>
    <col min="270" max="270" width="16.83203125" style="2" bestFit="1" customWidth="1"/>
    <col min="271" max="271" width="19.83203125" style="2" bestFit="1" customWidth="1"/>
    <col min="272" max="272" width="19.1640625" style="2" bestFit="1" customWidth="1"/>
    <col min="273" max="273" width="12.83203125" style="2" bestFit="1" customWidth="1"/>
    <col min="274" max="274" width="20.33203125" style="2" bestFit="1" customWidth="1"/>
    <col min="275" max="275" width="17" style="2" bestFit="1" customWidth="1"/>
    <col min="276" max="276" width="15.33203125" style="2" bestFit="1" customWidth="1"/>
    <col min="277" max="279" width="12.83203125" style="2" bestFit="1" customWidth="1"/>
    <col min="280" max="280" width="12.83203125" style="2" customWidth="1"/>
    <col min="281" max="281" width="10.6640625" style="2" bestFit="1" customWidth="1"/>
    <col min="282" max="282" width="18.1640625" style="2" bestFit="1" customWidth="1"/>
    <col min="283" max="283" width="13.5" style="2" bestFit="1" customWidth="1"/>
    <col min="284" max="284" width="12.83203125" style="2" bestFit="1" customWidth="1"/>
    <col min="285" max="285" width="14" style="2" bestFit="1" customWidth="1"/>
    <col min="286" max="286" width="17" style="2" customWidth="1"/>
    <col min="287" max="287" width="12.83203125" style="2" bestFit="1" customWidth="1"/>
    <col min="288" max="294" width="8.83203125" style="2" customWidth="1"/>
    <col min="295" max="295" width="13.1640625" style="2" customWidth="1"/>
    <col min="296" max="297" width="12.83203125" style="2" bestFit="1" customWidth="1"/>
    <col min="298" max="298" width="13" style="2" bestFit="1" customWidth="1"/>
    <col min="299" max="299" width="12.83203125" style="2" bestFit="1" customWidth="1"/>
    <col min="300" max="300" width="12.83203125" style="2" customWidth="1"/>
    <col min="301" max="301" width="7.1640625" style="2" bestFit="1" customWidth="1"/>
    <col min="302" max="302" width="11.5" style="2" customWidth="1"/>
    <col min="303" max="508" width="9.1640625" style="2"/>
    <col min="509" max="509" width="10.6640625" style="2" bestFit="1" customWidth="1"/>
    <col min="510" max="510" width="12" style="2" bestFit="1" customWidth="1"/>
    <col min="511" max="516" width="8.83203125" style="2" customWidth="1"/>
    <col min="517" max="517" width="24.33203125" style="2" bestFit="1" customWidth="1"/>
    <col min="518" max="518" width="8.83203125" style="2" customWidth="1"/>
    <col min="519" max="519" width="6.5" style="2" customWidth="1"/>
    <col min="520" max="525" width="8.83203125" style="2" customWidth="1"/>
    <col min="526" max="526" width="16.83203125" style="2" bestFit="1" customWidth="1"/>
    <col min="527" max="527" width="19.83203125" style="2" bestFit="1" customWidth="1"/>
    <col min="528" max="528" width="19.1640625" style="2" bestFit="1" customWidth="1"/>
    <col min="529" max="529" width="12.83203125" style="2" bestFit="1" customWidth="1"/>
    <col min="530" max="530" width="20.33203125" style="2" bestFit="1" customWidth="1"/>
    <col min="531" max="531" width="17" style="2" bestFit="1" customWidth="1"/>
    <col min="532" max="532" width="15.33203125" style="2" bestFit="1" customWidth="1"/>
    <col min="533" max="535" width="12.83203125" style="2" bestFit="1" customWidth="1"/>
    <col min="536" max="536" width="12.83203125" style="2" customWidth="1"/>
    <col min="537" max="537" width="10.6640625" style="2" bestFit="1" customWidth="1"/>
    <col min="538" max="538" width="18.1640625" style="2" bestFit="1" customWidth="1"/>
    <col min="539" max="539" width="13.5" style="2" bestFit="1" customWidth="1"/>
    <col min="540" max="540" width="12.83203125" style="2" bestFit="1" customWidth="1"/>
    <col min="541" max="541" width="14" style="2" bestFit="1" customWidth="1"/>
    <col min="542" max="542" width="17" style="2" customWidth="1"/>
    <col min="543" max="543" width="12.83203125" style="2" bestFit="1" customWidth="1"/>
    <col min="544" max="550" width="8.83203125" style="2" customWidth="1"/>
    <col min="551" max="551" width="13.1640625" style="2" customWidth="1"/>
    <col min="552" max="553" width="12.83203125" style="2" bestFit="1" customWidth="1"/>
    <col min="554" max="554" width="13" style="2" bestFit="1" customWidth="1"/>
    <col min="555" max="555" width="12.83203125" style="2" bestFit="1" customWidth="1"/>
    <col min="556" max="556" width="12.83203125" style="2" customWidth="1"/>
    <col min="557" max="557" width="7.1640625" style="2" bestFit="1" customWidth="1"/>
    <col min="558" max="558" width="11.5" style="2" customWidth="1"/>
    <col min="559" max="764" width="9.1640625" style="2"/>
    <col min="765" max="765" width="10.6640625" style="2" bestFit="1" customWidth="1"/>
    <col min="766" max="766" width="12" style="2" bestFit="1" customWidth="1"/>
    <col min="767" max="772" width="8.83203125" style="2" customWidth="1"/>
    <col min="773" max="773" width="24.33203125" style="2" bestFit="1" customWidth="1"/>
    <col min="774" max="774" width="8.83203125" style="2" customWidth="1"/>
    <col min="775" max="775" width="6.5" style="2" customWidth="1"/>
    <col min="776" max="781" width="8.83203125" style="2" customWidth="1"/>
    <col min="782" max="782" width="16.83203125" style="2" bestFit="1" customWidth="1"/>
    <col min="783" max="783" width="19.83203125" style="2" bestFit="1" customWidth="1"/>
    <col min="784" max="784" width="19.1640625" style="2" bestFit="1" customWidth="1"/>
    <col min="785" max="785" width="12.83203125" style="2" bestFit="1" customWidth="1"/>
    <col min="786" max="786" width="20.33203125" style="2" bestFit="1" customWidth="1"/>
    <col min="787" max="787" width="17" style="2" bestFit="1" customWidth="1"/>
    <col min="788" max="788" width="15.33203125" style="2" bestFit="1" customWidth="1"/>
    <col min="789" max="791" width="12.83203125" style="2" bestFit="1" customWidth="1"/>
    <col min="792" max="792" width="12.83203125" style="2" customWidth="1"/>
    <col min="793" max="793" width="10.6640625" style="2" bestFit="1" customWidth="1"/>
    <col min="794" max="794" width="18.1640625" style="2" bestFit="1" customWidth="1"/>
    <col min="795" max="795" width="13.5" style="2" bestFit="1" customWidth="1"/>
    <col min="796" max="796" width="12.83203125" style="2" bestFit="1" customWidth="1"/>
    <col min="797" max="797" width="14" style="2" bestFit="1" customWidth="1"/>
    <col min="798" max="798" width="17" style="2" customWidth="1"/>
    <col min="799" max="799" width="12.83203125" style="2" bestFit="1" customWidth="1"/>
    <col min="800" max="806" width="8.83203125" style="2" customWidth="1"/>
    <col min="807" max="807" width="13.1640625" style="2" customWidth="1"/>
    <col min="808" max="809" width="12.83203125" style="2" bestFit="1" customWidth="1"/>
    <col min="810" max="810" width="13" style="2" bestFit="1" customWidth="1"/>
    <col min="811" max="811" width="12.83203125" style="2" bestFit="1" customWidth="1"/>
    <col min="812" max="812" width="12.83203125" style="2" customWidth="1"/>
    <col min="813" max="813" width="7.1640625" style="2" bestFit="1" customWidth="1"/>
    <col min="814" max="814" width="11.5" style="2" customWidth="1"/>
    <col min="815" max="1020" width="9.1640625" style="2"/>
    <col min="1021" max="1021" width="10.6640625" style="2" bestFit="1" customWidth="1"/>
    <col min="1022" max="1022" width="12" style="2" bestFit="1" customWidth="1"/>
    <col min="1023" max="1028" width="8.83203125" style="2" customWidth="1"/>
    <col min="1029" max="1029" width="24.33203125" style="2" bestFit="1" customWidth="1"/>
    <col min="1030" max="1030" width="8.83203125" style="2" customWidth="1"/>
    <col min="1031" max="1031" width="6.5" style="2" customWidth="1"/>
    <col min="1032" max="1037" width="8.83203125" style="2" customWidth="1"/>
    <col min="1038" max="1038" width="16.83203125" style="2" bestFit="1" customWidth="1"/>
    <col min="1039" max="1039" width="19.83203125" style="2" bestFit="1" customWidth="1"/>
    <col min="1040" max="1040" width="19.1640625" style="2" bestFit="1" customWidth="1"/>
    <col min="1041" max="1041" width="12.83203125" style="2" bestFit="1" customWidth="1"/>
    <col min="1042" max="1042" width="20.33203125" style="2" bestFit="1" customWidth="1"/>
    <col min="1043" max="1043" width="17" style="2" bestFit="1" customWidth="1"/>
    <col min="1044" max="1044" width="15.33203125" style="2" bestFit="1" customWidth="1"/>
    <col min="1045" max="1047" width="12.83203125" style="2" bestFit="1" customWidth="1"/>
    <col min="1048" max="1048" width="12.83203125" style="2" customWidth="1"/>
    <col min="1049" max="1049" width="10.6640625" style="2" bestFit="1" customWidth="1"/>
    <col min="1050" max="1050" width="18.1640625" style="2" bestFit="1" customWidth="1"/>
    <col min="1051" max="1051" width="13.5" style="2" bestFit="1" customWidth="1"/>
    <col min="1052" max="1052" width="12.83203125" style="2" bestFit="1" customWidth="1"/>
    <col min="1053" max="1053" width="14" style="2" bestFit="1" customWidth="1"/>
    <col min="1054" max="1054" width="17" style="2" customWidth="1"/>
    <col min="1055" max="1055" width="12.83203125" style="2" bestFit="1" customWidth="1"/>
    <col min="1056" max="1062" width="8.83203125" style="2" customWidth="1"/>
    <col min="1063" max="1063" width="13.1640625" style="2" customWidth="1"/>
    <col min="1064" max="1065" width="12.83203125" style="2" bestFit="1" customWidth="1"/>
    <col min="1066" max="1066" width="13" style="2" bestFit="1" customWidth="1"/>
    <col min="1067" max="1067" width="12.83203125" style="2" bestFit="1" customWidth="1"/>
    <col min="1068" max="1068" width="12.83203125" style="2" customWidth="1"/>
    <col min="1069" max="1069" width="7.1640625" style="2" bestFit="1" customWidth="1"/>
    <col min="1070" max="1070" width="11.5" style="2" customWidth="1"/>
    <col min="1071" max="1276" width="9.1640625" style="2"/>
    <col min="1277" max="1277" width="10.6640625" style="2" bestFit="1" customWidth="1"/>
    <col min="1278" max="1278" width="12" style="2" bestFit="1" customWidth="1"/>
    <col min="1279" max="1284" width="8.83203125" style="2" customWidth="1"/>
    <col min="1285" max="1285" width="24.33203125" style="2" bestFit="1" customWidth="1"/>
    <col min="1286" max="1286" width="8.83203125" style="2" customWidth="1"/>
    <col min="1287" max="1287" width="6.5" style="2" customWidth="1"/>
    <col min="1288" max="1293" width="8.83203125" style="2" customWidth="1"/>
    <col min="1294" max="1294" width="16.83203125" style="2" bestFit="1" customWidth="1"/>
    <col min="1295" max="1295" width="19.83203125" style="2" bestFit="1" customWidth="1"/>
    <col min="1296" max="1296" width="19.1640625" style="2" bestFit="1" customWidth="1"/>
    <col min="1297" max="1297" width="12.83203125" style="2" bestFit="1" customWidth="1"/>
    <col min="1298" max="1298" width="20.33203125" style="2" bestFit="1" customWidth="1"/>
    <col min="1299" max="1299" width="17" style="2" bestFit="1" customWidth="1"/>
    <col min="1300" max="1300" width="15.33203125" style="2" bestFit="1" customWidth="1"/>
    <col min="1301" max="1303" width="12.83203125" style="2" bestFit="1" customWidth="1"/>
    <col min="1304" max="1304" width="12.83203125" style="2" customWidth="1"/>
    <col min="1305" max="1305" width="10.6640625" style="2" bestFit="1" customWidth="1"/>
    <col min="1306" max="1306" width="18.1640625" style="2" bestFit="1" customWidth="1"/>
    <col min="1307" max="1307" width="13.5" style="2" bestFit="1" customWidth="1"/>
    <col min="1308" max="1308" width="12.83203125" style="2" bestFit="1" customWidth="1"/>
    <col min="1309" max="1309" width="14" style="2" bestFit="1" customWidth="1"/>
    <col min="1310" max="1310" width="17" style="2" customWidth="1"/>
    <col min="1311" max="1311" width="12.83203125" style="2" bestFit="1" customWidth="1"/>
    <col min="1312" max="1318" width="8.83203125" style="2" customWidth="1"/>
    <col min="1319" max="1319" width="13.1640625" style="2" customWidth="1"/>
    <col min="1320" max="1321" width="12.83203125" style="2" bestFit="1" customWidth="1"/>
    <col min="1322" max="1322" width="13" style="2" bestFit="1" customWidth="1"/>
    <col min="1323" max="1323" width="12.83203125" style="2" bestFit="1" customWidth="1"/>
    <col min="1324" max="1324" width="12.83203125" style="2" customWidth="1"/>
    <col min="1325" max="1325" width="7.1640625" style="2" bestFit="1" customWidth="1"/>
    <col min="1326" max="1326" width="11.5" style="2" customWidth="1"/>
    <col min="1327" max="1532" width="9.1640625" style="2"/>
    <col min="1533" max="1533" width="10.6640625" style="2" bestFit="1" customWidth="1"/>
    <col min="1534" max="1534" width="12" style="2" bestFit="1" customWidth="1"/>
    <col min="1535" max="1540" width="8.83203125" style="2" customWidth="1"/>
    <col min="1541" max="1541" width="24.33203125" style="2" bestFit="1" customWidth="1"/>
    <col min="1542" max="1542" width="8.83203125" style="2" customWidth="1"/>
    <col min="1543" max="1543" width="6.5" style="2" customWidth="1"/>
    <col min="1544" max="1549" width="8.83203125" style="2" customWidth="1"/>
    <col min="1550" max="1550" width="16.83203125" style="2" bestFit="1" customWidth="1"/>
    <col min="1551" max="1551" width="19.83203125" style="2" bestFit="1" customWidth="1"/>
    <col min="1552" max="1552" width="19.1640625" style="2" bestFit="1" customWidth="1"/>
    <col min="1553" max="1553" width="12.83203125" style="2" bestFit="1" customWidth="1"/>
    <col min="1554" max="1554" width="20.33203125" style="2" bestFit="1" customWidth="1"/>
    <col min="1555" max="1555" width="17" style="2" bestFit="1" customWidth="1"/>
    <col min="1556" max="1556" width="15.33203125" style="2" bestFit="1" customWidth="1"/>
    <col min="1557" max="1559" width="12.83203125" style="2" bestFit="1" customWidth="1"/>
    <col min="1560" max="1560" width="12.83203125" style="2" customWidth="1"/>
    <col min="1561" max="1561" width="10.6640625" style="2" bestFit="1" customWidth="1"/>
    <col min="1562" max="1562" width="18.1640625" style="2" bestFit="1" customWidth="1"/>
    <col min="1563" max="1563" width="13.5" style="2" bestFit="1" customWidth="1"/>
    <col min="1564" max="1564" width="12.83203125" style="2" bestFit="1" customWidth="1"/>
    <col min="1565" max="1565" width="14" style="2" bestFit="1" customWidth="1"/>
    <col min="1566" max="1566" width="17" style="2" customWidth="1"/>
    <col min="1567" max="1567" width="12.83203125" style="2" bestFit="1" customWidth="1"/>
    <col min="1568" max="1574" width="8.83203125" style="2" customWidth="1"/>
    <col min="1575" max="1575" width="13.1640625" style="2" customWidth="1"/>
    <col min="1576" max="1577" width="12.83203125" style="2" bestFit="1" customWidth="1"/>
    <col min="1578" max="1578" width="13" style="2" bestFit="1" customWidth="1"/>
    <col min="1579" max="1579" width="12.83203125" style="2" bestFit="1" customWidth="1"/>
    <col min="1580" max="1580" width="12.83203125" style="2" customWidth="1"/>
    <col min="1581" max="1581" width="7.1640625" style="2" bestFit="1" customWidth="1"/>
    <col min="1582" max="1582" width="11.5" style="2" customWidth="1"/>
    <col min="1583" max="1788" width="9.1640625" style="2"/>
    <col min="1789" max="1789" width="10.6640625" style="2" bestFit="1" customWidth="1"/>
    <col min="1790" max="1790" width="12" style="2" bestFit="1" customWidth="1"/>
    <col min="1791" max="1796" width="8.83203125" style="2" customWidth="1"/>
    <col min="1797" max="1797" width="24.33203125" style="2" bestFit="1" customWidth="1"/>
    <col min="1798" max="1798" width="8.83203125" style="2" customWidth="1"/>
    <col min="1799" max="1799" width="6.5" style="2" customWidth="1"/>
    <col min="1800" max="1805" width="8.83203125" style="2" customWidth="1"/>
    <col min="1806" max="1806" width="16.83203125" style="2" bestFit="1" customWidth="1"/>
    <col min="1807" max="1807" width="19.83203125" style="2" bestFit="1" customWidth="1"/>
    <col min="1808" max="1808" width="19.1640625" style="2" bestFit="1" customWidth="1"/>
    <col min="1809" max="1809" width="12.83203125" style="2" bestFit="1" customWidth="1"/>
    <col min="1810" max="1810" width="20.33203125" style="2" bestFit="1" customWidth="1"/>
    <col min="1811" max="1811" width="17" style="2" bestFit="1" customWidth="1"/>
    <col min="1812" max="1812" width="15.33203125" style="2" bestFit="1" customWidth="1"/>
    <col min="1813" max="1815" width="12.83203125" style="2" bestFit="1" customWidth="1"/>
    <col min="1816" max="1816" width="12.83203125" style="2" customWidth="1"/>
    <col min="1817" max="1817" width="10.6640625" style="2" bestFit="1" customWidth="1"/>
    <col min="1818" max="1818" width="18.1640625" style="2" bestFit="1" customWidth="1"/>
    <col min="1819" max="1819" width="13.5" style="2" bestFit="1" customWidth="1"/>
    <col min="1820" max="1820" width="12.83203125" style="2" bestFit="1" customWidth="1"/>
    <col min="1821" max="1821" width="14" style="2" bestFit="1" customWidth="1"/>
    <col min="1822" max="1822" width="17" style="2" customWidth="1"/>
    <col min="1823" max="1823" width="12.83203125" style="2" bestFit="1" customWidth="1"/>
    <col min="1824" max="1830" width="8.83203125" style="2" customWidth="1"/>
    <col min="1831" max="1831" width="13.1640625" style="2" customWidth="1"/>
    <col min="1832" max="1833" width="12.83203125" style="2" bestFit="1" customWidth="1"/>
    <col min="1834" max="1834" width="13" style="2" bestFit="1" customWidth="1"/>
    <col min="1835" max="1835" width="12.83203125" style="2" bestFit="1" customWidth="1"/>
    <col min="1836" max="1836" width="12.83203125" style="2" customWidth="1"/>
    <col min="1837" max="1837" width="7.1640625" style="2" bestFit="1" customWidth="1"/>
    <col min="1838" max="1838" width="11.5" style="2" customWidth="1"/>
    <col min="1839" max="2044" width="9.1640625" style="2"/>
    <col min="2045" max="2045" width="10.6640625" style="2" bestFit="1" customWidth="1"/>
    <col min="2046" max="2046" width="12" style="2" bestFit="1" customWidth="1"/>
    <col min="2047" max="2052" width="8.83203125" style="2" customWidth="1"/>
    <col min="2053" max="2053" width="24.33203125" style="2" bestFit="1" customWidth="1"/>
    <col min="2054" max="2054" width="8.83203125" style="2" customWidth="1"/>
    <col min="2055" max="2055" width="6.5" style="2" customWidth="1"/>
    <col min="2056" max="2061" width="8.83203125" style="2" customWidth="1"/>
    <col min="2062" max="2062" width="16.83203125" style="2" bestFit="1" customWidth="1"/>
    <col min="2063" max="2063" width="19.83203125" style="2" bestFit="1" customWidth="1"/>
    <col min="2064" max="2064" width="19.1640625" style="2" bestFit="1" customWidth="1"/>
    <col min="2065" max="2065" width="12.83203125" style="2" bestFit="1" customWidth="1"/>
    <col min="2066" max="2066" width="20.33203125" style="2" bestFit="1" customWidth="1"/>
    <col min="2067" max="2067" width="17" style="2" bestFit="1" customWidth="1"/>
    <col min="2068" max="2068" width="15.33203125" style="2" bestFit="1" customWidth="1"/>
    <col min="2069" max="2071" width="12.83203125" style="2" bestFit="1" customWidth="1"/>
    <col min="2072" max="2072" width="12.83203125" style="2" customWidth="1"/>
    <col min="2073" max="2073" width="10.6640625" style="2" bestFit="1" customWidth="1"/>
    <col min="2074" max="2074" width="18.1640625" style="2" bestFit="1" customWidth="1"/>
    <col min="2075" max="2075" width="13.5" style="2" bestFit="1" customWidth="1"/>
    <col min="2076" max="2076" width="12.83203125" style="2" bestFit="1" customWidth="1"/>
    <col min="2077" max="2077" width="14" style="2" bestFit="1" customWidth="1"/>
    <col min="2078" max="2078" width="17" style="2" customWidth="1"/>
    <col min="2079" max="2079" width="12.83203125" style="2" bestFit="1" customWidth="1"/>
    <col min="2080" max="2086" width="8.83203125" style="2" customWidth="1"/>
    <col min="2087" max="2087" width="13.1640625" style="2" customWidth="1"/>
    <col min="2088" max="2089" width="12.83203125" style="2" bestFit="1" customWidth="1"/>
    <col min="2090" max="2090" width="13" style="2" bestFit="1" customWidth="1"/>
    <col min="2091" max="2091" width="12.83203125" style="2" bestFit="1" customWidth="1"/>
    <col min="2092" max="2092" width="12.83203125" style="2" customWidth="1"/>
    <col min="2093" max="2093" width="7.1640625" style="2" bestFit="1" customWidth="1"/>
    <col min="2094" max="2094" width="11.5" style="2" customWidth="1"/>
    <col min="2095" max="2300" width="9.1640625" style="2"/>
    <col min="2301" max="2301" width="10.6640625" style="2" bestFit="1" customWidth="1"/>
    <col min="2302" max="2302" width="12" style="2" bestFit="1" customWidth="1"/>
    <col min="2303" max="2308" width="8.83203125" style="2" customWidth="1"/>
    <col min="2309" max="2309" width="24.33203125" style="2" bestFit="1" customWidth="1"/>
    <col min="2310" max="2310" width="8.83203125" style="2" customWidth="1"/>
    <col min="2311" max="2311" width="6.5" style="2" customWidth="1"/>
    <col min="2312" max="2317" width="8.83203125" style="2" customWidth="1"/>
    <col min="2318" max="2318" width="16.83203125" style="2" bestFit="1" customWidth="1"/>
    <col min="2319" max="2319" width="19.83203125" style="2" bestFit="1" customWidth="1"/>
    <col min="2320" max="2320" width="19.1640625" style="2" bestFit="1" customWidth="1"/>
    <col min="2321" max="2321" width="12.83203125" style="2" bestFit="1" customWidth="1"/>
    <col min="2322" max="2322" width="20.33203125" style="2" bestFit="1" customWidth="1"/>
    <col min="2323" max="2323" width="17" style="2" bestFit="1" customWidth="1"/>
    <col min="2324" max="2324" width="15.33203125" style="2" bestFit="1" customWidth="1"/>
    <col min="2325" max="2327" width="12.83203125" style="2" bestFit="1" customWidth="1"/>
    <col min="2328" max="2328" width="12.83203125" style="2" customWidth="1"/>
    <col min="2329" max="2329" width="10.6640625" style="2" bestFit="1" customWidth="1"/>
    <col min="2330" max="2330" width="18.1640625" style="2" bestFit="1" customWidth="1"/>
    <col min="2331" max="2331" width="13.5" style="2" bestFit="1" customWidth="1"/>
    <col min="2332" max="2332" width="12.83203125" style="2" bestFit="1" customWidth="1"/>
    <col min="2333" max="2333" width="14" style="2" bestFit="1" customWidth="1"/>
    <col min="2334" max="2334" width="17" style="2" customWidth="1"/>
    <col min="2335" max="2335" width="12.83203125" style="2" bestFit="1" customWidth="1"/>
    <col min="2336" max="2342" width="8.83203125" style="2" customWidth="1"/>
    <col min="2343" max="2343" width="13.1640625" style="2" customWidth="1"/>
    <col min="2344" max="2345" width="12.83203125" style="2" bestFit="1" customWidth="1"/>
    <col min="2346" max="2346" width="13" style="2" bestFit="1" customWidth="1"/>
    <col min="2347" max="2347" width="12.83203125" style="2" bestFit="1" customWidth="1"/>
    <col min="2348" max="2348" width="12.83203125" style="2" customWidth="1"/>
    <col min="2349" max="2349" width="7.1640625" style="2" bestFit="1" customWidth="1"/>
    <col min="2350" max="2350" width="11.5" style="2" customWidth="1"/>
    <col min="2351" max="2556" width="9.1640625" style="2"/>
    <col min="2557" max="2557" width="10.6640625" style="2" bestFit="1" customWidth="1"/>
    <col min="2558" max="2558" width="12" style="2" bestFit="1" customWidth="1"/>
    <col min="2559" max="2564" width="8.83203125" style="2" customWidth="1"/>
    <col min="2565" max="2565" width="24.33203125" style="2" bestFit="1" customWidth="1"/>
    <col min="2566" max="2566" width="8.83203125" style="2" customWidth="1"/>
    <col min="2567" max="2567" width="6.5" style="2" customWidth="1"/>
    <col min="2568" max="2573" width="8.83203125" style="2" customWidth="1"/>
    <col min="2574" max="2574" width="16.83203125" style="2" bestFit="1" customWidth="1"/>
    <col min="2575" max="2575" width="19.83203125" style="2" bestFit="1" customWidth="1"/>
    <col min="2576" max="2576" width="19.1640625" style="2" bestFit="1" customWidth="1"/>
    <col min="2577" max="2577" width="12.83203125" style="2" bestFit="1" customWidth="1"/>
    <col min="2578" max="2578" width="20.33203125" style="2" bestFit="1" customWidth="1"/>
    <col min="2579" max="2579" width="17" style="2" bestFit="1" customWidth="1"/>
    <col min="2580" max="2580" width="15.33203125" style="2" bestFit="1" customWidth="1"/>
    <col min="2581" max="2583" width="12.83203125" style="2" bestFit="1" customWidth="1"/>
    <col min="2584" max="2584" width="12.83203125" style="2" customWidth="1"/>
    <col min="2585" max="2585" width="10.6640625" style="2" bestFit="1" customWidth="1"/>
    <col min="2586" max="2586" width="18.1640625" style="2" bestFit="1" customWidth="1"/>
    <col min="2587" max="2587" width="13.5" style="2" bestFit="1" customWidth="1"/>
    <col min="2588" max="2588" width="12.83203125" style="2" bestFit="1" customWidth="1"/>
    <col min="2589" max="2589" width="14" style="2" bestFit="1" customWidth="1"/>
    <col min="2590" max="2590" width="17" style="2" customWidth="1"/>
    <col min="2591" max="2591" width="12.83203125" style="2" bestFit="1" customWidth="1"/>
    <col min="2592" max="2598" width="8.83203125" style="2" customWidth="1"/>
    <col min="2599" max="2599" width="13.1640625" style="2" customWidth="1"/>
    <col min="2600" max="2601" width="12.83203125" style="2" bestFit="1" customWidth="1"/>
    <col min="2602" max="2602" width="13" style="2" bestFit="1" customWidth="1"/>
    <col min="2603" max="2603" width="12.83203125" style="2" bestFit="1" customWidth="1"/>
    <col min="2604" max="2604" width="12.83203125" style="2" customWidth="1"/>
    <col min="2605" max="2605" width="7.1640625" style="2" bestFit="1" customWidth="1"/>
    <col min="2606" max="2606" width="11.5" style="2" customWidth="1"/>
    <col min="2607" max="2812" width="9.1640625" style="2"/>
    <col min="2813" max="2813" width="10.6640625" style="2" bestFit="1" customWidth="1"/>
    <col min="2814" max="2814" width="12" style="2" bestFit="1" customWidth="1"/>
    <col min="2815" max="2820" width="8.83203125" style="2" customWidth="1"/>
    <col min="2821" max="2821" width="24.33203125" style="2" bestFit="1" customWidth="1"/>
    <col min="2822" max="2822" width="8.83203125" style="2" customWidth="1"/>
    <col min="2823" max="2823" width="6.5" style="2" customWidth="1"/>
    <col min="2824" max="2829" width="8.83203125" style="2" customWidth="1"/>
    <col min="2830" max="2830" width="16.83203125" style="2" bestFit="1" customWidth="1"/>
    <col min="2831" max="2831" width="19.83203125" style="2" bestFit="1" customWidth="1"/>
    <col min="2832" max="2832" width="19.1640625" style="2" bestFit="1" customWidth="1"/>
    <col min="2833" max="2833" width="12.83203125" style="2" bestFit="1" customWidth="1"/>
    <col min="2834" max="2834" width="20.33203125" style="2" bestFit="1" customWidth="1"/>
    <col min="2835" max="2835" width="17" style="2" bestFit="1" customWidth="1"/>
    <col min="2836" max="2836" width="15.33203125" style="2" bestFit="1" customWidth="1"/>
    <col min="2837" max="2839" width="12.83203125" style="2" bestFit="1" customWidth="1"/>
    <col min="2840" max="2840" width="12.83203125" style="2" customWidth="1"/>
    <col min="2841" max="2841" width="10.6640625" style="2" bestFit="1" customWidth="1"/>
    <col min="2842" max="2842" width="18.1640625" style="2" bestFit="1" customWidth="1"/>
    <col min="2843" max="2843" width="13.5" style="2" bestFit="1" customWidth="1"/>
    <col min="2844" max="2844" width="12.83203125" style="2" bestFit="1" customWidth="1"/>
    <col min="2845" max="2845" width="14" style="2" bestFit="1" customWidth="1"/>
    <col min="2846" max="2846" width="17" style="2" customWidth="1"/>
    <col min="2847" max="2847" width="12.83203125" style="2" bestFit="1" customWidth="1"/>
    <col min="2848" max="2854" width="8.83203125" style="2" customWidth="1"/>
    <col min="2855" max="2855" width="13.1640625" style="2" customWidth="1"/>
    <col min="2856" max="2857" width="12.83203125" style="2" bestFit="1" customWidth="1"/>
    <col min="2858" max="2858" width="13" style="2" bestFit="1" customWidth="1"/>
    <col min="2859" max="2859" width="12.83203125" style="2" bestFit="1" customWidth="1"/>
    <col min="2860" max="2860" width="12.83203125" style="2" customWidth="1"/>
    <col min="2861" max="2861" width="7.1640625" style="2" bestFit="1" customWidth="1"/>
    <col min="2862" max="2862" width="11.5" style="2" customWidth="1"/>
    <col min="2863" max="3068" width="9.1640625" style="2"/>
    <col min="3069" max="3069" width="10.6640625" style="2" bestFit="1" customWidth="1"/>
    <col min="3070" max="3070" width="12" style="2" bestFit="1" customWidth="1"/>
    <col min="3071" max="3076" width="8.83203125" style="2" customWidth="1"/>
    <col min="3077" max="3077" width="24.33203125" style="2" bestFit="1" customWidth="1"/>
    <col min="3078" max="3078" width="8.83203125" style="2" customWidth="1"/>
    <col min="3079" max="3079" width="6.5" style="2" customWidth="1"/>
    <col min="3080" max="3085" width="8.83203125" style="2" customWidth="1"/>
    <col min="3086" max="3086" width="16.83203125" style="2" bestFit="1" customWidth="1"/>
    <col min="3087" max="3087" width="19.83203125" style="2" bestFit="1" customWidth="1"/>
    <col min="3088" max="3088" width="19.1640625" style="2" bestFit="1" customWidth="1"/>
    <col min="3089" max="3089" width="12.83203125" style="2" bestFit="1" customWidth="1"/>
    <col min="3090" max="3090" width="20.33203125" style="2" bestFit="1" customWidth="1"/>
    <col min="3091" max="3091" width="17" style="2" bestFit="1" customWidth="1"/>
    <col min="3092" max="3092" width="15.33203125" style="2" bestFit="1" customWidth="1"/>
    <col min="3093" max="3095" width="12.83203125" style="2" bestFit="1" customWidth="1"/>
    <col min="3096" max="3096" width="12.83203125" style="2" customWidth="1"/>
    <col min="3097" max="3097" width="10.6640625" style="2" bestFit="1" customWidth="1"/>
    <col min="3098" max="3098" width="18.1640625" style="2" bestFit="1" customWidth="1"/>
    <col min="3099" max="3099" width="13.5" style="2" bestFit="1" customWidth="1"/>
    <col min="3100" max="3100" width="12.83203125" style="2" bestFit="1" customWidth="1"/>
    <col min="3101" max="3101" width="14" style="2" bestFit="1" customWidth="1"/>
    <col min="3102" max="3102" width="17" style="2" customWidth="1"/>
    <col min="3103" max="3103" width="12.83203125" style="2" bestFit="1" customWidth="1"/>
    <col min="3104" max="3110" width="8.83203125" style="2" customWidth="1"/>
    <col min="3111" max="3111" width="13.1640625" style="2" customWidth="1"/>
    <col min="3112" max="3113" width="12.83203125" style="2" bestFit="1" customWidth="1"/>
    <col min="3114" max="3114" width="13" style="2" bestFit="1" customWidth="1"/>
    <col min="3115" max="3115" width="12.83203125" style="2" bestFit="1" customWidth="1"/>
    <col min="3116" max="3116" width="12.83203125" style="2" customWidth="1"/>
    <col min="3117" max="3117" width="7.1640625" style="2" bestFit="1" customWidth="1"/>
    <col min="3118" max="3118" width="11.5" style="2" customWidth="1"/>
    <col min="3119" max="3324" width="9.1640625" style="2"/>
    <col min="3325" max="3325" width="10.6640625" style="2" bestFit="1" customWidth="1"/>
    <col min="3326" max="3326" width="12" style="2" bestFit="1" customWidth="1"/>
    <col min="3327" max="3332" width="8.83203125" style="2" customWidth="1"/>
    <col min="3333" max="3333" width="24.33203125" style="2" bestFit="1" customWidth="1"/>
    <col min="3334" max="3334" width="8.83203125" style="2" customWidth="1"/>
    <col min="3335" max="3335" width="6.5" style="2" customWidth="1"/>
    <col min="3336" max="3341" width="8.83203125" style="2" customWidth="1"/>
    <col min="3342" max="3342" width="16.83203125" style="2" bestFit="1" customWidth="1"/>
    <col min="3343" max="3343" width="19.83203125" style="2" bestFit="1" customWidth="1"/>
    <col min="3344" max="3344" width="19.1640625" style="2" bestFit="1" customWidth="1"/>
    <col min="3345" max="3345" width="12.83203125" style="2" bestFit="1" customWidth="1"/>
    <col min="3346" max="3346" width="20.33203125" style="2" bestFit="1" customWidth="1"/>
    <col min="3347" max="3347" width="17" style="2" bestFit="1" customWidth="1"/>
    <col min="3348" max="3348" width="15.33203125" style="2" bestFit="1" customWidth="1"/>
    <col min="3349" max="3351" width="12.83203125" style="2" bestFit="1" customWidth="1"/>
    <col min="3352" max="3352" width="12.83203125" style="2" customWidth="1"/>
    <col min="3353" max="3353" width="10.6640625" style="2" bestFit="1" customWidth="1"/>
    <col min="3354" max="3354" width="18.1640625" style="2" bestFit="1" customWidth="1"/>
    <col min="3355" max="3355" width="13.5" style="2" bestFit="1" customWidth="1"/>
    <col min="3356" max="3356" width="12.83203125" style="2" bestFit="1" customWidth="1"/>
    <col min="3357" max="3357" width="14" style="2" bestFit="1" customWidth="1"/>
    <col min="3358" max="3358" width="17" style="2" customWidth="1"/>
    <col min="3359" max="3359" width="12.83203125" style="2" bestFit="1" customWidth="1"/>
    <col min="3360" max="3366" width="8.83203125" style="2" customWidth="1"/>
    <col min="3367" max="3367" width="13.1640625" style="2" customWidth="1"/>
    <col min="3368" max="3369" width="12.83203125" style="2" bestFit="1" customWidth="1"/>
    <col min="3370" max="3370" width="13" style="2" bestFit="1" customWidth="1"/>
    <col min="3371" max="3371" width="12.83203125" style="2" bestFit="1" customWidth="1"/>
    <col min="3372" max="3372" width="12.83203125" style="2" customWidth="1"/>
    <col min="3373" max="3373" width="7.1640625" style="2" bestFit="1" customWidth="1"/>
    <col min="3374" max="3374" width="11.5" style="2" customWidth="1"/>
    <col min="3375" max="3580" width="9.1640625" style="2"/>
    <col min="3581" max="3581" width="10.6640625" style="2" bestFit="1" customWidth="1"/>
    <col min="3582" max="3582" width="12" style="2" bestFit="1" customWidth="1"/>
    <col min="3583" max="3588" width="8.83203125" style="2" customWidth="1"/>
    <col min="3589" max="3589" width="24.33203125" style="2" bestFit="1" customWidth="1"/>
    <col min="3590" max="3590" width="8.83203125" style="2" customWidth="1"/>
    <col min="3591" max="3591" width="6.5" style="2" customWidth="1"/>
    <col min="3592" max="3597" width="8.83203125" style="2" customWidth="1"/>
    <col min="3598" max="3598" width="16.83203125" style="2" bestFit="1" customWidth="1"/>
    <col min="3599" max="3599" width="19.83203125" style="2" bestFit="1" customWidth="1"/>
    <col min="3600" max="3600" width="19.1640625" style="2" bestFit="1" customWidth="1"/>
    <col min="3601" max="3601" width="12.83203125" style="2" bestFit="1" customWidth="1"/>
    <col min="3602" max="3602" width="20.33203125" style="2" bestFit="1" customWidth="1"/>
    <col min="3603" max="3603" width="17" style="2" bestFit="1" customWidth="1"/>
    <col min="3604" max="3604" width="15.33203125" style="2" bestFit="1" customWidth="1"/>
    <col min="3605" max="3607" width="12.83203125" style="2" bestFit="1" customWidth="1"/>
    <col min="3608" max="3608" width="12.83203125" style="2" customWidth="1"/>
    <col min="3609" max="3609" width="10.6640625" style="2" bestFit="1" customWidth="1"/>
    <col min="3610" max="3610" width="18.1640625" style="2" bestFit="1" customWidth="1"/>
    <col min="3611" max="3611" width="13.5" style="2" bestFit="1" customWidth="1"/>
    <col min="3612" max="3612" width="12.83203125" style="2" bestFit="1" customWidth="1"/>
    <col min="3613" max="3613" width="14" style="2" bestFit="1" customWidth="1"/>
    <col min="3614" max="3614" width="17" style="2" customWidth="1"/>
    <col min="3615" max="3615" width="12.83203125" style="2" bestFit="1" customWidth="1"/>
    <col min="3616" max="3622" width="8.83203125" style="2" customWidth="1"/>
    <col min="3623" max="3623" width="13.1640625" style="2" customWidth="1"/>
    <col min="3624" max="3625" width="12.83203125" style="2" bestFit="1" customWidth="1"/>
    <col min="3626" max="3626" width="13" style="2" bestFit="1" customWidth="1"/>
    <col min="3627" max="3627" width="12.83203125" style="2" bestFit="1" customWidth="1"/>
    <col min="3628" max="3628" width="12.83203125" style="2" customWidth="1"/>
    <col min="3629" max="3629" width="7.1640625" style="2" bestFit="1" customWidth="1"/>
    <col min="3630" max="3630" width="11.5" style="2" customWidth="1"/>
    <col min="3631" max="3836" width="9.1640625" style="2"/>
    <col min="3837" max="3837" width="10.6640625" style="2" bestFit="1" customWidth="1"/>
    <col min="3838" max="3838" width="12" style="2" bestFit="1" customWidth="1"/>
    <col min="3839" max="3844" width="8.83203125" style="2" customWidth="1"/>
    <col min="3845" max="3845" width="24.33203125" style="2" bestFit="1" customWidth="1"/>
    <col min="3846" max="3846" width="8.83203125" style="2" customWidth="1"/>
    <col min="3847" max="3847" width="6.5" style="2" customWidth="1"/>
    <col min="3848" max="3853" width="8.83203125" style="2" customWidth="1"/>
    <col min="3854" max="3854" width="16.83203125" style="2" bestFit="1" customWidth="1"/>
    <col min="3855" max="3855" width="19.83203125" style="2" bestFit="1" customWidth="1"/>
    <col min="3856" max="3856" width="19.1640625" style="2" bestFit="1" customWidth="1"/>
    <col min="3857" max="3857" width="12.83203125" style="2" bestFit="1" customWidth="1"/>
    <col min="3858" max="3858" width="20.33203125" style="2" bestFit="1" customWidth="1"/>
    <col min="3859" max="3859" width="17" style="2" bestFit="1" customWidth="1"/>
    <col min="3860" max="3860" width="15.33203125" style="2" bestFit="1" customWidth="1"/>
    <col min="3861" max="3863" width="12.83203125" style="2" bestFit="1" customWidth="1"/>
    <col min="3864" max="3864" width="12.83203125" style="2" customWidth="1"/>
    <col min="3865" max="3865" width="10.6640625" style="2" bestFit="1" customWidth="1"/>
    <col min="3866" max="3866" width="18.1640625" style="2" bestFit="1" customWidth="1"/>
    <col min="3867" max="3867" width="13.5" style="2" bestFit="1" customWidth="1"/>
    <col min="3868" max="3868" width="12.83203125" style="2" bestFit="1" customWidth="1"/>
    <col min="3869" max="3869" width="14" style="2" bestFit="1" customWidth="1"/>
    <col min="3870" max="3870" width="17" style="2" customWidth="1"/>
    <col min="3871" max="3871" width="12.83203125" style="2" bestFit="1" customWidth="1"/>
    <col min="3872" max="3878" width="8.83203125" style="2" customWidth="1"/>
    <col min="3879" max="3879" width="13.1640625" style="2" customWidth="1"/>
    <col min="3880" max="3881" width="12.83203125" style="2" bestFit="1" customWidth="1"/>
    <col min="3882" max="3882" width="13" style="2" bestFit="1" customWidth="1"/>
    <col min="3883" max="3883" width="12.83203125" style="2" bestFit="1" customWidth="1"/>
    <col min="3884" max="3884" width="12.83203125" style="2" customWidth="1"/>
    <col min="3885" max="3885" width="7.1640625" style="2" bestFit="1" customWidth="1"/>
    <col min="3886" max="3886" width="11.5" style="2" customWidth="1"/>
    <col min="3887" max="4092" width="9.1640625" style="2"/>
    <col min="4093" max="4093" width="10.6640625" style="2" bestFit="1" customWidth="1"/>
    <col min="4094" max="4094" width="12" style="2" bestFit="1" customWidth="1"/>
    <col min="4095" max="4100" width="8.83203125" style="2" customWidth="1"/>
    <col min="4101" max="4101" width="24.33203125" style="2" bestFit="1" customWidth="1"/>
    <col min="4102" max="4102" width="8.83203125" style="2" customWidth="1"/>
    <col min="4103" max="4103" width="6.5" style="2" customWidth="1"/>
    <col min="4104" max="4109" width="8.83203125" style="2" customWidth="1"/>
    <col min="4110" max="4110" width="16.83203125" style="2" bestFit="1" customWidth="1"/>
    <col min="4111" max="4111" width="19.83203125" style="2" bestFit="1" customWidth="1"/>
    <col min="4112" max="4112" width="19.1640625" style="2" bestFit="1" customWidth="1"/>
    <col min="4113" max="4113" width="12.83203125" style="2" bestFit="1" customWidth="1"/>
    <col min="4114" max="4114" width="20.33203125" style="2" bestFit="1" customWidth="1"/>
    <col min="4115" max="4115" width="17" style="2" bestFit="1" customWidth="1"/>
    <col min="4116" max="4116" width="15.33203125" style="2" bestFit="1" customWidth="1"/>
    <col min="4117" max="4119" width="12.83203125" style="2" bestFit="1" customWidth="1"/>
    <col min="4120" max="4120" width="12.83203125" style="2" customWidth="1"/>
    <col min="4121" max="4121" width="10.6640625" style="2" bestFit="1" customWidth="1"/>
    <col min="4122" max="4122" width="18.1640625" style="2" bestFit="1" customWidth="1"/>
    <col min="4123" max="4123" width="13.5" style="2" bestFit="1" customWidth="1"/>
    <col min="4124" max="4124" width="12.83203125" style="2" bestFit="1" customWidth="1"/>
    <col min="4125" max="4125" width="14" style="2" bestFit="1" customWidth="1"/>
    <col min="4126" max="4126" width="17" style="2" customWidth="1"/>
    <col min="4127" max="4127" width="12.83203125" style="2" bestFit="1" customWidth="1"/>
    <col min="4128" max="4134" width="8.83203125" style="2" customWidth="1"/>
    <col min="4135" max="4135" width="13.1640625" style="2" customWidth="1"/>
    <col min="4136" max="4137" width="12.83203125" style="2" bestFit="1" customWidth="1"/>
    <col min="4138" max="4138" width="13" style="2" bestFit="1" customWidth="1"/>
    <col min="4139" max="4139" width="12.83203125" style="2" bestFit="1" customWidth="1"/>
    <col min="4140" max="4140" width="12.83203125" style="2" customWidth="1"/>
    <col min="4141" max="4141" width="7.1640625" style="2" bestFit="1" customWidth="1"/>
    <col min="4142" max="4142" width="11.5" style="2" customWidth="1"/>
    <col min="4143" max="4348" width="9.1640625" style="2"/>
    <col min="4349" max="4349" width="10.6640625" style="2" bestFit="1" customWidth="1"/>
    <col min="4350" max="4350" width="12" style="2" bestFit="1" customWidth="1"/>
    <col min="4351" max="4356" width="8.83203125" style="2" customWidth="1"/>
    <col min="4357" max="4357" width="24.33203125" style="2" bestFit="1" customWidth="1"/>
    <col min="4358" max="4358" width="8.83203125" style="2" customWidth="1"/>
    <col min="4359" max="4359" width="6.5" style="2" customWidth="1"/>
    <col min="4360" max="4365" width="8.83203125" style="2" customWidth="1"/>
    <col min="4366" max="4366" width="16.83203125" style="2" bestFit="1" customWidth="1"/>
    <col min="4367" max="4367" width="19.83203125" style="2" bestFit="1" customWidth="1"/>
    <col min="4368" max="4368" width="19.1640625" style="2" bestFit="1" customWidth="1"/>
    <col min="4369" max="4369" width="12.83203125" style="2" bestFit="1" customWidth="1"/>
    <col min="4370" max="4370" width="20.33203125" style="2" bestFit="1" customWidth="1"/>
    <col min="4371" max="4371" width="17" style="2" bestFit="1" customWidth="1"/>
    <col min="4372" max="4372" width="15.33203125" style="2" bestFit="1" customWidth="1"/>
    <col min="4373" max="4375" width="12.83203125" style="2" bestFit="1" customWidth="1"/>
    <col min="4376" max="4376" width="12.83203125" style="2" customWidth="1"/>
    <col min="4377" max="4377" width="10.6640625" style="2" bestFit="1" customWidth="1"/>
    <col min="4378" max="4378" width="18.1640625" style="2" bestFit="1" customWidth="1"/>
    <col min="4379" max="4379" width="13.5" style="2" bestFit="1" customWidth="1"/>
    <col min="4380" max="4380" width="12.83203125" style="2" bestFit="1" customWidth="1"/>
    <col min="4381" max="4381" width="14" style="2" bestFit="1" customWidth="1"/>
    <col min="4382" max="4382" width="17" style="2" customWidth="1"/>
    <col min="4383" max="4383" width="12.83203125" style="2" bestFit="1" customWidth="1"/>
    <col min="4384" max="4390" width="8.83203125" style="2" customWidth="1"/>
    <col min="4391" max="4391" width="13.1640625" style="2" customWidth="1"/>
    <col min="4392" max="4393" width="12.83203125" style="2" bestFit="1" customWidth="1"/>
    <col min="4394" max="4394" width="13" style="2" bestFit="1" customWidth="1"/>
    <col min="4395" max="4395" width="12.83203125" style="2" bestFit="1" customWidth="1"/>
    <col min="4396" max="4396" width="12.83203125" style="2" customWidth="1"/>
    <col min="4397" max="4397" width="7.1640625" style="2" bestFit="1" customWidth="1"/>
    <col min="4398" max="4398" width="11.5" style="2" customWidth="1"/>
    <col min="4399" max="4604" width="9.1640625" style="2"/>
    <col min="4605" max="4605" width="10.6640625" style="2" bestFit="1" customWidth="1"/>
    <col min="4606" max="4606" width="12" style="2" bestFit="1" customWidth="1"/>
    <col min="4607" max="4612" width="8.83203125" style="2" customWidth="1"/>
    <col min="4613" max="4613" width="24.33203125" style="2" bestFit="1" customWidth="1"/>
    <col min="4614" max="4614" width="8.83203125" style="2" customWidth="1"/>
    <col min="4615" max="4615" width="6.5" style="2" customWidth="1"/>
    <col min="4616" max="4621" width="8.83203125" style="2" customWidth="1"/>
    <col min="4622" max="4622" width="16.83203125" style="2" bestFit="1" customWidth="1"/>
    <col min="4623" max="4623" width="19.83203125" style="2" bestFit="1" customWidth="1"/>
    <col min="4624" max="4624" width="19.1640625" style="2" bestFit="1" customWidth="1"/>
    <col min="4625" max="4625" width="12.83203125" style="2" bestFit="1" customWidth="1"/>
    <col min="4626" max="4626" width="20.33203125" style="2" bestFit="1" customWidth="1"/>
    <col min="4627" max="4627" width="17" style="2" bestFit="1" customWidth="1"/>
    <col min="4628" max="4628" width="15.33203125" style="2" bestFit="1" customWidth="1"/>
    <col min="4629" max="4631" width="12.83203125" style="2" bestFit="1" customWidth="1"/>
    <col min="4632" max="4632" width="12.83203125" style="2" customWidth="1"/>
    <col min="4633" max="4633" width="10.6640625" style="2" bestFit="1" customWidth="1"/>
    <col min="4634" max="4634" width="18.1640625" style="2" bestFit="1" customWidth="1"/>
    <col min="4635" max="4635" width="13.5" style="2" bestFit="1" customWidth="1"/>
    <col min="4636" max="4636" width="12.83203125" style="2" bestFit="1" customWidth="1"/>
    <col min="4637" max="4637" width="14" style="2" bestFit="1" customWidth="1"/>
    <col min="4638" max="4638" width="17" style="2" customWidth="1"/>
    <col min="4639" max="4639" width="12.83203125" style="2" bestFit="1" customWidth="1"/>
    <col min="4640" max="4646" width="8.83203125" style="2" customWidth="1"/>
    <col min="4647" max="4647" width="13.1640625" style="2" customWidth="1"/>
    <col min="4648" max="4649" width="12.83203125" style="2" bestFit="1" customWidth="1"/>
    <col min="4650" max="4650" width="13" style="2" bestFit="1" customWidth="1"/>
    <col min="4651" max="4651" width="12.83203125" style="2" bestFit="1" customWidth="1"/>
    <col min="4652" max="4652" width="12.83203125" style="2" customWidth="1"/>
    <col min="4653" max="4653" width="7.1640625" style="2" bestFit="1" customWidth="1"/>
    <col min="4654" max="4654" width="11.5" style="2" customWidth="1"/>
    <col min="4655" max="4860" width="9.1640625" style="2"/>
    <col min="4861" max="4861" width="10.6640625" style="2" bestFit="1" customWidth="1"/>
    <col min="4862" max="4862" width="12" style="2" bestFit="1" customWidth="1"/>
    <col min="4863" max="4868" width="8.83203125" style="2" customWidth="1"/>
    <col min="4869" max="4869" width="24.33203125" style="2" bestFit="1" customWidth="1"/>
    <col min="4870" max="4870" width="8.83203125" style="2" customWidth="1"/>
    <col min="4871" max="4871" width="6.5" style="2" customWidth="1"/>
    <col min="4872" max="4877" width="8.83203125" style="2" customWidth="1"/>
    <col min="4878" max="4878" width="16.83203125" style="2" bestFit="1" customWidth="1"/>
    <col min="4879" max="4879" width="19.83203125" style="2" bestFit="1" customWidth="1"/>
    <col min="4880" max="4880" width="19.1640625" style="2" bestFit="1" customWidth="1"/>
    <col min="4881" max="4881" width="12.83203125" style="2" bestFit="1" customWidth="1"/>
    <col min="4882" max="4882" width="20.33203125" style="2" bestFit="1" customWidth="1"/>
    <col min="4883" max="4883" width="17" style="2" bestFit="1" customWidth="1"/>
    <col min="4884" max="4884" width="15.33203125" style="2" bestFit="1" customWidth="1"/>
    <col min="4885" max="4887" width="12.83203125" style="2" bestFit="1" customWidth="1"/>
    <col min="4888" max="4888" width="12.83203125" style="2" customWidth="1"/>
    <col min="4889" max="4889" width="10.6640625" style="2" bestFit="1" customWidth="1"/>
    <col min="4890" max="4890" width="18.1640625" style="2" bestFit="1" customWidth="1"/>
    <col min="4891" max="4891" width="13.5" style="2" bestFit="1" customWidth="1"/>
    <col min="4892" max="4892" width="12.83203125" style="2" bestFit="1" customWidth="1"/>
    <col min="4893" max="4893" width="14" style="2" bestFit="1" customWidth="1"/>
    <col min="4894" max="4894" width="17" style="2" customWidth="1"/>
    <col min="4895" max="4895" width="12.83203125" style="2" bestFit="1" customWidth="1"/>
    <col min="4896" max="4902" width="8.83203125" style="2" customWidth="1"/>
    <col min="4903" max="4903" width="13.1640625" style="2" customWidth="1"/>
    <col min="4904" max="4905" width="12.83203125" style="2" bestFit="1" customWidth="1"/>
    <col min="4906" max="4906" width="13" style="2" bestFit="1" customWidth="1"/>
    <col min="4907" max="4907" width="12.83203125" style="2" bestFit="1" customWidth="1"/>
    <col min="4908" max="4908" width="12.83203125" style="2" customWidth="1"/>
    <col min="4909" max="4909" width="7.1640625" style="2" bestFit="1" customWidth="1"/>
    <col min="4910" max="4910" width="11.5" style="2" customWidth="1"/>
    <col min="4911" max="5116" width="9.1640625" style="2"/>
    <col min="5117" max="5117" width="10.6640625" style="2" bestFit="1" customWidth="1"/>
    <col min="5118" max="5118" width="12" style="2" bestFit="1" customWidth="1"/>
    <col min="5119" max="5124" width="8.83203125" style="2" customWidth="1"/>
    <col min="5125" max="5125" width="24.33203125" style="2" bestFit="1" customWidth="1"/>
    <col min="5126" max="5126" width="8.83203125" style="2" customWidth="1"/>
    <col min="5127" max="5127" width="6.5" style="2" customWidth="1"/>
    <col min="5128" max="5133" width="8.83203125" style="2" customWidth="1"/>
    <col min="5134" max="5134" width="16.83203125" style="2" bestFit="1" customWidth="1"/>
    <col min="5135" max="5135" width="19.83203125" style="2" bestFit="1" customWidth="1"/>
    <col min="5136" max="5136" width="19.1640625" style="2" bestFit="1" customWidth="1"/>
    <col min="5137" max="5137" width="12.83203125" style="2" bestFit="1" customWidth="1"/>
    <col min="5138" max="5138" width="20.33203125" style="2" bestFit="1" customWidth="1"/>
    <col min="5139" max="5139" width="17" style="2" bestFit="1" customWidth="1"/>
    <col min="5140" max="5140" width="15.33203125" style="2" bestFit="1" customWidth="1"/>
    <col min="5141" max="5143" width="12.83203125" style="2" bestFit="1" customWidth="1"/>
    <col min="5144" max="5144" width="12.83203125" style="2" customWidth="1"/>
    <col min="5145" max="5145" width="10.6640625" style="2" bestFit="1" customWidth="1"/>
    <col min="5146" max="5146" width="18.1640625" style="2" bestFit="1" customWidth="1"/>
    <col min="5147" max="5147" width="13.5" style="2" bestFit="1" customWidth="1"/>
    <col min="5148" max="5148" width="12.83203125" style="2" bestFit="1" customWidth="1"/>
    <col min="5149" max="5149" width="14" style="2" bestFit="1" customWidth="1"/>
    <col min="5150" max="5150" width="17" style="2" customWidth="1"/>
    <col min="5151" max="5151" width="12.83203125" style="2" bestFit="1" customWidth="1"/>
    <col min="5152" max="5158" width="8.83203125" style="2" customWidth="1"/>
    <col min="5159" max="5159" width="13.1640625" style="2" customWidth="1"/>
    <col min="5160" max="5161" width="12.83203125" style="2" bestFit="1" customWidth="1"/>
    <col min="5162" max="5162" width="13" style="2" bestFit="1" customWidth="1"/>
    <col min="5163" max="5163" width="12.83203125" style="2" bestFit="1" customWidth="1"/>
    <col min="5164" max="5164" width="12.83203125" style="2" customWidth="1"/>
    <col min="5165" max="5165" width="7.1640625" style="2" bestFit="1" customWidth="1"/>
    <col min="5166" max="5166" width="11.5" style="2" customWidth="1"/>
    <col min="5167" max="5372" width="9.1640625" style="2"/>
    <col min="5373" max="5373" width="10.6640625" style="2" bestFit="1" customWidth="1"/>
    <col min="5374" max="5374" width="12" style="2" bestFit="1" customWidth="1"/>
    <col min="5375" max="5380" width="8.83203125" style="2" customWidth="1"/>
    <col min="5381" max="5381" width="24.33203125" style="2" bestFit="1" customWidth="1"/>
    <col min="5382" max="5382" width="8.83203125" style="2" customWidth="1"/>
    <col min="5383" max="5383" width="6.5" style="2" customWidth="1"/>
    <col min="5384" max="5389" width="8.83203125" style="2" customWidth="1"/>
    <col min="5390" max="5390" width="16.83203125" style="2" bestFit="1" customWidth="1"/>
    <col min="5391" max="5391" width="19.83203125" style="2" bestFit="1" customWidth="1"/>
    <col min="5392" max="5392" width="19.1640625" style="2" bestFit="1" customWidth="1"/>
    <col min="5393" max="5393" width="12.83203125" style="2" bestFit="1" customWidth="1"/>
    <col min="5394" max="5394" width="20.33203125" style="2" bestFit="1" customWidth="1"/>
    <col min="5395" max="5395" width="17" style="2" bestFit="1" customWidth="1"/>
    <col min="5396" max="5396" width="15.33203125" style="2" bestFit="1" customWidth="1"/>
    <col min="5397" max="5399" width="12.83203125" style="2" bestFit="1" customWidth="1"/>
    <col min="5400" max="5400" width="12.83203125" style="2" customWidth="1"/>
    <col min="5401" max="5401" width="10.6640625" style="2" bestFit="1" customWidth="1"/>
    <col min="5402" max="5402" width="18.1640625" style="2" bestFit="1" customWidth="1"/>
    <col min="5403" max="5403" width="13.5" style="2" bestFit="1" customWidth="1"/>
    <col min="5404" max="5404" width="12.83203125" style="2" bestFit="1" customWidth="1"/>
    <col min="5405" max="5405" width="14" style="2" bestFit="1" customWidth="1"/>
    <col min="5406" max="5406" width="17" style="2" customWidth="1"/>
    <col min="5407" max="5407" width="12.83203125" style="2" bestFit="1" customWidth="1"/>
    <col min="5408" max="5414" width="8.83203125" style="2" customWidth="1"/>
    <col min="5415" max="5415" width="13.1640625" style="2" customWidth="1"/>
    <col min="5416" max="5417" width="12.83203125" style="2" bestFit="1" customWidth="1"/>
    <col min="5418" max="5418" width="13" style="2" bestFit="1" customWidth="1"/>
    <col min="5419" max="5419" width="12.83203125" style="2" bestFit="1" customWidth="1"/>
    <col min="5420" max="5420" width="12.83203125" style="2" customWidth="1"/>
    <col min="5421" max="5421" width="7.1640625" style="2" bestFit="1" customWidth="1"/>
    <col min="5422" max="5422" width="11.5" style="2" customWidth="1"/>
    <col min="5423" max="5628" width="9.1640625" style="2"/>
    <col min="5629" max="5629" width="10.6640625" style="2" bestFit="1" customWidth="1"/>
    <col min="5630" max="5630" width="12" style="2" bestFit="1" customWidth="1"/>
    <col min="5631" max="5636" width="8.83203125" style="2" customWidth="1"/>
    <col min="5637" max="5637" width="24.33203125" style="2" bestFit="1" customWidth="1"/>
    <col min="5638" max="5638" width="8.83203125" style="2" customWidth="1"/>
    <col min="5639" max="5639" width="6.5" style="2" customWidth="1"/>
    <col min="5640" max="5645" width="8.83203125" style="2" customWidth="1"/>
    <col min="5646" max="5646" width="16.83203125" style="2" bestFit="1" customWidth="1"/>
    <col min="5647" max="5647" width="19.83203125" style="2" bestFit="1" customWidth="1"/>
    <col min="5648" max="5648" width="19.1640625" style="2" bestFit="1" customWidth="1"/>
    <col min="5649" max="5649" width="12.83203125" style="2" bestFit="1" customWidth="1"/>
    <col min="5650" max="5650" width="20.33203125" style="2" bestFit="1" customWidth="1"/>
    <col min="5651" max="5651" width="17" style="2" bestFit="1" customWidth="1"/>
    <col min="5652" max="5652" width="15.33203125" style="2" bestFit="1" customWidth="1"/>
    <col min="5653" max="5655" width="12.83203125" style="2" bestFit="1" customWidth="1"/>
    <col min="5656" max="5656" width="12.83203125" style="2" customWidth="1"/>
    <col min="5657" max="5657" width="10.6640625" style="2" bestFit="1" customWidth="1"/>
    <col min="5658" max="5658" width="18.1640625" style="2" bestFit="1" customWidth="1"/>
    <col min="5659" max="5659" width="13.5" style="2" bestFit="1" customWidth="1"/>
    <col min="5660" max="5660" width="12.83203125" style="2" bestFit="1" customWidth="1"/>
    <col min="5661" max="5661" width="14" style="2" bestFit="1" customWidth="1"/>
    <col min="5662" max="5662" width="17" style="2" customWidth="1"/>
    <col min="5663" max="5663" width="12.83203125" style="2" bestFit="1" customWidth="1"/>
    <col min="5664" max="5670" width="8.83203125" style="2" customWidth="1"/>
    <col min="5671" max="5671" width="13.1640625" style="2" customWidth="1"/>
    <col min="5672" max="5673" width="12.83203125" style="2" bestFit="1" customWidth="1"/>
    <col min="5674" max="5674" width="13" style="2" bestFit="1" customWidth="1"/>
    <col min="5675" max="5675" width="12.83203125" style="2" bestFit="1" customWidth="1"/>
    <col min="5676" max="5676" width="12.83203125" style="2" customWidth="1"/>
    <col min="5677" max="5677" width="7.1640625" style="2" bestFit="1" customWidth="1"/>
    <col min="5678" max="5678" width="11.5" style="2" customWidth="1"/>
    <col min="5679" max="5884" width="9.1640625" style="2"/>
    <col min="5885" max="5885" width="10.6640625" style="2" bestFit="1" customWidth="1"/>
    <col min="5886" max="5886" width="12" style="2" bestFit="1" customWidth="1"/>
    <col min="5887" max="5892" width="8.83203125" style="2" customWidth="1"/>
    <col min="5893" max="5893" width="24.33203125" style="2" bestFit="1" customWidth="1"/>
    <col min="5894" max="5894" width="8.83203125" style="2" customWidth="1"/>
    <col min="5895" max="5895" width="6.5" style="2" customWidth="1"/>
    <col min="5896" max="5901" width="8.83203125" style="2" customWidth="1"/>
    <col min="5902" max="5902" width="16.83203125" style="2" bestFit="1" customWidth="1"/>
    <col min="5903" max="5903" width="19.83203125" style="2" bestFit="1" customWidth="1"/>
    <col min="5904" max="5904" width="19.1640625" style="2" bestFit="1" customWidth="1"/>
    <col min="5905" max="5905" width="12.83203125" style="2" bestFit="1" customWidth="1"/>
    <col min="5906" max="5906" width="20.33203125" style="2" bestFit="1" customWidth="1"/>
    <col min="5907" max="5907" width="17" style="2" bestFit="1" customWidth="1"/>
    <col min="5908" max="5908" width="15.33203125" style="2" bestFit="1" customWidth="1"/>
    <col min="5909" max="5911" width="12.83203125" style="2" bestFit="1" customWidth="1"/>
    <col min="5912" max="5912" width="12.83203125" style="2" customWidth="1"/>
    <col min="5913" max="5913" width="10.6640625" style="2" bestFit="1" customWidth="1"/>
    <col min="5914" max="5914" width="18.1640625" style="2" bestFit="1" customWidth="1"/>
    <col min="5915" max="5915" width="13.5" style="2" bestFit="1" customWidth="1"/>
    <col min="5916" max="5916" width="12.83203125" style="2" bestFit="1" customWidth="1"/>
    <col min="5917" max="5917" width="14" style="2" bestFit="1" customWidth="1"/>
    <col min="5918" max="5918" width="17" style="2" customWidth="1"/>
    <col min="5919" max="5919" width="12.83203125" style="2" bestFit="1" customWidth="1"/>
    <col min="5920" max="5926" width="8.83203125" style="2" customWidth="1"/>
    <col min="5927" max="5927" width="13.1640625" style="2" customWidth="1"/>
    <col min="5928" max="5929" width="12.83203125" style="2" bestFit="1" customWidth="1"/>
    <col min="5930" max="5930" width="13" style="2" bestFit="1" customWidth="1"/>
    <col min="5931" max="5931" width="12.83203125" style="2" bestFit="1" customWidth="1"/>
    <col min="5932" max="5932" width="12.83203125" style="2" customWidth="1"/>
    <col min="5933" max="5933" width="7.1640625" style="2" bestFit="1" customWidth="1"/>
    <col min="5934" max="5934" width="11.5" style="2" customWidth="1"/>
    <col min="5935" max="6140" width="9.1640625" style="2"/>
    <col min="6141" max="6141" width="10.6640625" style="2" bestFit="1" customWidth="1"/>
    <col min="6142" max="6142" width="12" style="2" bestFit="1" customWidth="1"/>
    <col min="6143" max="6148" width="8.83203125" style="2" customWidth="1"/>
    <col min="6149" max="6149" width="24.33203125" style="2" bestFit="1" customWidth="1"/>
    <col min="6150" max="6150" width="8.83203125" style="2" customWidth="1"/>
    <col min="6151" max="6151" width="6.5" style="2" customWidth="1"/>
    <col min="6152" max="6157" width="8.83203125" style="2" customWidth="1"/>
    <col min="6158" max="6158" width="16.83203125" style="2" bestFit="1" customWidth="1"/>
    <col min="6159" max="6159" width="19.83203125" style="2" bestFit="1" customWidth="1"/>
    <col min="6160" max="6160" width="19.1640625" style="2" bestFit="1" customWidth="1"/>
    <col min="6161" max="6161" width="12.83203125" style="2" bestFit="1" customWidth="1"/>
    <col min="6162" max="6162" width="20.33203125" style="2" bestFit="1" customWidth="1"/>
    <col min="6163" max="6163" width="17" style="2" bestFit="1" customWidth="1"/>
    <col min="6164" max="6164" width="15.33203125" style="2" bestFit="1" customWidth="1"/>
    <col min="6165" max="6167" width="12.83203125" style="2" bestFit="1" customWidth="1"/>
    <col min="6168" max="6168" width="12.83203125" style="2" customWidth="1"/>
    <col min="6169" max="6169" width="10.6640625" style="2" bestFit="1" customWidth="1"/>
    <col min="6170" max="6170" width="18.1640625" style="2" bestFit="1" customWidth="1"/>
    <col min="6171" max="6171" width="13.5" style="2" bestFit="1" customWidth="1"/>
    <col min="6172" max="6172" width="12.83203125" style="2" bestFit="1" customWidth="1"/>
    <col min="6173" max="6173" width="14" style="2" bestFit="1" customWidth="1"/>
    <col min="6174" max="6174" width="17" style="2" customWidth="1"/>
    <col min="6175" max="6175" width="12.83203125" style="2" bestFit="1" customWidth="1"/>
    <col min="6176" max="6182" width="8.83203125" style="2" customWidth="1"/>
    <col min="6183" max="6183" width="13.1640625" style="2" customWidth="1"/>
    <col min="6184" max="6185" width="12.83203125" style="2" bestFit="1" customWidth="1"/>
    <col min="6186" max="6186" width="13" style="2" bestFit="1" customWidth="1"/>
    <col min="6187" max="6187" width="12.83203125" style="2" bestFit="1" customWidth="1"/>
    <col min="6188" max="6188" width="12.83203125" style="2" customWidth="1"/>
    <col min="6189" max="6189" width="7.1640625" style="2" bestFit="1" customWidth="1"/>
    <col min="6190" max="6190" width="11.5" style="2" customWidth="1"/>
    <col min="6191" max="6396" width="9.1640625" style="2"/>
    <col min="6397" max="6397" width="10.6640625" style="2" bestFit="1" customWidth="1"/>
    <col min="6398" max="6398" width="12" style="2" bestFit="1" customWidth="1"/>
    <col min="6399" max="6404" width="8.83203125" style="2" customWidth="1"/>
    <col min="6405" max="6405" width="24.33203125" style="2" bestFit="1" customWidth="1"/>
    <col min="6406" max="6406" width="8.83203125" style="2" customWidth="1"/>
    <col min="6407" max="6407" width="6.5" style="2" customWidth="1"/>
    <col min="6408" max="6413" width="8.83203125" style="2" customWidth="1"/>
    <col min="6414" max="6414" width="16.83203125" style="2" bestFit="1" customWidth="1"/>
    <col min="6415" max="6415" width="19.83203125" style="2" bestFit="1" customWidth="1"/>
    <col min="6416" max="6416" width="19.1640625" style="2" bestFit="1" customWidth="1"/>
    <col min="6417" max="6417" width="12.83203125" style="2" bestFit="1" customWidth="1"/>
    <col min="6418" max="6418" width="20.33203125" style="2" bestFit="1" customWidth="1"/>
    <col min="6419" max="6419" width="17" style="2" bestFit="1" customWidth="1"/>
    <col min="6420" max="6420" width="15.33203125" style="2" bestFit="1" customWidth="1"/>
    <col min="6421" max="6423" width="12.83203125" style="2" bestFit="1" customWidth="1"/>
    <col min="6424" max="6424" width="12.83203125" style="2" customWidth="1"/>
    <col min="6425" max="6425" width="10.6640625" style="2" bestFit="1" customWidth="1"/>
    <col min="6426" max="6426" width="18.1640625" style="2" bestFit="1" customWidth="1"/>
    <col min="6427" max="6427" width="13.5" style="2" bestFit="1" customWidth="1"/>
    <col min="6428" max="6428" width="12.83203125" style="2" bestFit="1" customWidth="1"/>
    <col min="6429" max="6429" width="14" style="2" bestFit="1" customWidth="1"/>
    <col min="6430" max="6430" width="17" style="2" customWidth="1"/>
    <col min="6431" max="6431" width="12.83203125" style="2" bestFit="1" customWidth="1"/>
    <col min="6432" max="6438" width="8.83203125" style="2" customWidth="1"/>
    <col min="6439" max="6439" width="13.1640625" style="2" customWidth="1"/>
    <col min="6440" max="6441" width="12.83203125" style="2" bestFit="1" customWidth="1"/>
    <col min="6442" max="6442" width="13" style="2" bestFit="1" customWidth="1"/>
    <col min="6443" max="6443" width="12.83203125" style="2" bestFit="1" customWidth="1"/>
    <col min="6444" max="6444" width="12.83203125" style="2" customWidth="1"/>
    <col min="6445" max="6445" width="7.1640625" style="2" bestFit="1" customWidth="1"/>
    <col min="6446" max="6446" width="11.5" style="2" customWidth="1"/>
    <col min="6447" max="6652" width="9.1640625" style="2"/>
    <col min="6653" max="6653" width="10.6640625" style="2" bestFit="1" customWidth="1"/>
    <col min="6654" max="6654" width="12" style="2" bestFit="1" customWidth="1"/>
    <col min="6655" max="6660" width="8.83203125" style="2" customWidth="1"/>
    <col min="6661" max="6661" width="24.33203125" style="2" bestFit="1" customWidth="1"/>
    <col min="6662" max="6662" width="8.83203125" style="2" customWidth="1"/>
    <col min="6663" max="6663" width="6.5" style="2" customWidth="1"/>
    <col min="6664" max="6669" width="8.83203125" style="2" customWidth="1"/>
    <col min="6670" max="6670" width="16.83203125" style="2" bestFit="1" customWidth="1"/>
    <col min="6671" max="6671" width="19.83203125" style="2" bestFit="1" customWidth="1"/>
    <col min="6672" max="6672" width="19.1640625" style="2" bestFit="1" customWidth="1"/>
    <col min="6673" max="6673" width="12.83203125" style="2" bestFit="1" customWidth="1"/>
    <col min="6674" max="6674" width="20.33203125" style="2" bestFit="1" customWidth="1"/>
    <col min="6675" max="6675" width="17" style="2" bestFit="1" customWidth="1"/>
    <col min="6676" max="6676" width="15.33203125" style="2" bestFit="1" customWidth="1"/>
    <col min="6677" max="6679" width="12.83203125" style="2" bestFit="1" customWidth="1"/>
    <col min="6680" max="6680" width="12.83203125" style="2" customWidth="1"/>
    <col min="6681" max="6681" width="10.6640625" style="2" bestFit="1" customWidth="1"/>
    <col min="6682" max="6682" width="18.1640625" style="2" bestFit="1" customWidth="1"/>
    <col min="6683" max="6683" width="13.5" style="2" bestFit="1" customWidth="1"/>
    <col min="6684" max="6684" width="12.83203125" style="2" bestFit="1" customWidth="1"/>
    <col min="6685" max="6685" width="14" style="2" bestFit="1" customWidth="1"/>
    <col min="6686" max="6686" width="17" style="2" customWidth="1"/>
    <col min="6687" max="6687" width="12.83203125" style="2" bestFit="1" customWidth="1"/>
    <col min="6688" max="6694" width="8.83203125" style="2" customWidth="1"/>
    <col min="6695" max="6695" width="13.1640625" style="2" customWidth="1"/>
    <col min="6696" max="6697" width="12.83203125" style="2" bestFit="1" customWidth="1"/>
    <col min="6698" max="6698" width="13" style="2" bestFit="1" customWidth="1"/>
    <col min="6699" max="6699" width="12.83203125" style="2" bestFit="1" customWidth="1"/>
    <col min="6700" max="6700" width="12.83203125" style="2" customWidth="1"/>
    <col min="6701" max="6701" width="7.1640625" style="2" bestFit="1" customWidth="1"/>
    <col min="6702" max="6702" width="11.5" style="2" customWidth="1"/>
    <col min="6703" max="6908" width="9.1640625" style="2"/>
    <col min="6909" max="6909" width="10.6640625" style="2" bestFit="1" customWidth="1"/>
    <col min="6910" max="6910" width="12" style="2" bestFit="1" customWidth="1"/>
    <col min="6911" max="6916" width="8.83203125" style="2" customWidth="1"/>
    <col min="6917" max="6917" width="24.33203125" style="2" bestFit="1" customWidth="1"/>
    <col min="6918" max="6918" width="8.83203125" style="2" customWidth="1"/>
    <col min="6919" max="6919" width="6.5" style="2" customWidth="1"/>
    <col min="6920" max="6925" width="8.83203125" style="2" customWidth="1"/>
    <col min="6926" max="6926" width="16.83203125" style="2" bestFit="1" customWidth="1"/>
    <col min="6927" max="6927" width="19.83203125" style="2" bestFit="1" customWidth="1"/>
    <col min="6928" max="6928" width="19.1640625" style="2" bestFit="1" customWidth="1"/>
    <col min="6929" max="6929" width="12.83203125" style="2" bestFit="1" customWidth="1"/>
    <col min="6930" max="6930" width="20.33203125" style="2" bestFit="1" customWidth="1"/>
    <col min="6931" max="6931" width="17" style="2" bestFit="1" customWidth="1"/>
    <col min="6932" max="6932" width="15.33203125" style="2" bestFit="1" customWidth="1"/>
    <col min="6933" max="6935" width="12.83203125" style="2" bestFit="1" customWidth="1"/>
    <col min="6936" max="6936" width="12.83203125" style="2" customWidth="1"/>
    <col min="6937" max="6937" width="10.6640625" style="2" bestFit="1" customWidth="1"/>
    <col min="6938" max="6938" width="18.1640625" style="2" bestFit="1" customWidth="1"/>
    <col min="6939" max="6939" width="13.5" style="2" bestFit="1" customWidth="1"/>
    <col min="6940" max="6940" width="12.83203125" style="2" bestFit="1" customWidth="1"/>
    <col min="6941" max="6941" width="14" style="2" bestFit="1" customWidth="1"/>
    <col min="6942" max="6942" width="17" style="2" customWidth="1"/>
    <col min="6943" max="6943" width="12.83203125" style="2" bestFit="1" customWidth="1"/>
    <col min="6944" max="6950" width="8.83203125" style="2" customWidth="1"/>
    <col min="6951" max="6951" width="13.1640625" style="2" customWidth="1"/>
    <col min="6952" max="6953" width="12.83203125" style="2" bestFit="1" customWidth="1"/>
    <col min="6954" max="6954" width="13" style="2" bestFit="1" customWidth="1"/>
    <col min="6955" max="6955" width="12.83203125" style="2" bestFit="1" customWidth="1"/>
    <col min="6956" max="6956" width="12.83203125" style="2" customWidth="1"/>
    <col min="6957" max="6957" width="7.1640625" style="2" bestFit="1" customWidth="1"/>
    <col min="6958" max="6958" width="11.5" style="2" customWidth="1"/>
    <col min="6959" max="7164" width="9.1640625" style="2"/>
    <col min="7165" max="7165" width="10.6640625" style="2" bestFit="1" customWidth="1"/>
    <col min="7166" max="7166" width="12" style="2" bestFit="1" customWidth="1"/>
    <col min="7167" max="7172" width="8.83203125" style="2" customWidth="1"/>
    <col min="7173" max="7173" width="24.33203125" style="2" bestFit="1" customWidth="1"/>
    <col min="7174" max="7174" width="8.83203125" style="2" customWidth="1"/>
    <col min="7175" max="7175" width="6.5" style="2" customWidth="1"/>
    <col min="7176" max="7181" width="8.83203125" style="2" customWidth="1"/>
    <col min="7182" max="7182" width="16.83203125" style="2" bestFit="1" customWidth="1"/>
    <col min="7183" max="7183" width="19.83203125" style="2" bestFit="1" customWidth="1"/>
    <col min="7184" max="7184" width="19.1640625" style="2" bestFit="1" customWidth="1"/>
    <col min="7185" max="7185" width="12.83203125" style="2" bestFit="1" customWidth="1"/>
    <col min="7186" max="7186" width="20.33203125" style="2" bestFit="1" customWidth="1"/>
    <col min="7187" max="7187" width="17" style="2" bestFit="1" customWidth="1"/>
    <col min="7188" max="7188" width="15.33203125" style="2" bestFit="1" customWidth="1"/>
    <col min="7189" max="7191" width="12.83203125" style="2" bestFit="1" customWidth="1"/>
    <col min="7192" max="7192" width="12.83203125" style="2" customWidth="1"/>
    <col min="7193" max="7193" width="10.6640625" style="2" bestFit="1" customWidth="1"/>
    <col min="7194" max="7194" width="18.1640625" style="2" bestFit="1" customWidth="1"/>
    <col min="7195" max="7195" width="13.5" style="2" bestFit="1" customWidth="1"/>
    <col min="7196" max="7196" width="12.83203125" style="2" bestFit="1" customWidth="1"/>
    <col min="7197" max="7197" width="14" style="2" bestFit="1" customWidth="1"/>
    <col min="7198" max="7198" width="17" style="2" customWidth="1"/>
    <col min="7199" max="7199" width="12.83203125" style="2" bestFit="1" customWidth="1"/>
    <col min="7200" max="7206" width="8.83203125" style="2" customWidth="1"/>
    <col min="7207" max="7207" width="13.1640625" style="2" customWidth="1"/>
    <col min="7208" max="7209" width="12.83203125" style="2" bestFit="1" customWidth="1"/>
    <col min="7210" max="7210" width="13" style="2" bestFit="1" customWidth="1"/>
    <col min="7211" max="7211" width="12.83203125" style="2" bestFit="1" customWidth="1"/>
    <col min="7212" max="7212" width="12.83203125" style="2" customWidth="1"/>
    <col min="7213" max="7213" width="7.1640625" style="2" bestFit="1" customWidth="1"/>
    <col min="7214" max="7214" width="11.5" style="2" customWidth="1"/>
    <col min="7215" max="7420" width="9.1640625" style="2"/>
    <col min="7421" max="7421" width="10.6640625" style="2" bestFit="1" customWidth="1"/>
    <col min="7422" max="7422" width="12" style="2" bestFit="1" customWidth="1"/>
    <col min="7423" max="7428" width="8.83203125" style="2" customWidth="1"/>
    <col min="7429" max="7429" width="24.33203125" style="2" bestFit="1" customWidth="1"/>
    <col min="7430" max="7430" width="8.83203125" style="2" customWidth="1"/>
    <col min="7431" max="7431" width="6.5" style="2" customWidth="1"/>
    <col min="7432" max="7437" width="8.83203125" style="2" customWidth="1"/>
    <col min="7438" max="7438" width="16.83203125" style="2" bestFit="1" customWidth="1"/>
    <col min="7439" max="7439" width="19.83203125" style="2" bestFit="1" customWidth="1"/>
    <col min="7440" max="7440" width="19.1640625" style="2" bestFit="1" customWidth="1"/>
    <col min="7441" max="7441" width="12.83203125" style="2" bestFit="1" customWidth="1"/>
    <col min="7442" max="7442" width="20.33203125" style="2" bestFit="1" customWidth="1"/>
    <col min="7443" max="7443" width="17" style="2" bestFit="1" customWidth="1"/>
    <col min="7444" max="7444" width="15.33203125" style="2" bestFit="1" customWidth="1"/>
    <col min="7445" max="7447" width="12.83203125" style="2" bestFit="1" customWidth="1"/>
    <col min="7448" max="7448" width="12.83203125" style="2" customWidth="1"/>
    <col min="7449" max="7449" width="10.6640625" style="2" bestFit="1" customWidth="1"/>
    <col min="7450" max="7450" width="18.1640625" style="2" bestFit="1" customWidth="1"/>
    <col min="7451" max="7451" width="13.5" style="2" bestFit="1" customWidth="1"/>
    <col min="7452" max="7452" width="12.83203125" style="2" bestFit="1" customWidth="1"/>
    <col min="7453" max="7453" width="14" style="2" bestFit="1" customWidth="1"/>
    <col min="7454" max="7454" width="17" style="2" customWidth="1"/>
    <col min="7455" max="7455" width="12.83203125" style="2" bestFit="1" customWidth="1"/>
    <col min="7456" max="7462" width="8.83203125" style="2" customWidth="1"/>
    <col min="7463" max="7463" width="13.1640625" style="2" customWidth="1"/>
    <col min="7464" max="7465" width="12.83203125" style="2" bestFit="1" customWidth="1"/>
    <col min="7466" max="7466" width="13" style="2" bestFit="1" customWidth="1"/>
    <col min="7467" max="7467" width="12.83203125" style="2" bestFit="1" customWidth="1"/>
    <col min="7468" max="7468" width="12.83203125" style="2" customWidth="1"/>
    <col min="7469" max="7469" width="7.1640625" style="2" bestFit="1" customWidth="1"/>
    <col min="7470" max="7470" width="11.5" style="2" customWidth="1"/>
    <col min="7471" max="7676" width="9.1640625" style="2"/>
    <col min="7677" max="7677" width="10.6640625" style="2" bestFit="1" customWidth="1"/>
    <col min="7678" max="7678" width="12" style="2" bestFit="1" customWidth="1"/>
    <col min="7679" max="7684" width="8.83203125" style="2" customWidth="1"/>
    <col min="7685" max="7685" width="24.33203125" style="2" bestFit="1" customWidth="1"/>
    <col min="7686" max="7686" width="8.83203125" style="2" customWidth="1"/>
    <col min="7687" max="7687" width="6.5" style="2" customWidth="1"/>
    <col min="7688" max="7693" width="8.83203125" style="2" customWidth="1"/>
    <col min="7694" max="7694" width="16.83203125" style="2" bestFit="1" customWidth="1"/>
    <col min="7695" max="7695" width="19.83203125" style="2" bestFit="1" customWidth="1"/>
    <col min="7696" max="7696" width="19.1640625" style="2" bestFit="1" customWidth="1"/>
    <col min="7697" max="7697" width="12.83203125" style="2" bestFit="1" customWidth="1"/>
    <col min="7698" max="7698" width="20.33203125" style="2" bestFit="1" customWidth="1"/>
    <col min="7699" max="7699" width="17" style="2" bestFit="1" customWidth="1"/>
    <col min="7700" max="7700" width="15.33203125" style="2" bestFit="1" customWidth="1"/>
    <col min="7701" max="7703" width="12.83203125" style="2" bestFit="1" customWidth="1"/>
    <col min="7704" max="7704" width="12.83203125" style="2" customWidth="1"/>
    <col min="7705" max="7705" width="10.6640625" style="2" bestFit="1" customWidth="1"/>
    <col min="7706" max="7706" width="18.1640625" style="2" bestFit="1" customWidth="1"/>
    <col min="7707" max="7707" width="13.5" style="2" bestFit="1" customWidth="1"/>
    <col min="7708" max="7708" width="12.83203125" style="2" bestFit="1" customWidth="1"/>
    <col min="7709" max="7709" width="14" style="2" bestFit="1" customWidth="1"/>
    <col min="7710" max="7710" width="17" style="2" customWidth="1"/>
    <col min="7711" max="7711" width="12.83203125" style="2" bestFit="1" customWidth="1"/>
    <col min="7712" max="7718" width="8.83203125" style="2" customWidth="1"/>
    <col min="7719" max="7719" width="13.1640625" style="2" customWidth="1"/>
    <col min="7720" max="7721" width="12.83203125" style="2" bestFit="1" customWidth="1"/>
    <col min="7722" max="7722" width="13" style="2" bestFit="1" customWidth="1"/>
    <col min="7723" max="7723" width="12.83203125" style="2" bestFit="1" customWidth="1"/>
    <col min="7724" max="7724" width="12.83203125" style="2" customWidth="1"/>
    <col min="7725" max="7725" width="7.1640625" style="2" bestFit="1" customWidth="1"/>
    <col min="7726" max="7726" width="11.5" style="2" customWidth="1"/>
    <col min="7727" max="7932" width="9.1640625" style="2"/>
    <col min="7933" max="7933" width="10.6640625" style="2" bestFit="1" customWidth="1"/>
    <col min="7934" max="7934" width="12" style="2" bestFit="1" customWidth="1"/>
    <col min="7935" max="7940" width="8.83203125" style="2" customWidth="1"/>
    <col min="7941" max="7941" width="24.33203125" style="2" bestFit="1" customWidth="1"/>
    <col min="7942" max="7942" width="8.83203125" style="2" customWidth="1"/>
    <col min="7943" max="7943" width="6.5" style="2" customWidth="1"/>
    <col min="7944" max="7949" width="8.83203125" style="2" customWidth="1"/>
    <col min="7950" max="7950" width="16.83203125" style="2" bestFit="1" customWidth="1"/>
    <col min="7951" max="7951" width="19.83203125" style="2" bestFit="1" customWidth="1"/>
    <col min="7952" max="7952" width="19.1640625" style="2" bestFit="1" customWidth="1"/>
    <col min="7953" max="7953" width="12.83203125" style="2" bestFit="1" customWidth="1"/>
    <col min="7954" max="7954" width="20.33203125" style="2" bestFit="1" customWidth="1"/>
    <col min="7955" max="7955" width="17" style="2" bestFit="1" customWidth="1"/>
    <col min="7956" max="7956" width="15.33203125" style="2" bestFit="1" customWidth="1"/>
    <col min="7957" max="7959" width="12.83203125" style="2" bestFit="1" customWidth="1"/>
    <col min="7960" max="7960" width="12.83203125" style="2" customWidth="1"/>
    <col min="7961" max="7961" width="10.6640625" style="2" bestFit="1" customWidth="1"/>
    <col min="7962" max="7962" width="18.1640625" style="2" bestFit="1" customWidth="1"/>
    <col min="7963" max="7963" width="13.5" style="2" bestFit="1" customWidth="1"/>
    <col min="7964" max="7964" width="12.83203125" style="2" bestFit="1" customWidth="1"/>
    <col min="7965" max="7965" width="14" style="2" bestFit="1" customWidth="1"/>
    <col min="7966" max="7966" width="17" style="2" customWidth="1"/>
    <col min="7967" max="7967" width="12.83203125" style="2" bestFit="1" customWidth="1"/>
    <col min="7968" max="7974" width="8.83203125" style="2" customWidth="1"/>
    <col min="7975" max="7975" width="13.1640625" style="2" customWidth="1"/>
    <col min="7976" max="7977" width="12.83203125" style="2" bestFit="1" customWidth="1"/>
    <col min="7978" max="7978" width="13" style="2" bestFit="1" customWidth="1"/>
    <col min="7979" max="7979" width="12.83203125" style="2" bestFit="1" customWidth="1"/>
    <col min="7980" max="7980" width="12.83203125" style="2" customWidth="1"/>
    <col min="7981" max="7981" width="7.1640625" style="2" bestFit="1" customWidth="1"/>
    <col min="7982" max="7982" width="11.5" style="2" customWidth="1"/>
    <col min="7983" max="8188" width="9.1640625" style="2"/>
    <col min="8189" max="8189" width="10.6640625" style="2" bestFit="1" customWidth="1"/>
    <col min="8190" max="8190" width="12" style="2" bestFit="1" customWidth="1"/>
    <col min="8191" max="8196" width="8.83203125" style="2" customWidth="1"/>
    <col min="8197" max="8197" width="24.33203125" style="2" bestFit="1" customWidth="1"/>
    <col min="8198" max="8198" width="8.83203125" style="2" customWidth="1"/>
    <col min="8199" max="8199" width="6.5" style="2" customWidth="1"/>
    <col min="8200" max="8205" width="8.83203125" style="2" customWidth="1"/>
    <col min="8206" max="8206" width="16.83203125" style="2" bestFit="1" customWidth="1"/>
    <col min="8207" max="8207" width="19.83203125" style="2" bestFit="1" customWidth="1"/>
    <col min="8208" max="8208" width="19.1640625" style="2" bestFit="1" customWidth="1"/>
    <col min="8209" max="8209" width="12.83203125" style="2" bestFit="1" customWidth="1"/>
    <col min="8210" max="8210" width="20.33203125" style="2" bestFit="1" customWidth="1"/>
    <col min="8211" max="8211" width="17" style="2" bestFit="1" customWidth="1"/>
    <col min="8212" max="8212" width="15.33203125" style="2" bestFit="1" customWidth="1"/>
    <col min="8213" max="8215" width="12.83203125" style="2" bestFit="1" customWidth="1"/>
    <col min="8216" max="8216" width="12.83203125" style="2" customWidth="1"/>
    <col min="8217" max="8217" width="10.6640625" style="2" bestFit="1" customWidth="1"/>
    <col min="8218" max="8218" width="18.1640625" style="2" bestFit="1" customWidth="1"/>
    <col min="8219" max="8219" width="13.5" style="2" bestFit="1" customWidth="1"/>
    <col min="8220" max="8220" width="12.83203125" style="2" bestFit="1" customWidth="1"/>
    <col min="8221" max="8221" width="14" style="2" bestFit="1" customWidth="1"/>
    <col min="8222" max="8222" width="17" style="2" customWidth="1"/>
    <col min="8223" max="8223" width="12.83203125" style="2" bestFit="1" customWidth="1"/>
    <col min="8224" max="8230" width="8.83203125" style="2" customWidth="1"/>
    <col min="8231" max="8231" width="13.1640625" style="2" customWidth="1"/>
    <col min="8232" max="8233" width="12.83203125" style="2" bestFit="1" customWidth="1"/>
    <col min="8234" max="8234" width="13" style="2" bestFit="1" customWidth="1"/>
    <col min="8235" max="8235" width="12.83203125" style="2" bestFit="1" customWidth="1"/>
    <col min="8236" max="8236" width="12.83203125" style="2" customWidth="1"/>
    <col min="8237" max="8237" width="7.1640625" style="2" bestFit="1" customWidth="1"/>
    <col min="8238" max="8238" width="11.5" style="2" customWidth="1"/>
    <col min="8239" max="8444" width="9.1640625" style="2"/>
    <col min="8445" max="8445" width="10.6640625" style="2" bestFit="1" customWidth="1"/>
    <col min="8446" max="8446" width="12" style="2" bestFit="1" customWidth="1"/>
    <col min="8447" max="8452" width="8.83203125" style="2" customWidth="1"/>
    <col min="8453" max="8453" width="24.33203125" style="2" bestFit="1" customWidth="1"/>
    <col min="8454" max="8454" width="8.83203125" style="2" customWidth="1"/>
    <col min="8455" max="8455" width="6.5" style="2" customWidth="1"/>
    <col min="8456" max="8461" width="8.83203125" style="2" customWidth="1"/>
    <col min="8462" max="8462" width="16.83203125" style="2" bestFit="1" customWidth="1"/>
    <col min="8463" max="8463" width="19.83203125" style="2" bestFit="1" customWidth="1"/>
    <col min="8464" max="8464" width="19.1640625" style="2" bestFit="1" customWidth="1"/>
    <col min="8465" max="8465" width="12.83203125" style="2" bestFit="1" customWidth="1"/>
    <col min="8466" max="8466" width="20.33203125" style="2" bestFit="1" customWidth="1"/>
    <col min="8467" max="8467" width="17" style="2" bestFit="1" customWidth="1"/>
    <col min="8468" max="8468" width="15.33203125" style="2" bestFit="1" customWidth="1"/>
    <col min="8469" max="8471" width="12.83203125" style="2" bestFit="1" customWidth="1"/>
    <col min="8472" max="8472" width="12.83203125" style="2" customWidth="1"/>
    <col min="8473" max="8473" width="10.6640625" style="2" bestFit="1" customWidth="1"/>
    <col min="8474" max="8474" width="18.1640625" style="2" bestFit="1" customWidth="1"/>
    <col min="8475" max="8475" width="13.5" style="2" bestFit="1" customWidth="1"/>
    <col min="8476" max="8476" width="12.83203125" style="2" bestFit="1" customWidth="1"/>
    <col min="8477" max="8477" width="14" style="2" bestFit="1" customWidth="1"/>
    <col min="8478" max="8478" width="17" style="2" customWidth="1"/>
    <col min="8479" max="8479" width="12.83203125" style="2" bestFit="1" customWidth="1"/>
    <col min="8480" max="8486" width="8.83203125" style="2" customWidth="1"/>
    <col min="8487" max="8487" width="13.1640625" style="2" customWidth="1"/>
    <col min="8488" max="8489" width="12.83203125" style="2" bestFit="1" customWidth="1"/>
    <col min="8490" max="8490" width="13" style="2" bestFit="1" customWidth="1"/>
    <col min="8491" max="8491" width="12.83203125" style="2" bestFit="1" customWidth="1"/>
    <col min="8492" max="8492" width="12.83203125" style="2" customWidth="1"/>
    <col min="8493" max="8493" width="7.1640625" style="2" bestFit="1" customWidth="1"/>
    <col min="8494" max="8494" width="11.5" style="2" customWidth="1"/>
    <col min="8495" max="8700" width="9.1640625" style="2"/>
    <col min="8701" max="8701" width="10.6640625" style="2" bestFit="1" customWidth="1"/>
    <col min="8702" max="8702" width="12" style="2" bestFit="1" customWidth="1"/>
    <col min="8703" max="8708" width="8.83203125" style="2" customWidth="1"/>
    <col min="8709" max="8709" width="24.33203125" style="2" bestFit="1" customWidth="1"/>
    <col min="8710" max="8710" width="8.83203125" style="2" customWidth="1"/>
    <col min="8711" max="8711" width="6.5" style="2" customWidth="1"/>
    <col min="8712" max="8717" width="8.83203125" style="2" customWidth="1"/>
    <col min="8718" max="8718" width="16.83203125" style="2" bestFit="1" customWidth="1"/>
    <col min="8719" max="8719" width="19.83203125" style="2" bestFit="1" customWidth="1"/>
    <col min="8720" max="8720" width="19.1640625" style="2" bestFit="1" customWidth="1"/>
    <col min="8721" max="8721" width="12.83203125" style="2" bestFit="1" customWidth="1"/>
    <col min="8722" max="8722" width="20.33203125" style="2" bestFit="1" customWidth="1"/>
    <col min="8723" max="8723" width="17" style="2" bestFit="1" customWidth="1"/>
    <col min="8724" max="8724" width="15.33203125" style="2" bestFit="1" customWidth="1"/>
    <col min="8725" max="8727" width="12.83203125" style="2" bestFit="1" customWidth="1"/>
    <col min="8728" max="8728" width="12.83203125" style="2" customWidth="1"/>
    <col min="8729" max="8729" width="10.6640625" style="2" bestFit="1" customWidth="1"/>
    <col min="8730" max="8730" width="18.1640625" style="2" bestFit="1" customWidth="1"/>
    <col min="8731" max="8731" width="13.5" style="2" bestFit="1" customWidth="1"/>
    <col min="8732" max="8732" width="12.83203125" style="2" bestFit="1" customWidth="1"/>
    <col min="8733" max="8733" width="14" style="2" bestFit="1" customWidth="1"/>
    <col min="8734" max="8734" width="17" style="2" customWidth="1"/>
    <col min="8735" max="8735" width="12.83203125" style="2" bestFit="1" customWidth="1"/>
    <col min="8736" max="8742" width="8.83203125" style="2" customWidth="1"/>
    <col min="8743" max="8743" width="13.1640625" style="2" customWidth="1"/>
    <col min="8744" max="8745" width="12.83203125" style="2" bestFit="1" customWidth="1"/>
    <col min="8746" max="8746" width="13" style="2" bestFit="1" customWidth="1"/>
    <col min="8747" max="8747" width="12.83203125" style="2" bestFit="1" customWidth="1"/>
    <col min="8748" max="8748" width="12.83203125" style="2" customWidth="1"/>
    <col min="8749" max="8749" width="7.1640625" style="2" bestFit="1" customWidth="1"/>
    <col min="8750" max="8750" width="11.5" style="2" customWidth="1"/>
    <col min="8751" max="8956" width="9.1640625" style="2"/>
    <col min="8957" max="8957" width="10.6640625" style="2" bestFit="1" customWidth="1"/>
    <col min="8958" max="8958" width="12" style="2" bestFit="1" customWidth="1"/>
    <col min="8959" max="8964" width="8.83203125" style="2" customWidth="1"/>
    <col min="8965" max="8965" width="24.33203125" style="2" bestFit="1" customWidth="1"/>
    <col min="8966" max="8966" width="8.83203125" style="2" customWidth="1"/>
    <col min="8967" max="8967" width="6.5" style="2" customWidth="1"/>
    <col min="8968" max="8973" width="8.83203125" style="2" customWidth="1"/>
    <col min="8974" max="8974" width="16.83203125" style="2" bestFit="1" customWidth="1"/>
    <col min="8975" max="8975" width="19.83203125" style="2" bestFit="1" customWidth="1"/>
    <col min="8976" max="8976" width="19.1640625" style="2" bestFit="1" customWidth="1"/>
    <col min="8977" max="8977" width="12.83203125" style="2" bestFit="1" customWidth="1"/>
    <col min="8978" max="8978" width="20.33203125" style="2" bestFit="1" customWidth="1"/>
    <col min="8979" max="8979" width="17" style="2" bestFit="1" customWidth="1"/>
    <col min="8980" max="8980" width="15.33203125" style="2" bestFit="1" customWidth="1"/>
    <col min="8981" max="8983" width="12.83203125" style="2" bestFit="1" customWidth="1"/>
    <col min="8984" max="8984" width="12.83203125" style="2" customWidth="1"/>
    <col min="8985" max="8985" width="10.6640625" style="2" bestFit="1" customWidth="1"/>
    <col min="8986" max="8986" width="18.1640625" style="2" bestFit="1" customWidth="1"/>
    <col min="8987" max="8987" width="13.5" style="2" bestFit="1" customWidth="1"/>
    <col min="8988" max="8988" width="12.83203125" style="2" bestFit="1" customWidth="1"/>
    <col min="8989" max="8989" width="14" style="2" bestFit="1" customWidth="1"/>
    <col min="8990" max="8990" width="17" style="2" customWidth="1"/>
    <col min="8991" max="8991" width="12.83203125" style="2" bestFit="1" customWidth="1"/>
    <col min="8992" max="8998" width="8.83203125" style="2" customWidth="1"/>
    <col min="8999" max="8999" width="13.1640625" style="2" customWidth="1"/>
    <col min="9000" max="9001" width="12.83203125" style="2" bestFit="1" customWidth="1"/>
    <col min="9002" max="9002" width="13" style="2" bestFit="1" customWidth="1"/>
    <col min="9003" max="9003" width="12.83203125" style="2" bestFit="1" customWidth="1"/>
    <col min="9004" max="9004" width="12.83203125" style="2" customWidth="1"/>
    <col min="9005" max="9005" width="7.1640625" style="2" bestFit="1" customWidth="1"/>
    <col min="9006" max="9006" width="11.5" style="2" customWidth="1"/>
    <col min="9007" max="9212" width="9.1640625" style="2"/>
    <col min="9213" max="9213" width="10.6640625" style="2" bestFit="1" customWidth="1"/>
    <col min="9214" max="9214" width="12" style="2" bestFit="1" customWidth="1"/>
    <col min="9215" max="9220" width="8.83203125" style="2" customWidth="1"/>
    <col min="9221" max="9221" width="24.33203125" style="2" bestFit="1" customWidth="1"/>
    <col min="9222" max="9222" width="8.83203125" style="2" customWidth="1"/>
    <col min="9223" max="9223" width="6.5" style="2" customWidth="1"/>
    <col min="9224" max="9229" width="8.83203125" style="2" customWidth="1"/>
    <col min="9230" max="9230" width="16.83203125" style="2" bestFit="1" customWidth="1"/>
    <col min="9231" max="9231" width="19.83203125" style="2" bestFit="1" customWidth="1"/>
    <col min="9232" max="9232" width="19.1640625" style="2" bestFit="1" customWidth="1"/>
    <col min="9233" max="9233" width="12.83203125" style="2" bestFit="1" customWidth="1"/>
    <col min="9234" max="9234" width="20.33203125" style="2" bestFit="1" customWidth="1"/>
    <col min="9235" max="9235" width="17" style="2" bestFit="1" customWidth="1"/>
    <col min="9236" max="9236" width="15.33203125" style="2" bestFit="1" customWidth="1"/>
    <col min="9237" max="9239" width="12.83203125" style="2" bestFit="1" customWidth="1"/>
    <col min="9240" max="9240" width="12.83203125" style="2" customWidth="1"/>
    <col min="9241" max="9241" width="10.6640625" style="2" bestFit="1" customWidth="1"/>
    <col min="9242" max="9242" width="18.1640625" style="2" bestFit="1" customWidth="1"/>
    <col min="9243" max="9243" width="13.5" style="2" bestFit="1" customWidth="1"/>
    <col min="9244" max="9244" width="12.83203125" style="2" bestFit="1" customWidth="1"/>
    <col min="9245" max="9245" width="14" style="2" bestFit="1" customWidth="1"/>
    <col min="9246" max="9246" width="17" style="2" customWidth="1"/>
    <col min="9247" max="9247" width="12.83203125" style="2" bestFit="1" customWidth="1"/>
    <col min="9248" max="9254" width="8.83203125" style="2" customWidth="1"/>
    <col min="9255" max="9255" width="13.1640625" style="2" customWidth="1"/>
    <col min="9256" max="9257" width="12.83203125" style="2" bestFit="1" customWidth="1"/>
    <col min="9258" max="9258" width="13" style="2" bestFit="1" customWidth="1"/>
    <col min="9259" max="9259" width="12.83203125" style="2" bestFit="1" customWidth="1"/>
    <col min="9260" max="9260" width="12.83203125" style="2" customWidth="1"/>
    <col min="9261" max="9261" width="7.1640625" style="2" bestFit="1" customWidth="1"/>
    <col min="9262" max="9262" width="11.5" style="2" customWidth="1"/>
    <col min="9263" max="9468" width="9.1640625" style="2"/>
    <col min="9469" max="9469" width="10.6640625" style="2" bestFit="1" customWidth="1"/>
    <col min="9470" max="9470" width="12" style="2" bestFit="1" customWidth="1"/>
    <col min="9471" max="9476" width="8.83203125" style="2" customWidth="1"/>
    <col min="9477" max="9477" width="24.33203125" style="2" bestFit="1" customWidth="1"/>
    <col min="9478" max="9478" width="8.83203125" style="2" customWidth="1"/>
    <col min="9479" max="9479" width="6.5" style="2" customWidth="1"/>
    <col min="9480" max="9485" width="8.83203125" style="2" customWidth="1"/>
    <col min="9486" max="9486" width="16.83203125" style="2" bestFit="1" customWidth="1"/>
    <col min="9487" max="9487" width="19.83203125" style="2" bestFit="1" customWidth="1"/>
    <col min="9488" max="9488" width="19.1640625" style="2" bestFit="1" customWidth="1"/>
    <col min="9489" max="9489" width="12.83203125" style="2" bestFit="1" customWidth="1"/>
    <col min="9490" max="9490" width="20.33203125" style="2" bestFit="1" customWidth="1"/>
    <col min="9491" max="9491" width="17" style="2" bestFit="1" customWidth="1"/>
    <col min="9492" max="9492" width="15.33203125" style="2" bestFit="1" customWidth="1"/>
    <col min="9493" max="9495" width="12.83203125" style="2" bestFit="1" customWidth="1"/>
    <col min="9496" max="9496" width="12.83203125" style="2" customWidth="1"/>
    <col min="9497" max="9497" width="10.6640625" style="2" bestFit="1" customWidth="1"/>
    <col min="9498" max="9498" width="18.1640625" style="2" bestFit="1" customWidth="1"/>
    <col min="9499" max="9499" width="13.5" style="2" bestFit="1" customWidth="1"/>
    <col min="9500" max="9500" width="12.83203125" style="2" bestFit="1" customWidth="1"/>
    <col min="9501" max="9501" width="14" style="2" bestFit="1" customWidth="1"/>
    <col min="9502" max="9502" width="17" style="2" customWidth="1"/>
    <col min="9503" max="9503" width="12.83203125" style="2" bestFit="1" customWidth="1"/>
    <col min="9504" max="9510" width="8.83203125" style="2" customWidth="1"/>
    <col min="9511" max="9511" width="13.1640625" style="2" customWidth="1"/>
    <col min="9512" max="9513" width="12.83203125" style="2" bestFit="1" customWidth="1"/>
    <col min="9514" max="9514" width="13" style="2" bestFit="1" customWidth="1"/>
    <col min="9515" max="9515" width="12.83203125" style="2" bestFit="1" customWidth="1"/>
    <col min="9516" max="9516" width="12.83203125" style="2" customWidth="1"/>
    <col min="9517" max="9517" width="7.1640625" style="2" bestFit="1" customWidth="1"/>
    <col min="9518" max="9518" width="11.5" style="2" customWidth="1"/>
    <col min="9519" max="9724" width="9.1640625" style="2"/>
    <col min="9725" max="9725" width="10.6640625" style="2" bestFit="1" customWidth="1"/>
    <col min="9726" max="9726" width="12" style="2" bestFit="1" customWidth="1"/>
    <col min="9727" max="9732" width="8.83203125" style="2" customWidth="1"/>
    <col min="9733" max="9733" width="24.33203125" style="2" bestFit="1" customWidth="1"/>
    <col min="9734" max="9734" width="8.83203125" style="2" customWidth="1"/>
    <col min="9735" max="9735" width="6.5" style="2" customWidth="1"/>
    <col min="9736" max="9741" width="8.83203125" style="2" customWidth="1"/>
    <col min="9742" max="9742" width="16.83203125" style="2" bestFit="1" customWidth="1"/>
    <col min="9743" max="9743" width="19.83203125" style="2" bestFit="1" customWidth="1"/>
    <col min="9744" max="9744" width="19.1640625" style="2" bestFit="1" customWidth="1"/>
    <col min="9745" max="9745" width="12.83203125" style="2" bestFit="1" customWidth="1"/>
    <col min="9746" max="9746" width="20.33203125" style="2" bestFit="1" customWidth="1"/>
    <col min="9747" max="9747" width="17" style="2" bestFit="1" customWidth="1"/>
    <col min="9748" max="9748" width="15.33203125" style="2" bestFit="1" customWidth="1"/>
    <col min="9749" max="9751" width="12.83203125" style="2" bestFit="1" customWidth="1"/>
    <col min="9752" max="9752" width="12.83203125" style="2" customWidth="1"/>
    <col min="9753" max="9753" width="10.6640625" style="2" bestFit="1" customWidth="1"/>
    <col min="9754" max="9754" width="18.1640625" style="2" bestFit="1" customWidth="1"/>
    <col min="9755" max="9755" width="13.5" style="2" bestFit="1" customWidth="1"/>
    <col min="9756" max="9756" width="12.83203125" style="2" bestFit="1" customWidth="1"/>
    <col min="9757" max="9757" width="14" style="2" bestFit="1" customWidth="1"/>
    <col min="9758" max="9758" width="17" style="2" customWidth="1"/>
    <col min="9759" max="9759" width="12.83203125" style="2" bestFit="1" customWidth="1"/>
    <col min="9760" max="9766" width="8.83203125" style="2" customWidth="1"/>
    <col min="9767" max="9767" width="13.1640625" style="2" customWidth="1"/>
    <col min="9768" max="9769" width="12.83203125" style="2" bestFit="1" customWidth="1"/>
    <col min="9770" max="9770" width="13" style="2" bestFit="1" customWidth="1"/>
    <col min="9771" max="9771" width="12.83203125" style="2" bestFit="1" customWidth="1"/>
    <col min="9772" max="9772" width="12.83203125" style="2" customWidth="1"/>
    <col min="9773" max="9773" width="7.1640625" style="2" bestFit="1" customWidth="1"/>
    <col min="9774" max="9774" width="11.5" style="2" customWidth="1"/>
    <col min="9775" max="9980" width="9.1640625" style="2"/>
    <col min="9981" max="9981" width="10.6640625" style="2" bestFit="1" customWidth="1"/>
    <col min="9982" max="9982" width="12" style="2" bestFit="1" customWidth="1"/>
    <col min="9983" max="9988" width="8.83203125" style="2" customWidth="1"/>
    <col min="9989" max="9989" width="24.33203125" style="2" bestFit="1" customWidth="1"/>
    <col min="9990" max="9990" width="8.83203125" style="2" customWidth="1"/>
    <col min="9991" max="9991" width="6.5" style="2" customWidth="1"/>
    <col min="9992" max="9997" width="8.83203125" style="2" customWidth="1"/>
    <col min="9998" max="9998" width="16.83203125" style="2" bestFit="1" customWidth="1"/>
    <col min="9999" max="9999" width="19.83203125" style="2" bestFit="1" customWidth="1"/>
    <col min="10000" max="10000" width="19.1640625" style="2" bestFit="1" customWidth="1"/>
    <col min="10001" max="10001" width="12.83203125" style="2" bestFit="1" customWidth="1"/>
    <col min="10002" max="10002" width="20.33203125" style="2" bestFit="1" customWidth="1"/>
    <col min="10003" max="10003" width="17" style="2" bestFit="1" customWidth="1"/>
    <col min="10004" max="10004" width="15.33203125" style="2" bestFit="1" customWidth="1"/>
    <col min="10005" max="10007" width="12.83203125" style="2" bestFit="1" customWidth="1"/>
    <col min="10008" max="10008" width="12.83203125" style="2" customWidth="1"/>
    <col min="10009" max="10009" width="10.6640625" style="2" bestFit="1" customWidth="1"/>
    <col min="10010" max="10010" width="18.1640625" style="2" bestFit="1" customWidth="1"/>
    <col min="10011" max="10011" width="13.5" style="2" bestFit="1" customWidth="1"/>
    <col min="10012" max="10012" width="12.83203125" style="2" bestFit="1" customWidth="1"/>
    <col min="10013" max="10013" width="14" style="2" bestFit="1" customWidth="1"/>
    <col min="10014" max="10014" width="17" style="2" customWidth="1"/>
    <col min="10015" max="10015" width="12.83203125" style="2" bestFit="1" customWidth="1"/>
    <col min="10016" max="10022" width="8.83203125" style="2" customWidth="1"/>
    <col min="10023" max="10023" width="13.1640625" style="2" customWidth="1"/>
    <col min="10024" max="10025" width="12.83203125" style="2" bestFit="1" customWidth="1"/>
    <col min="10026" max="10026" width="13" style="2" bestFit="1" customWidth="1"/>
    <col min="10027" max="10027" width="12.83203125" style="2" bestFit="1" customWidth="1"/>
    <col min="10028" max="10028" width="12.83203125" style="2" customWidth="1"/>
    <col min="10029" max="10029" width="7.1640625" style="2" bestFit="1" customWidth="1"/>
    <col min="10030" max="10030" width="11.5" style="2" customWidth="1"/>
    <col min="10031" max="10236" width="9.1640625" style="2"/>
    <col min="10237" max="10237" width="10.6640625" style="2" bestFit="1" customWidth="1"/>
    <col min="10238" max="10238" width="12" style="2" bestFit="1" customWidth="1"/>
    <col min="10239" max="10244" width="8.83203125" style="2" customWidth="1"/>
    <col min="10245" max="10245" width="24.33203125" style="2" bestFit="1" customWidth="1"/>
    <col min="10246" max="10246" width="8.83203125" style="2" customWidth="1"/>
    <col min="10247" max="10247" width="6.5" style="2" customWidth="1"/>
    <col min="10248" max="10253" width="8.83203125" style="2" customWidth="1"/>
    <col min="10254" max="10254" width="16.83203125" style="2" bestFit="1" customWidth="1"/>
    <col min="10255" max="10255" width="19.83203125" style="2" bestFit="1" customWidth="1"/>
    <col min="10256" max="10256" width="19.1640625" style="2" bestFit="1" customWidth="1"/>
    <col min="10257" max="10257" width="12.83203125" style="2" bestFit="1" customWidth="1"/>
    <col min="10258" max="10258" width="20.33203125" style="2" bestFit="1" customWidth="1"/>
    <col min="10259" max="10259" width="17" style="2" bestFit="1" customWidth="1"/>
    <col min="10260" max="10260" width="15.33203125" style="2" bestFit="1" customWidth="1"/>
    <col min="10261" max="10263" width="12.83203125" style="2" bestFit="1" customWidth="1"/>
    <col min="10264" max="10264" width="12.83203125" style="2" customWidth="1"/>
    <col min="10265" max="10265" width="10.6640625" style="2" bestFit="1" customWidth="1"/>
    <col min="10266" max="10266" width="18.1640625" style="2" bestFit="1" customWidth="1"/>
    <col min="10267" max="10267" width="13.5" style="2" bestFit="1" customWidth="1"/>
    <col min="10268" max="10268" width="12.83203125" style="2" bestFit="1" customWidth="1"/>
    <col min="10269" max="10269" width="14" style="2" bestFit="1" customWidth="1"/>
    <col min="10270" max="10270" width="17" style="2" customWidth="1"/>
    <col min="10271" max="10271" width="12.83203125" style="2" bestFit="1" customWidth="1"/>
    <col min="10272" max="10278" width="8.83203125" style="2" customWidth="1"/>
    <col min="10279" max="10279" width="13.1640625" style="2" customWidth="1"/>
    <col min="10280" max="10281" width="12.83203125" style="2" bestFit="1" customWidth="1"/>
    <col min="10282" max="10282" width="13" style="2" bestFit="1" customWidth="1"/>
    <col min="10283" max="10283" width="12.83203125" style="2" bestFit="1" customWidth="1"/>
    <col min="10284" max="10284" width="12.83203125" style="2" customWidth="1"/>
    <col min="10285" max="10285" width="7.1640625" style="2" bestFit="1" customWidth="1"/>
    <col min="10286" max="10286" width="11.5" style="2" customWidth="1"/>
    <col min="10287" max="10492" width="9.1640625" style="2"/>
    <col min="10493" max="10493" width="10.6640625" style="2" bestFit="1" customWidth="1"/>
    <col min="10494" max="10494" width="12" style="2" bestFit="1" customWidth="1"/>
    <col min="10495" max="10500" width="8.83203125" style="2" customWidth="1"/>
    <col min="10501" max="10501" width="24.33203125" style="2" bestFit="1" customWidth="1"/>
    <col min="10502" max="10502" width="8.83203125" style="2" customWidth="1"/>
    <col min="10503" max="10503" width="6.5" style="2" customWidth="1"/>
    <col min="10504" max="10509" width="8.83203125" style="2" customWidth="1"/>
    <col min="10510" max="10510" width="16.83203125" style="2" bestFit="1" customWidth="1"/>
    <col min="10511" max="10511" width="19.83203125" style="2" bestFit="1" customWidth="1"/>
    <col min="10512" max="10512" width="19.1640625" style="2" bestFit="1" customWidth="1"/>
    <col min="10513" max="10513" width="12.83203125" style="2" bestFit="1" customWidth="1"/>
    <col min="10514" max="10514" width="20.33203125" style="2" bestFit="1" customWidth="1"/>
    <col min="10515" max="10515" width="17" style="2" bestFit="1" customWidth="1"/>
    <col min="10516" max="10516" width="15.33203125" style="2" bestFit="1" customWidth="1"/>
    <col min="10517" max="10519" width="12.83203125" style="2" bestFit="1" customWidth="1"/>
    <col min="10520" max="10520" width="12.83203125" style="2" customWidth="1"/>
    <col min="10521" max="10521" width="10.6640625" style="2" bestFit="1" customWidth="1"/>
    <col min="10522" max="10522" width="18.1640625" style="2" bestFit="1" customWidth="1"/>
    <col min="10523" max="10523" width="13.5" style="2" bestFit="1" customWidth="1"/>
    <col min="10524" max="10524" width="12.83203125" style="2" bestFit="1" customWidth="1"/>
    <col min="10525" max="10525" width="14" style="2" bestFit="1" customWidth="1"/>
    <col min="10526" max="10526" width="17" style="2" customWidth="1"/>
    <col min="10527" max="10527" width="12.83203125" style="2" bestFit="1" customWidth="1"/>
    <col min="10528" max="10534" width="8.83203125" style="2" customWidth="1"/>
    <col min="10535" max="10535" width="13.1640625" style="2" customWidth="1"/>
    <col min="10536" max="10537" width="12.83203125" style="2" bestFit="1" customWidth="1"/>
    <col min="10538" max="10538" width="13" style="2" bestFit="1" customWidth="1"/>
    <col min="10539" max="10539" width="12.83203125" style="2" bestFit="1" customWidth="1"/>
    <col min="10540" max="10540" width="12.83203125" style="2" customWidth="1"/>
    <col min="10541" max="10541" width="7.1640625" style="2" bestFit="1" customWidth="1"/>
    <col min="10542" max="10542" width="11.5" style="2" customWidth="1"/>
    <col min="10543" max="10748" width="9.1640625" style="2"/>
    <col min="10749" max="10749" width="10.6640625" style="2" bestFit="1" customWidth="1"/>
    <col min="10750" max="10750" width="12" style="2" bestFit="1" customWidth="1"/>
    <col min="10751" max="10756" width="8.83203125" style="2" customWidth="1"/>
    <col min="10757" max="10757" width="24.33203125" style="2" bestFit="1" customWidth="1"/>
    <col min="10758" max="10758" width="8.83203125" style="2" customWidth="1"/>
    <col min="10759" max="10759" width="6.5" style="2" customWidth="1"/>
    <col min="10760" max="10765" width="8.83203125" style="2" customWidth="1"/>
    <col min="10766" max="10766" width="16.83203125" style="2" bestFit="1" customWidth="1"/>
    <col min="10767" max="10767" width="19.83203125" style="2" bestFit="1" customWidth="1"/>
    <col min="10768" max="10768" width="19.1640625" style="2" bestFit="1" customWidth="1"/>
    <col min="10769" max="10769" width="12.83203125" style="2" bestFit="1" customWidth="1"/>
    <col min="10770" max="10770" width="20.33203125" style="2" bestFit="1" customWidth="1"/>
    <col min="10771" max="10771" width="17" style="2" bestFit="1" customWidth="1"/>
    <col min="10772" max="10772" width="15.33203125" style="2" bestFit="1" customWidth="1"/>
    <col min="10773" max="10775" width="12.83203125" style="2" bestFit="1" customWidth="1"/>
    <col min="10776" max="10776" width="12.83203125" style="2" customWidth="1"/>
    <col min="10777" max="10777" width="10.6640625" style="2" bestFit="1" customWidth="1"/>
    <col min="10778" max="10778" width="18.1640625" style="2" bestFit="1" customWidth="1"/>
    <col min="10779" max="10779" width="13.5" style="2" bestFit="1" customWidth="1"/>
    <col min="10780" max="10780" width="12.83203125" style="2" bestFit="1" customWidth="1"/>
    <col min="10781" max="10781" width="14" style="2" bestFit="1" customWidth="1"/>
    <col min="10782" max="10782" width="17" style="2" customWidth="1"/>
    <col min="10783" max="10783" width="12.83203125" style="2" bestFit="1" customWidth="1"/>
    <col min="10784" max="10790" width="8.83203125" style="2" customWidth="1"/>
    <col min="10791" max="10791" width="13.1640625" style="2" customWidth="1"/>
    <col min="10792" max="10793" width="12.83203125" style="2" bestFit="1" customWidth="1"/>
    <col min="10794" max="10794" width="13" style="2" bestFit="1" customWidth="1"/>
    <col min="10795" max="10795" width="12.83203125" style="2" bestFit="1" customWidth="1"/>
    <col min="10796" max="10796" width="12.83203125" style="2" customWidth="1"/>
    <col min="10797" max="10797" width="7.1640625" style="2" bestFit="1" customWidth="1"/>
    <col min="10798" max="10798" width="11.5" style="2" customWidth="1"/>
    <col min="10799" max="11004" width="9.1640625" style="2"/>
    <col min="11005" max="11005" width="10.6640625" style="2" bestFit="1" customWidth="1"/>
    <col min="11006" max="11006" width="12" style="2" bestFit="1" customWidth="1"/>
    <col min="11007" max="11012" width="8.83203125" style="2" customWidth="1"/>
    <col min="11013" max="11013" width="24.33203125" style="2" bestFit="1" customWidth="1"/>
    <col min="11014" max="11014" width="8.83203125" style="2" customWidth="1"/>
    <col min="11015" max="11015" width="6.5" style="2" customWidth="1"/>
    <col min="11016" max="11021" width="8.83203125" style="2" customWidth="1"/>
    <col min="11022" max="11022" width="16.83203125" style="2" bestFit="1" customWidth="1"/>
    <col min="11023" max="11023" width="19.83203125" style="2" bestFit="1" customWidth="1"/>
    <col min="11024" max="11024" width="19.1640625" style="2" bestFit="1" customWidth="1"/>
    <col min="11025" max="11025" width="12.83203125" style="2" bestFit="1" customWidth="1"/>
    <col min="11026" max="11026" width="20.33203125" style="2" bestFit="1" customWidth="1"/>
    <col min="11027" max="11027" width="17" style="2" bestFit="1" customWidth="1"/>
    <col min="11028" max="11028" width="15.33203125" style="2" bestFit="1" customWidth="1"/>
    <col min="11029" max="11031" width="12.83203125" style="2" bestFit="1" customWidth="1"/>
    <col min="11032" max="11032" width="12.83203125" style="2" customWidth="1"/>
    <col min="11033" max="11033" width="10.6640625" style="2" bestFit="1" customWidth="1"/>
    <col min="11034" max="11034" width="18.1640625" style="2" bestFit="1" customWidth="1"/>
    <col min="11035" max="11035" width="13.5" style="2" bestFit="1" customWidth="1"/>
    <col min="11036" max="11036" width="12.83203125" style="2" bestFit="1" customWidth="1"/>
    <col min="11037" max="11037" width="14" style="2" bestFit="1" customWidth="1"/>
    <col min="11038" max="11038" width="17" style="2" customWidth="1"/>
    <col min="11039" max="11039" width="12.83203125" style="2" bestFit="1" customWidth="1"/>
    <col min="11040" max="11046" width="8.83203125" style="2" customWidth="1"/>
    <col min="11047" max="11047" width="13.1640625" style="2" customWidth="1"/>
    <col min="11048" max="11049" width="12.83203125" style="2" bestFit="1" customWidth="1"/>
    <col min="11050" max="11050" width="13" style="2" bestFit="1" customWidth="1"/>
    <col min="11051" max="11051" width="12.83203125" style="2" bestFit="1" customWidth="1"/>
    <col min="11052" max="11052" width="12.83203125" style="2" customWidth="1"/>
    <col min="11053" max="11053" width="7.1640625" style="2" bestFit="1" customWidth="1"/>
    <col min="11054" max="11054" width="11.5" style="2" customWidth="1"/>
    <col min="11055" max="11260" width="9.1640625" style="2"/>
    <col min="11261" max="11261" width="10.6640625" style="2" bestFit="1" customWidth="1"/>
    <col min="11262" max="11262" width="12" style="2" bestFit="1" customWidth="1"/>
    <col min="11263" max="11268" width="8.83203125" style="2" customWidth="1"/>
    <col min="11269" max="11269" width="24.33203125" style="2" bestFit="1" customWidth="1"/>
    <col min="11270" max="11270" width="8.83203125" style="2" customWidth="1"/>
    <col min="11271" max="11271" width="6.5" style="2" customWidth="1"/>
    <col min="11272" max="11277" width="8.83203125" style="2" customWidth="1"/>
    <col min="11278" max="11278" width="16.83203125" style="2" bestFit="1" customWidth="1"/>
    <col min="11279" max="11279" width="19.83203125" style="2" bestFit="1" customWidth="1"/>
    <col min="11280" max="11280" width="19.1640625" style="2" bestFit="1" customWidth="1"/>
    <col min="11281" max="11281" width="12.83203125" style="2" bestFit="1" customWidth="1"/>
    <col min="11282" max="11282" width="20.33203125" style="2" bestFit="1" customWidth="1"/>
    <col min="11283" max="11283" width="17" style="2" bestFit="1" customWidth="1"/>
    <col min="11284" max="11284" width="15.33203125" style="2" bestFit="1" customWidth="1"/>
    <col min="11285" max="11287" width="12.83203125" style="2" bestFit="1" customWidth="1"/>
    <col min="11288" max="11288" width="12.83203125" style="2" customWidth="1"/>
    <col min="11289" max="11289" width="10.6640625" style="2" bestFit="1" customWidth="1"/>
    <col min="11290" max="11290" width="18.1640625" style="2" bestFit="1" customWidth="1"/>
    <col min="11291" max="11291" width="13.5" style="2" bestFit="1" customWidth="1"/>
    <col min="11292" max="11292" width="12.83203125" style="2" bestFit="1" customWidth="1"/>
    <col min="11293" max="11293" width="14" style="2" bestFit="1" customWidth="1"/>
    <col min="11294" max="11294" width="17" style="2" customWidth="1"/>
    <col min="11295" max="11295" width="12.83203125" style="2" bestFit="1" customWidth="1"/>
    <col min="11296" max="11302" width="8.83203125" style="2" customWidth="1"/>
    <col min="11303" max="11303" width="13.1640625" style="2" customWidth="1"/>
    <col min="11304" max="11305" width="12.83203125" style="2" bestFit="1" customWidth="1"/>
    <col min="11306" max="11306" width="13" style="2" bestFit="1" customWidth="1"/>
    <col min="11307" max="11307" width="12.83203125" style="2" bestFit="1" customWidth="1"/>
    <col min="11308" max="11308" width="12.83203125" style="2" customWidth="1"/>
    <col min="11309" max="11309" width="7.1640625" style="2" bestFit="1" customWidth="1"/>
    <col min="11310" max="11310" width="11.5" style="2" customWidth="1"/>
    <col min="11311" max="11516" width="9.1640625" style="2"/>
    <col min="11517" max="11517" width="10.6640625" style="2" bestFit="1" customWidth="1"/>
    <col min="11518" max="11518" width="12" style="2" bestFit="1" customWidth="1"/>
    <col min="11519" max="11524" width="8.83203125" style="2" customWidth="1"/>
    <col min="11525" max="11525" width="24.33203125" style="2" bestFit="1" customWidth="1"/>
    <col min="11526" max="11526" width="8.83203125" style="2" customWidth="1"/>
    <col min="11527" max="11527" width="6.5" style="2" customWidth="1"/>
    <col min="11528" max="11533" width="8.83203125" style="2" customWidth="1"/>
    <col min="11534" max="11534" width="16.83203125" style="2" bestFit="1" customWidth="1"/>
    <col min="11535" max="11535" width="19.83203125" style="2" bestFit="1" customWidth="1"/>
    <col min="11536" max="11536" width="19.1640625" style="2" bestFit="1" customWidth="1"/>
    <col min="11537" max="11537" width="12.83203125" style="2" bestFit="1" customWidth="1"/>
    <col min="11538" max="11538" width="20.33203125" style="2" bestFit="1" customWidth="1"/>
    <col min="11539" max="11539" width="17" style="2" bestFit="1" customWidth="1"/>
    <col min="11540" max="11540" width="15.33203125" style="2" bestFit="1" customWidth="1"/>
    <col min="11541" max="11543" width="12.83203125" style="2" bestFit="1" customWidth="1"/>
    <col min="11544" max="11544" width="12.83203125" style="2" customWidth="1"/>
    <col min="11545" max="11545" width="10.6640625" style="2" bestFit="1" customWidth="1"/>
    <col min="11546" max="11546" width="18.1640625" style="2" bestFit="1" customWidth="1"/>
    <col min="11547" max="11547" width="13.5" style="2" bestFit="1" customWidth="1"/>
    <col min="11548" max="11548" width="12.83203125" style="2" bestFit="1" customWidth="1"/>
    <col min="11549" max="11549" width="14" style="2" bestFit="1" customWidth="1"/>
    <col min="11550" max="11550" width="17" style="2" customWidth="1"/>
    <col min="11551" max="11551" width="12.83203125" style="2" bestFit="1" customWidth="1"/>
    <col min="11552" max="11558" width="8.83203125" style="2" customWidth="1"/>
    <col min="11559" max="11559" width="13.1640625" style="2" customWidth="1"/>
    <col min="11560" max="11561" width="12.83203125" style="2" bestFit="1" customWidth="1"/>
    <col min="11562" max="11562" width="13" style="2" bestFit="1" customWidth="1"/>
    <col min="11563" max="11563" width="12.83203125" style="2" bestFit="1" customWidth="1"/>
    <col min="11564" max="11564" width="12.83203125" style="2" customWidth="1"/>
    <col min="11565" max="11565" width="7.1640625" style="2" bestFit="1" customWidth="1"/>
    <col min="11566" max="11566" width="11.5" style="2" customWidth="1"/>
    <col min="11567" max="11772" width="9.1640625" style="2"/>
    <col min="11773" max="11773" width="10.6640625" style="2" bestFit="1" customWidth="1"/>
    <col min="11774" max="11774" width="12" style="2" bestFit="1" customWidth="1"/>
    <col min="11775" max="11780" width="8.83203125" style="2" customWidth="1"/>
    <col min="11781" max="11781" width="24.33203125" style="2" bestFit="1" customWidth="1"/>
    <col min="11782" max="11782" width="8.83203125" style="2" customWidth="1"/>
    <col min="11783" max="11783" width="6.5" style="2" customWidth="1"/>
    <col min="11784" max="11789" width="8.83203125" style="2" customWidth="1"/>
    <col min="11790" max="11790" width="16.83203125" style="2" bestFit="1" customWidth="1"/>
    <col min="11791" max="11791" width="19.83203125" style="2" bestFit="1" customWidth="1"/>
    <col min="11792" max="11792" width="19.1640625" style="2" bestFit="1" customWidth="1"/>
    <col min="11793" max="11793" width="12.83203125" style="2" bestFit="1" customWidth="1"/>
    <col min="11794" max="11794" width="20.33203125" style="2" bestFit="1" customWidth="1"/>
    <col min="11795" max="11795" width="17" style="2" bestFit="1" customWidth="1"/>
    <col min="11796" max="11796" width="15.33203125" style="2" bestFit="1" customWidth="1"/>
    <col min="11797" max="11799" width="12.83203125" style="2" bestFit="1" customWidth="1"/>
    <col min="11800" max="11800" width="12.83203125" style="2" customWidth="1"/>
    <col min="11801" max="11801" width="10.6640625" style="2" bestFit="1" customWidth="1"/>
    <col min="11802" max="11802" width="18.1640625" style="2" bestFit="1" customWidth="1"/>
    <col min="11803" max="11803" width="13.5" style="2" bestFit="1" customWidth="1"/>
    <col min="11804" max="11804" width="12.83203125" style="2" bestFit="1" customWidth="1"/>
    <col min="11805" max="11805" width="14" style="2" bestFit="1" customWidth="1"/>
    <col min="11806" max="11806" width="17" style="2" customWidth="1"/>
    <col min="11807" max="11807" width="12.83203125" style="2" bestFit="1" customWidth="1"/>
    <col min="11808" max="11814" width="8.83203125" style="2" customWidth="1"/>
    <col min="11815" max="11815" width="13.1640625" style="2" customWidth="1"/>
    <col min="11816" max="11817" width="12.83203125" style="2" bestFit="1" customWidth="1"/>
    <col min="11818" max="11818" width="13" style="2" bestFit="1" customWidth="1"/>
    <col min="11819" max="11819" width="12.83203125" style="2" bestFit="1" customWidth="1"/>
    <col min="11820" max="11820" width="12.83203125" style="2" customWidth="1"/>
    <col min="11821" max="11821" width="7.1640625" style="2" bestFit="1" customWidth="1"/>
    <col min="11822" max="11822" width="11.5" style="2" customWidth="1"/>
    <col min="11823" max="12028" width="9.1640625" style="2"/>
    <col min="12029" max="12029" width="10.6640625" style="2" bestFit="1" customWidth="1"/>
    <col min="12030" max="12030" width="12" style="2" bestFit="1" customWidth="1"/>
    <col min="12031" max="12036" width="8.83203125" style="2" customWidth="1"/>
    <col min="12037" max="12037" width="24.33203125" style="2" bestFit="1" customWidth="1"/>
    <col min="12038" max="12038" width="8.83203125" style="2" customWidth="1"/>
    <col min="12039" max="12039" width="6.5" style="2" customWidth="1"/>
    <col min="12040" max="12045" width="8.83203125" style="2" customWidth="1"/>
    <col min="12046" max="12046" width="16.83203125" style="2" bestFit="1" customWidth="1"/>
    <col min="12047" max="12047" width="19.83203125" style="2" bestFit="1" customWidth="1"/>
    <col min="12048" max="12048" width="19.1640625" style="2" bestFit="1" customWidth="1"/>
    <col min="12049" max="12049" width="12.83203125" style="2" bestFit="1" customWidth="1"/>
    <col min="12050" max="12050" width="20.33203125" style="2" bestFit="1" customWidth="1"/>
    <col min="12051" max="12051" width="17" style="2" bestFit="1" customWidth="1"/>
    <col min="12052" max="12052" width="15.33203125" style="2" bestFit="1" customWidth="1"/>
    <col min="12053" max="12055" width="12.83203125" style="2" bestFit="1" customWidth="1"/>
    <col min="12056" max="12056" width="12.83203125" style="2" customWidth="1"/>
    <col min="12057" max="12057" width="10.6640625" style="2" bestFit="1" customWidth="1"/>
    <col min="12058" max="12058" width="18.1640625" style="2" bestFit="1" customWidth="1"/>
    <col min="12059" max="12059" width="13.5" style="2" bestFit="1" customWidth="1"/>
    <col min="12060" max="12060" width="12.83203125" style="2" bestFit="1" customWidth="1"/>
    <col min="12061" max="12061" width="14" style="2" bestFit="1" customWidth="1"/>
    <col min="12062" max="12062" width="17" style="2" customWidth="1"/>
    <col min="12063" max="12063" width="12.83203125" style="2" bestFit="1" customWidth="1"/>
    <col min="12064" max="12070" width="8.83203125" style="2" customWidth="1"/>
    <col min="12071" max="12071" width="13.1640625" style="2" customWidth="1"/>
    <col min="12072" max="12073" width="12.83203125" style="2" bestFit="1" customWidth="1"/>
    <col min="12074" max="12074" width="13" style="2" bestFit="1" customWidth="1"/>
    <col min="12075" max="12075" width="12.83203125" style="2" bestFit="1" customWidth="1"/>
    <col min="12076" max="12076" width="12.83203125" style="2" customWidth="1"/>
    <col min="12077" max="12077" width="7.1640625" style="2" bestFit="1" customWidth="1"/>
    <col min="12078" max="12078" width="11.5" style="2" customWidth="1"/>
    <col min="12079" max="12284" width="9.1640625" style="2"/>
    <col min="12285" max="12285" width="10.6640625" style="2" bestFit="1" customWidth="1"/>
    <col min="12286" max="12286" width="12" style="2" bestFit="1" customWidth="1"/>
    <col min="12287" max="12292" width="8.83203125" style="2" customWidth="1"/>
    <col min="12293" max="12293" width="24.33203125" style="2" bestFit="1" customWidth="1"/>
    <col min="12294" max="12294" width="8.83203125" style="2" customWidth="1"/>
    <col min="12295" max="12295" width="6.5" style="2" customWidth="1"/>
    <col min="12296" max="12301" width="8.83203125" style="2" customWidth="1"/>
    <col min="12302" max="12302" width="16.83203125" style="2" bestFit="1" customWidth="1"/>
    <col min="12303" max="12303" width="19.83203125" style="2" bestFit="1" customWidth="1"/>
    <col min="12304" max="12304" width="19.1640625" style="2" bestFit="1" customWidth="1"/>
    <col min="12305" max="12305" width="12.83203125" style="2" bestFit="1" customWidth="1"/>
    <col min="12306" max="12306" width="20.33203125" style="2" bestFit="1" customWidth="1"/>
    <col min="12307" max="12307" width="17" style="2" bestFit="1" customWidth="1"/>
    <col min="12308" max="12308" width="15.33203125" style="2" bestFit="1" customWidth="1"/>
    <col min="12309" max="12311" width="12.83203125" style="2" bestFit="1" customWidth="1"/>
    <col min="12312" max="12312" width="12.83203125" style="2" customWidth="1"/>
    <col min="12313" max="12313" width="10.6640625" style="2" bestFit="1" customWidth="1"/>
    <col min="12314" max="12314" width="18.1640625" style="2" bestFit="1" customWidth="1"/>
    <col min="12315" max="12315" width="13.5" style="2" bestFit="1" customWidth="1"/>
    <col min="12316" max="12316" width="12.83203125" style="2" bestFit="1" customWidth="1"/>
    <col min="12317" max="12317" width="14" style="2" bestFit="1" customWidth="1"/>
    <col min="12318" max="12318" width="17" style="2" customWidth="1"/>
    <col min="12319" max="12319" width="12.83203125" style="2" bestFit="1" customWidth="1"/>
    <col min="12320" max="12326" width="8.83203125" style="2" customWidth="1"/>
    <col min="12327" max="12327" width="13.1640625" style="2" customWidth="1"/>
    <col min="12328" max="12329" width="12.83203125" style="2" bestFit="1" customWidth="1"/>
    <col min="12330" max="12330" width="13" style="2" bestFit="1" customWidth="1"/>
    <col min="12331" max="12331" width="12.83203125" style="2" bestFit="1" customWidth="1"/>
    <col min="12332" max="12332" width="12.83203125" style="2" customWidth="1"/>
    <col min="12333" max="12333" width="7.1640625" style="2" bestFit="1" customWidth="1"/>
    <col min="12334" max="12334" width="11.5" style="2" customWidth="1"/>
    <col min="12335" max="12540" width="9.1640625" style="2"/>
    <col min="12541" max="12541" width="10.6640625" style="2" bestFit="1" customWidth="1"/>
    <col min="12542" max="12542" width="12" style="2" bestFit="1" customWidth="1"/>
    <col min="12543" max="12548" width="8.83203125" style="2" customWidth="1"/>
    <col min="12549" max="12549" width="24.33203125" style="2" bestFit="1" customWidth="1"/>
    <col min="12550" max="12550" width="8.83203125" style="2" customWidth="1"/>
    <col min="12551" max="12551" width="6.5" style="2" customWidth="1"/>
    <col min="12552" max="12557" width="8.83203125" style="2" customWidth="1"/>
    <col min="12558" max="12558" width="16.83203125" style="2" bestFit="1" customWidth="1"/>
    <col min="12559" max="12559" width="19.83203125" style="2" bestFit="1" customWidth="1"/>
    <col min="12560" max="12560" width="19.1640625" style="2" bestFit="1" customWidth="1"/>
    <col min="12561" max="12561" width="12.83203125" style="2" bestFit="1" customWidth="1"/>
    <col min="12562" max="12562" width="20.33203125" style="2" bestFit="1" customWidth="1"/>
    <col min="12563" max="12563" width="17" style="2" bestFit="1" customWidth="1"/>
    <col min="12564" max="12564" width="15.33203125" style="2" bestFit="1" customWidth="1"/>
    <col min="12565" max="12567" width="12.83203125" style="2" bestFit="1" customWidth="1"/>
    <col min="12568" max="12568" width="12.83203125" style="2" customWidth="1"/>
    <col min="12569" max="12569" width="10.6640625" style="2" bestFit="1" customWidth="1"/>
    <col min="12570" max="12570" width="18.1640625" style="2" bestFit="1" customWidth="1"/>
    <col min="12571" max="12571" width="13.5" style="2" bestFit="1" customWidth="1"/>
    <col min="12572" max="12572" width="12.83203125" style="2" bestFit="1" customWidth="1"/>
    <col min="12573" max="12573" width="14" style="2" bestFit="1" customWidth="1"/>
    <col min="12574" max="12574" width="17" style="2" customWidth="1"/>
    <col min="12575" max="12575" width="12.83203125" style="2" bestFit="1" customWidth="1"/>
    <col min="12576" max="12582" width="8.83203125" style="2" customWidth="1"/>
    <col min="12583" max="12583" width="13.1640625" style="2" customWidth="1"/>
    <col min="12584" max="12585" width="12.83203125" style="2" bestFit="1" customWidth="1"/>
    <col min="12586" max="12586" width="13" style="2" bestFit="1" customWidth="1"/>
    <col min="12587" max="12587" width="12.83203125" style="2" bestFit="1" customWidth="1"/>
    <col min="12588" max="12588" width="12.83203125" style="2" customWidth="1"/>
    <col min="12589" max="12589" width="7.1640625" style="2" bestFit="1" customWidth="1"/>
    <col min="12590" max="12590" width="11.5" style="2" customWidth="1"/>
    <col min="12591" max="12796" width="9.1640625" style="2"/>
    <col min="12797" max="12797" width="10.6640625" style="2" bestFit="1" customWidth="1"/>
    <col min="12798" max="12798" width="12" style="2" bestFit="1" customWidth="1"/>
    <col min="12799" max="12804" width="8.83203125" style="2" customWidth="1"/>
    <col min="12805" max="12805" width="24.33203125" style="2" bestFit="1" customWidth="1"/>
    <col min="12806" max="12806" width="8.83203125" style="2" customWidth="1"/>
    <col min="12807" max="12807" width="6.5" style="2" customWidth="1"/>
    <col min="12808" max="12813" width="8.83203125" style="2" customWidth="1"/>
    <col min="12814" max="12814" width="16.83203125" style="2" bestFit="1" customWidth="1"/>
    <col min="12815" max="12815" width="19.83203125" style="2" bestFit="1" customWidth="1"/>
    <col min="12816" max="12816" width="19.1640625" style="2" bestFit="1" customWidth="1"/>
    <col min="12817" max="12817" width="12.83203125" style="2" bestFit="1" customWidth="1"/>
    <col min="12818" max="12818" width="20.33203125" style="2" bestFit="1" customWidth="1"/>
    <col min="12819" max="12819" width="17" style="2" bestFit="1" customWidth="1"/>
    <col min="12820" max="12820" width="15.33203125" style="2" bestFit="1" customWidth="1"/>
    <col min="12821" max="12823" width="12.83203125" style="2" bestFit="1" customWidth="1"/>
    <col min="12824" max="12824" width="12.83203125" style="2" customWidth="1"/>
    <col min="12825" max="12825" width="10.6640625" style="2" bestFit="1" customWidth="1"/>
    <col min="12826" max="12826" width="18.1640625" style="2" bestFit="1" customWidth="1"/>
    <col min="12827" max="12827" width="13.5" style="2" bestFit="1" customWidth="1"/>
    <col min="12828" max="12828" width="12.83203125" style="2" bestFit="1" customWidth="1"/>
    <col min="12829" max="12829" width="14" style="2" bestFit="1" customWidth="1"/>
    <col min="12830" max="12830" width="17" style="2" customWidth="1"/>
    <col min="12831" max="12831" width="12.83203125" style="2" bestFit="1" customWidth="1"/>
    <col min="12832" max="12838" width="8.83203125" style="2" customWidth="1"/>
    <col min="12839" max="12839" width="13.1640625" style="2" customWidth="1"/>
    <col min="12840" max="12841" width="12.83203125" style="2" bestFit="1" customWidth="1"/>
    <col min="12842" max="12842" width="13" style="2" bestFit="1" customWidth="1"/>
    <col min="12843" max="12843" width="12.83203125" style="2" bestFit="1" customWidth="1"/>
    <col min="12844" max="12844" width="12.83203125" style="2" customWidth="1"/>
    <col min="12845" max="12845" width="7.1640625" style="2" bestFit="1" customWidth="1"/>
    <col min="12846" max="12846" width="11.5" style="2" customWidth="1"/>
    <col min="12847" max="13052" width="9.1640625" style="2"/>
    <col min="13053" max="13053" width="10.6640625" style="2" bestFit="1" customWidth="1"/>
    <col min="13054" max="13054" width="12" style="2" bestFit="1" customWidth="1"/>
    <col min="13055" max="13060" width="8.83203125" style="2" customWidth="1"/>
    <col min="13061" max="13061" width="24.33203125" style="2" bestFit="1" customWidth="1"/>
    <col min="13062" max="13062" width="8.83203125" style="2" customWidth="1"/>
    <col min="13063" max="13063" width="6.5" style="2" customWidth="1"/>
    <col min="13064" max="13069" width="8.83203125" style="2" customWidth="1"/>
    <col min="13070" max="13070" width="16.83203125" style="2" bestFit="1" customWidth="1"/>
    <col min="13071" max="13071" width="19.83203125" style="2" bestFit="1" customWidth="1"/>
    <col min="13072" max="13072" width="19.1640625" style="2" bestFit="1" customWidth="1"/>
    <col min="13073" max="13073" width="12.83203125" style="2" bestFit="1" customWidth="1"/>
    <col min="13074" max="13074" width="20.33203125" style="2" bestFit="1" customWidth="1"/>
    <col min="13075" max="13075" width="17" style="2" bestFit="1" customWidth="1"/>
    <col min="13076" max="13076" width="15.33203125" style="2" bestFit="1" customWidth="1"/>
    <col min="13077" max="13079" width="12.83203125" style="2" bestFit="1" customWidth="1"/>
    <col min="13080" max="13080" width="12.83203125" style="2" customWidth="1"/>
    <col min="13081" max="13081" width="10.6640625" style="2" bestFit="1" customWidth="1"/>
    <col min="13082" max="13082" width="18.1640625" style="2" bestFit="1" customWidth="1"/>
    <col min="13083" max="13083" width="13.5" style="2" bestFit="1" customWidth="1"/>
    <col min="13084" max="13084" width="12.83203125" style="2" bestFit="1" customWidth="1"/>
    <col min="13085" max="13085" width="14" style="2" bestFit="1" customWidth="1"/>
    <col min="13086" max="13086" width="17" style="2" customWidth="1"/>
    <col min="13087" max="13087" width="12.83203125" style="2" bestFit="1" customWidth="1"/>
    <col min="13088" max="13094" width="8.83203125" style="2" customWidth="1"/>
    <col min="13095" max="13095" width="13.1640625" style="2" customWidth="1"/>
    <col min="13096" max="13097" width="12.83203125" style="2" bestFit="1" customWidth="1"/>
    <col min="13098" max="13098" width="13" style="2" bestFit="1" customWidth="1"/>
    <col min="13099" max="13099" width="12.83203125" style="2" bestFit="1" customWidth="1"/>
    <col min="13100" max="13100" width="12.83203125" style="2" customWidth="1"/>
    <col min="13101" max="13101" width="7.1640625" style="2" bestFit="1" customWidth="1"/>
    <col min="13102" max="13102" width="11.5" style="2" customWidth="1"/>
    <col min="13103" max="13308" width="9.1640625" style="2"/>
    <col min="13309" max="13309" width="10.6640625" style="2" bestFit="1" customWidth="1"/>
    <col min="13310" max="13310" width="12" style="2" bestFit="1" customWidth="1"/>
    <col min="13311" max="13316" width="8.83203125" style="2" customWidth="1"/>
    <col min="13317" max="13317" width="24.33203125" style="2" bestFit="1" customWidth="1"/>
    <col min="13318" max="13318" width="8.83203125" style="2" customWidth="1"/>
    <col min="13319" max="13319" width="6.5" style="2" customWidth="1"/>
    <col min="13320" max="13325" width="8.83203125" style="2" customWidth="1"/>
    <col min="13326" max="13326" width="16.83203125" style="2" bestFit="1" customWidth="1"/>
    <col min="13327" max="13327" width="19.83203125" style="2" bestFit="1" customWidth="1"/>
    <col min="13328" max="13328" width="19.1640625" style="2" bestFit="1" customWidth="1"/>
    <col min="13329" max="13329" width="12.83203125" style="2" bestFit="1" customWidth="1"/>
    <col min="13330" max="13330" width="20.33203125" style="2" bestFit="1" customWidth="1"/>
    <col min="13331" max="13331" width="17" style="2" bestFit="1" customWidth="1"/>
    <col min="13332" max="13332" width="15.33203125" style="2" bestFit="1" customWidth="1"/>
    <col min="13333" max="13335" width="12.83203125" style="2" bestFit="1" customWidth="1"/>
    <col min="13336" max="13336" width="12.83203125" style="2" customWidth="1"/>
    <col min="13337" max="13337" width="10.6640625" style="2" bestFit="1" customWidth="1"/>
    <col min="13338" max="13338" width="18.1640625" style="2" bestFit="1" customWidth="1"/>
    <col min="13339" max="13339" width="13.5" style="2" bestFit="1" customWidth="1"/>
    <col min="13340" max="13340" width="12.83203125" style="2" bestFit="1" customWidth="1"/>
    <col min="13341" max="13341" width="14" style="2" bestFit="1" customWidth="1"/>
    <col min="13342" max="13342" width="17" style="2" customWidth="1"/>
    <col min="13343" max="13343" width="12.83203125" style="2" bestFit="1" customWidth="1"/>
    <col min="13344" max="13350" width="8.83203125" style="2" customWidth="1"/>
    <col min="13351" max="13351" width="13.1640625" style="2" customWidth="1"/>
    <col min="13352" max="13353" width="12.83203125" style="2" bestFit="1" customWidth="1"/>
    <col min="13354" max="13354" width="13" style="2" bestFit="1" customWidth="1"/>
    <col min="13355" max="13355" width="12.83203125" style="2" bestFit="1" customWidth="1"/>
    <col min="13356" max="13356" width="12.83203125" style="2" customWidth="1"/>
    <col min="13357" max="13357" width="7.1640625" style="2" bestFit="1" customWidth="1"/>
    <col min="13358" max="13358" width="11.5" style="2" customWidth="1"/>
    <col min="13359" max="13564" width="9.1640625" style="2"/>
    <col min="13565" max="13565" width="10.6640625" style="2" bestFit="1" customWidth="1"/>
    <col min="13566" max="13566" width="12" style="2" bestFit="1" customWidth="1"/>
    <col min="13567" max="13572" width="8.83203125" style="2" customWidth="1"/>
    <col min="13573" max="13573" width="24.33203125" style="2" bestFit="1" customWidth="1"/>
    <col min="13574" max="13574" width="8.83203125" style="2" customWidth="1"/>
    <col min="13575" max="13575" width="6.5" style="2" customWidth="1"/>
    <col min="13576" max="13581" width="8.83203125" style="2" customWidth="1"/>
    <col min="13582" max="13582" width="16.83203125" style="2" bestFit="1" customWidth="1"/>
    <col min="13583" max="13583" width="19.83203125" style="2" bestFit="1" customWidth="1"/>
    <col min="13584" max="13584" width="19.1640625" style="2" bestFit="1" customWidth="1"/>
    <col min="13585" max="13585" width="12.83203125" style="2" bestFit="1" customWidth="1"/>
    <col min="13586" max="13586" width="20.33203125" style="2" bestFit="1" customWidth="1"/>
    <col min="13587" max="13587" width="17" style="2" bestFit="1" customWidth="1"/>
    <col min="13588" max="13588" width="15.33203125" style="2" bestFit="1" customWidth="1"/>
    <col min="13589" max="13591" width="12.83203125" style="2" bestFit="1" customWidth="1"/>
    <col min="13592" max="13592" width="12.83203125" style="2" customWidth="1"/>
    <col min="13593" max="13593" width="10.6640625" style="2" bestFit="1" customWidth="1"/>
    <col min="13594" max="13594" width="18.1640625" style="2" bestFit="1" customWidth="1"/>
    <col min="13595" max="13595" width="13.5" style="2" bestFit="1" customWidth="1"/>
    <col min="13596" max="13596" width="12.83203125" style="2" bestFit="1" customWidth="1"/>
    <col min="13597" max="13597" width="14" style="2" bestFit="1" customWidth="1"/>
    <col min="13598" max="13598" width="17" style="2" customWidth="1"/>
    <col min="13599" max="13599" width="12.83203125" style="2" bestFit="1" customWidth="1"/>
    <col min="13600" max="13606" width="8.83203125" style="2" customWidth="1"/>
    <col min="13607" max="13607" width="13.1640625" style="2" customWidth="1"/>
    <col min="13608" max="13609" width="12.83203125" style="2" bestFit="1" customWidth="1"/>
    <col min="13610" max="13610" width="13" style="2" bestFit="1" customWidth="1"/>
    <col min="13611" max="13611" width="12.83203125" style="2" bestFit="1" customWidth="1"/>
    <col min="13612" max="13612" width="12.83203125" style="2" customWidth="1"/>
    <col min="13613" max="13613" width="7.1640625" style="2" bestFit="1" customWidth="1"/>
    <col min="13614" max="13614" width="11.5" style="2" customWidth="1"/>
    <col min="13615" max="13820" width="9.1640625" style="2"/>
    <col min="13821" max="13821" width="10.6640625" style="2" bestFit="1" customWidth="1"/>
    <col min="13822" max="13822" width="12" style="2" bestFit="1" customWidth="1"/>
    <col min="13823" max="13828" width="8.83203125" style="2" customWidth="1"/>
    <col min="13829" max="13829" width="24.33203125" style="2" bestFit="1" customWidth="1"/>
    <col min="13830" max="13830" width="8.83203125" style="2" customWidth="1"/>
    <col min="13831" max="13831" width="6.5" style="2" customWidth="1"/>
    <col min="13832" max="13837" width="8.83203125" style="2" customWidth="1"/>
    <col min="13838" max="13838" width="16.83203125" style="2" bestFit="1" customWidth="1"/>
    <col min="13839" max="13839" width="19.83203125" style="2" bestFit="1" customWidth="1"/>
    <col min="13840" max="13840" width="19.1640625" style="2" bestFit="1" customWidth="1"/>
    <col min="13841" max="13841" width="12.83203125" style="2" bestFit="1" customWidth="1"/>
    <col min="13842" max="13842" width="20.33203125" style="2" bestFit="1" customWidth="1"/>
    <col min="13843" max="13843" width="17" style="2" bestFit="1" customWidth="1"/>
    <col min="13844" max="13844" width="15.33203125" style="2" bestFit="1" customWidth="1"/>
    <col min="13845" max="13847" width="12.83203125" style="2" bestFit="1" customWidth="1"/>
    <col min="13848" max="13848" width="12.83203125" style="2" customWidth="1"/>
    <col min="13849" max="13849" width="10.6640625" style="2" bestFit="1" customWidth="1"/>
    <col min="13850" max="13850" width="18.1640625" style="2" bestFit="1" customWidth="1"/>
    <col min="13851" max="13851" width="13.5" style="2" bestFit="1" customWidth="1"/>
    <col min="13852" max="13852" width="12.83203125" style="2" bestFit="1" customWidth="1"/>
    <col min="13853" max="13853" width="14" style="2" bestFit="1" customWidth="1"/>
    <col min="13854" max="13854" width="17" style="2" customWidth="1"/>
    <col min="13855" max="13855" width="12.83203125" style="2" bestFit="1" customWidth="1"/>
    <col min="13856" max="13862" width="8.83203125" style="2" customWidth="1"/>
    <col min="13863" max="13863" width="13.1640625" style="2" customWidth="1"/>
    <col min="13864" max="13865" width="12.83203125" style="2" bestFit="1" customWidth="1"/>
    <col min="13866" max="13866" width="13" style="2" bestFit="1" customWidth="1"/>
    <col min="13867" max="13867" width="12.83203125" style="2" bestFit="1" customWidth="1"/>
    <col min="13868" max="13868" width="12.83203125" style="2" customWidth="1"/>
    <col min="13869" max="13869" width="7.1640625" style="2" bestFit="1" customWidth="1"/>
    <col min="13870" max="13870" width="11.5" style="2" customWidth="1"/>
    <col min="13871" max="14076" width="9.1640625" style="2"/>
    <col min="14077" max="14077" width="10.6640625" style="2" bestFit="1" customWidth="1"/>
    <col min="14078" max="14078" width="12" style="2" bestFit="1" customWidth="1"/>
    <col min="14079" max="14084" width="8.83203125" style="2" customWidth="1"/>
    <col min="14085" max="14085" width="24.33203125" style="2" bestFit="1" customWidth="1"/>
    <col min="14086" max="14086" width="8.83203125" style="2" customWidth="1"/>
    <col min="14087" max="14087" width="6.5" style="2" customWidth="1"/>
    <col min="14088" max="14093" width="8.83203125" style="2" customWidth="1"/>
    <col min="14094" max="14094" width="16.83203125" style="2" bestFit="1" customWidth="1"/>
    <col min="14095" max="14095" width="19.83203125" style="2" bestFit="1" customWidth="1"/>
    <col min="14096" max="14096" width="19.1640625" style="2" bestFit="1" customWidth="1"/>
    <col min="14097" max="14097" width="12.83203125" style="2" bestFit="1" customWidth="1"/>
    <col min="14098" max="14098" width="20.33203125" style="2" bestFit="1" customWidth="1"/>
    <col min="14099" max="14099" width="17" style="2" bestFit="1" customWidth="1"/>
    <col min="14100" max="14100" width="15.33203125" style="2" bestFit="1" customWidth="1"/>
    <col min="14101" max="14103" width="12.83203125" style="2" bestFit="1" customWidth="1"/>
    <col min="14104" max="14104" width="12.83203125" style="2" customWidth="1"/>
    <col min="14105" max="14105" width="10.6640625" style="2" bestFit="1" customWidth="1"/>
    <col min="14106" max="14106" width="18.1640625" style="2" bestFit="1" customWidth="1"/>
    <col min="14107" max="14107" width="13.5" style="2" bestFit="1" customWidth="1"/>
    <col min="14108" max="14108" width="12.83203125" style="2" bestFit="1" customWidth="1"/>
    <col min="14109" max="14109" width="14" style="2" bestFit="1" customWidth="1"/>
    <col min="14110" max="14110" width="17" style="2" customWidth="1"/>
    <col min="14111" max="14111" width="12.83203125" style="2" bestFit="1" customWidth="1"/>
    <col min="14112" max="14118" width="8.83203125" style="2" customWidth="1"/>
    <col min="14119" max="14119" width="13.1640625" style="2" customWidth="1"/>
    <col min="14120" max="14121" width="12.83203125" style="2" bestFit="1" customWidth="1"/>
    <col min="14122" max="14122" width="13" style="2" bestFit="1" customWidth="1"/>
    <col min="14123" max="14123" width="12.83203125" style="2" bestFit="1" customWidth="1"/>
    <col min="14124" max="14124" width="12.83203125" style="2" customWidth="1"/>
    <col min="14125" max="14125" width="7.1640625" style="2" bestFit="1" customWidth="1"/>
    <col min="14126" max="14126" width="11.5" style="2" customWidth="1"/>
    <col min="14127" max="14332" width="9.1640625" style="2"/>
    <col min="14333" max="14333" width="10.6640625" style="2" bestFit="1" customWidth="1"/>
    <col min="14334" max="14334" width="12" style="2" bestFit="1" customWidth="1"/>
    <col min="14335" max="14340" width="8.83203125" style="2" customWidth="1"/>
    <col min="14341" max="14341" width="24.33203125" style="2" bestFit="1" customWidth="1"/>
    <col min="14342" max="14342" width="8.83203125" style="2" customWidth="1"/>
    <col min="14343" max="14343" width="6.5" style="2" customWidth="1"/>
    <col min="14344" max="14349" width="8.83203125" style="2" customWidth="1"/>
    <col min="14350" max="14350" width="16.83203125" style="2" bestFit="1" customWidth="1"/>
    <col min="14351" max="14351" width="19.83203125" style="2" bestFit="1" customWidth="1"/>
    <col min="14352" max="14352" width="19.1640625" style="2" bestFit="1" customWidth="1"/>
    <col min="14353" max="14353" width="12.83203125" style="2" bestFit="1" customWidth="1"/>
    <col min="14354" max="14354" width="20.33203125" style="2" bestFit="1" customWidth="1"/>
    <col min="14355" max="14355" width="17" style="2" bestFit="1" customWidth="1"/>
    <col min="14356" max="14356" width="15.33203125" style="2" bestFit="1" customWidth="1"/>
    <col min="14357" max="14359" width="12.83203125" style="2" bestFit="1" customWidth="1"/>
    <col min="14360" max="14360" width="12.83203125" style="2" customWidth="1"/>
    <col min="14361" max="14361" width="10.6640625" style="2" bestFit="1" customWidth="1"/>
    <col min="14362" max="14362" width="18.1640625" style="2" bestFit="1" customWidth="1"/>
    <col min="14363" max="14363" width="13.5" style="2" bestFit="1" customWidth="1"/>
    <col min="14364" max="14364" width="12.83203125" style="2" bestFit="1" customWidth="1"/>
    <col min="14365" max="14365" width="14" style="2" bestFit="1" customWidth="1"/>
    <col min="14366" max="14366" width="17" style="2" customWidth="1"/>
    <col min="14367" max="14367" width="12.83203125" style="2" bestFit="1" customWidth="1"/>
    <col min="14368" max="14374" width="8.83203125" style="2" customWidth="1"/>
    <col min="14375" max="14375" width="13.1640625" style="2" customWidth="1"/>
    <col min="14376" max="14377" width="12.83203125" style="2" bestFit="1" customWidth="1"/>
    <col min="14378" max="14378" width="13" style="2" bestFit="1" customWidth="1"/>
    <col min="14379" max="14379" width="12.83203125" style="2" bestFit="1" customWidth="1"/>
    <col min="14380" max="14380" width="12.83203125" style="2" customWidth="1"/>
    <col min="14381" max="14381" width="7.1640625" style="2" bestFit="1" customWidth="1"/>
    <col min="14382" max="14382" width="11.5" style="2" customWidth="1"/>
    <col min="14383" max="14588" width="9.1640625" style="2"/>
    <col min="14589" max="14589" width="10.6640625" style="2" bestFit="1" customWidth="1"/>
    <col min="14590" max="14590" width="12" style="2" bestFit="1" customWidth="1"/>
    <col min="14591" max="14596" width="8.83203125" style="2" customWidth="1"/>
    <col min="14597" max="14597" width="24.33203125" style="2" bestFit="1" customWidth="1"/>
    <col min="14598" max="14598" width="8.83203125" style="2" customWidth="1"/>
    <col min="14599" max="14599" width="6.5" style="2" customWidth="1"/>
    <col min="14600" max="14605" width="8.83203125" style="2" customWidth="1"/>
    <col min="14606" max="14606" width="16.83203125" style="2" bestFit="1" customWidth="1"/>
    <col min="14607" max="14607" width="19.83203125" style="2" bestFit="1" customWidth="1"/>
    <col min="14608" max="14608" width="19.1640625" style="2" bestFit="1" customWidth="1"/>
    <col min="14609" max="14609" width="12.83203125" style="2" bestFit="1" customWidth="1"/>
    <col min="14610" max="14610" width="20.33203125" style="2" bestFit="1" customWidth="1"/>
    <col min="14611" max="14611" width="17" style="2" bestFit="1" customWidth="1"/>
    <col min="14612" max="14612" width="15.33203125" style="2" bestFit="1" customWidth="1"/>
    <col min="14613" max="14615" width="12.83203125" style="2" bestFit="1" customWidth="1"/>
    <col min="14616" max="14616" width="12.83203125" style="2" customWidth="1"/>
    <col min="14617" max="14617" width="10.6640625" style="2" bestFit="1" customWidth="1"/>
    <col min="14618" max="14618" width="18.1640625" style="2" bestFit="1" customWidth="1"/>
    <col min="14619" max="14619" width="13.5" style="2" bestFit="1" customWidth="1"/>
    <col min="14620" max="14620" width="12.83203125" style="2" bestFit="1" customWidth="1"/>
    <col min="14621" max="14621" width="14" style="2" bestFit="1" customWidth="1"/>
    <col min="14622" max="14622" width="17" style="2" customWidth="1"/>
    <col min="14623" max="14623" width="12.83203125" style="2" bestFit="1" customWidth="1"/>
    <col min="14624" max="14630" width="8.83203125" style="2" customWidth="1"/>
    <col min="14631" max="14631" width="13.1640625" style="2" customWidth="1"/>
    <col min="14632" max="14633" width="12.83203125" style="2" bestFit="1" customWidth="1"/>
    <col min="14634" max="14634" width="13" style="2" bestFit="1" customWidth="1"/>
    <col min="14635" max="14635" width="12.83203125" style="2" bestFit="1" customWidth="1"/>
    <col min="14636" max="14636" width="12.83203125" style="2" customWidth="1"/>
    <col min="14637" max="14637" width="7.1640625" style="2" bestFit="1" customWidth="1"/>
    <col min="14638" max="14638" width="11.5" style="2" customWidth="1"/>
    <col min="14639" max="14844" width="9.1640625" style="2"/>
    <col min="14845" max="14845" width="10.6640625" style="2" bestFit="1" customWidth="1"/>
    <col min="14846" max="14846" width="12" style="2" bestFit="1" customWidth="1"/>
    <col min="14847" max="14852" width="8.83203125" style="2" customWidth="1"/>
    <col min="14853" max="14853" width="24.33203125" style="2" bestFit="1" customWidth="1"/>
    <col min="14854" max="14854" width="8.83203125" style="2" customWidth="1"/>
    <col min="14855" max="14855" width="6.5" style="2" customWidth="1"/>
    <col min="14856" max="14861" width="8.83203125" style="2" customWidth="1"/>
    <col min="14862" max="14862" width="16.83203125" style="2" bestFit="1" customWidth="1"/>
    <col min="14863" max="14863" width="19.83203125" style="2" bestFit="1" customWidth="1"/>
    <col min="14864" max="14864" width="19.1640625" style="2" bestFit="1" customWidth="1"/>
    <col min="14865" max="14865" width="12.83203125" style="2" bestFit="1" customWidth="1"/>
    <col min="14866" max="14866" width="20.33203125" style="2" bestFit="1" customWidth="1"/>
    <col min="14867" max="14867" width="17" style="2" bestFit="1" customWidth="1"/>
    <col min="14868" max="14868" width="15.33203125" style="2" bestFit="1" customWidth="1"/>
    <col min="14869" max="14871" width="12.83203125" style="2" bestFit="1" customWidth="1"/>
    <col min="14872" max="14872" width="12.83203125" style="2" customWidth="1"/>
    <col min="14873" max="14873" width="10.6640625" style="2" bestFit="1" customWidth="1"/>
    <col min="14874" max="14874" width="18.1640625" style="2" bestFit="1" customWidth="1"/>
    <col min="14875" max="14875" width="13.5" style="2" bestFit="1" customWidth="1"/>
    <col min="14876" max="14876" width="12.83203125" style="2" bestFit="1" customWidth="1"/>
    <col min="14877" max="14877" width="14" style="2" bestFit="1" customWidth="1"/>
    <col min="14878" max="14878" width="17" style="2" customWidth="1"/>
    <col min="14879" max="14879" width="12.83203125" style="2" bestFit="1" customWidth="1"/>
    <col min="14880" max="14886" width="8.83203125" style="2" customWidth="1"/>
    <col min="14887" max="14887" width="13.1640625" style="2" customWidth="1"/>
    <col min="14888" max="14889" width="12.83203125" style="2" bestFit="1" customWidth="1"/>
    <col min="14890" max="14890" width="13" style="2" bestFit="1" customWidth="1"/>
    <col min="14891" max="14891" width="12.83203125" style="2" bestFit="1" customWidth="1"/>
    <col min="14892" max="14892" width="12.83203125" style="2" customWidth="1"/>
    <col min="14893" max="14893" width="7.1640625" style="2" bestFit="1" customWidth="1"/>
    <col min="14894" max="14894" width="11.5" style="2" customWidth="1"/>
    <col min="14895" max="15100" width="9.1640625" style="2"/>
    <col min="15101" max="15101" width="10.6640625" style="2" bestFit="1" customWidth="1"/>
    <col min="15102" max="15102" width="12" style="2" bestFit="1" customWidth="1"/>
    <col min="15103" max="15108" width="8.83203125" style="2" customWidth="1"/>
    <col min="15109" max="15109" width="24.33203125" style="2" bestFit="1" customWidth="1"/>
    <col min="15110" max="15110" width="8.83203125" style="2" customWidth="1"/>
    <col min="15111" max="15111" width="6.5" style="2" customWidth="1"/>
    <col min="15112" max="15117" width="8.83203125" style="2" customWidth="1"/>
    <col min="15118" max="15118" width="16.83203125" style="2" bestFit="1" customWidth="1"/>
    <col min="15119" max="15119" width="19.83203125" style="2" bestFit="1" customWidth="1"/>
    <col min="15120" max="15120" width="19.1640625" style="2" bestFit="1" customWidth="1"/>
    <col min="15121" max="15121" width="12.83203125" style="2" bestFit="1" customWidth="1"/>
    <col min="15122" max="15122" width="20.33203125" style="2" bestFit="1" customWidth="1"/>
    <col min="15123" max="15123" width="17" style="2" bestFit="1" customWidth="1"/>
    <col min="15124" max="15124" width="15.33203125" style="2" bestFit="1" customWidth="1"/>
    <col min="15125" max="15127" width="12.83203125" style="2" bestFit="1" customWidth="1"/>
    <col min="15128" max="15128" width="12.83203125" style="2" customWidth="1"/>
    <col min="15129" max="15129" width="10.6640625" style="2" bestFit="1" customWidth="1"/>
    <col min="15130" max="15130" width="18.1640625" style="2" bestFit="1" customWidth="1"/>
    <col min="15131" max="15131" width="13.5" style="2" bestFit="1" customWidth="1"/>
    <col min="15132" max="15132" width="12.83203125" style="2" bestFit="1" customWidth="1"/>
    <col min="15133" max="15133" width="14" style="2" bestFit="1" customWidth="1"/>
    <col min="15134" max="15134" width="17" style="2" customWidth="1"/>
    <col min="15135" max="15135" width="12.83203125" style="2" bestFit="1" customWidth="1"/>
    <col min="15136" max="15142" width="8.83203125" style="2" customWidth="1"/>
    <col min="15143" max="15143" width="13.1640625" style="2" customWidth="1"/>
    <col min="15144" max="15145" width="12.83203125" style="2" bestFit="1" customWidth="1"/>
    <col min="15146" max="15146" width="13" style="2" bestFit="1" customWidth="1"/>
    <col min="15147" max="15147" width="12.83203125" style="2" bestFit="1" customWidth="1"/>
    <col min="15148" max="15148" width="12.83203125" style="2" customWidth="1"/>
    <col min="15149" max="15149" width="7.1640625" style="2" bestFit="1" customWidth="1"/>
    <col min="15150" max="15150" width="11.5" style="2" customWidth="1"/>
    <col min="15151" max="15356" width="9.1640625" style="2"/>
    <col min="15357" max="15357" width="10.6640625" style="2" bestFit="1" customWidth="1"/>
    <col min="15358" max="15358" width="12" style="2" bestFit="1" customWidth="1"/>
    <col min="15359" max="15364" width="8.83203125" style="2" customWidth="1"/>
    <col min="15365" max="15365" width="24.33203125" style="2" bestFit="1" customWidth="1"/>
    <col min="15366" max="15366" width="8.83203125" style="2" customWidth="1"/>
    <col min="15367" max="15367" width="6.5" style="2" customWidth="1"/>
    <col min="15368" max="15373" width="8.83203125" style="2" customWidth="1"/>
    <col min="15374" max="15374" width="16.83203125" style="2" bestFit="1" customWidth="1"/>
    <col min="15375" max="15375" width="19.83203125" style="2" bestFit="1" customWidth="1"/>
    <col min="15376" max="15376" width="19.1640625" style="2" bestFit="1" customWidth="1"/>
    <col min="15377" max="15377" width="12.83203125" style="2" bestFit="1" customWidth="1"/>
    <col min="15378" max="15378" width="20.33203125" style="2" bestFit="1" customWidth="1"/>
    <col min="15379" max="15379" width="17" style="2" bestFit="1" customWidth="1"/>
    <col min="15380" max="15380" width="15.33203125" style="2" bestFit="1" customWidth="1"/>
    <col min="15381" max="15383" width="12.83203125" style="2" bestFit="1" customWidth="1"/>
    <col min="15384" max="15384" width="12.83203125" style="2" customWidth="1"/>
    <col min="15385" max="15385" width="10.6640625" style="2" bestFit="1" customWidth="1"/>
    <col min="15386" max="15386" width="18.1640625" style="2" bestFit="1" customWidth="1"/>
    <col min="15387" max="15387" width="13.5" style="2" bestFit="1" customWidth="1"/>
    <col min="15388" max="15388" width="12.83203125" style="2" bestFit="1" customWidth="1"/>
    <col min="15389" max="15389" width="14" style="2" bestFit="1" customWidth="1"/>
    <col min="15390" max="15390" width="17" style="2" customWidth="1"/>
    <col min="15391" max="15391" width="12.83203125" style="2" bestFit="1" customWidth="1"/>
    <col min="15392" max="15398" width="8.83203125" style="2" customWidth="1"/>
    <col min="15399" max="15399" width="13.1640625" style="2" customWidth="1"/>
    <col min="15400" max="15401" width="12.83203125" style="2" bestFit="1" customWidth="1"/>
    <col min="15402" max="15402" width="13" style="2" bestFit="1" customWidth="1"/>
    <col min="15403" max="15403" width="12.83203125" style="2" bestFit="1" customWidth="1"/>
    <col min="15404" max="15404" width="12.83203125" style="2" customWidth="1"/>
    <col min="15405" max="15405" width="7.1640625" style="2" bestFit="1" customWidth="1"/>
    <col min="15406" max="15406" width="11.5" style="2" customWidth="1"/>
    <col min="15407" max="15612" width="9.1640625" style="2"/>
    <col min="15613" max="15613" width="10.6640625" style="2" bestFit="1" customWidth="1"/>
    <col min="15614" max="15614" width="12" style="2" bestFit="1" customWidth="1"/>
    <col min="15615" max="15620" width="8.83203125" style="2" customWidth="1"/>
    <col min="15621" max="15621" width="24.33203125" style="2" bestFit="1" customWidth="1"/>
    <col min="15622" max="15622" width="8.83203125" style="2" customWidth="1"/>
    <col min="15623" max="15623" width="6.5" style="2" customWidth="1"/>
    <col min="15624" max="15629" width="8.83203125" style="2" customWidth="1"/>
    <col min="15630" max="15630" width="16.83203125" style="2" bestFit="1" customWidth="1"/>
    <col min="15631" max="15631" width="19.83203125" style="2" bestFit="1" customWidth="1"/>
    <col min="15632" max="15632" width="19.1640625" style="2" bestFit="1" customWidth="1"/>
    <col min="15633" max="15633" width="12.83203125" style="2" bestFit="1" customWidth="1"/>
    <col min="15634" max="15634" width="20.33203125" style="2" bestFit="1" customWidth="1"/>
    <col min="15635" max="15635" width="17" style="2" bestFit="1" customWidth="1"/>
    <col min="15636" max="15636" width="15.33203125" style="2" bestFit="1" customWidth="1"/>
    <col min="15637" max="15639" width="12.83203125" style="2" bestFit="1" customWidth="1"/>
    <col min="15640" max="15640" width="12.83203125" style="2" customWidth="1"/>
    <col min="15641" max="15641" width="10.6640625" style="2" bestFit="1" customWidth="1"/>
    <col min="15642" max="15642" width="18.1640625" style="2" bestFit="1" customWidth="1"/>
    <col min="15643" max="15643" width="13.5" style="2" bestFit="1" customWidth="1"/>
    <col min="15644" max="15644" width="12.83203125" style="2" bestFit="1" customWidth="1"/>
    <col min="15645" max="15645" width="14" style="2" bestFit="1" customWidth="1"/>
    <col min="15646" max="15646" width="17" style="2" customWidth="1"/>
    <col min="15647" max="15647" width="12.83203125" style="2" bestFit="1" customWidth="1"/>
    <col min="15648" max="15654" width="8.83203125" style="2" customWidth="1"/>
    <col min="15655" max="15655" width="13.1640625" style="2" customWidth="1"/>
    <col min="15656" max="15657" width="12.83203125" style="2" bestFit="1" customWidth="1"/>
    <col min="15658" max="15658" width="13" style="2" bestFit="1" customWidth="1"/>
    <col min="15659" max="15659" width="12.83203125" style="2" bestFit="1" customWidth="1"/>
    <col min="15660" max="15660" width="12.83203125" style="2" customWidth="1"/>
    <col min="15661" max="15661" width="7.1640625" style="2" bestFit="1" customWidth="1"/>
    <col min="15662" max="15662" width="11.5" style="2" customWidth="1"/>
    <col min="15663" max="15868" width="9.1640625" style="2"/>
    <col min="15869" max="15869" width="10.6640625" style="2" bestFit="1" customWidth="1"/>
    <col min="15870" max="15870" width="12" style="2" bestFit="1" customWidth="1"/>
    <col min="15871" max="15876" width="8.83203125" style="2" customWidth="1"/>
    <col min="15877" max="15877" width="24.33203125" style="2" bestFit="1" customWidth="1"/>
    <col min="15878" max="15878" width="8.83203125" style="2" customWidth="1"/>
    <col min="15879" max="15879" width="6.5" style="2" customWidth="1"/>
    <col min="15880" max="15885" width="8.83203125" style="2" customWidth="1"/>
    <col min="15886" max="15886" width="16.83203125" style="2" bestFit="1" customWidth="1"/>
    <col min="15887" max="15887" width="19.83203125" style="2" bestFit="1" customWidth="1"/>
    <col min="15888" max="15888" width="19.1640625" style="2" bestFit="1" customWidth="1"/>
    <col min="15889" max="15889" width="12.83203125" style="2" bestFit="1" customWidth="1"/>
    <col min="15890" max="15890" width="20.33203125" style="2" bestFit="1" customWidth="1"/>
    <col min="15891" max="15891" width="17" style="2" bestFit="1" customWidth="1"/>
    <col min="15892" max="15892" width="15.33203125" style="2" bestFit="1" customWidth="1"/>
    <col min="15893" max="15895" width="12.83203125" style="2" bestFit="1" customWidth="1"/>
    <col min="15896" max="15896" width="12.83203125" style="2" customWidth="1"/>
    <col min="15897" max="15897" width="10.6640625" style="2" bestFit="1" customWidth="1"/>
    <col min="15898" max="15898" width="18.1640625" style="2" bestFit="1" customWidth="1"/>
    <col min="15899" max="15899" width="13.5" style="2" bestFit="1" customWidth="1"/>
    <col min="15900" max="15900" width="12.83203125" style="2" bestFit="1" customWidth="1"/>
    <col min="15901" max="15901" width="14" style="2" bestFit="1" customWidth="1"/>
    <col min="15902" max="15902" width="17" style="2" customWidth="1"/>
    <col min="15903" max="15903" width="12.83203125" style="2" bestFit="1" customWidth="1"/>
    <col min="15904" max="15910" width="8.83203125" style="2" customWidth="1"/>
    <col min="15911" max="15911" width="13.1640625" style="2" customWidth="1"/>
    <col min="15912" max="15913" width="12.83203125" style="2" bestFit="1" customWidth="1"/>
    <col min="15914" max="15914" width="13" style="2" bestFit="1" customWidth="1"/>
    <col min="15915" max="15915" width="12.83203125" style="2" bestFit="1" customWidth="1"/>
    <col min="15916" max="15916" width="12.83203125" style="2" customWidth="1"/>
    <col min="15917" max="15917" width="7.1640625" style="2" bestFit="1" customWidth="1"/>
    <col min="15918" max="15918" width="11.5" style="2" customWidth="1"/>
    <col min="15919" max="16124" width="9.1640625" style="2"/>
    <col min="16125" max="16125" width="10.6640625" style="2" bestFit="1" customWidth="1"/>
    <col min="16126" max="16126" width="12" style="2" bestFit="1" customWidth="1"/>
    <col min="16127" max="16132" width="8.83203125" style="2" customWidth="1"/>
    <col min="16133" max="16133" width="24.33203125" style="2" bestFit="1" customWidth="1"/>
    <col min="16134" max="16134" width="8.83203125" style="2" customWidth="1"/>
    <col min="16135" max="16135" width="6.5" style="2" customWidth="1"/>
    <col min="16136" max="16141" width="8.83203125" style="2" customWidth="1"/>
    <col min="16142" max="16142" width="16.83203125" style="2" bestFit="1" customWidth="1"/>
    <col min="16143" max="16143" width="19.83203125" style="2" bestFit="1" customWidth="1"/>
    <col min="16144" max="16144" width="19.1640625" style="2" bestFit="1" customWidth="1"/>
    <col min="16145" max="16145" width="12.83203125" style="2" bestFit="1" customWidth="1"/>
    <col min="16146" max="16146" width="20.33203125" style="2" bestFit="1" customWidth="1"/>
    <col min="16147" max="16147" width="17" style="2" bestFit="1" customWidth="1"/>
    <col min="16148" max="16148" width="15.33203125" style="2" bestFit="1" customWidth="1"/>
    <col min="16149" max="16151" width="12.83203125" style="2" bestFit="1" customWidth="1"/>
    <col min="16152" max="16152" width="12.83203125" style="2" customWidth="1"/>
    <col min="16153" max="16153" width="10.6640625" style="2" bestFit="1" customWidth="1"/>
    <col min="16154" max="16154" width="18.1640625" style="2" bestFit="1" customWidth="1"/>
    <col min="16155" max="16155" width="13.5" style="2" bestFit="1" customWidth="1"/>
    <col min="16156" max="16156" width="12.83203125" style="2" bestFit="1" customWidth="1"/>
    <col min="16157" max="16157" width="14" style="2" bestFit="1" customWidth="1"/>
    <col min="16158" max="16158" width="17" style="2" customWidth="1"/>
    <col min="16159" max="16159" width="12.83203125" style="2" bestFit="1" customWidth="1"/>
    <col min="16160" max="16166" width="8.83203125" style="2" customWidth="1"/>
    <col min="16167" max="16167" width="13.1640625" style="2" customWidth="1"/>
    <col min="16168" max="16169" width="12.83203125" style="2" bestFit="1" customWidth="1"/>
    <col min="16170" max="16170" width="13" style="2" bestFit="1" customWidth="1"/>
    <col min="16171" max="16171" width="12.83203125" style="2" bestFit="1" customWidth="1"/>
    <col min="16172" max="16172" width="12.83203125" style="2" customWidth="1"/>
    <col min="16173" max="16173" width="7.1640625" style="2" bestFit="1" customWidth="1"/>
    <col min="16174" max="16174" width="11.5" style="2" customWidth="1"/>
    <col min="16175" max="16384" width="9.1640625" style="2"/>
  </cols>
  <sheetData>
    <row r="1" spans="1:47" x14ac:dyDescent="0.2">
      <c r="A1" s="1" t="s">
        <v>0</v>
      </c>
      <c r="B1" s="1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309</v>
      </c>
      <c r="S1" s="1" t="s">
        <v>307</v>
      </c>
      <c r="T1" s="1" t="s">
        <v>308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</row>
    <row r="2" spans="1:47" s="6" customFormat="1" x14ac:dyDescent="0.2">
      <c r="A2" s="10" t="s">
        <v>74</v>
      </c>
      <c r="B2" s="16">
        <v>1.798</v>
      </c>
      <c r="C2" s="11"/>
      <c r="D2" s="10">
        <v>0</v>
      </c>
      <c r="E2" s="10"/>
      <c r="F2" s="10">
        <v>0</v>
      </c>
      <c r="G2" s="10"/>
      <c r="H2" s="10">
        <v>0</v>
      </c>
      <c r="I2" s="3">
        <f>D2+F2+H2</f>
        <v>0</v>
      </c>
      <c r="J2" s="10"/>
      <c r="K2" s="17">
        <v>0.95199999999999996</v>
      </c>
      <c r="L2" s="10">
        <v>0</v>
      </c>
      <c r="M2" s="10">
        <v>0</v>
      </c>
      <c r="N2" s="10">
        <v>0</v>
      </c>
      <c r="O2" s="10"/>
      <c r="P2" s="10">
        <v>0</v>
      </c>
      <c r="Q2" s="10"/>
      <c r="R2" s="10">
        <v>0</v>
      </c>
      <c r="S2">
        <f>4.72/2</f>
        <v>2.36</v>
      </c>
      <c r="T2">
        <f>1.881/2</f>
        <v>0.9405</v>
      </c>
      <c r="U2" s="10"/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3">
        <f>SUM(Z2:AD2)</f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3">
        <f>SUM(AG2:AM2)</f>
        <v>0</v>
      </c>
      <c r="AO2" s="10">
        <v>0</v>
      </c>
      <c r="AP2" s="10">
        <v>0</v>
      </c>
      <c r="AQ2" s="10">
        <v>0</v>
      </c>
      <c r="AR2" s="10">
        <v>0</v>
      </c>
      <c r="AS2" s="3">
        <f>SUM(AO2:AR2)</f>
        <v>0</v>
      </c>
      <c r="AT2" s="10" t="s">
        <v>75</v>
      </c>
      <c r="AU2" s="3"/>
    </row>
    <row r="3" spans="1:47" s="6" customFormat="1" x14ac:dyDescent="0.2">
      <c r="A3" s="12" t="s">
        <v>76</v>
      </c>
      <c r="B3" s="17">
        <v>3.0150000000000001</v>
      </c>
      <c r="C3" s="12"/>
      <c r="D3" s="12">
        <v>0</v>
      </c>
      <c r="E3" s="12"/>
      <c r="F3" s="12">
        <v>0</v>
      </c>
      <c r="G3" s="12"/>
      <c r="H3" s="12">
        <v>0</v>
      </c>
      <c r="I3" s="3">
        <f>D3+F3+H3</f>
        <v>0</v>
      </c>
      <c r="J3" s="12"/>
      <c r="K3" s="17">
        <v>0.95199999999999996</v>
      </c>
      <c r="L3" s="12">
        <v>0</v>
      </c>
      <c r="M3" s="12">
        <v>0</v>
      </c>
      <c r="N3" s="12">
        <v>0</v>
      </c>
      <c r="O3" s="12"/>
      <c r="P3" s="12">
        <v>0</v>
      </c>
      <c r="Q3" s="12"/>
      <c r="R3" s="12">
        <v>0</v>
      </c>
      <c r="S3">
        <f>4.72/2</f>
        <v>2.36</v>
      </c>
      <c r="T3">
        <f>1.881/2</f>
        <v>0.9405</v>
      </c>
      <c r="U3" s="12"/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3">
        <f>SUM(Z3:AD3)</f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3">
        <f>SUM(AG3:AM3)</f>
        <v>0</v>
      </c>
      <c r="AO3" s="12">
        <v>0</v>
      </c>
      <c r="AP3" s="12">
        <v>0</v>
      </c>
      <c r="AQ3" s="12">
        <v>0</v>
      </c>
      <c r="AR3" s="12">
        <v>0</v>
      </c>
      <c r="AS3" s="3">
        <f>SUM(AO3:AR3)</f>
        <v>0</v>
      </c>
      <c r="AT3" s="12" t="s">
        <v>75</v>
      </c>
      <c r="AU3" s="13"/>
    </row>
    <row r="4" spans="1:47" s="6" customFormat="1" x14ac:dyDescent="0.2">
      <c r="A4" s="12" t="s">
        <v>77</v>
      </c>
      <c r="B4" s="18">
        <v>1.798</v>
      </c>
      <c r="C4" s="12"/>
      <c r="D4" s="12">
        <v>0</v>
      </c>
      <c r="E4" s="12"/>
      <c r="F4" s="12">
        <v>0</v>
      </c>
      <c r="G4" s="12"/>
      <c r="H4" s="12">
        <v>0</v>
      </c>
      <c r="I4" s="13">
        <f>D4+F4+H4</f>
        <v>0</v>
      </c>
      <c r="J4" s="12" t="s">
        <v>78</v>
      </c>
      <c r="K4" s="18">
        <v>0.95199999999999996</v>
      </c>
      <c r="L4" s="12">
        <v>1</v>
      </c>
      <c r="M4" s="12">
        <v>0</v>
      </c>
      <c r="N4" s="12">
        <v>0</v>
      </c>
      <c r="O4" s="12"/>
      <c r="P4" s="12">
        <v>0</v>
      </c>
      <c r="Q4" s="12"/>
      <c r="R4" s="12">
        <v>0</v>
      </c>
      <c r="S4">
        <f>4.72/2</f>
        <v>2.36</v>
      </c>
      <c r="T4">
        <f>1.881/2</f>
        <v>0.9405</v>
      </c>
      <c r="U4" s="12"/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3">
        <f>SUM(Z4:AD4)</f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3">
        <f>SUM(AG4:AM4)</f>
        <v>0</v>
      </c>
      <c r="AO4" s="12">
        <v>0</v>
      </c>
      <c r="AP4" s="12">
        <v>0</v>
      </c>
      <c r="AQ4" s="12">
        <v>0</v>
      </c>
      <c r="AR4" s="12">
        <v>0</v>
      </c>
      <c r="AS4" s="3">
        <f>SUM(AO4:AR4)</f>
        <v>0</v>
      </c>
      <c r="AT4" s="12" t="s">
        <v>75</v>
      </c>
      <c r="AU4" s="13"/>
    </row>
    <row r="5" spans="1:47" s="6" customFormat="1" x14ac:dyDescent="0.2">
      <c r="A5" s="12" t="s">
        <v>79</v>
      </c>
      <c r="B5" s="17">
        <v>3.0150000000000001</v>
      </c>
      <c r="C5" s="12"/>
      <c r="D5" s="12">
        <v>0</v>
      </c>
      <c r="E5" s="12"/>
      <c r="F5" s="12">
        <v>0</v>
      </c>
      <c r="G5" s="12"/>
      <c r="H5" s="12">
        <v>0</v>
      </c>
      <c r="I5" s="3">
        <f>D5+F5+H5</f>
        <v>0</v>
      </c>
      <c r="J5" s="12" t="s">
        <v>80</v>
      </c>
      <c r="K5" s="17">
        <v>0.95199999999999996</v>
      </c>
      <c r="L5" s="12">
        <v>1</v>
      </c>
      <c r="M5" s="12">
        <v>0</v>
      </c>
      <c r="N5" s="12">
        <v>0</v>
      </c>
      <c r="O5" s="12"/>
      <c r="P5" s="12">
        <v>1</v>
      </c>
      <c r="Q5" s="12" t="s">
        <v>81</v>
      </c>
      <c r="R5" s="12">
        <v>0</v>
      </c>
      <c r="S5">
        <f>4.72/2</f>
        <v>2.36</v>
      </c>
      <c r="T5">
        <f>1.881/2</f>
        <v>0.9405</v>
      </c>
      <c r="U5" s="12"/>
      <c r="V5" s="12">
        <v>3.8780000000000001</v>
      </c>
      <c r="W5" s="12">
        <v>3.8780000000000001</v>
      </c>
      <c r="X5" s="12">
        <v>3.8780000000000001</v>
      </c>
      <c r="Y5" s="12">
        <v>3.8780000000000001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3">
        <f>SUM(Z5:AD5)</f>
        <v>0</v>
      </c>
      <c r="AF5" s="12">
        <v>0</v>
      </c>
      <c r="AG5" s="12">
        <f>0.977</f>
        <v>0.97699999999999998</v>
      </c>
      <c r="AH5" s="12">
        <v>0</v>
      </c>
      <c r="AI5" s="12">
        <v>0</v>
      </c>
      <c r="AJ5" s="12">
        <v>0</v>
      </c>
      <c r="AK5" s="12">
        <v>0.624</v>
      </c>
      <c r="AL5" s="12">
        <v>0</v>
      </c>
      <c r="AM5" s="12">
        <v>0</v>
      </c>
      <c r="AN5" s="3">
        <f>SUM(AG5:AM5)</f>
        <v>1.601</v>
      </c>
      <c r="AO5" s="12">
        <v>0.37</v>
      </c>
      <c r="AP5" s="12">
        <v>0.40500000000000003</v>
      </c>
      <c r="AQ5" s="12">
        <v>0</v>
      </c>
      <c r="AR5" s="12">
        <v>0</v>
      </c>
      <c r="AS5" s="3">
        <f>SUM(AO5:AR5)</f>
        <v>0.77500000000000002</v>
      </c>
      <c r="AT5" s="12" t="s">
        <v>75</v>
      </c>
      <c r="AU5" s="13"/>
    </row>
    <row r="6" spans="1:47" s="6" customFormat="1" x14ac:dyDescent="0.2">
      <c r="A6" s="12" t="s">
        <v>82</v>
      </c>
      <c r="B6" s="17">
        <v>3.0150000000000001</v>
      </c>
      <c r="C6" s="12"/>
      <c r="D6" s="12">
        <v>0</v>
      </c>
      <c r="E6" s="12"/>
      <c r="F6" s="12">
        <v>0</v>
      </c>
      <c r="G6" s="12"/>
      <c r="H6" s="12">
        <v>0</v>
      </c>
      <c r="I6" s="3">
        <f>D6+F6+H6</f>
        <v>0</v>
      </c>
      <c r="J6" s="12" t="s">
        <v>83</v>
      </c>
      <c r="K6" s="17">
        <v>0.95199999999999996</v>
      </c>
      <c r="L6" s="12">
        <v>1</v>
      </c>
      <c r="M6" s="12">
        <v>0</v>
      </c>
      <c r="N6" s="12">
        <v>0</v>
      </c>
      <c r="O6" s="12"/>
      <c r="P6" s="12">
        <v>0</v>
      </c>
      <c r="Q6" s="12"/>
      <c r="R6" s="12">
        <v>0</v>
      </c>
      <c r="S6">
        <f>4.72/2</f>
        <v>2.36</v>
      </c>
      <c r="T6">
        <f>1.881/2</f>
        <v>0.9405</v>
      </c>
      <c r="U6" s="12"/>
      <c r="V6" s="12">
        <v>0</v>
      </c>
      <c r="W6" s="12">
        <v>0</v>
      </c>
      <c r="X6" s="12">
        <v>3.8780000000000001</v>
      </c>
      <c r="Y6" s="12">
        <v>3.8780000000000001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3">
        <f>SUM(Z6:AD6)</f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3">
        <f>SUM(AG6:AM6)</f>
        <v>0</v>
      </c>
      <c r="AO6" s="12">
        <v>0</v>
      </c>
      <c r="AP6" s="12">
        <v>0</v>
      </c>
      <c r="AQ6" s="12">
        <v>0</v>
      </c>
      <c r="AR6" s="12">
        <v>0</v>
      </c>
      <c r="AS6" s="3">
        <f>SUM(AO6:AR6)</f>
        <v>0</v>
      </c>
      <c r="AT6" s="12" t="s">
        <v>75</v>
      </c>
      <c r="AU6" s="13"/>
    </row>
    <row r="7" spans="1:47" s="6" customFormat="1" x14ac:dyDescent="0.2">
      <c r="A7" s="12" t="s">
        <v>84</v>
      </c>
      <c r="B7" s="17">
        <v>1.798</v>
      </c>
      <c r="C7" s="12"/>
      <c r="D7" s="12">
        <v>0</v>
      </c>
      <c r="E7" s="12"/>
      <c r="F7" s="12">
        <v>0</v>
      </c>
      <c r="G7" s="12"/>
      <c r="H7" s="12">
        <v>0</v>
      </c>
      <c r="I7" s="3">
        <f>D7+F7+H7</f>
        <v>0</v>
      </c>
      <c r="J7" s="12" t="s">
        <v>83</v>
      </c>
      <c r="K7" s="17">
        <v>0.95199999999999996</v>
      </c>
      <c r="L7" s="12">
        <v>1</v>
      </c>
      <c r="M7" s="12">
        <v>0</v>
      </c>
      <c r="N7" s="12">
        <v>0</v>
      </c>
      <c r="O7" s="12"/>
      <c r="P7" s="12">
        <v>0</v>
      </c>
      <c r="Q7" s="12"/>
      <c r="R7" s="12">
        <v>0</v>
      </c>
      <c r="S7">
        <f>4.72/2</f>
        <v>2.36</v>
      </c>
      <c r="T7">
        <f>1.881/2</f>
        <v>0.9405</v>
      </c>
      <c r="U7" s="12"/>
      <c r="V7" s="12">
        <v>0</v>
      </c>
      <c r="W7" s="12">
        <v>0</v>
      </c>
      <c r="X7" s="12">
        <v>3.8780000000000001</v>
      </c>
      <c r="Y7" s="12">
        <v>3.8780000000000001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3">
        <f>SUM(Z7:AD7)</f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3">
        <f>SUM(AG7:AM7)</f>
        <v>0</v>
      </c>
      <c r="AO7" s="12">
        <v>0</v>
      </c>
      <c r="AP7" s="12">
        <v>0</v>
      </c>
      <c r="AQ7" s="12">
        <v>0</v>
      </c>
      <c r="AR7" s="12">
        <v>0</v>
      </c>
      <c r="AS7" s="3">
        <f>SUM(AO7:AR7)</f>
        <v>0</v>
      </c>
      <c r="AT7" s="12" t="s">
        <v>75</v>
      </c>
      <c r="AU7" s="13"/>
    </row>
    <row r="8" spans="1:47" s="6" customFormat="1" x14ac:dyDescent="0.2">
      <c r="A8" s="12" t="s">
        <v>85</v>
      </c>
      <c r="B8" s="18">
        <v>3.0150000000000001</v>
      </c>
      <c r="C8" s="12"/>
      <c r="D8" s="12">
        <v>0</v>
      </c>
      <c r="E8" s="12"/>
      <c r="F8" s="12">
        <v>0</v>
      </c>
      <c r="G8" s="12"/>
      <c r="H8" s="12">
        <v>0</v>
      </c>
      <c r="I8" s="13">
        <f>D8+F8+H8</f>
        <v>0</v>
      </c>
      <c r="J8" s="12" t="s">
        <v>86</v>
      </c>
      <c r="K8" s="18">
        <v>0.95199999999999996</v>
      </c>
      <c r="L8" s="12">
        <v>1</v>
      </c>
      <c r="M8" s="12">
        <v>0</v>
      </c>
      <c r="N8" s="12">
        <v>0</v>
      </c>
      <c r="O8" s="12"/>
      <c r="P8" s="12">
        <v>1</v>
      </c>
      <c r="Q8" s="12" t="s">
        <v>71</v>
      </c>
      <c r="R8" s="12">
        <v>0</v>
      </c>
      <c r="S8">
        <f>4.72/2</f>
        <v>2.36</v>
      </c>
      <c r="T8">
        <f>1.881/2</f>
        <v>0.9405</v>
      </c>
      <c r="U8" s="12"/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3">
        <f>SUM(Z8:AD8)</f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3">
        <f>SUM(AG8:AM8)</f>
        <v>0</v>
      </c>
      <c r="AO8" s="12">
        <v>0</v>
      </c>
      <c r="AP8" s="12">
        <v>0</v>
      </c>
      <c r="AQ8" s="12">
        <v>0</v>
      </c>
      <c r="AR8" s="12">
        <v>0</v>
      </c>
      <c r="AS8" s="3">
        <f>SUM(AO8:AR8)</f>
        <v>0</v>
      </c>
      <c r="AT8" s="12" t="s">
        <v>75</v>
      </c>
      <c r="AU8" s="13"/>
    </row>
    <row r="9" spans="1:47" s="6" customFormat="1" x14ac:dyDescent="0.2">
      <c r="A9" s="10" t="s">
        <v>214</v>
      </c>
      <c r="B9" s="16">
        <v>0.999</v>
      </c>
      <c r="C9" s="11"/>
      <c r="D9" s="10">
        <v>0.77500000000000002</v>
      </c>
      <c r="E9" s="10"/>
      <c r="F9" s="10">
        <v>0</v>
      </c>
      <c r="G9" s="10"/>
      <c r="H9" s="10">
        <v>0</v>
      </c>
      <c r="I9" s="3">
        <f>D9+F9+H9</f>
        <v>0.77500000000000002</v>
      </c>
      <c r="J9" s="10"/>
      <c r="K9" s="18">
        <v>0.95199999999999996</v>
      </c>
      <c r="L9" s="10">
        <v>0</v>
      </c>
      <c r="M9" s="10">
        <v>1</v>
      </c>
      <c r="N9" s="10">
        <v>0</v>
      </c>
      <c r="O9" s="10"/>
      <c r="P9" s="10">
        <v>0</v>
      </c>
      <c r="Q9" s="10"/>
      <c r="R9" s="10">
        <v>0</v>
      </c>
      <c r="S9">
        <f>4.72/2</f>
        <v>2.36</v>
      </c>
      <c r="T9">
        <f>1.881/2</f>
        <v>0.9405</v>
      </c>
      <c r="U9" s="10"/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3">
        <f>SUM(Z9:AD9)</f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3">
        <f>SUM(AG9:AM9)</f>
        <v>0</v>
      </c>
      <c r="AO9" s="10">
        <v>0</v>
      </c>
      <c r="AP9" s="10">
        <v>0</v>
      </c>
      <c r="AQ9" s="10">
        <v>0</v>
      </c>
      <c r="AR9" s="10">
        <v>0</v>
      </c>
      <c r="AS9" s="3">
        <f>SUM(AO9:AR9)</f>
        <v>0</v>
      </c>
      <c r="AT9" s="10" t="s">
        <v>75</v>
      </c>
      <c r="AU9" s="3"/>
    </row>
    <row r="10" spans="1:47" s="19" customFormat="1" x14ac:dyDescent="0.2">
      <c r="A10" s="10" t="s">
        <v>215</v>
      </c>
      <c r="B10" s="16">
        <v>1.798</v>
      </c>
      <c r="C10" s="11"/>
      <c r="D10" s="10">
        <v>0.77500000000000002</v>
      </c>
      <c r="E10" s="10"/>
      <c r="F10" s="10">
        <v>0</v>
      </c>
      <c r="G10" s="10"/>
      <c r="H10" s="10">
        <v>0</v>
      </c>
      <c r="I10" s="3">
        <f>D10+F10+H10</f>
        <v>0.77500000000000002</v>
      </c>
      <c r="J10" s="10"/>
      <c r="K10" s="18">
        <v>0.95199999999999996</v>
      </c>
      <c r="L10" s="10">
        <v>1</v>
      </c>
      <c r="M10" s="10">
        <v>0</v>
      </c>
      <c r="N10" s="10">
        <v>0</v>
      </c>
      <c r="O10" s="10"/>
      <c r="P10" s="10">
        <v>1</v>
      </c>
      <c r="Q10" s="10" t="s">
        <v>46</v>
      </c>
      <c r="R10" s="10">
        <v>0</v>
      </c>
      <c r="S10">
        <f>4.72/2</f>
        <v>2.36</v>
      </c>
      <c r="T10">
        <f>1.881/2</f>
        <v>0.9405</v>
      </c>
      <c r="U10" s="10"/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3">
        <f>SUM(Z10:AD10)</f>
        <v>0</v>
      </c>
      <c r="AF10" s="10">
        <v>0</v>
      </c>
      <c r="AG10" s="10">
        <f>0.977</f>
        <v>0.97699999999999998</v>
      </c>
      <c r="AH10" s="10">
        <v>0</v>
      </c>
      <c r="AI10" s="10">
        <v>1.9490000000000001</v>
      </c>
      <c r="AJ10" s="10">
        <v>0</v>
      </c>
      <c r="AK10" s="10">
        <v>0</v>
      </c>
      <c r="AL10" s="10">
        <v>0.53500000000000003</v>
      </c>
      <c r="AM10" s="10">
        <v>0</v>
      </c>
      <c r="AN10" s="3">
        <f>SUM(AG10:AM10)</f>
        <v>3.4610000000000003</v>
      </c>
      <c r="AO10" s="10">
        <v>0</v>
      </c>
      <c r="AP10" s="10">
        <v>0.40500000000000003</v>
      </c>
      <c r="AQ10" s="10">
        <v>0</v>
      </c>
      <c r="AR10" s="10">
        <v>0</v>
      </c>
      <c r="AS10" s="3">
        <f>SUM(AO10:AR10)</f>
        <v>0.40500000000000003</v>
      </c>
      <c r="AT10" s="10" t="s">
        <v>75</v>
      </c>
      <c r="AU10" s="3"/>
    </row>
    <row r="11" spans="1:47" s="19" customFormat="1" x14ac:dyDescent="0.2">
      <c r="A11" s="10" t="s">
        <v>216</v>
      </c>
      <c r="B11" s="16">
        <v>3.0150000000000001</v>
      </c>
      <c r="C11" s="11"/>
      <c r="D11" s="10">
        <v>0.77500000000000002</v>
      </c>
      <c r="E11" s="10"/>
      <c r="F11" s="10">
        <v>0</v>
      </c>
      <c r="G11" s="10"/>
      <c r="H11" s="10">
        <v>0</v>
      </c>
      <c r="I11" s="3">
        <f>D11+F11+H11</f>
        <v>0.77500000000000002</v>
      </c>
      <c r="J11" s="10"/>
      <c r="K11" s="18">
        <v>0.95199999999999996</v>
      </c>
      <c r="L11" s="10">
        <v>1</v>
      </c>
      <c r="M11" s="10">
        <v>0</v>
      </c>
      <c r="N11" s="10">
        <v>0</v>
      </c>
      <c r="O11" s="10"/>
      <c r="P11" s="10">
        <v>1</v>
      </c>
      <c r="Q11" s="10" t="s">
        <v>46</v>
      </c>
      <c r="R11" s="10">
        <v>0</v>
      </c>
      <c r="S11">
        <f>4.72/2</f>
        <v>2.36</v>
      </c>
      <c r="T11">
        <f>1.881/2</f>
        <v>0.9405</v>
      </c>
      <c r="U11" s="10"/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3">
        <f>SUM(Z11:AD11)</f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3">
        <f>SUM(AG11:AM11)</f>
        <v>0</v>
      </c>
      <c r="AO11" s="10">
        <v>0.37</v>
      </c>
      <c r="AP11" s="10">
        <v>0</v>
      </c>
      <c r="AQ11" s="10">
        <v>0</v>
      </c>
      <c r="AR11" s="10">
        <v>0</v>
      </c>
      <c r="AS11" s="3">
        <f>SUM(AO11:AR11)</f>
        <v>0.37</v>
      </c>
      <c r="AT11" s="10" t="s">
        <v>75</v>
      </c>
      <c r="AU11" s="3"/>
    </row>
    <row r="12" spans="1:47" s="19" customFormat="1" x14ac:dyDescent="0.2">
      <c r="A12" s="10" t="s">
        <v>217</v>
      </c>
      <c r="B12" s="16">
        <v>1.798</v>
      </c>
      <c r="C12" s="11"/>
      <c r="D12" s="10">
        <v>0.77500000000000002</v>
      </c>
      <c r="E12" s="10"/>
      <c r="F12" s="10">
        <v>0</v>
      </c>
      <c r="G12" s="10"/>
      <c r="H12" s="10">
        <v>0</v>
      </c>
      <c r="I12" s="3">
        <f>D12+F12+H12</f>
        <v>0.77500000000000002</v>
      </c>
      <c r="J12" s="10"/>
      <c r="K12" s="18">
        <v>0.95199999999999996</v>
      </c>
      <c r="L12" s="10">
        <v>1</v>
      </c>
      <c r="M12" s="10">
        <v>0</v>
      </c>
      <c r="N12" s="10">
        <v>0</v>
      </c>
      <c r="O12" s="10"/>
      <c r="P12" s="10">
        <v>0</v>
      </c>
      <c r="Q12" s="10"/>
      <c r="R12" s="10">
        <v>0</v>
      </c>
      <c r="S12">
        <f>4.72/2</f>
        <v>2.36</v>
      </c>
      <c r="T12">
        <f>1.881/2</f>
        <v>0.9405</v>
      </c>
      <c r="U12" s="10"/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3">
        <f>SUM(Z12:AD12)</f>
        <v>0</v>
      </c>
      <c r="AF12" s="10">
        <v>0</v>
      </c>
      <c r="AG12" s="10">
        <f>0.977</f>
        <v>0.97699999999999998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9.9000000000000005E-2</v>
      </c>
      <c r="AN12" s="3">
        <f>SUM(AG12:AM12)</f>
        <v>1.0760000000000001</v>
      </c>
      <c r="AO12" s="10">
        <v>0</v>
      </c>
      <c r="AP12" s="10">
        <v>0</v>
      </c>
      <c r="AQ12" s="10">
        <v>0</v>
      </c>
      <c r="AR12" s="10">
        <v>0</v>
      </c>
      <c r="AS12" s="3">
        <f>SUM(AO12:AR12)</f>
        <v>0</v>
      </c>
      <c r="AT12" s="10" t="s">
        <v>75</v>
      </c>
      <c r="AU12" s="3"/>
    </row>
    <row r="13" spans="1:47" s="19" customFormat="1" x14ac:dyDescent="0.2">
      <c r="A13" s="10" t="s">
        <v>218</v>
      </c>
      <c r="B13" s="16">
        <v>0.999</v>
      </c>
      <c r="C13" s="11"/>
      <c r="D13" s="10">
        <v>0.77500000000000002</v>
      </c>
      <c r="E13" s="10"/>
      <c r="F13" s="10">
        <v>0</v>
      </c>
      <c r="G13" s="10"/>
      <c r="H13" s="10">
        <v>0</v>
      </c>
      <c r="I13" s="3">
        <f>D13+F13+H13</f>
        <v>0.77500000000000002</v>
      </c>
      <c r="J13" s="10"/>
      <c r="K13" s="18">
        <v>0.95199999999999996</v>
      </c>
      <c r="L13" s="10">
        <v>1</v>
      </c>
      <c r="M13" s="10">
        <v>0</v>
      </c>
      <c r="N13" s="10">
        <v>0</v>
      </c>
      <c r="O13" s="10"/>
      <c r="P13" s="10">
        <v>1</v>
      </c>
      <c r="Q13" s="10" t="s">
        <v>46</v>
      </c>
      <c r="R13" s="10">
        <v>0</v>
      </c>
      <c r="S13">
        <f>4.72/2</f>
        <v>2.36</v>
      </c>
      <c r="T13">
        <f>1.881/2</f>
        <v>0.9405</v>
      </c>
      <c r="U13" s="10"/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3">
        <f>SUM(Z13:AD13)</f>
        <v>0</v>
      </c>
      <c r="AF13" s="10">
        <v>0</v>
      </c>
      <c r="AG13" s="10">
        <f>0.977</f>
        <v>0.97699999999999998</v>
      </c>
      <c r="AH13" s="10">
        <v>0</v>
      </c>
      <c r="AI13" s="10">
        <v>1.9490000000000001</v>
      </c>
      <c r="AJ13" s="10">
        <v>0</v>
      </c>
      <c r="AK13" s="10">
        <v>0</v>
      </c>
      <c r="AL13" s="10">
        <v>0.53500000000000003</v>
      </c>
      <c r="AM13" s="10">
        <v>0</v>
      </c>
      <c r="AN13" s="3">
        <f>SUM(AG13:AM13)</f>
        <v>3.4610000000000003</v>
      </c>
      <c r="AO13" s="10">
        <v>0</v>
      </c>
      <c r="AP13" s="10">
        <v>0</v>
      </c>
      <c r="AQ13" s="10">
        <v>0</v>
      </c>
      <c r="AR13" s="10">
        <v>0</v>
      </c>
      <c r="AS13" s="3">
        <f>SUM(AO13:AR13)</f>
        <v>0</v>
      </c>
      <c r="AT13" s="10" t="s">
        <v>75</v>
      </c>
      <c r="AU13" s="3"/>
    </row>
    <row r="14" spans="1:47" s="19" customFormat="1" x14ac:dyDescent="0.2">
      <c r="A14" s="10" t="s">
        <v>219</v>
      </c>
      <c r="B14" s="16">
        <v>0.999</v>
      </c>
      <c r="C14" s="11"/>
      <c r="D14" s="10">
        <v>0.77500000000000002</v>
      </c>
      <c r="E14" s="10"/>
      <c r="F14" s="10">
        <v>0</v>
      </c>
      <c r="G14" s="10"/>
      <c r="H14" s="10">
        <v>0</v>
      </c>
      <c r="I14" s="3">
        <f>D14+F14+H14</f>
        <v>0.77500000000000002</v>
      </c>
      <c r="J14" s="10"/>
      <c r="K14" s="18">
        <v>0.95199999999999996</v>
      </c>
      <c r="L14" s="10">
        <v>1</v>
      </c>
      <c r="M14" s="10">
        <v>0</v>
      </c>
      <c r="N14" s="10">
        <v>0</v>
      </c>
      <c r="O14" s="10"/>
      <c r="P14" s="10">
        <v>1</v>
      </c>
      <c r="Q14" s="10" t="s">
        <v>46</v>
      </c>
      <c r="R14" s="10">
        <v>0</v>
      </c>
      <c r="S14">
        <f>4.72/2</f>
        <v>2.36</v>
      </c>
      <c r="T14">
        <f>1.881/2</f>
        <v>0.9405</v>
      </c>
      <c r="U14" s="10"/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3">
        <f>SUM(Z14:AD14)</f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0.53500000000000003</v>
      </c>
      <c r="AM14" s="10">
        <v>0</v>
      </c>
      <c r="AN14" s="3">
        <f>SUM(AG14:AM14)</f>
        <v>0.53500000000000003</v>
      </c>
      <c r="AO14" s="10">
        <v>0.37</v>
      </c>
      <c r="AP14" s="10">
        <v>0</v>
      </c>
      <c r="AQ14" s="10">
        <v>0</v>
      </c>
      <c r="AR14" s="10">
        <v>0</v>
      </c>
      <c r="AS14" s="3">
        <f>SUM(AO14:AR14)</f>
        <v>0.37</v>
      </c>
      <c r="AT14" s="10" t="s">
        <v>75</v>
      </c>
      <c r="AU14" s="3"/>
    </row>
    <row r="15" spans="1:47" s="19" customFormat="1" x14ac:dyDescent="0.2">
      <c r="A15" s="10" t="s">
        <v>220</v>
      </c>
      <c r="B15" s="16">
        <v>1.798</v>
      </c>
      <c r="C15" s="11"/>
      <c r="D15" s="10">
        <v>0.77500000000000002</v>
      </c>
      <c r="E15" s="10"/>
      <c r="F15" s="10">
        <v>0</v>
      </c>
      <c r="G15" s="10"/>
      <c r="H15" s="10">
        <v>0</v>
      </c>
      <c r="I15" s="3">
        <f>D15+F15+H15</f>
        <v>0.77500000000000002</v>
      </c>
      <c r="J15" s="10"/>
      <c r="K15" s="18">
        <v>0.95199999999999996</v>
      </c>
      <c r="L15" s="10">
        <v>1</v>
      </c>
      <c r="M15" s="10">
        <v>0</v>
      </c>
      <c r="N15" s="10">
        <v>0</v>
      </c>
      <c r="O15" s="10"/>
      <c r="P15" s="10">
        <v>1</v>
      </c>
      <c r="Q15" s="10" t="s">
        <v>46</v>
      </c>
      <c r="R15" s="10">
        <v>0</v>
      </c>
      <c r="S15">
        <f>4.72/2</f>
        <v>2.36</v>
      </c>
      <c r="T15">
        <f>1.881/2</f>
        <v>0.9405</v>
      </c>
      <c r="U15" s="10"/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3">
        <f>SUM(Z15:AD15)</f>
        <v>0</v>
      </c>
      <c r="AF15" s="10">
        <v>0</v>
      </c>
      <c r="AG15" s="10">
        <f>0.977</f>
        <v>0.97699999999999998</v>
      </c>
      <c r="AH15" s="10">
        <v>0</v>
      </c>
      <c r="AI15" s="10">
        <v>1.9490000000000001</v>
      </c>
      <c r="AJ15" s="10">
        <v>0</v>
      </c>
      <c r="AK15" s="10">
        <v>0</v>
      </c>
      <c r="AL15" s="10">
        <v>0.53500000000000003</v>
      </c>
      <c r="AM15" s="10">
        <v>0</v>
      </c>
      <c r="AN15" s="3">
        <f>SUM(AG15:AM15)</f>
        <v>3.4610000000000003</v>
      </c>
      <c r="AO15" s="10">
        <v>0</v>
      </c>
      <c r="AP15" s="10">
        <v>0</v>
      </c>
      <c r="AQ15" s="10">
        <v>0</v>
      </c>
      <c r="AR15" s="10">
        <v>0</v>
      </c>
      <c r="AS15" s="3">
        <f>SUM(AO15:AR15)</f>
        <v>0</v>
      </c>
      <c r="AT15" s="10" t="s">
        <v>75</v>
      </c>
      <c r="AU15" s="3"/>
    </row>
    <row r="16" spans="1:47" s="6" customFormat="1" x14ac:dyDescent="0.2">
      <c r="A16" s="10" t="s">
        <v>221</v>
      </c>
      <c r="B16" s="16">
        <v>0.999</v>
      </c>
      <c r="C16" s="11"/>
      <c r="D16" s="10">
        <v>0.77500000000000002</v>
      </c>
      <c r="E16" s="10"/>
      <c r="F16" s="10">
        <v>0</v>
      </c>
      <c r="G16" s="10"/>
      <c r="H16" s="10">
        <v>0</v>
      </c>
      <c r="I16" s="3">
        <f>D16+F16+H16</f>
        <v>0.77500000000000002</v>
      </c>
      <c r="J16" s="10"/>
      <c r="K16" s="18">
        <v>0.95199999999999996</v>
      </c>
      <c r="L16" s="10">
        <v>1</v>
      </c>
      <c r="M16" s="10">
        <v>0</v>
      </c>
      <c r="N16" s="10">
        <v>0</v>
      </c>
      <c r="O16" s="10"/>
      <c r="P16" s="10">
        <v>1</v>
      </c>
      <c r="Q16" s="10" t="s">
        <v>46</v>
      </c>
      <c r="R16" s="10">
        <v>0</v>
      </c>
      <c r="S16">
        <f>4.72/2</f>
        <v>2.36</v>
      </c>
      <c r="T16">
        <f>1.881/2</f>
        <v>0.9405</v>
      </c>
      <c r="U16" s="10"/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3">
        <f>SUM(Z16:AD16)</f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9.9000000000000005E-2</v>
      </c>
      <c r="AN16" s="3">
        <f>SUM(AG16:AM16)</f>
        <v>9.9000000000000005E-2</v>
      </c>
      <c r="AO16" s="10">
        <v>0</v>
      </c>
      <c r="AP16" s="10">
        <v>0</v>
      </c>
      <c r="AQ16" s="10">
        <v>0</v>
      </c>
      <c r="AR16" s="10">
        <v>0</v>
      </c>
      <c r="AS16" s="3">
        <f>SUM(AO16:AR16)</f>
        <v>0</v>
      </c>
      <c r="AT16" s="10" t="s">
        <v>75</v>
      </c>
      <c r="AU16" s="3"/>
    </row>
    <row r="17" spans="1:47" s="6" customFormat="1" x14ac:dyDescent="0.2">
      <c r="A17" s="11" t="s">
        <v>222</v>
      </c>
      <c r="B17" s="16">
        <v>0.999</v>
      </c>
      <c r="C17" s="11"/>
      <c r="D17" s="10">
        <v>0.77500000000000002</v>
      </c>
      <c r="E17" s="10"/>
      <c r="F17" s="10">
        <v>0</v>
      </c>
      <c r="G17" s="10"/>
      <c r="H17" s="10">
        <v>0</v>
      </c>
      <c r="I17" s="3">
        <f>D17+F17+H17</f>
        <v>0.77500000000000002</v>
      </c>
      <c r="J17" s="10"/>
      <c r="K17" s="18">
        <v>0.95199999999999996</v>
      </c>
      <c r="L17" s="10">
        <v>1</v>
      </c>
      <c r="M17" s="10">
        <v>0</v>
      </c>
      <c r="N17" s="10">
        <v>0</v>
      </c>
      <c r="O17" s="10"/>
      <c r="P17" s="10">
        <v>1</v>
      </c>
      <c r="Q17" s="10" t="s">
        <v>46</v>
      </c>
      <c r="R17" s="10">
        <v>0</v>
      </c>
      <c r="S17">
        <f>4.72/2</f>
        <v>2.36</v>
      </c>
      <c r="T17">
        <f>1.881/2</f>
        <v>0.9405</v>
      </c>
      <c r="U17" s="10"/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3">
        <f>SUM(Z17:AD17)</f>
        <v>0</v>
      </c>
      <c r="AF17" s="10">
        <v>0</v>
      </c>
      <c r="AG17" s="10">
        <f>0.977</f>
        <v>0.97699999999999998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9.9000000000000005E-2</v>
      </c>
      <c r="AN17" s="3">
        <f>SUM(AG17:AM17)</f>
        <v>1.0760000000000001</v>
      </c>
      <c r="AO17" s="10">
        <v>0</v>
      </c>
      <c r="AP17" s="10">
        <v>0</v>
      </c>
      <c r="AQ17" s="10">
        <v>0</v>
      </c>
      <c r="AR17" s="10">
        <v>0</v>
      </c>
      <c r="AS17" s="3">
        <f>SUM(AO17:AR17)</f>
        <v>0</v>
      </c>
      <c r="AT17" s="10" t="s">
        <v>75</v>
      </c>
      <c r="AU17" s="3"/>
    </row>
    <row r="18" spans="1:47" s="14" customFormat="1" x14ac:dyDescent="0.2">
      <c r="A18" s="10" t="s">
        <v>223</v>
      </c>
      <c r="B18" s="16">
        <v>3.0150000000000001</v>
      </c>
      <c r="C18" s="11"/>
      <c r="D18" s="10">
        <v>0.77500000000000002</v>
      </c>
      <c r="E18" s="10"/>
      <c r="F18" s="10">
        <v>0</v>
      </c>
      <c r="G18" s="10"/>
      <c r="H18" s="10">
        <v>0</v>
      </c>
      <c r="I18" s="3">
        <f>D18+F18+H18</f>
        <v>0.77500000000000002</v>
      </c>
      <c r="J18" s="11" t="s">
        <v>224</v>
      </c>
      <c r="K18" s="18">
        <v>0.95199999999999996</v>
      </c>
      <c r="L18" s="10">
        <v>1</v>
      </c>
      <c r="M18" s="10">
        <v>0</v>
      </c>
      <c r="N18" s="10">
        <v>0</v>
      </c>
      <c r="O18" s="10"/>
      <c r="P18" s="10">
        <v>1</v>
      </c>
      <c r="Q18" s="10" t="s">
        <v>67</v>
      </c>
      <c r="R18" s="10">
        <v>0</v>
      </c>
      <c r="S18">
        <f>4.72/2</f>
        <v>2.36</v>
      </c>
      <c r="T18">
        <f>1.881/2</f>
        <v>0.9405</v>
      </c>
      <c r="U18" s="10"/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3">
        <f>SUM(Z18:AD18)</f>
        <v>0</v>
      </c>
      <c r="AF18" s="10">
        <v>0</v>
      </c>
      <c r="AG18" s="10">
        <f>0.977</f>
        <v>0.97699999999999998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9.9000000000000005E-2</v>
      </c>
      <c r="AN18" s="3">
        <f>SUM(AG18:AM18)</f>
        <v>1.0760000000000001</v>
      </c>
      <c r="AO18" s="10">
        <v>0</v>
      </c>
      <c r="AP18" s="10">
        <v>0</v>
      </c>
      <c r="AQ18" s="10">
        <v>0</v>
      </c>
      <c r="AR18" s="10">
        <v>0</v>
      </c>
      <c r="AS18" s="3">
        <f>SUM(AO18:AR18)</f>
        <v>0</v>
      </c>
      <c r="AT18" s="10" t="s">
        <v>75</v>
      </c>
      <c r="AU18" s="3"/>
    </row>
    <row r="19" spans="1:47" s="6" customFormat="1" x14ac:dyDescent="0.2">
      <c r="A19" s="10" t="s">
        <v>225</v>
      </c>
      <c r="B19" s="16">
        <v>3.0150000000000001</v>
      </c>
      <c r="C19" s="11"/>
      <c r="D19" s="10">
        <v>0.77500000000000002</v>
      </c>
      <c r="E19" s="10"/>
      <c r="F19" s="10">
        <v>0</v>
      </c>
      <c r="G19" s="10"/>
      <c r="H19" s="10">
        <v>0</v>
      </c>
      <c r="I19" s="3">
        <f>D19+F19+H19</f>
        <v>0.77500000000000002</v>
      </c>
      <c r="J19" s="10"/>
      <c r="K19" s="18">
        <v>0.95199999999999996</v>
      </c>
      <c r="L19" s="10">
        <v>1</v>
      </c>
      <c r="M19" s="10">
        <v>0</v>
      </c>
      <c r="N19" s="10">
        <v>0</v>
      </c>
      <c r="O19" s="10"/>
      <c r="P19" s="10">
        <v>1</v>
      </c>
      <c r="Q19" s="10" t="s">
        <v>56</v>
      </c>
      <c r="R19" s="10">
        <v>0</v>
      </c>
      <c r="S19">
        <f>4.72/2</f>
        <v>2.36</v>
      </c>
      <c r="T19">
        <f>1.881/2</f>
        <v>0.9405</v>
      </c>
      <c r="U19" s="10"/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3">
        <f>SUM(Z19:AD19)</f>
        <v>0</v>
      </c>
      <c r="AF19" s="10">
        <v>0</v>
      </c>
      <c r="AG19" s="10">
        <f>0.977</f>
        <v>0.97699999999999998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9.9000000000000005E-2</v>
      </c>
      <c r="AN19" s="3">
        <f>SUM(AG19:AM19)</f>
        <v>1.0760000000000001</v>
      </c>
      <c r="AO19" s="10">
        <v>0.37</v>
      </c>
      <c r="AP19" s="10">
        <v>0</v>
      </c>
      <c r="AQ19" s="10">
        <v>0</v>
      </c>
      <c r="AR19" s="10">
        <v>0</v>
      </c>
      <c r="AS19" s="3">
        <f>SUM(AO19:AR19)</f>
        <v>0.37</v>
      </c>
      <c r="AT19" s="10" t="s">
        <v>75</v>
      </c>
      <c r="AU19" s="3"/>
    </row>
    <row r="20" spans="1:47" s="6" customFormat="1" x14ac:dyDescent="0.2">
      <c r="A20" s="11" t="s">
        <v>226</v>
      </c>
      <c r="B20" s="16">
        <v>3.0150000000000001</v>
      </c>
      <c r="C20" s="11"/>
      <c r="D20" s="10">
        <v>0.77500000000000002</v>
      </c>
      <c r="E20" s="10"/>
      <c r="F20" s="10">
        <v>0</v>
      </c>
      <c r="G20" s="10"/>
      <c r="H20" s="10">
        <v>0</v>
      </c>
      <c r="I20" s="3">
        <f>D20+F20+H20</f>
        <v>0.77500000000000002</v>
      </c>
      <c r="J20" s="10"/>
      <c r="K20" s="18">
        <v>0.95199999999999996</v>
      </c>
      <c r="L20" s="10">
        <v>1</v>
      </c>
      <c r="M20" s="10">
        <v>0</v>
      </c>
      <c r="N20" s="10">
        <v>0</v>
      </c>
      <c r="O20" s="10"/>
      <c r="P20" s="10">
        <v>1</v>
      </c>
      <c r="Q20" s="10" t="s">
        <v>46</v>
      </c>
      <c r="R20" s="10">
        <v>0</v>
      </c>
      <c r="S20">
        <f>4.72/2</f>
        <v>2.36</v>
      </c>
      <c r="T20">
        <f>1.881/2</f>
        <v>0.9405</v>
      </c>
      <c r="U20" s="10"/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3">
        <f>SUM(Z20:AD20)</f>
        <v>0</v>
      </c>
      <c r="AF20" s="10">
        <v>0</v>
      </c>
      <c r="AG20" s="10">
        <f>0.977</f>
        <v>0.97699999999999998</v>
      </c>
      <c r="AH20" s="10">
        <v>0</v>
      </c>
      <c r="AI20" s="10">
        <v>0</v>
      </c>
      <c r="AJ20" s="10">
        <v>0</v>
      </c>
      <c r="AK20" s="10">
        <v>0</v>
      </c>
      <c r="AL20" s="10">
        <v>0.53500000000000003</v>
      </c>
      <c r="AM20" s="10">
        <v>0</v>
      </c>
      <c r="AN20" s="3">
        <f>SUM(AG20:AM20)</f>
        <v>1.512</v>
      </c>
      <c r="AO20" s="10">
        <v>0.37</v>
      </c>
      <c r="AP20" s="10">
        <v>0.40500000000000003</v>
      </c>
      <c r="AQ20" s="10">
        <v>0</v>
      </c>
      <c r="AR20" s="10">
        <v>0</v>
      </c>
      <c r="AS20" s="3">
        <f>SUM(AO20:AR20)</f>
        <v>0.77500000000000002</v>
      </c>
      <c r="AT20" s="10" t="s">
        <v>75</v>
      </c>
      <c r="AU20" s="3"/>
    </row>
    <row r="21" spans="1:47" s="6" customFormat="1" x14ac:dyDescent="0.2">
      <c r="A21" s="11" t="s">
        <v>227</v>
      </c>
      <c r="B21" s="16">
        <v>1.798</v>
      </c>
      <c r="C21" s="11"/>
      <c r="D21" s="10">
        <v>0.77500000000000002</v>
      </c>
      <c r="E21" s="10"/>
      <c r="F21" s="10">
        <v>0</v>
      </c>
      <c r="G21" s="10"/>
      <c r="H21" s="10">
        <v>0</v>
      </c>
      <c r="I21" s="3">
        <f>D21+F21+H21</f>
        <v>0.77500000000000002</v>
      </c>
      <c r="J21" s="10"/>
      <c r="K21" s="18">
        <v>0.95199999999999996</v>
      </c>
      <c r="L21" s="10">
        <v>1</v>
      </c>
      <c r="M21" s="10">
        <v>0</v>
      </c>
      <c r="N21" s="10">
        <v>0</v>
      </c>
      <c r="O21" s="10"/>
      <c r="P21" s="10">
        <v>0</v>
      </c>
      <c r="Q21" s="10"/>
      <c r="R21" s="10">
        <v>0</v>
      </c>
      <c r="S21">
        <f>4.72/2</f>
        <v>2.36</v>
      </c>
      <c r="T21">
        <f>1.881/2</f>
        <v>0.9405</v>
      </c>
      <c r="U21" s="10"/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3">
        <f>SUM(Z21:AD21)</f>
        <v>0</v>
      </c>
      <c r="AF21" s="10">
        <v>0</v>
      </c>
      <c r="AG21" s="10">
        <f>0.977</f>
        <v>0.97699999999999998</v>
      </c>
      <c r="AH21" s="10">
        <v>0</v>
      </c>
      <c r="AI21" s="10">
        <v>0</v>
      </c>
      <c r="AJ21" s="10">
        <v>0</v>
      </c>
      <c r="AK21" s="10">
        <v>0</v>
      </c>
      <c r="AL21" s="10">
        <v>0.53500000000000003</v>
      </c>
      <c r="AM21" s="10">
        <v>0</v>
      </c>
      <c r="AN21" s="3">
        <f>SUM(AG21:AM21)</f>
        <v>1.512</v>
      </c>
      <c r="AO21" s="10">
        <v>0</v>
      </c>
      <c r="AP21" s="10">
        <v>0</v>
      </c>
      <c r="AQ21" s="10">
        <v>0</v>
      </c>
      <c r="AR21" s="10">
        <v>0</v>
      </c>
      <c r="AS21" s="3">
        <f>SUM(AO21:AR21)</f>
        <v>0</v>
      </c>
      <c r="AT21" s="10" t="s">
        <v>75</v>
      </c>
      <c r="AU21" s="3"/>
    </row>
    <row r="22" spans="1:47" s="14" customFormat="1" x14ac:dyDescent="0.2">
      <c r="A22" s="10" t="s">
        <v>228</v>
      </c>
      <c r="B22" s="16">
        <v>0.999</v>
      </c>
      <c r="C22" s="11"/>
      <c r="D22" s="10">
        <v>0.77500000000000002</v>
      </c>
      <c r="E22" s="10"/>
      <c r="F22" s="10">
        <v>0</v>
      </c>
      <c r="G22" s="10"/>
      <c r="H22" s="10">
        <v>0</v>
      </c>
      <c r="I22" s="3">
        <f>D22+F22+H22</f>
        <v>0.77500000000000002</v>
      </c>
      <c r="J22" s="10"/>
      <c r="K22" s="18">
        <v>0.95199999999999996</v>
      </c>
      <c r="L22" s="10">
        <v>1</v>
      </c>
      <c r="M22" s="10">
        <v>1</v>
      </c>
      <c r="N22" s="10">
        <v>0</v>
      </c>
      <c r="O22" s="10"/>
      <c r="P22" s="10">
        <v>1</v>
      </c>
      <c r="Q22" s="10" t="s">
        <v>46</v>
      </c>
      <c r="R22" s="10">
        <v>0</v>
      </c>
      <c r="S22">
        <f>4.72/2</f>
        <v>2.36</v>
      </c>
      <c r="T22">
        <f>1.881/2</f>
        <v>0.9405</v>
      </c>
      <c r="U22" s="10"/>
      <c r="V22" s="10">
        <v>0</v>
      </c>
      <c r="W22" s="10">
        <v>0</v>
      </c>
      <c r="X22" s="10">
        <v>3.8780000000000001</v>
      </c>
      <c r="Y22" s="10">
        <v>3.8780000000000001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3">
        <f>SUM(Z22:AD22)</f>
        <v>0</v>
      </c>
      <c r="AF22" s="10">
        <v>0</v>
      </c>
      <c r="AG22" s="10">
        <f>0.977</f>
        <v>0.97699999999999998</v>
      </c>
      <c r="AH22" s="10">
        <v>0.96099999999999997</v>
      </c>
      <c r="AI22" s="10">
        <v>0</v>
      </c>
      <c r="AJ22" s="10">
        <v>0</v>
      </c>
      <c r="AK22" s="10">
        <v>0</v>
      </c>
      <c r="AL22" s="10">
        <v>0.53500000000000003</v>
      </c>
      <c r="AM22" s="10">
        <v>0</v>
      </c>
      <c r="AN22" s="3">
        <f>SUM(AG22:AM22)</f>
        <v>2.4729999999999999</v>
      </c>
      <c r="AO22" s="10">
        <v>0</v>
      </c>
      <c r="AP22" s="10">
        <v>0</v>
      </c>
      <c r="AQ22" s="10">
        <v>0</v>
      </c>
      <c r="AR22" s="10">
        <v>0</v>
      </c>
      <c r="AS22" s="3">
        <f>SUM(AO22:AR22)</f>
        <v>0</v>
      </c>
      <c r="AT22" s="10" t="s">
        <v>75</v>
      </c>
      <c r="AU22" s="3"/>
    </row>
    <row r="23" spans="1:47" s="6" customFormat="1" x14ac:dyDescent="0.2">
      <c r="A23" s="10" t="s">
        <v>229</v>
      </c>
      <c r="B23" s="16">
        <v>0.999</v>
      </c>
      <c r="C23" s="11"/>
      <c r="D23" s="10">
        <v>0.77500000000000002</v>
      </c>
      <c r="E23" s="10"/>
      <c r="F23" s="10">
        <v>0</v>
      </c>
      <c r="G23" s="10"/>
      <c r="H23" s="10">
        <v>0</v>
      </c>
      <c r="I23" s="3">
        <f>D23+F23+H23</f>
        <v>0.77500000000000002</v>
      </c>
      <c r="J23" s="10"/>
      <c r="K23" s="18">
        <v>0.95199999999999996</v>
      </c>
      <c r="L23" s="10">
        <v>1</v>
      </c>
      <c r="M23" s="10">
        <v>0</v>
      </c>
      <c r="N23" s="10">
        <v>0</v>
      </c>
      <c r="O23" s="10"/>
      <c r="P23" s="10">
        <v>1</v>
      </c>
      <c r="Q23" s="10" t="s">
        <v>46</v>
      </c>
      <c r="R23" s="10">
        <v>0</v>
      </c>
      <c r="S23">
        <f>4.72/2</f>
        <v>2.36</v>
      </c>
      <c r="T23">
        <f>1.881/2</f>
        <v>0.9405</v>
      </c>
      <c r="U23" s="10"/>
      <c r="V23" s="10">
        <v>3.8780000000000001</v>
      </c>
      <c r="W23" s="10">
        <v>0</v>
      </c>
      <c r="X23" s="10">
        <v>0</v>
      </c>
      <c r="Y23" s="10">
        <v>3.8780000000000001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3">
        <f>SUM(Z23:AD23)</f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9.9000000000000005E-2</v>
      </c>
      <c r="AN23" s="3">
        <f>SUM(AG23:AM23)</f>
        <v>9.9000000000000005E-2</v>
      </c>
      <c r="AO23" s="10">
        <v>0</v>
      </c>
      <c r="AP23" s="10">
        <v>0</v>
      </c>
      <c r="AQ23" s="10">
        <v>0</v>
      </c>
      <c r="AR23" s="10">
        <v>0</v>
      </c>
      <c r="AS23" s="3">
        <f>SUM(AO23:AR23)</f>
        <v>0</v>
      </c>
      <c r="AT23" s="10" t="s">
        <v>75</v>
      </c>
      <c r="AU23" s="3"/>
    </row>
    <row r="24" spans="1:47" s="6" customFormat="1" x14ac:dyDescent="0.2">
      <c r="A24" s="11" t="s">
        <v>230</v>
      </c>
      <c r="B24" s="16">
        <v>0.999</v>
      </c>
      <c r="C24" s="11"/>
      <c r="D24" s="10">
        <v>0.77500000000000002</v>
      </c>
      <c r="E24" s="10"/>
      <c r="F24" s="10">
        <v>0</v>
      </c>
      <c r="G24" s="10"/>
      <c r="H24" s="10">
        <v>0</v>
      </c>
      <c r="I24" s="3">
        <f>D24+F24+H24</f>
        <v>0.77500000000000002</v>
      </c>
      <c r="J24" s="10"/>
      <c r="K24" s="18">
        <v>0.95199999999999996</v>
      </c>
      <c r="L24" s="10">
        <v>1</v>
      </c>
      <c r="M24" s="10">
        <v>0</v>
      </c>
      <c r="N24" s="10">
        <v>0</v>
      </c>
      <c r="O24" s="10"/>
      <c r="P24" s="10">
        <v>0</v>
      </c>
      <c r="Q24" s="10"/>
      <c r="R24" s="10">
        <v>0</v>
      </c>
      <c r="S24">
        <f>4.72/2</f>
        <v>2.36</v>
      </c>
      <c r="T24">
        <f>1.881/2</f>
        <v>0.9405</v>
      </c>
      <c r="U24" s="10" t="s">
        <v>231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3">
        <f>SUM(Z24:AD24)</f>
        <v>0</v>
      </c>
      <c r="AF24" s="10">
        <v>0</v>
      </c>
      <c r="AG24" s="10">
        <f>0.977</f>
        <v>0.97699999999999998</v>
      </c>
      <c r="AH24" s="10">
        <v>0.96099999999999997</v>
      </c>
      <c r="AI24" s="10">
        <v>0</v>
      </c>
      <c r="AJ24" s="10">
        <v>0</v>
      </c>
      <c r="AK24" s="10">
        <v>0</v>
      </c>
      <c r="AL24" s="10">
        <v>0.53500000000000003</v>
      </c>
      <c r="AM24" s="10">
        <v>0</v>
      </c>
      <c r="AN24" s="3">
        <f>SUM(AG24:AM24)</f>
        <v>2.4729999999999999</v>
      </c>
      <c r="AO24" s="10">
        <v>0</v>
      </c>
      <c r="AP24" s="10">
        <v>0</v>
      </c>
      <c r="AQ24" s="10">
        <v>0</v>
      </c>
      <c r="AR24" s="10">
        <v>0</v>
      </c>
      <c r="AS24" s="3">
        <f>SUM(AO24:AR24)</f>
        <v>0</v>
      </c>
      <c r="AT24" s="10" t="s">
        <v>75</v>
      </c>
      <c r="AU24" s="3"/>
    </row>
    <row r="25" spans="1:47" s="6" customFormat="1" x14ac:dyDescent="0.2">
      <c r="A25" s="12" t="s">
        <v>232</v>
      </c>
      <c r="B25" s="17">
        <v>1.798</v>
      </c>
      <c r="C25" s="12"/>
      <c r="D25" s="12">
        <v>0.77500000000000002</v>
      </c>
      <c r="E25" s="12"/>
      <c r="F25" s="12">
        <v>0</v>
      </c>
      <c r="G25" s="12"/>
      <c r="H25" s="12">
        <v>0</v>
      </c>
      <c r="I25" s="3">
        <f>D25+F25+H25</f>
        <v>0.77500000000000002</v>
      </c>
      <c r="J25" s="12"/>
      <c r="K25" s="17">
        <v>0.95199999999999996</v>
      </c>
      <c r="L25" s="12">
        <v>1</v>
      </c>
      <c r="M25" s="12">
        <v>0</v>
      </c>
      <c r="N25" s="12">
        <v>0</v>
      </c>
      <c r="O25" s="12"/>
      <c r="P25" s="12">
        <v>1</v>
      </c>
      <c r="Q25" s="12" t="s">
        <v>46</v>
      </c>
      <c r="R25" s="12">
        <v>0</v>
      </c>
      <c r="S25">
        <f>4.72/2</f>
        <v>2.36</v>
      </c>
      <c r="T25">
        <f>1.881/2</f>
        <v>0.9405</v>
      </c>
      <c r="U25" s="12"/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3">
        <f>SUM(Z25:AD25)</f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9.9000000000000005E-2</v>
      </c>
      <c r="AN25" s="3">
        <f>SUM(AG25:AM25)</f>
        <v>9.9000000000000005E-2</v>
      </c>
      <c r="AO25" s="12">
        <v>0</v>
      </c>
      <c r="AP25" s="12">
        <v>0</v>
      </c>
      <c r="AQ25" s="12">
        <v>0</v>
      </c>
      <c r="AR25" s="12">
        <v>0</v>
      </c>
      <c r="AS25" s="3">
        <f>SUM(AO25:AR25)</f>
        <v>0</v>
      </c>
      <c r="AT25" s="12" t="s">
        <v>75</v>
      </c>
      <c r="AU25" s="13"/>
    </row>
    <row r="26" spans="1:47" s="6" customFormat="1" x14ac:dyDescent="0.2">
      <c r="A26" s="11" t="s">
        <v>233</v>
      </c>
      <c r="B26" s="16">
        <v>0.999</v>
      </c>
      <c r="C26" s="11"/>
      <c r="D26" s="10">
        <v>0.77500000000000002</v>
      </c>
      <c r="E26" s="10"/>
      <c r="F26" s="10">
        <v>0</v>
      </c>
      <c r="G26" s="10"/>
      <c r="H26" s="10">
        <v>0</v>
      </c>
      <c r="I26" s="3">
        <f>D26+F26+H26</f>
        <v>0.77500000000000002</v>
      </c>
      <c r="J26" s="10"/>
      <c r="K26" s="18">
        <v>0.95199999999999996</v>
      </c>
      <c r="L26" s="10">
        <v>1</v>
      </c>
      <c r="M26" s="10">
        <v>0</v>
      </c>
      <c r="N26" s="10">
        <v>0</v>
      </c>
      <c r="O26" s="10"/>
      <c r="P26" s="10">
        <v>0</v>
      </c>
      <c r="Q26" s="10"/>
      <c r="R26" s="10">
        <v>0</v>
      </c>
      <c r="S26">
        <f>4.72/2</f>
        <v>2.36</v>
      </c>
      <c r="T26">
        <f>1.881/2</f>
        <v>0.9405</v>
      </c>
      <c r="U26" s="10"/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3">
        <f>SUM(Z26:AD26)</f>
        <v>0</v>
      </c>
      <c r="AF26" s="10">
        <v>0</v>
      </c>
      <c r="AG26" s="10">
        <f>0.977</f>
        <v>0.97699999999999998</v>
      </c>
      <c r="AH26" s="10">
        <v>0</v>
      </c>
      <c r="AI26" s="10">
        <v>0</v>
      </c>
      <c r="AJ26" s="10">
        <v>0</v>
      </c>
      <c r="AK26" s="10">
        <v>0</v>
      </c>
      <c r="AL26" s="10">
        <v>0.53500000000000003</v>
      </c>
      <c r="AM26" s="10">
        <v>0</v>
      </c>
      <c r="AN26" s="3">
        <f>SUM(AG26:AM26)</f>
        <v>1.512</v>
      </c>
      <c r="AO26" s="10">
        <v>0.37</v>
      </c>
      <c r="AP26" s="10">
        <v>0.40500000000000003</v>
      </c>
      <c r="AQ26" s="10">
        <v>0</v>
      </c>
      <c r="AR26" s="10">
        <v>0</v>
      </c>
      <c r="AS26" s="3">
        <f>SUM(AO26:AR26)</f>
        <v>0.77500000000000002</v>
      </c>
      <c r="AT26" s="10" t="s">
        <v>75</v>
      </c>
      <c r="AU26" s="3"/>
    </row>
    <row r="27" spans="1:47" s="6" customFormat="1" x14ac:dyDescent="0.2">
      <c r="A27" s="11" t="s">
        <v>234</v>
      </c>
      <c r="B27" s="16">
        <v>0.999</v>
      </c>
      <c r="C27" s="11"/>
      <c r="D27" s="10">
        <v>0.77500000000000002</v>
      </c>
      <c r="E27" s="10"/>
      <c r="F27" s="10">
        <v>0</v>
      </c>
      <c r="G27" s="10"/>
      <c r="H27" s="10">
        <v>0</v>
      </c>
      <c r="I27" s="3">
        <f>D27+F27+H27</f>
        <v>0.77500000000000002</v>
      </c>
      <c r="J27" s="10"/>
      <c r="K27" s="18">
        <v>0.95199999999999996</v>
      </c>
      <c r="L27" s="10">
        <v>1</v>
      </c>
      <c r="M27" s="10">
        <v>0</v>
      </c>
      <c r="N27" s="10">
        <v>0</v>
      </c>
      <c r="O27" s="10"/>
      <c r="P27" s="10">
        <v>1</v>
      </c>
      <c r="Q27" s="10" t="s">
        <v>46</v>
      </c>
      <c r="R27" s="10">
        <v>0</v>
      </c>
      <c r="S27">
        <f>4.72/2</f>
        <v>2.36</v>
      </c>
      <c r="T27">
        <f>1.881/2</f>
        <v>0.9405</v>
      </c>
      <c r="U27" s="10"/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3">
        <f>SUM(Z27:AD27)</f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9.9000000000000005E-2</v>
      </c>
      <c r="AN27" s="3">
        <f>SUM(AG27:AM27)</f>
        <v>9.9000000000000005E-2</v>
      </c>
      <c r="AO27" s="10">
        <v>0</v>
      </c>
      <c r="AP27" s="10">
        <v>0.40500000000000003</v>
      </c>
      <c r="AQ27" s="10">
        <v>0</v>
      </c>
      <c r="AR27" s="10">
        <v>1.2529999999999999</v>
      </c>
      <c r="AS27" s="3">
        <f>SUM(AO27:AR27)</f>
        <v>1.6579999999999999</v>
      </c>
      <c r="AT27" s="10" t="s">
        <v>75</v>
      </c>
      <c r="AU27" s="3"/>
    </row>
    <row r="28" spans="1:47" s="6" customFormat="1" x14ac:dyDescent="0.2">
      <c r="A28" s="11" t="s">
        <v>235</v>
      </c>
      <c r="B28" s="16">
        <v>0.999</v>
      </c>
      <c r="C28" s="11"/>
      <c r="D28" s="10">
        <v>0.77500000000000002</v>
      </c>
      <c r="E28" s="10"/>
      <c r="F28" s="10">
        <v>0</v>
      </c>
      <c r="G28" s="10"/>
      <c r="H28" s="10">
        <v>0</v>
      </c>
      <c r="I28" s="3">
        <f>D28+F28+H28</f>
        <v>0.77500000000000002</v>
      </c>
      <c r="J28" s="10" t="s">
        <v>132</v>
      </c>
      <c r="K28" s="18">
        <v>0.95199999999999996</v>
      </c>
      <c r="L28" s="10">
        <v>1</v>
      </c>
      <c r="M28" s="10">
        <v>0</v>
      </c>
      <c r="N28" s="10">
        <v>0</v>
      </c>
      <c r="O28" s="10"/>
      <c r="P28" s="10">
        <v>1</v>
      </c>
      <c r="Q28" s="10" t="s">
        <v>46</v>
      </c>
      <c r="R28" s="10">
        <v>0</v>
      </c>
      <c r="S28">
        <f>4.72/2</f>
        <v>2.36</v>
      </c>
      <c r="T28">
        <f>1.881/2</f>
        <v>0.9405</v>
      </c>
      <c r="U28" s="10"/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3">
        <f>SUM(Z28:AD28)</f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9.9000000000000005E-2</v>
      </c>
      <c r="AN28" s="3">
        <f>SUM(AG28:AM28)</f>
        <v>9.9000000000000005E-2</v>
      </c>
      <c r="AO28" s="10">
        <v>0</v>
      </c>
      <c r="AP28" s="10">
        <v>0</v>
      </c>
      <c r="AQ28" s="10">
        <v>0</v>
      </c>
      <c r="AR28" s="10">
        <v>0</v>
      </c>
      <c r="AS28" s="3">
        <f>SUM(AO28:AR28)</f>
        <v>0</v>
      </c>
      <c r="AT28" s="10" t="s">
        <v>75</v>
      </c>
      <c r="AU28" s="3"/>
    </row>
    <row r="29" spans="1:47" s="6" customFormat="1" x14ac:dyDescent="0.2">
      <c r="A29" s="11" t="s">
        <v>236</v>
      </c>
      <c r="B29" s="16">
        <v>3.0150000000000001</v>
      </c>
      <c r="C29" s="11"/>
      <c r="D29" s="10">
        <v>0.77500000000000002</v>
      </c>
      <c r="E29" s="10"/>
      <c r="F29" s="10">
        <v>0</v>
      </c>
      <c r="G29" s="10"/>
      <c r="H29" s="10">
        <v>0</v>
      </c>
      <c r="I29" s="3">
        <f>D29+F29+H29</f>
        <v>0.77500000000000002</v>
      </c>
      <c r="J29" s="10" t="s">
        <v>132</v>
      </c>
      <c r="K29" s="18">
        <v>0.95199999999999996</v>
      </c>
      <c r="L29" s="10">
        <v>1</v>
      </c>
      <c r="M29" s="10">
        <v>0</v>
      </c>
      <c r="N29" s="10">
        <v>0</v>
      </c>
      <c r="O29" s="10"/>
      <c r="P29" s="10">
        <v>1</v>
      </c>
      <c r="Q29" s="10" t="s">
        <v>46</v>
      </c>
      <c r="R29" s="10">
        <v>0</v>
      </c>
      <c r="S29">
        <f>4.72/2</f>
        <v>2.36</v>
      </c>
      <c r="T29">
        <f>1.881/2</f>
        <v>0.9405</v>
      </c>
      <c r="U29" s="10"/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3">
        <f>SUM(Z29:AD29)</f>
        <v>0</v>
      </c>
      <c r="AF29" s="10">
        <v>0</v>
      </c>
      <c r="AG29" s="10">
        <f>0.977</f>
        <v>0.97699999999999998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9.9000000000000005E-2</v>
      </c>
      <c r="AN29" s="3">
        <f>SUM(AG29:AM29)</f>
        <v>1.0760000000000001</v>
      </c>
      <c r="AO29" s="10">
        <v>0</v>
      </c>
      <c r="AP29" s="10">
        <v>0</v>
      </c>
      <c r="AQ29" s="10">
        <v>0</v>
      </c>
      <c r="AR29" s="10">
        <v>0</v>
      </c>
      <c r="AS29" s="3">
        <f>SUM(AO29:AR29)</f>
        <v>0</v>
      </c>
      <c r="AT29" s="10" t="s">
        <v>75</v>
      </c>
      <c r="AU29" s="3"/>
    </row>
    <row r="30" spans="1:47" s="6" customFormat="1" x14ac:dyDescent="0.2">
      <c r="A30" s="10" t="s">
        <v>237</v>
      </c>
      <c r="B30" s="16">
        <v>0.999</v>
      </c>
      <c r="C30" s="11"/>
      <c r="D30" s="10">
        <v>0.77500000000000002</v>
      </c>
      <c r="E30" s="10"/>
      <c r="F30" s="10">
        <v>0</v>
      </c>
      <c r="G30" s="10"/>
      <c r="H30" s="10">
        <v>0</v>
      </c>
      <c r="I30" s="3">
        <f>D30+F30+H30</f>
        <v>0.77500000000000002</v>
      </c>
      <c r="J30" s="10"/>
      <c r="K30" s="18">
        <v>0.95199999999999996</v>
      </c>
      <c r="L30" s="10">
        <v>1</v>
      </c>
      <c r="M30" s="10">
        <v>0</v>
      </c>
      <c r="N30" s="10">
        <v>0</v>
      </c>
      <c r="O30" s="10"/>
      <c r="P30" s="10">
        <v>1</v>
      </c>
      <c r="Q30" s="10" t="s">
        <v>46</v>
      </c>
      <c r="R30" s="10">
        <v>0</v>
      </c>
      <c r="S30">
        <f>4.72/2</f>
        <v>2.36</v>
      </c>
      <c r="T30">
        <f>1.881/2</f>
        <v>0.9405</v>
      </c>
      <c r="U30" s="10"/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3">
        <f>SUM(Z30:AD30)</f>
        <v>0</v>
      </c>
      <c r="AF30" s="10">
        <v>0</v>
      </c>
      <c r="AG30" s="10">
        <f>0.977</f>
        <v>0.97699999999999998</v>
      </c>
      <c r="AH30" s="10">
        <v>0</v>
      </c>
      <c r="AI30" s="10">
        <v>0</v>
      </c>
      <c r="AJ30" s="10">
        <v>0</v>
      </c>
      <c r="AK30" s="10">
        <v>0</v>
      </c>
      <c r="AL30" s="10">
        <v>0.53500000000000003</v>
      </c>
      <c r="AM30" s="10">
        <v>0</v>
      </c>
      <c r="AN30" s="3">
        <f>SUM(AG30:AM30)</f>
        <v>1.512</v>
      </c>
      <c r="AO30" s="10">
        <v>0</v>
      </c>
      <c r="AP30" s="10">
        <v>0</v>
      </c>
      <c r="AQ30" s="10">
        <v>0</v>
      </c>
      <c r="AR30" s="10">
        <v>0</v>
      </c>
      <c r="AS30" s="3">
        <f>SUM(AO30:AR30)</f>
        <v>0</v>
      </c>
      <c r="AT30" s="10" t="s">
        <v>75</v>
      </c>
      <c r="AU30" s="3"/>
    </row>
    <row r="31" spans="1:47" s="7" customFormat="1" x14ac:dyDescent="0.2">
      <c r="A31" s="11" t="s">
        <v>238</v>
      </c>
      <c r="B31" s="16">
        <v>1.798</v>
      </c>
      <c r="C31" s="11"/>
      <c r="D31" s="10">
        <v>0.77500000000000002</v>
      </c>
      <c r="E31" s="10"/>
      <c r="F31" s="10">
        <v>0</v>
      </c>
      <c r="G31" s="10"/>
      <c r="H31" s="10">
        <v>0</v>
      </c>
      <c r="I31" s="3">
        <f>D31+F31+H31</f>
        <v>0.77500000000000002</v>
      </c>
      <c r="J31" s="10"/>
      <c r="K31" s="18">
        <v>0.95199999999999996</v>
      </c>
      <c r="L31" s="10">
        <v>1</v>
      </c>
      <c r="M31" s="10">
        <v>0</v>
      </c>
      <c r="N31" s="10">
        <v>0</v>
      </c>
      <c r="O31" s="10"/>
      <c r="P31" s="10">
        <v>1</v>
      </c>
      <c r="Q31" s="10" t="s">
        <v>46</v>
      </c>
      <c r="R31" s="10">
        <v>0</v>
      </c>
      <c r="S31">
        <f>4.72/2</f>
        <v>2.36</v>
      </c>
      <c r="T31">
        <f>1.881/2</f>
        <v>0.9405</v>
      </c>
      <c r="U31" s="10"/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3">
        <f>SUM(Z31:AD31)</f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3">
        <f>SUM(AG31:AM31)</f>
        <v>0</v>
      </c>
      <c r="AO31" s="10">
        <v>0</v>
      </c>
      <c r="AP31" s="10">
        <v>0</v>
      </c>
      <c r="AQ31" s="10">
        <v>0</v>
      </c>
      <c r="AR31" s="10">
        <v>0</v>
      </c>
      <c r="AS31" s="3">
        <f>SUM(AO31:AR31)</f>
        <v>0</v>
      </c>
      <c r="AT31" s="10" t="s">
        <v>75</v>
      </c>
      <c r="AU31" s="3"/>
    </row>
    <row r="32" spans="1:47" s="7" customFormat="1" x14ac:dyDescent="0.2">
      <c r="A32" s="3" t="s">
        <v>48</v>
      </c>
      <c r="B32" s="16">
        <v>1.798</v>
      </c>
      <c r="C32" s="5">
        <v>0.7</v>
      </c>
      <c r="D32" s="3">
        <f>C32*0.775</f>
        <v>0.54249999999999998</v>
      </c>
      <c r="E32" s="6"/>
      <c r="F32" s="6">
        <v>0</v>
      </c>
      <c r="G32" s="7">
        <v>0.3</v>
      </c>
      <c r="H32" s="7">
        <f>3.595 *G32</f>
        <v>1.0785</v>
      </c>
      <c r="I32" s="3">
        <f>D32+F32+H32</f>
        <v>1.621</v>
      </c>
      <c r="J32" s="3" t="s">
        <v>44</v>
      </c>
      <c r="K32" s="18">
        <v>2.5499999999999998</v>
      </c>
      <c r="L32" s="3">
        <v>1</v>
      </c>
      <c r="M32" s="3">
        <v>0</v>
      </c>
      <c r="N32" s="3">
        <v>1</v>
      </c>
      <c r="O32" s="3" t="s">
        <v>45</v>
      </c>
      <c r="P32" s="3">
        <v>1</v>
      </c>
      <c r="Q32" s="3" t="s">
        <v>46</v>
      </c>
      <c r="R32" s="3">
        <v>0</v>
      </c>
      <c r="S32">
        <f>4.72/2</f>
        <v>2.36</v>
      </c>
      <c r="T32">
        <f>1.881/2</f>
        <v>0.9405</v>
      </c>
      <c r="U32" s="3"/>
      <c r="V32" s="3">
        <v>3.8780000000000001</v>
      </c>
      <c r="W32" s="3">
        <v>0</v>
      </c>
      <c r="X32" s="3">
        <v>3.8780000000000001</v>
      </c>
      <c r="Y32" s="3">
        <v>3.8780000000000001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f>SUM(Z32:AD32)</f>
        <v>0</v>
      </c>
      <c r="AF32" s="3">
        <v>0</v>
      </c>
      <c r="AG32" s="3">
        <v>0.97699999999999998</v>
      </c>
      <c r="AH32" s="3">
        <v>0.96099999999999997</v>
      </c>
      <c r="AI32" s="3">
        <v>0</v>
      </c>
      <c r="AJ32" s="3">
        <v>0</v>
      </c>
      <c r="AK32" s="3">
        <v>0.624</v>
      </c>
      <c r="AL32" s="3">
        <v>0</v>
      </c>
      <c r="AM32" s="3">
        <v>0</v>
      </c>
      <c r="AN32" s="3">
        <f>SUM(AG32:AM32)</f>
        <v>2.5619999999999998</v>
      </c>
      <c r="AO32" s="3">
        <v>0.37</v>
      </c>
      <c r="AP32" s="3">
        <v>0.40500000000000003</v>
      </c>
      <c r="AQ32" s="3">
        <v>0</v>
      </c>
      <c r="AR32" s="3">
        <v>1.2529999999999999</v>
      </c>
      <c r="AS32" s="3">
        <f>SUM(AO32:AR32)</f>
        <v>2.028</v>
      </c>
      <c r="AT32" s="3" t="s">
        <v>47</v>
      </c>
      <c r="AU32" s="6"/>
    </row>
    <row r="33" spans="1:47" s="7" customFormat="1" x14ac:dyDescent="0.2">
      <c r="A33" s="3" t="s">
        <v>49</v>
      </c>
      <c r="B33" s="16">
        <v>3.0150000000000001</v>
      </c>
      <c r="C33" s="4"/>
      <c r="D33" s="3">
        <v>0</v>
      </c>
      <c r="E33" s="3"/>
      <c r="F33" s="3">
        <v>3.1520000000000001</v>
      </c>
      <c r="G33" s="3"/>
      <c r="H33" s="3">
        <v>0</v>
      </c>
      <c r="I33" s="3">
        <f>D33+F33+H33</f>
        <v>3.1520000000000001</v>
      </c>
      <c r="J33" s="3"/>
      <c r="K33" s="18">
        <v>2.9609999999999999</v>
      </c>
      <c r="L33" s="3">
        <v>1</v>
      </c>
      <c r="M33" s="3">
        <v>0</v>
      </c>
      <c r="N33" s="3">
        <v>1</v>
      </c>
      <c r="O33" s="3" t="s">
        <v>50</v>
      </c>
      <c r="P33" s="3">
        <v>1</v>
      </c>
      <c r="Q33" s="3" t="s">
        <v>46</v>
      </c>
      <c r="R33" s="3">
        <v>0</v>
      </c>
      <c r="S33">
        <f>4.72/2</f>
        <v>2.36</v>
      </c>
      <c r="T33">
        <f>1.881/2</f>
        <v>0.9405</v>
      </c>
      <c r="U33" s="3"/>
      <c r="V33" s="3">
        <v>3.8780000000000001</v>
      </c>
      <c r="W33" s="3">
        <v>0</v>
      </c>
      <c r="X33" s="3">
        <v>0</v>
      </c>
      <c r="Y33" s="3">
        <v>3.8780000000000001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f>SUM(Z33:AD33)</f>
        <v>0</v>
      </c>
      <c r="AF33" s="3">
        <v>0</v>
      </c>
      <c r="AG33" s="3">
        <f>0.977</f>
        <v>0.97699999999999998</v>
      </c>
      <c r="AH33" s="3">
        <v>0.96099999999999997</v>
      </c>
      <c r="AI33" s="3">
        <v>1.9490000000000001</v>
      </c>
      <c r="AJ33" s="3">
        <v>0</v>
      </c>
      <c r="AK33" s="3">
        <v>0.624</v>
      </c>
      <c r="AL33" s="3">
        <v>0</v>
      </c>
      <c r="AM33" s="3">
        <v>0</v>
      </c>
      <c r="AN33" s="3">
        <f>SUM(AG33:AM33)</f>
        <v>4.5110000000000001</v>
      </c>
      <c r="AO33" s="3">
        <v>0.37</v>
      </c>
      <c r="AP33" s="3">
        <v>0.40500000000000003</v>
      </c>
      <c r="AQ33" s="3">
        <v>0</v>
      </c>
      <c r="AR33" s="3">
        <v>0</v>
      </c>
      <c r="AS33" s="3">
        <f>SUM(AO33:AR33)</f>
        <v>0.77500000000000002</v>
      </c>
      <c r="AT33" s="3" t="s">
        <v>47</v>
      </c>
      <c r="AU33" s="2"/>
    </row>
    <row r="34" spans="1:47" s="7" customFormat="1" x14ac:dyDescent="0.2">
      <c r="A34" s="3" t="s">
        <v>102</v>
      </c>
      <c r="B34" s="16">
        <v>1.798</v>
      </c>
      <c r="C34" s="5"/>
      <c r="D34" s="3">
        <v>0.77500000000000002</v>
      </c>
      <c r="E34" s="3"/>
      <c r="F34" s="3">
        <v>0</v>
      </c>
      <c r="G34" s="3"/>
      <c r="H34" s="3">
        <v>0</v>
      </c>
      <c r="I34" s="3">
        <f>D34+F34+H34</f>
        <v>0.77500000000000002</v>
      </c>
      <c r="J34" s="3"/>
      <c r="K34" s="18">
        <v>2.5499999999999998</v>
      </c>
      <c r="L34" s="3">
        <v>1</v>
      </c>
      <c r="M34" s="3">
        <v>0</v>
      </c>
      <c r="N34" s="3">
        <v>1</v>
      </c>
      <c r="O34" s="3" t="s">
        <v>52</v>
      </c>
      <c r="P34" s="3">
        <v>0</v>
      </c>
      <c r="Q34" s="3"/>
      <c r="R34" s="3">
        <v>0</v>
      </c>
      <c r="S34">
        <f>4.72/2</f>
        <v>2.36</v>
      </c>
      <c r="T34">
        <f>1.881/2</f>
        <v>0.9405</v>
      </c>
      <c r="U34" s="3"/>
      <c r="V34" s="3">
        <v>3.8780000000000001</v>
      </c>
      <c r="W34" s="3">
        <v>0</v>
      </c>
      <c r="X34" s="3">
        <v>0</v>
      </c>
      <c r="Y34" s="3">
        <v>3.8780000000000001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f>SUM(Z34:AD34)</f>
        <v>0</v>
      </c>
      <c r="AF34" s="3">
        <v>0</v>
      </c>
      <c r="AG34" s="3">
        <f>0.977</f>
        <v>0.97699999999999998</v>
      </c>
      <c r="AH34" s="3">
        <v>0</v>
      </c>
      <c r="AI34" s="3">
        <v>0</v>
      </c>
      <c r="AJ34" s="3">
        <v>0</v>
      </c>
      <c r="AK34" s="3">
        <v>0</v>
      </c>
      <c r="AL34" s="3">
        <v>0.53500000000000003</v>
      </c>
      <c r="AM34" s="3">
        <v>0</v>
      </c>
      <c r="AN34" s="3">
        <f>SUM(AG34:AM34)</f>
        <v>1.512</v>
      </c>
      <c r="AO34" s="3">
        <v>0</v>
      </c>
      <c r="AP34" s="3">
        <v>0.40500000000000003</v>
      </c>
      <c r="AQ34" s="3">
        <v>0</v>
      </c>
      <c r="AR34" s="3">
        <v>1.2529999999999999</v>
      </c>
      <c r="AS34" s="3">
        <f>SUM(AO34:AR34)</f>
        <v>1.6579999999999999</v>
      </c>
      <c r="AT34" s="3" t="s">
        <v>47</v>
      </c>
      <c r="AU34" s="6"/>
    </row>
    <row r="35" spans="1:47" s="7" customFormat="1" x14ac:dyDescent="0.2">
      <c r="A35" s="3" t="s">
        <v>103</v>
      </c>
      <c r="B35" s="16">
        <v>1.798</v>
      </c>
      <c r="C35" s="5">
        <v>0.7</v>
      </c>
      <c r="D35" s="3">
        <f>C35*0.775</f>
        <v>0.54249999999999998</v>
      </c>
      <c r="E35" s="3">
        <v>0.3</v>
      </c>
      <c r="F35" s="3">
        <f>E35*3.152</f>
        <v>0.9456</v>
      </c>
      <c r="G35" s="3"/>
      <c r="H35" s="3">
        <v>0</v>
      </c>
      <c r="I35" s="3">
        <f>D35+F35+H35</f>
        <v>1.4881</v>
      </c>
      <c r="J35" s="3" t="s">
        <v>89</v>
      </c>
      <c r="K35" s="18">
        <v>2.5499999999999998</v>
      </c>
      <c r="L35" s="3">
        <v>1</v>
      </c>
      <c r="M35" s="3">
        <v>0</v>
      </c>
      <c r="N35" s="3">
        <v>1</v>
      </c>
      <c r="O35" s="3" t="s">
        <v>45</v>
      </c>
      <c r="P35" s="3">
        <v>1</v>
      </c>
      <c r="Q35" s="3" t="s">
        <v>46</v>
      </c>
      <c r="R35" s="3">
        <v>0</v>
      </c>
      <c r="S35">
        <f>4.72/2</f>
        <v>2.36</v>
      </c>
      <c r="T35">
        <f>1.881/2</f>
        <v>0.9405</v>
      </c>
      <c r="U35" s="3"/>
      <c r="V35" s="3">
        <v>3.8780000000000001</v>
      </c>
      <c r="W35" s="3">
        <v>0</v>
      </c>
      <c r="X35" s="3">
        <v>0</v>
      </c>
      <c r="Y35" s="3">
        <v>3.8780000000000001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f>SUM(Z35:AD35)</f>
        <v>0</v>
      </c>
      <c r="AF35" s="3">
        <v>0</v>
      </c>
      <c r="AG35" s="3">
        <f>0.977</f>
        <v>0.97699999999999998</v>
      </c>
      <c r="AH35" s="3">
        <v>0.96099999999999997</v>
      </c>
      <c r="AI35" s="3">
        <v>0</v>
      </c>
      <c r="AJ35" s="3">
        <v>0</v>
      </c>
      <c r="AK35" s="3">
        <v>0</v>
      </c>
      <c r="AL35" s="3">
        <v>0.53500000000000003</v>
      </c>
      <c r="AM35" s="3">
        <v>0</v>
      </c>
      <c r="AN35" s="3">
        <f>SUM(AG35:AM35)</f>
        <v>2.4729999999999999</v>
      </c>
      <c r="AO35" s="3">
        <v>0.37</v>
      </c>
      <c r="AP35" s="3">
        <v>0.40500000000000003</v>
      </c>
      <c r="AQ35" s="3">
        <v>0</v>
      </c>
      <c r="AR35" s="3">
        <v>1.2529999999999999</v>
      </c>
      <c r="AS35" s="3">
        <f>SUM(AO35:AR35)</f>
        <v>2.028</v>
      </c>
      <c r="AT35" s="3" t="s">
        <v>47</v>
      </c>
      <c r="AU35" s="6"/>
    </row>
    <row r="36" spans="1:47" s="7" customFormat="1" x14ac:dyDescent="0.2">
      <c r="A36" s="3" t="s">
        <v>104</v>
      </c>
      <c r="B36" s="16">
        <v>1.798</v>
      </c>
      <c r="C36" s="4"/>
      <c r="D36" s="3">
        <v>0.77500000000000002</v>
      </c>
      <c r="E36" s="3"/>
      <c r="F36" s="3">
        <v>0</v>
      </c>
      <c r="G36" s="3"/>
      <c r="H36" s="3">
        <v>0</v>
      </c>
      <c r="I36" s="3">
        <f>D36+F36+H36</f>
        <v>0.77500000000000002</v>
      </c>
      <c r="J36" s="3"/>
      <c r="K36" s="18">
        <v>0.95199999999999996</v>
      </c>
      <c r="L36" s="3">
        <v>1</v>
      </c>
      <c r="M36" s="3">
        <v>0</v>
      </c>
      <c r="N36" s="3">
        <v>1</v>
      </c>
      <c r="O36" s="3" t="s">
        <v>45</v>
      </c>
      <c r="P36" s="3">
        <v>1</v>
      </c>
      <c r="Q36" s="3" t="s">
        <v>46</v>
      </c>
      <c r="R36" s="3">
        <v>0</v>
      </c>
      <c r="S36">
        <f>4.72/2</f>
        <v>2.36</v>
      </c>
      <c r="T36">
        <f>1.881/2</f>
        <v>0.9405</v>
      </c>
      <c r="U36" s="3"/>
      <c r="V36" s="3">
        <v>3.8780000000000001</v>
      </c>
      <c r="W36" s="3">
        <v>3.8780000000000001</v>
      </c>
      <c r="X36" s="3">
        <v>3.8780000000000001</v>
      </c>
      <c r="Y36" s="3">
        <v>3.8780000000000001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f>SUM(Z36:AD36)</f>
        <v>0</v>
      </c>
      <c r="AF36" s="3">
        <v>0</v>
      </c>
      <c r="AG36" s="3">
        <f>0.977</f>
        <v>0.97699999999999998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f>SUM(AG36:AM36)</f>
        <v>0.97699999999999998</v>
      </c>
      <c r="AO36" s="3">
        <v>0.37</v>
      </c>
      <c r="AP36" s="3">
        <v>0.40500000000000003</v>
      </c>
      <c r="AQ36" s="3">
        <v>0</v>
      </c>
      <c r="AR36" s="3">
        <v>1.2529999999999999</v>
      </c>
      <c r="AS36" s="3">
        <f>SUM(AO36:AR36)</f>
        <v>2.028</v>
      </c>
      <c r="AT36" s="3" t="s">
        <v>47</v>
      </c>
      <c r="AU36" s="6"/>
    </row>
    <row r="37" spans="1:47" x14ac:dyDescent="0.2">
      <c r="A37" s="3" t="s">
        <v>105</v>
      </c>
      <c r="B37" s="16">
        <v>1.798</v>
      </c>
      <c r="C37" s="4"/>
      <c r="D37" s="3">
        <v>0.77500000000000002</v>
      </c>
      <c r="E37" s="3"/>
      <c r="F37" s="3">
        <v>0</v>
      </c>
      <c r="G37" s="3"/>
      <c r="H37" s="3">
        <v>0</v>
      </c>
      <c r="I37" s="3">
        <f>D37+F37+H37</f>
        <v>0.77500000000000002</v>
      </c>
      <c r="J37" s="3"/>
      <c r="K37" s="18">
        <v>2.5499999999999998</v>
      </c>
      <c r="L37" s="3">
        <v>1</v>
      </c>
      <c r="M37" s="3">
        <v>0</v>
      </c>
      <c r="N37" s="3">
        <v>1</v>
      </c>
      <c r="O37" s="3" t="s">
        <v>52</v>
      </c>
      <c r="P37" s="3">
        <v>1</v>
      </c>
      <c r="Q37" s="3" t="s">
        <v>46</v>
      </c>
      <c r="R37" s="3">
        <v>0</v>
      </c>
      <c r="S37">
        <f>4.72/2</f>
        <v>2.36</v>
      </c>
      <c r="T37">
        <f>1.881/2</f>
        <v>0.9405</v>
      </c>
      <c r="U37" s="3"/>
      <c r="V37" s="3">
        <v>3.8780000000000001</v>
      </c>
      <c r="W37" s="3">
        <v>0</v>
      </c>
      <c r="X37" s="3">
        <v>0</v>
      </c>
      <c r="Y37" s="3">
        <v>3.8780000000000001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f>SUM(Z37:AD37)</f>
        <v>0</v>
      </c>
      <c r="AF37" s="3">
        <v>0</v>
      </c>
      <c r="AG37" s="3">
        <f>0.977</f>
        <v>0.97699999999999998</v>
      </c>
      <c r="AH37" s="3">
        <v>0</v>
      </c>
      <c r="AI37" s="3">
        <v>1.9490000000000001</v>
      </c>
      <c r="AJ37" s="3">
        <v>0</v>
      </c>
      <c r="AK37" s="3">
        <v>0</v>
      </c>
      <c r="AL37" s="3">
        <v>0.53500000000000003</v>
      </c>
      <c r="AM37" s="3">
        <v>0</v>
      </c>
      <c r="AN37" s="3">
        <f>SUM(AG37:AM37)</f>
        <v>3.4610000000000003</v>
      </c>
      <c r="AO37" s="3">
        <v>0.37</v>
      </c>
      <c r="AP37" s="3">
        <v>0.40500000000000003</v>
      </c>
      <c r="AQ37" s="3">
        <v>0</v>
      </c>
      <c r="AR37" s="3">
        <v>1.2529999999999999</v>
      </c>
      <c r="AS37" s="3">
        <f>SUM(AO37:AR37)</f>
        <v>2.028</v>
      </c>
      <c r="AT37" s="3" t="s">
        <v>47</v>
      </c>
      <c r="AU37" s="6"/>
    </row>
    <row r="38" spans="1:47" s="7" customFormat="1" x14ac:dyDescent="0.2">
      <c r="A38" s="3" t="s">
        <v>106</v>
      </c>
      <c r="B38" s="16">
        <v>3.0150000000000001</v>
      </c>
      <c r="C38" s="4"/>
      <c r="D38" s="3">
        <v>0.77500000000000002</v>
      </c>
      <c r="E38" s="3"/>
      <c r="F38" s="3">
        <v>0</v>
      </c>
      <c r="G38" s="3"/>
      <c r="H38" s="3">
        <v>0</v>
      </c>
      <c r="I38" s="3">
        <f>D38+F38+H38</f>
        <v>0.77500000000000002</v>
      </c>
      <c r="J38" s="3"/>
      <c r="K38" s="18">
        <v>0.95199999999999996</v>
      </c>
      <c r="L38" s="3">
        <v>1</v>
      </c>
      <c r="M38" s="3">
        <v>0</v>
      </c>
      <c r="N38" s="3">
        <v>1</v>
      </c>
      <c r="O38" s="3" t="s">
        <v>70</v>
      </c>
      <c r="P38" s="3">
        <v>1</v>
      </c>
      <c r="Q38" s="3" t="s">
        <v>46</v>
      </c>
      <c r="R38" s="3">
        <v>0</v>
      </c>
      <c r="S38">
        <f>4.72/2</f>
        <v>2.36</v>
      </c>
      <c r="T38">
        <f>1.881/2</f>
        <v>0.9405</v>
      </c>
      <c r="U38" s="3"/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f>SUM(Z38:AD38)</f>
        <v>0</v>
      </c>
      <c r="AF38" s="3">
        <v>0</v>
      </c>
      <c r="AG38" s="3">
        <f>0.977</f>
        <v>0.97699999999999998</v>
      </c>
      <c r="AH38" s="3">
        <v>0</v>
      </c>
      <c r="AI38" s="3">
        <v>1.9490000000000001</v>
      </c>
      <c r="AJ38" s="3">
        <v>0</v>
      </c>
      <c r="AK38" s="3">
        <v>0</v>
      </c>
      <c r="AL38" s="3">
        <v>0.53500000000000003</v>
      </c>
      <c r="AM38" s="3">
        <v>0</v>
      </c>
      <c r="AN38" s="3">
        <f>SUM(AG38:AM38)</f>
        <v>3.4610000000000003</v>
      </c>
      <c r="AO38" s="3">
        <v>0.37</v>
      </c>
      <c r="AP38" s="3">
        <v>0.40500000000000003</v>
      </c>
      <c r="AQ38" s="3">
        <v>0</v>
      </c>
      <c r="AR38" s="3">
        <v>1.2529999999999999</v>
      </c>
      <c r="AS38" s="3">
        <f>SUM(AO38:AR38)</f>
        <v>2.028</v>
      </c>
      <c r="AT38" s="3" t="s">
        <v>47</v>
      </c>
      <c r="AU38" s="6"/>
    </row>
    <row r="39" spans="1:47" s="7" customFormat="1" x14ac:dyDescent="0.2">
      <c r="A39" s="3" t="s">
        <v>107</v>
      </c>
      <c r="B39" s="16">
        <v>3.0150000000000001</v>
      </c>
      <c r="C39" s="5"/>
      <c r="D39" s="3">
        <v>0.77500000000000002</v>
      </c>
      <c r="E39" s="3"/>
      <c r="F39" s="3">
        <v>0</v>
      </c>
      <c r="G39" s="3"/>
      <c r="H39" s="3">
        <v>0</v>
      </c>
      <c r="I39" s="3">
        <f>D39+F39+H39</f>
        <v>0.77500000000000002</v>
      </c>
      <c r="J39" s="3" t="s">
        <v>108</v>
      </c>
      <c r="K39" s="18">
        <v>2.5499999999999998</v>
      </c>
      <c r="L39" s="3">
        <v>1</v>
      </c>
      <c r="M39" s="3">
        <v>0</v>
      </c>
      <c r="N39" s="3">
        <v>1</v>
      </c>
      <c r="O39" s="3" t="s">
        <v>90</v>
      </c>
      <c r="P39" s="3">
        <v>1</v>
      </c>
      <c r="Q39" s="3" t="s">
        <v>90</v>
      </c>
      <c r="R39" s="3">
        <v>0</v>
      </c>
      <c r="S39">
        <f>4.72/2</f>
        <v>2.36</v>
      </c>
      <c r="T39">
        <f>1.881/2</f>
        <v>0.9405</v>
      </c>
      <c r="U39" s="3"/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f>SUM(Z39:AD39)</f>
        <v>0</v>
      </c>
      <c r="AF39" s="3">
        <v>0</v>
      </c>
      <c r="AG39" s="3">
        <f>0.977</f>
        <v>0.97699999999999998</v>
      </c>
      <c r="AH39" s="3">
        <v>0</v>
      </c>
      <c r="AI39" s="3">
        <v>0</v>
      </c>
      <c r="AJ39" s="3">
        <v>0</v>
      </c>
      <c r="AK39" s="3">
        <v>0</v>
      </c>
      <c r="AL39" s="3">
        <v>0.53500000000000003</v>
      </c>
      <c r="AM39" s="3">
        <v>0</v>
      </c>
      <c r="AN39" s="3">
        <f>SUM(AG39:AM39)</f>
        <v>1.512</v>
      </c>
      <c r="AO39" s="3">
        <v>0</v>
      </c>
      <c r="AP39" s="3">
        <v>0</v>
      </c>
      <c r="AQ39" s="3">
        <v>0</v>
      </c>
      <c r="AR39" s="3">
        <v>1.2529999999999999</v>
      </c>
      <c r="AS39" s="3">
        <f>SUM(AO39:AR39)</f>
        <v>1.2529999999999999</v>
      </c>
      <c r="AT39" s="3" t="s">
        <v>47</v>
      </c>
      <c r="AU39" s="6"/>
    </row>
    <row r="40" spans="1:47" x14ac:dyDescent="0.2">
      <c r="A40" s="3" t="s">
        <v>109</v>
      </c>
      <c r="B40" s="16">
        <v>3.0150000000000001</v>
      </c>
      <c r="C40" s="5"/>
      <c r="D40" s="3">
        <v>0.77500000000000002</v>
      </c>
      <c r="E40" s="3"/>
      <c r="F40" s="3">
        <v>0</v>
      </c>
      <c r="G40" s="3"/>
      <c r="H40" s="3">
        <v>0</v>
      </c>
      <c r="I40" s="3">
        <f>D40+F40+H40</f>
        <v>0.77500000000000002</v>
      </c>
      <c r="J40" s="3"/>
      <c r="K40" s="18">
        <v>2.5499999999999998</v>
      </c>
      <c r="L40" s="3">
        <v>1</v>
      </c>
      <c r="M40" s="3">
        <v>0</v>
      </c>
      <c r="N40" s="3">
        <v>1</v>
      </c>
      <c r="O40" s="3" t="s">
        <v>55</v>
      </c>
      <c r="P40" s="3">
        <v>1</v>
      </c>
      <c r="Q40" s="3" t="s">
        <v>67</v>
      </c>
      <c r="R40" s="3">
        <v>0</v>
      </c>
      <c r="S40">
        <f>4.72/2</f>
        <v>2.36</v>
      </c>
      <c r="T40">
        <f>1.881/2</f>
        <v>0.9405</v>
      </c>
      <c r="U40" s="3"/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f>SUM(Z40:AD40)</f>
        <v>0</v>
      </c>
      <c r="AF40" s="3">
        <v>0</v>
      </c>
      <c r="AG40" s="3">
        <f>0.977</f>
        <v>0.97699999999999998</v>
      </c>
      <c r="AH40" s="3">
        <v>0</v>
      </c>
      <c r="AI40" s="3">
        <v>1.9490000000000001</v>
      </c>
      <c r="AJ40" s="3">
        <v>0</v>
      </c>
      <c r="AK40" s="3">
        <v>0</v>
      </c>
      <c r="AL40" s="3">
        <v>0.53500000000000003</v>
      </c>
      <c r="AM40" s="3">
        <v>0</v>
      </c>
      <c r="AN40" s="3">
        <f>SUM(AG40:AM40)</f>
        <v>3.4610000000000003</v>
      </c>
      <c r="AO40" s="3">
        <v>0.37</v>
      </c>
      <c r="AP40" s="3">
        <v>0.40500000000000003</v>
      </c>
      <c r="AQ40" s="3">
        <v>0</v>
      </c>
      <c r="AR40" s="3">
        <v>1.2529999999999999</v>
      </c>
      <c r="AS40" s="3">
        <f>SUM(AO40:AR40)</f>
        <v>2.028</v>
      </c>
      <c r="AT40" s="3" t="s">
        <v>47</v>
      </c>
      <c r="AU40" s="6"/>
    </row>
    <row r="41" spans="1:47" x14ac:dyDescent="0.2">
      <c r="A41" s="3" t="s">
        <v>110</v>
      </c>
      <c r="B41" s="16">
        <v>3.0150000000000001</v>
      </c>
      <c r="C41" s="5"/>
      <c r="D41" s="3">
        <v>0.77500000000000002</v>
      </c>
      <c r="E41" s="3"/>
      <c r="F41" s="3">
        <v>0</v>
      </c>
      <c r="G41" s="3"/>
      <c r="H41" s="3">
        <v>0</v>
      </c>
      <c r="I41" s="3">
        <f>D41+F41+H41</f>
        <v>0.77500000000000002</v>
      </c>
      <c r="J41" s="3"/>
      <c r="K41" s="18">
        <v>2.5499999999999998</v>
      </c>
      <c r="L41" s="3">
        <v>1</v>
      </c>
      <c r="M41" s="3">
        <v>0</v>
      </c>
      <c r="N41" s="3">
        <v>1</v>
      </c>
      <c r="O41" s="3" t="s">
        <v>111</v>
      </c>
      <c r="P41" s="3">
        <v>1</v>
      </c>
      <c r="Q41" s="3" t="s">
        <v>67</v>
      </c>
      <c r="R41" s="3">
        <v>0</v>
      </c>
      <c r="S41">
        <f>4.72/2</f>
        <v>2.36</v>
      </c>
      <c r="T41">
        <f>1.881/2</f>
        <v>0.9405</v>
      </c>
      <c r="U41" s="3"/>
      <c r="V41" s="3">
        <v>3.8780000000000001</v>
      </c>
      <c r="W41" s="3">
        <v>3.8780000000000001</v>
      </c>
      <c r="X41" s="3">
        <v>3.8780000000000001</v>
      </c>
      <c r="Y41" s="3">
        <v>3.8780000000000001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f>SUM(Z41:AD41)</f>
        <v>0</v>
      </c>
      <c r="AF41" s="3">
        <v>0</v>
      </c>
      <c r="AG41" s="3">
        <f>0.977</f>
        <v>0.97699999999999998</v>
      </c>
      <c r="AH41" s="3">
        <v>0</v>
      </c>
      <c r="AI41" s="3">
        <v>0</v>
      </c>
      <c r="AJ41" s="3">
        <v>0</v>
      </c>
      <c r="AK41" s="3">
        <v>0</v>
      </c>
      <c r="AL41" s="3">
        <v>0.53500000000000003</v>
      </c>
      <c r="AM41" s="3">
        <v>0</v>
      </c>
      <c r="AN41" s="3">
        <f>SUM(AG41:AM41)</f>
        <v>1.512</v>
      </c>
      <c r="AO41" s="3">
        <v>0.37</v>
      </c>
      <c r="AP41" s="3">
        <v>0.40500000000000003</v>
      </c>
      <c r="AQ41" s="3">
        <v>0</v>
      </c>
      <c r="AR41" s="3">
        <v>0</v>
      </c>
      <c r="AS41" s="3">
        <f>SUM(AO41:AR41)</f>
        <v>0.77500000000000002</v>
      </c>
      <c r="AT41" s="3" t="s">
        <v>47</v>
      </c>
      <c r="AU41" s="6"/>
    </row>
    <row r="42" spans="1:47" x14ac:dyDescent="0.2">
      <c r="A42" s="3" t="s">
        <v>112</v>
      </c>
      <c r="B42" s="16">
        <v>3.0150000000000001</v>
      </c>
      <c r="C42" s="4"/>
      <c r="D42" s="3">
        <v>0.77500000000000002</v>
      </c>
      <c r="E42" s="3"/>
      <c r="F42" s="3">
        <v>0</v>
      </c>
      <c r="G42" s="3"/>
      <c r="H42" s="3">
        <v>0</v>
      </c>
      <c r="I42" s="3">
        <f>D42+F42+H42</f>
        <v>0.77500000000000002</v>
      </c>
      <c r="J42" s="3"/>
      <c r="K42" s="18">
        <v>0.95199999999999996</v>
      </c>
      <c r="L42" s="3">
        <v>1</v>
      </c>
      <c r="M42" s="3">
        <v>1</v>
      </c>
      <c r="N42" s="3">
        <v>1</v>
      </c>
      <c r="O42" s="3" t="s">
        <v>52</v>
      </c>
      <c r="P42" s="3">
        <v>1</v>
      </c>
      <c r="Q42" s="3" t="s">
        <v>46</v>
      </c>
      <c r="R42" s="3">
        <v>0</v>
      </c>
      <c r="S42">
        <f>4.72/2</f>
        <v>2.36</v>
      </c>
      <c r="T42">
        <f>1.881/2</f>
        <v>0.9405</v>
      </c>
      <c r="U42" s="3"/>
      <c r="V42" s="3">
        <v>0</v>
      </c>
      <c r="W42" s="3">
        <v>0</v>
      </c>
      <c r="X42" s="3">
        <v>3.8780000000000001</v>
      </c>
      <c r="Y42" s="3">
        <v>3.8780000000000001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f>SUM(Z42:AD42)</f>
        <v>0</v>
      </c>
      <c r="AF42" s="3">
        <v>0</v>
      </c>
      <c r="AG42" s="3">
        <f>0.977</f>
        <v>0.97699999999999998</v>
      </c>
      <c r="AH42" s="3">
        <v>0</v>
      </c>
      <c r="AI42" s="3">
        <v>1.9490000000000001</v>
      </c>
      <c r="AJ42" s="3">
        <v>0</v>
      </c>
      <c r="AK42" s="3">
        <v>0</v>
      </c>
      <c r="AL42" s="3">
        <v>0</v>
      </c>
      <c r="AM42" s="3">
        <v>9.9000000000000005E-2</v>
      </c>
      <c r="AN42" s="3">
        <f>SUM(AG42:AM42)</f>
        <v>3.0250000000000004</v>
      </c>
      <c r="AO42" s="3">
        <v>0.37</v>
      </c>
      <c r="AP42" s="3">
        <v>0</v>
      </c>
      <c r="AQ42" s="3">
        <v>0</v>
      </c>
      <c r="AR42" s="3">
        <v>1.2529999999999999</v>
      </c>
      <c r="AS42" s="3">
        <f>SUM(AO42:AR42)</f>
        <v>1.6229999999999998</v>
      </c>
      <c r="AT42" s="3" t="s">
        <v>47</v>
      </c>
      <c r="AU42" s="6"/>
    </row>
    <row r="43" spans="1:47" x14ac:dyDescent="0.2">
      <c r="A43" s="3" t="s">
        <v>113</v>
      </c>
      <c r="B43" s="16">
        <v>3.0150000000000001</v>
      </c>
      <c r="C43" s="4"/>
      <c r="D43" s="3">
        <v>0.77500000000000002</v>
      </c>
      <c r="E43" s="3"/>
      <c r="F43" s="3">
        <v>0</v>
      </c>
      <c r="G43" s="3"/>
      <c r="H43" s="3">
        <v>0</v>
      </c>
      <c r="I43" s="3">
        <f>D43+F43+H43</f>
        <v>0.77500000000000002</v>
      </c>
      <c r="J43" s="3"/>
      <c r="K43" s="18">
        <v>0.95199999999999996</v>
      </c>
      <c r="L43" s="3">
        <v>1</v>
      </c>
      <c r="M43" s="3">
        <v>0</v>
      </c>
      <c r="N43" s="3">
        <v>1</v>
      </c>
      <c r="O43" s="3" t="s">
        <v>88</v>
      </c>
      <c r="P43" s="3">
        <v>1</v>
      </c>
      <c r="Q43" s="3" t="s">
        <v>46</v>
      </c>
      <c r="R43" s="3">
        <v>0</v>
      </c>
      <c r="S43">
        <f>4.72/2</f>
        <v>2.36</v>
      </c>
      <c r="T43">
        <f>1.881/2</f>
        <v>0.9405</v>
      </c>
      <c r="U43" s="3"/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f>SUM(Z43:AD43)</f>
        <v>0</v>
      </c>
      <c r="AF43" s="3">
        <v>0</v>
      </c>
      <c r="AG43" s="3">
        <f>0.977</f>
        <v>0.97699999999999998</v>
      </c>
      <c r="AH43" s="3">
        <v>0</v>
      </c>
      <c r="AI43" s="3">
        <v>1.9490000000000001</v>
      </c>
      <c r="AJ43" s="3">
        <v>0</v>
      </c>
      <c r="AK43" s="3">
        <v>0</v>
      </c>
      <c r="AL43" s="3">
        <v>0.53500000000000003</v>
      </c>
      <c r="AM43" s="3">
        <v>0</v>
      </c>
      <c r="AN43" s="3">
        <f>SUM(AG43:AM43)</f>
        <v>3.4610000000000003</v>
      </c>
      <c r="AO43" s="3">
        <v>0.37</v>
      </c>
      <c r="AP43" s="3">
        <v>0.40500000000000003</v>
      </c>
      <c r="AQ43" s="3">
        <v>0</v>
      </c>
      <c r="AR43" s="3">
        <v>0</v>
      </c>
      <c r="AS43" s="3">
        <f>SUM(AO43:AR43)</f>
        <v>0.77500000000000002</v>
      </c>
      <c r="AT43" s="3" t="s">
        <v>47</v>
      </c>
      <c r="AU43" s="6"/>
    </row>
    <row r="44" spans="1:47" s="7" customFormat="1" x14ac:dyDescent="0.2">
      <c r="A44" s="3" t="s">
        <v>114</v>
      </c>
      <c r="B44" s="16">
        <v>3.0150000000000001</v>
      </c>
      <c r="C44" s="4"/>
      <c r="D44" s="3">
        <v>0.77500000000000002</v>
      </c>
      <c r="E44" s="3"/>
      <c r="F44" s="3">
        <v>0</v>
      </c>
      <c r="G44" s="3"/>
      <c r="H44" s="3">
        <v>0</v>
      </c>
      <c r="I44" s="3">
        <f>D44+F44+H44</f>
        <v>0.77500000000000002</v>
      </c>
      <c r="J44" s="3"/>
      <c r="K44" s="18">
        <v>0.95199999999999996</v>
      </c>
      <c r="L44" s="3">
        <v>1</v>
      </c>
      <c r="M44" s="3">
        <v>0</v>
      </c>
      <c r="N44" s="3">
        <v>1</v>
      </c>
      <c r="O44" s="3" t="s">
        <v>52</v>
      </c>
      <c r="P44" s="3">
        <v>1</v>
      </c>
      <c r="Q44" s="3" t="s">
        <v>46</v>
      </c>
      <c r="R44" s="3">
        <v>0</v>
      </c>
      <c r="S44">
        <f>4.72/2</f>
        <v>2.36</v>
      </c>
      <c r="T44">
        <f>1.881/2</f>
        <v>0.9405</v>
      </c>
      <c r="U44" s="3"/>
      <c r="V44" s="3">
        <v>3.8780000000000001</v>
      </c>
      <c r="W44" s="3">
        <v>0</v>
      </c>
      <c r="X44" s="3">
        <v>3.8780000000000001</v>
      </c>
      <c r="Y44" s="3">
        <v>3.8780000000000001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f>SUM(Z44:AD44)</f>
        <v>0</v>
      </c>
      <c r="AF44" s="3">
        <v>0</v>
      </c>
      <c r="AG44" s="3">
        <f>0.977</f>
        <v>0.97699999999999998</v>
      </c>
      <c r="AH44" s="3">
        <v>0.96099999999999997</v>
      </c>
      <c r="AI44" s="3">
        <v>1.9490000000000001</v>
      </c>
      <c r="AJ44" s="3">
        <v>0</v>
      </c>
      <c r="AK44" s="3">
        <v>0</v>
      </c>
      <c r="AL44" s="3">
        <v>0</v>
      </c>
      <c r="AM44" s="3">
        <v>9.9000000000000005E-2</v>
      </c>
      <c r="AN44" s="3">
        <f>SUM(AG44:AM44)</f>
        <v>3.9860000000000002</v>
      </c>
      <c r="AO44" s="3">
        <v>0.37</v>
      </c>
      <c r="AP44" s="3">
        <v>0.40500000000000003</v>
      </c>
      <c r="AQ44" s="3">
        <v>0</v>
      </c>
      <c r="AR44" s="3">
        <v>1.2529999999999999</v>
      </c>
      <c r="AS44" s="3">
        <f>SUM(AO44:AR44)</f>
        <v>2.028</v>
      </c>
      <c r="AT44" s="3" t="s">
        <v>47</v>
      </c>
      <c r="AU44" s="6"/>
    </row>
    <row r="45" spans="1:47" s="7" customFormat="1" x14ac:dyDescent="0.2">
      <c r="A45" s="3" t="s">
        <v>116</v>
      </c>
      <c r="B45" s="16">
        <v>3.0150000000000001</v>
      </c>
      <c r="C45" s="5"/>
      <c r="D45" s="3">
        <v>0.77500000000000002</v>
      </c>
      <c r="E45" s="3"/>
      <c r="F45" s="3">
        <v>0</v>
      </c>
      <c r="G45" s="3"/>
      <c r="H45" s="3">
        <v>0</v>
      </c>
      <c r="I45" s="3">
        <f>D45+F45+H45</f>
        <v>0.77500000000000002</v>
      </c>
      <c r="J45" s="3"/>
      <c r="K45" s="18">
        <v>2.5499999999999998</v>
      </c>
      <c r="L45" s="3">
        <v>1</v>
      </c>
      <c r="M45" s="3">
        <v>0</v>
      </c>
      <c r="N45" s="3">
        <v>1</v>
      </c>
      <c r="O45" s="3" t="s">
        <v>90</v>
      </c>
      <c r="P45" s="3">
        <v>1</v>
      </c>
      <c r="Q45" s="3" t="s">
        <v>46</v>
      </c>
      <c r="R45" s="3">
        <v>0</v>
      </c>
      <c r="S45">
        <f>4.72/2</f>
        <v>2.36</v>
      </c>
      <c r="T45">
        <f>1.881/2</f>
        <v>0.9405</v>
      </c>
      <c r="U45" s="3"/>
      <c r="V45" s="3">
        <v>3.8780000000000001</v>
      </c>
      <c r="W45" s="3">
        <v>0</v>
      </c>
      <c r="X45" s="3">
        <v>0</v>
      </c>
      <c r="Y45" s="3">
        <v>3.8780000000000001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f>SUM(Z45:AD45)</f>
        <v>0</v>
      </c>
      <c r="AF45" s="3">
        <v>0</v>
      </c>
      <c r="AG45" s="3">
        <f>0.977</f>
        <v>0.97699999999999998</v>
      </c>
      <c r="AH45" s="3">
        <v>0.96099999999999997</v>
      </c>
      <c r="AI45" s="3">
        <v>0</v>
      </c>
      <c r="AJ45" s="3">
        <v>0</v>
      </c>
      <c r="AK45" s="3">
        <v>0</v>
      </c>
      <c r="AL45" s="3">
        <v>0.53500000000000003</v>
      </c>
      <c r="AM45" s="3">
        <v>0</v>
      </c>
      <c r="AN45" s="3">
        <f>SUM(AG45:AM45)</f>
        <v>2.4729999999999999</v>
      </c>
      <c r="AO45" s="3">
        <v>0.37</v>
      </c>
      <c r="AP45" s="3">
        <v>0.40500000000000003</v>
      </c>
      <c r="AQ45" s="3">
        <v>0</v>
      </c>
      <c r="AR45" s="3">
        <v>1.2529999999999999</v>
      </c>
      <c r="AS45" s="3">
        <f>SUM(AO45:AR45)</f>
        <v>2.028</v>
      </c>
      <c r="AT45" s="3" t="s">
        <v>47</v>
      </c>
      <c r="AU45" s="6"/>
    </row>
    <row r="46" spans="1:47" s="7" customFormat="1" x14ac:dyDescent="0.2">
      <c r="A46" s="3" t="s">
        <v>117</v>
      </c>
      <c r="B46" s="16">
        <v>3.0150000000000001</v>
      </c>
      <c r="C46" s="5"/>
      <c r="D46" s="3">
        <v>0.77500000000000002</v>
      </c>
      <c r="E46" s="3"/>
      <c r="F46" s="3">
        <v>0</v>
      </c>
      <c r="G46" s="3"/>
      <c r="H46" s="3">
        <v>0</v>
      </c>
      <c r="I46" s="3">
        <f>D46+F46+H46</f>
        <v>0.77500000000000002</v>
      </c>
      <c r="J46" s="3"/>
      <c r="K46" s="18">
        <v>2.5499999999999998</v>
      </c>
      <c r="L46" s="3">
        <v>1</v>
      </c>
      <c r="M46" s="3">
        <v>0</v>
      </c>
      <c r="N46" s="3">
        <v>1</v>
      </c>
      <c r="O46" s="3" t="s">
        <v>58</v>
      </c>
      <c r="P46" s="3">
        <v>0</v>
      </c>
      <c r="Q46" s="3"/>
      <c r="R46" s="3">
        <v>0</v>
      </c>
      <c r="S46">
        <f>4.72/2</f>
        <v>2.36</v>
      </c>
      <c r="T46">
        <f>1.881/2</f>
        <v>0.9405</v>
      </c>
      <c r="U46" s="3"/>
      <c r="V46" s="3">
        <v>3.8780000000000001</v>
      </c>
      <c r="W46" s="3">
        <v>0</v>
      </c>
      <c r="X46" s="3">
        <v>0</v>
      </c>
      <c r="Y46" s="3">
        <v>3.8780000000000001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f>SUM(Z46:AD46)</f>
        <v>0</v>
      </c>
      <c r="AF46" s="3">
        <v>0</v>
      </c>
      <c r="AG46" s="3">
        <f>0.977</f>
        <v>0.97699999999999998</v>
      </c>
      <c r="AH46" s="3">
        <v>0.96099999999999997</v>
      </c>
      <c r="AI46" s="3">
        <v>0</v>
      </c>
      <c r="AJ46" s="3">
        <v>0</v>
      </c>
      <c r="AK46" s="3">
        <v>0</v>
      </c>
      <c r="AL46" s="3">
        <v>0.53500000000000003</v>
      </c>
      <c r="AM46" s="3">
        <v>0</v>
      </c>
      <c r="AN46" s="3">
        <f>SUM(AG46:AM46)</f>
        <v>2.4729999999999999</v>
      </c>
      <c r="AO46" s="3">
        <v>0.37</v>
      </c>
      <c r="AP46" s="3">
        <v>0.40500000000000003</v>
      </c>
      <c r="AQ46" s="3">
        <v>0</v>
      </c>
      <c r="AR46" s="3">
        <v>1.2529999999999999</v>
      </c>
      <c r="AS46" s="3">
        <f>SUM(AO46:AR46)</f>
        <v>2.028</v>
      </c>
      <c r="AT46" s="3" t="s">
        <v>47</v>
      </c>
      <c r="AU46" s="6"/>
    </row>
    <row r="47" spans="1:47" x14ac:dyDescent="0.2">
      <c r="A47" s="3" t="s">
        <v>118</v>
      </c>
      <c r="B47" s="16">
        <v>3.0150000000000001</v>
      </c>
      <c r="C47" s="4"/>
      <c r="D47" s="3">
        <v>0.77500000000000002</v>
      </c>
      <c r="E47" s="3"/>
      <c r="F47" s="3">
        <v>0</v>
      </c>
      <c r="G47" s="3"/>
      <c r="H47" s="3">
        <v>0</v>
      </c>
      <c r="I47" s="3">
        <f>D47+F47+H47</f>
        <v>0.77500000000000002</v>
      </c>
      <c r="J47" s="3"/>
      <c r="K47" s="18">
        <v>0.95199999999999996</v>
      </c>
      <c r="L47" s="3">
        <v>1</v>
      </c>
      <c r="M47" s="3">
        <v>0</v>
      </c>
      <c r="N47" s="3">
        <v>1</v>
      </c>
      <c r="O47" s="3" t="s">
        <v>90</v>
      </c>
      <c r="P47" s="3">
        <v>1</v>
      </c>
      <c r="Q47" s="3" t="s">
        <v>46</v>
      </c>
      <c r="R47" s="3">
        <v>0</v>
      </c>
      <c r="S47">
        <f>4.72/2</f>
        <v>2.36</v>
      </c>
      <c r="T47">
        <f>1.881/2</f>
        <v>0.9405</v>
      </c>
      <c r="U47" s="3"/>
      <c r="V47" s="3">
        <v>0</v>
      </c>
      <c r="W47" s="3">
        <v>3.8780000000000001</v>
      </c>
      <c r="X47" s="3">
        <v>3.8780000000000001</v>
      </c>
      <c r="Y47" s="3">
        <v>3.8780000000000001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f>SUM(Z47:AD47)</f>
        <v>0</v>
      </c>
      <c r="AF47" s="3">
        <v>0</v>
      </c>
      <c r="AG47" s="3">
        <f>0.977</f>
        <v>0.97699999999999998</v>
      </c>
      <c r="AH47" s="3">
        <v>0</v>
      </c>
      <c r="AI47" s="3">
        <v>0</v>
      </c>
      <c r="AJ47" s="3">
        <v>0</v>
      </c>
      <c r="AK47" s="3">
        <v>0.624</v>
      </c>
      <c r="AL47" s="3">
        <v>0</v>
      </c>
      <c r="AM47" s="3">
        <v>0</v>
      </c>
      <c r="AN47" s="3">
        <f>SUM(AG47:AM47)</f>
        <v>1.601</v>
      </c>
      <c r="AO47" s="3">
        <v>0.37</v>
      </c>
      <c r="AP47" s="3">
        <v>0.40500000000000003</v>
      </c>
      <c r="AQ47" s="3">
        <v>0</v>
      </c>
      <c r="AR47" s="3">
        <v>0</v>
      </c>
      <c r="AS47" s="3">
        <f>SUM(AO47:AR47)</f>
        <v>0.77500000000000002</v>
      </c>
      <c r="AT47" s="3" t="s">
        <v>47</v>
      </c>
      <c r="AU47" s="6"/>
    </row>
    <row r="48" spans="1:47" x14ac:dyDescent="0.2">
      <c r="A48" s="3" t="s">
        <v>120</v>
      </c>
      <c r="B48" s="16">
        <v>3.0150000000000001</v>
      </c>
      <c r="C48" s="4"/>
      <c r="D48" s="3">
        <v>0.77500000000000002</v>
      </c>
      <c r="E48" s="3"/>
      <c r="F48" s="3">
        <v>0</v>
      </c>
      <c r="G48" s="3"/>
      <c r="H48" s="3">
        <v>0</v>
      </c>
      <c r="I48" s="3">
        <f>D48+F48+H48</f>
        <v>0.77500000000000002</v>
      </c>
      <c r="J48" s="3"/>
      <c r="K48" s="18">
        <v>2.5499999999999998</v>
      </c>
      <c r="L48" s="3">
        <v>1</v>
      </c>
      <c r="M48" s="3">
        <v>0</v>
      </c>
      <c r="N48" s="3">
        <v>1</v>
      </c>
      <c r="O48" s="3" t="s">
        <v>50</v>
      </c>
      <c r="P48" s="3">
        <v>1</v>
      </c>
      <c r="Q48" s="3" t="s">
        <v>121</v>
      </c>
      <c r="R48" s="3">
        <v>0</v>
      </c>
      <c r="S48">
        <f>4.72/2</f>
        <v>2.36</v>
      </c>
      <c r="T48">
        <f>1.881/2</f>
        <v>0.9405</v>
      </c>
      <c r="U48" s="3" t="s">
        <v>122</v>
      </c>
      <c r="V48" s="3">
        <v>3.8780000000000001</v>
      </c>
      <c r="W48" s="3">
        <v>3.8780000000000001</v>
      </c>
      <c r="X48" s="3">
        <v>3.8780000000000001</v>
      </c>
      <c r="Y48" s="3">
        <v>3.8780000000000001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f>SUM(Z48:AD48)</f>
        <v>0</v>
      </c>
      <c r="AF48" s="3">
        <v>0</v>
      </c>
      <c r="AG48" s="3">
        <f>0.977</f>
        <v>0.97699999999999998</v>
      </c>
      <c r="AH48" s="3">
        <v>0</v>
      </c>
      <c r="AI48" s="3">
        <v>1.9490000000000001</v>
      </c>
      <c r="AJ48" s="3">
        <v>0</v>
      </c>
      <c r="AK48" s="3">
        <v>0</v>
      </c>
      <c r="AL48" s="3">
        <v>0.53500000000000003</v>
      </c>
      <c r="AM48" s="3">
        <v>0</v>
      </c>
      <c r="AN48" s="3">
        <f>SUM(AG48:AM48)</f>
        <v>3.4610000000000003</v>
      </c>
      <c r="AO48" s="3">
        <v>0.37</v>
      </c>
      <c r="AP48" s="3">
        <v>0.40500000000000003</v>
      </c>
      <c r="AQ48" s="3">
        <v>0</v>
      </c>
      <c r="AR48" s="3">
        <v>0</v>
      </c>
      <c r="AS48" s="3">
        <f>SUM(AO48:AR48)</f>
        <v>0.77500000000000002</v>
      </c>
      <c r="AT48" s="3" t="s">
        <v>47</v>
      </c>
      <c r="AU48" s="6"/>
    </row>
    <row r="49" spans="1:47" s="7" customFormat="1" x14ac:dyDescent="0.2">
      <c r="A49" s="3" t="s">
        <v>123</v>
      </c>
      <c r="B49" s="16">
        <v>3.0150000000000001</v>
      </c>
      <c r="C49" s="5"/>
      <c r="D49" s="3">
        <v>0.77500000000000002</v>
      </c>
      <c r="E49" s="3"/>
      <c r="F49" s="3">
        <v>0</v>
      </c>
      <c r="G49" s="3"/>
      <c r="H49" s="3">
        <v>0</v>
      </c>
      <c r="I49" s="3">
        <f>D49+F49+H49</f>
        <v>0.77500000000000002</v>
      </c>
      <c r="J49" s="3"/>
      <c r="K49" s="18">
        <v>2.5499999999999998</v>
      </c>
      <c r="L49" s="3">
        <v>1</v>
      </c>
      <c r="M49" s="3">
        <v>0</v>
      </c>
      <c r="N49" s="3">
        <v>1</v>
      </c>
      <c r="O49" s="3" t="s">
        <v>90</v>
      </c>
      <c r="P49" s="3">
        <v>1</v>
      </c>
      <c r="Q49" s="3" t="s">
        <v>46</v>
      </c>
      <c r="R49" s="3">
        <v>0</v>
      </c>
      <c r="S49">
        <f>4.72/2</f>
        <v>2.36</v>
      </c>
      <c r="T49">
        <f>1.881/2</f>
        <v>0.9405</v>
      </c>
      <c r="U49" s="3"/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f>SUM(Z49:AD49)</f>
        <v>0</v>
      </c>
      <c r="AF49" s="3">
        <v>0</v>
      </c>
      <c r="AG49" s="3">
        <f>0.977</f>
        <v>0.97699999999999998</v>
      </c>
      <c r="AH49" s="3">
        <v>0.96099999999999997</v>
      </c>
      <c r="AI49" s="3">
        <v>0</v>
      </c>
      <c r="AJ49" s="3">
        <v>0</v>
      </c>
      <c r="AK49" s="3">
        <v>0</v>
      </c>
      <c r="AL49" s="3">
        <v>0.53500000000000003</v>
      </c>
      <c r="AM49" s="3">
        <v>0</v>
      </c>
      <c r="AN49" s="3">
        <f>SUM(AG49:AM49)</f>
        <v>2.4729999999999999</v>
      </c>
      <c r="AO49" s="3">
        <v>0.37</v>
      </c>
      <c r="AP49" s="3">
        <v>0.40500000000000003</v>
      </c>
      <c r="AQ49" s="3">
        <v>1.137</v>
      </c>
      <c r="AR49" s="3">
        <v>1.2529999999999999</v>
      </c>
      <c r="AS49" s="3">
        <f>SUM(AO49:AR49)</f>
        <v>3.165</v>
      </c>
      <c r="AT49" s="3" t="s">
        <v>47</v>
      </c>
      <c r="AU49" s="6"/>
    </row>
    <row r="50" spans="1:47" x14ac:dyDescent="0.2">
      <c r="A50" s="3" t="s">
        <v>124</v>
      </c>
      <c r="B50" s="16">
        <v>3.0150000000000001</v>
      </c>
      <c r="C50" s="5"/>
      <c r="D50" s="3">
        <v>0.77500000000000002</v>
      </c>
      <c r="E50" s="3"/>
      <c r="F50" s="3">
        <v>0</v>
      </c>
      <c r="G50" s="3"/>
      <c r="H50" s="3">
        <v>0</v>
      </c>
      <c r="I50" s="3">
        <f>D50+F50+H50</f>
        <v>0.77500000000000002</v>
      </c>
      <c r="J50" s="3"/>
      <c r="K50" s="18">
        <v>2.5499999999999998</v>
      </c>
      <c r="L50" s="3">
        <v>1</v>
      </c>
      <c r="M50" s="3">
        <v>0</v>
      </c>
      <c r="N50" s="3">
        <v>1</v>
      </c>
      <c r="O50" s="3" t="s">
        <v>90</v>
      </c>
      <c r="P50" s="3">
        <v>1</v>
      </c>
      <c r="Q50" s="3" t="s">
        <v>46</v>
      </c>
      <c r="R50" s="3">
        <v>0</v>
      </c>
      <c r="S50">
        <f>4.72/2</f>
        <v>2.36</v>
      </c>
      <c r="T50">
        <f>1.881/2</f>
        <v>0.9405</v>
      </c>
      <c r="U50" s="3"/>
      <c r="V50" s="3">
        <v>3.8780000000000001</v>
      </c>
      <c r="W50" s="3">
        <v>0</v>
      </c>
      <c r="X50" s="3">
        <v>0</v>
      </c>
      <c r="Y50" s="3">
        <v>3.8780000000000001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f>SUM(Z50:AD50)</f>
        <v>0</v>
      </c>
      <c r="AF50" s="3">
        <v>0</v>
      </c>
      <c r="AG50" s="3">
        <f>0.977</f>
        <v>0.97699999999999998</v>
      </c>
      <c r="AH50" s="3">
        <v>0</v>
      </c>
      <c r="AI50" s="3">
        <v>0</v>
      </c>
      <c r="AJ50" s="3">
        <v>0</v>
      </c>
      <c r="AK50" s="3">
        <v>0</v>
      </c>
      <c r="AL50" s="3">
        <v>0.53500000000000003</v>
      </c>
      <c r="AM50" s="3">
        <v>0</v>
      </c>
      <c r="AN50" s="3">
        <f>SUM(AG50:AM50)</f>
        <v>1.512</v>
      </c>
      <c r="AO50" s="3">
        <v>0.37</v>
      </c>
      <c r="AP50" s="3">
        <v>0.40500000000000003</v>
      </c>
      <c r="AQ50" s="3">
        <v>0</v>
      </c>
      <c r="AR50" s="3">
        <v>1.2529999999999999</v>
      </c>
      <c r="AS50" s="3">
        <f>SUM(AO50:AR50)</f>
        <v>2.028</v>
      </c>
      <c r="AT50" s="3" t="s">
        <v>47</v>
      </c>
      <c r="AU50" s="6"/>
    </row>
    <row r="51" spans="1:47" x14ac:dyDescent="0.2">
      <c r="A51" s="3" t="s">
        <v>125</v>
      </c>
      <c r="B51" s="16">
        <v>3.0150000000000001</v>
      </c>
      <c r="C51" s="5"/>
      <c r="D51" s="3">
        <v>0.77500000000000002</v>
      </c>
      <c r="E51" s="3"/>
      <c r="F51" s="3">
        <v>0</v>
      </c>
      <c r="G51" s="3"/>
      <c r="H51" s="3">
        <v>0</v>
      </c>
      <c r="I51" s="3">
        <f>D51+F51+H51</f>
        <v>0.77500000000000002</v>
      </c>
      <c r="J51" s="3"/>
      <c r="K51" s="18">
        <v>2.5499999999999998</v>
      </c>
      <c r="L51" s="3">
        <v>1</v>
      </c>
      <c r="M51" s="3">
        <v>0</v>
      </c>
      <c r="N51" s="3">
        <v>0</v>
      </c>
      <c r="O51" s="3" t="s">
        <v>58</v>
      </c>
      <c r="P51" s="3">
        <v>1</v>
      </c>
      <c r="Q51" s="3" t="s">
        <v>46</v>
      </c>
      <c r="R51" s="3">
        <v>0</v>
      </c>
      <c r="S51">
        <f>4.72/2</f>
        <v>2.36</v>
      </c>
      <c r="T51">
        <f>1.881/2</f>
        <v>0.9405</v>
      </c>
      <c r="U51" s="3"/>
      <c r="V51" s="3">
        <v>3.8780000000000001</v>
      </c>
      <c r="W51" s="3">
        <v>0</v>
      </c>
      <c r="X51" s="3">
        <v>0</v>
      </c>
      <c r="Y51" s="3">
        <v>3.8780000000000001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f>SUM(Z51:AD51)</f>
        <v>0</v>
      </c>
      <c r="AF51" s="3">
        <v>0</v>
      </c>
      <c r="AG51" s="3">
        <f>0.977</f>
        <v>0.97699999999999998</v>
      </c>
      <c r="AH51" s="3">
        <v>0</v>
      </c>
      <c r="AI51" s="3">
        <v>0</v>
      </c>
      <c r="AJ51" s="3">
        <v>0</v>
      </c>
      <c r="AK51" s="3">
        <v>0</v>
      </c>
      <c r="AL51" s="3">
        <v>0.53500000000000003</v>
      </c>
      <c r="AM51" s="3">
        <v>0</v>
      </c>
      <c r="AN51" s="3">
        <f>SUM(AG51:AM51)</f>
        <v>1.512</v>
      </c>
      <c r="AO51" s="3">
        <v>0.37</v>
      </c>
      <c r="AP51" s="3">
        <v>0.40500000000000003</v>
      </c>
      <c r="AQ51" s="3">
        <v>0</v>
      </c>
      <c r="AR51" s="3">
        <v>0</v>
      </c>
      <c r="AS51" s="3">
        <f>SUM(AO51:AR51)</f>
        <v>0.77500000000000002</v>
      </c>
      <c r="AT51" s="3" t="s">
        <v>47</v>
      </c>
      <c r="AU51" s="6"/>
    </row>
    <row r="52" spans="1:47" x14ac:dyDescent="0.2">
      <c r="A52" s="3" t="s">
        <v>126</v>
      </c>
      <c r="B52" s="16">
        <v>3.0150000000000001</v>
      </c>
      <c r="C52" s="5"/>
      <c r="D52" s="3">
        <v>0.77500000000000002</v>
      </c>
      <c r="E52" s="3"/>
      <c r="F52" s="3">
        <v>0</v>
      </c>
      <c r="G52" s="3"/>
      <c r="H52" s="3">
        <v>0</v>
      </c>
      <c r="I52" s="3">
        <f>D52+F52+H52</f>
        <v>0.77500000000000002</v>
      </c>
      <c r="J52" s="3" t="s">
        <v>127</v>
      </c>
      <c r="K52" s="18">
        <v>2.5499999999999998</v>
      </c>
      <c r="L52" s="3">
        <v>1</v>
      </c>
      <c r="M52" s="3">
        <v>0</v>
      </c>
      <c r="N52" s="3">
        <v>1</v>
      </c>
      <c r="O52" s="3" t="s">
        <v>58</v>
      </c>
      <c r="P52" s="3">
        <v>1</v>
      </c>
      <c r="Q52" s="3" t="s">
        <v>46</v>
      </c>
      <c r="R52" s="3">
        <v>0</v>
      </c>
      <c r="S52">
        <f>4.72/2</f>
        <v>2.36</v>
      </c>
      <c r="T52">
        <f>1.881/2</f>
        <v>0.9405</v>
      </c>
      <c r="U52" s="3"/>
      <c r="V52" s="3">
        <v>3.8780000000000001</v>
      </c>
      <c r="W52" s="3">
        <v>0</v>
      </c>
      <c r="X52" s="3">
        <v>3.8780000000000001</v>
      </c>
      <c r="Y52" s="3">
        <v>3.8780000000000001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f>SUM(Z52:AD52)</f>
        <v>0</v>
      </c>
      <c r="AF52" s="3">
        <v>0</v>
      </c>
      <c r="AG52" s="3">
        <f>0.977</f>
        <v>0.97699999999999998</v>
      </c>
      <c r="AH52" s="3">
        <v>0.96099999999999997</v>
      </c>
      <c r="AI52" s="3">
        <v>1.9490000000000001</v>
      </c>
      <c r="AJ52" s="3">
        <v>0</v>
      </c>
      <c r="AK52" s="3">
        <v>0.624</v>
      </c>
      <c r="AL52" s="3">
        <v>0</v>
      </c>
      <c r="AM52" s="3">
        <v>0</v>
      </c>
      <c r="AN52" s="3">
        <f>SUM(AG52:AM52)</f>
        <v>4.5110000000000001</v>
      </c>
      <c r="AO52" s="3">
        <v>0.37</v>
      </c>
      <c r="AP52" s="3">
        <v>0.40500000000000003</v>
      </c>
      <c r="AQ52" s="3">
        <v>0</v>
      </c>
      <c r="AR52" s="3">
        <v>1.2529999999999999</v>
      </c>
      <c r="AS52" s="3">
        <f>SUM(AO52:AR52)</f>
        <v>2.028</v>
      </c>
      <c r="AT52" s="3" t="s">
        <v>47</v>
      </c>
      <c r="AU52" s="6"/>
    </row>
    <row r="53" spans="1:47" x14ac:dyDescent="0.2">
      <c r="A53" s="3" t="s">
        <v>128</v>
      </c>
      <c r="B53" s="16">
        <v>3.0150000000000001</v>
      </c>
      <c r="C53" s="5"/>
      <c r="D53" s="3">
        <v>0.77500000000000002</v>
      </c>
      <c r="E53" s="3"/>
      <c r="F53" s="3">
        <v>0</v>
      </c>
      <c r="G53" s="3"/>
      <c r="H53" s="3">
        <v>0</v>
      </c>
      <c r="I53" s="3">
        <f>D53+F53+H53</f>
        <v>0.77500000000000002</v>
      </c>
      <c r="J53" s="3"/>
      <c r="K53" s="18">
        <v>2.5499999999999998</v>
      </c>
      <c r="L53" s="3">
        <v>1</v>
      </c>
      <c r="M53" s="3">
        <v>0</v>
      </c>
      <c r="N53" s="3">
        <v>1</v>
      </c>
      <c r="O53" s="3" t="s">
        <v>52</v>
      </c>
      <c r="P53" s="3">
        <v>1</v>
      </c>
      <c r="Q53" s="3" t="s">
        <v>46</v>
      </c>
      <c r="R53" s="3">
        <v>0</v>
      </c>
      <c r="S53">
        <f>4.72/2</f>
        <v>2.36</v>
      </c>
      <c r="T53">
        <f>1.881/2</f>
        <v>0.9405</v>
      </c>
      <c r="U53" s="3"/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f>SUM(Z53:AD53)</f>
        <v>0</v>
      </c>
      <c r="AF53" s="3">
        <v>0</v>
      </c>
      <c r="AG53" s="3">
        <f>0.977</f>
        <v>0.97699999999999998</v>
      </c>
      <c r="AH53" s="3">
        <v>0</v>
      </c>
      <c r="AI53" s="3">
        <v>1.9490000000000001</v>
      </c>
      <c r="AJ53" s="3">
        <v>0</v>
      </c>
      <c r="AK53" s="3">
        <v>0.624</v>
      </c>
      <c r="AL53" s="3">
        <v>0</v>
      </c>
      <c r="AM53" s="3">
        <v>0</v>
      </c>
      <c r="AN53" s="3">
        <f>SUM(AG53:AM53)</f>
        <v>3.5500000000000003</v>
      </c>
      <c r="AO53" s="3">
        <v>0.37</v>
      </c>
      <c r="AP53" s="3">
        <v>0.40500000000000003</v>
      </c>
      <c r="AQ53" s="3">
        <v>0</v>
      </c>
      <c r="AR53" s="3">
        <v>1.2529999999999999</v>
      </c>
      <c r="AS53" s="3">
        <f>SUM(AO53:AR53)</f>
        <v>2.028</v>
      </c>
      <c r="AT53" s="3" t="s">
        <v>47</v>
      </c>
      <c r="AU53" s="6"/>
    </row>
    <row r="54" spans="1:47" x14ac:dyDescent="0.2">
      <c r="A54" s="3" t="s">
        <v>129</v>
      </c>
      <c r="B54" s="16">
        <v>3.0150000000000001</v>
      </c>
      <c r="C54" s="5"/>
      <c r="D54" s="3">
        <v>0.77500000000000002</v>
      </c>
      <c r="E54" s="3"/>
      <c r="F54" s="3">
        <v>0</v>
      </c>
      <c r="G54" s="3"/>
      <c r="H54" s="3">
        <v>0</v>
      </c>
      <c r="I54" s="3">
        <f>D54+F54+H54</f>
        <v>0.77500000000000002</v>
      </c>
      <c r="J54" s="3"/>
      <c r="K54" s="18">
        <v>2.5499999999999998</v>
      </c>
      <c r="L54" s="3">
        <v>1</v>
      </c>
      <c r="M54" s="3">
        <v>0</v>
      </c>
      <c r="N54" s="3">
        <v>1</v>
      </c>
      <c r="O54" s="3" t="s">
        <v>52</v>
      </c>
      <c r="P54" s="3">
        <v>1</v>
      </c>
      <c r="Q54" s="3" t="s">
        <v>46</v>
      </c>
      <c r="R54" s="3">
        <v>0</v>
      </c>
      <c r="S54">
        <f>4.72/2</f>
        <v>2.36</v>
      </c>
      <c r="T54">
        <f>1.881/2</f>
        <v>0.9405</v>
      </c>
      <c r="U54" s="3" t="s">
        <v>58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f>SUM(Z54:AD54)</f>
        <v>0</v>
      </c>
      <c r="AF54" s="3">
        <v>0</v>
      </c>
      <c r="AG54" s="3">
        <f>0.977</f>
        <v>0.97699999999999998</v>
      </c>
      <c r="AH54" s="3">
        <v>0.96099999999999997</v>
      </c>
      <c r="AI54" s="3">
        <v>1.9490000000000001</v>
      </c>
      <c r="AJ54" s="3">
        <v>0</v>
      </c>
      <c r="AK54" s="3">
        <v>0</v>
      </c>
      <c r="AL54" s="3">
        <v>0.53500000000000003</v>
      </c>
      <c r="AM54" s="3">
        <v>0</v>
      </c>
      <c r="AN54" s="3">
        <f>SUM(AG54:AM54)</f>
        <v>4.4219999999999997</v>
      </c>
      <c r="AO54" s="3">
        <v>0.37</v>
      </c>
      <c r="AP54" s="3">
        <v>0.40500000000000003</v>
      </c>
      <c r="AQ54" s="3">
        <v>0</v>
      </c>
      <c r="AR54" s="3">
        <v>1.2529999999999999</v>
      </c>
      <c r="AS54" s="3">
        <f>SUM(AO54:AR54)</f>
        <v>2.028</v>
      </c>
      <c r="AT54" s="3" t="s">
        <v>47</v>
      </c>
      <c r="AU54" s="6"/>
    </row>
    <row r="55" spans="1:47" x14ac:dyDescent="0.2">
      <c r="A55" s="3" t="s">
        <v>130</v>
      </c>
      <c r="B55" s="16">
        <v>3.0150000000000001</v>
      </c>
      <c r="C55" s="8"/>
      <c r="D55" s="3">
        <v>0.77500000000000002</v>
      </c>
      <c r="E55" s="3"/>
      <c r="F55" s="3">
        <v>0</v>
      </c>
      <c r="G55" s="3"/>
      <c r="H55" s="3">
        <v>0</v>
      </c>
      <c r="I55" s="3">
        <f>D55+F55+H55</f>
        <v>0.77500000000000002</v>
      </c>
      <c r="J55" s="3"/>
      <c r="K55" s="18">
        <v>2.5499999999999998</v>
      </c>
      <c r="L55" s="3">
        <v>1</v>
      </c>
      <c r="M55" s="3">
        <v>0</v>
      </c>
      <c r="N55" s="3">
        <v>1</v>
      </c>
      <c r="O55" s="3" t="s">
        <v>52</v>
      </c>
      <c r="P55" s="3">
        <v>1</v>
      </c>
      <c r="Q55" s="3" t="s">
        <v>90</v>
      </c>
      <c r="R55" s="3">
        <v>0</v>
      </c>
      <c r="S55">
        <f>4.72/2</f>
        <v>2.36</v>
      </c>
      <c r="T55">
        <f>1.881/2</f>
        <v>0.9405</v>
      </c>
      <c r="U55" s="3"/>
      <c r="V55" s="3">
        <v>3.8780000000000001</v>
      </c>
      <c r="W55" s="3">
        <v>0</v>
      </c>
      <c r="X55" s="3">
        <v>0</v>
      </c>
      <c r="Y55" s="3">
        <v>3.8780000000000001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f>SUM(Z55:AD55)</f>
        <v>0</v>
      </c>
      <c r="AF55" s="3">
        <v>0</v>
      </c>
      <c r="AG55" s="3">
        <f>0.977</f>
        <v>0.97699999999999998</v>
      </c>
      <c r="AH55" s="3">
        <v>0.96099999999999997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f>SUM(AG55:AM55)</f>
        <v>1.9379999999999999</v>
      </c>
      <c r="AO55" s="3">
        <v>0</v>
      </c>
      <c r="AP55" s="3">
        <v>0.40500000000000003</v>
      </c>
      <c r="AQ55" s="3">
        <v>0</v>
      </c>
      <c r="AR55" s="3">
        <v>0</v>
      </c>
      <c r="AS55" s="3">
        <f>SUM(AO55:AR55)</f>
        <v>0.40500000000000003</v>
      </c>
      <c r="AT55" s="3" t="s">
        <v>47</v>
      </c>
      <c r="AU55" s="7"/>
    </row>
    <row r="56" spans="1:47" s="7" customFormat="1" x14ac:dyDescent="0.2">
      <c r="A56" s="3" t="s">
        <v>131</v>
      </c>
      <c r="B56" s="16">
        <v>3.0150000000000001</v>
      </c>
      <c r="C56" s="4"/>
      <c r="D56" s="3">
        <v>0.77500000000000002</v>
      </c>
      <c r="E56" s="3"/>
      <c r="F56" s="3">
        <v>0</v>
      </c>
      <c r="G56" s="3"/>
      <c r="H56" s="3">
        <v>0</v>
      </c>
      <c r="I56" s="3">
        <f>D56+F56+H56</f>
        <v>0.77500000000000002</v>
      </c>
      <c r="J56" s="3" t="s">
        <v>132</v>
      </c>
      <c r="K56" s="18">
        <v>0.95199999999999996</v>
      </c>
      <c r="L56" s="3">
        <v>1</v>
      </c>
      <c r="M56" s="3">
        <v>0</v>
      </c>
      <c r="N56" s="3">
        <v>1</v>
      </c>
      <c r="O56" s="3" t="s">
        <v>52</v>
      </c>
      <c r="P56" s="3">
        <v>1</v>
      </c>
      <c r="Q56" s="3" t="s">
        <v>46</v>
      </c>
      <c r="R56" s="3">
        <v>0</v>
      </c>
      <c r="S56">
        <f>4.72/2</f>
        <v>2.36</v>
      </c>
      <c r="T56">
        <f>1.881/2</f>
        <v>0.9405</v>
      </c>
      <c r="U56" s="3"/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f>SUM(Z56:AD56)</f>
        <v>0</v>
      </c>
      <c r="AF56" s="3">
        <v>0</v>
      </c>
      <c r="AG56" s="3">
        <f>0.977</f>
        <v>0.97699999999999998</v>
      </c>
      <c r="AH56" s="3">
        <v>0</v>
      </c>
      <c r="AI56" s="3">
        <v>1.9490000000000001</v>
      </c>
      <c r="AJ56" s="3">
        <v>0</v>
      </c>
      <c r="AK56" s="3">
        <v>0</v>
      </c>
      <c r="AL56" s="3">
        <v>0.53500000000000003</v>
      </c>
      <c r="AM56" s="3">
        <v>0</v>
      </c>
      <c r="AN56" s="3">
        <f>SUM(AG56:AM56)</f>
        <v>3.4610000000000003</v>
      </c>
      <c r="AO56" s="3">
        <v>0.37</v>
      </c>
      <c r="AP56" s="3">
        <v>0.40500000000000003</v>
      </c>
      <c r="AQ56" s="3">
        <v>1.137</v>
      </c>
      <c r="AR56" s="3">
        <v>0</v>
      </c>
      <c r="AS56" s="3">
        <f>SUM(AO56:AR56)</f>
        <v>1.9119999999999999</v>
      </c>
      <c r="AT56" s="3" t="s">
        <v>47</v>
      </c>
    </row>
    <row r="57" spans="1:47" s="7" customFormat="1" x14ac:dyDescent="0.2">
      <c r="A57" s="3" t="s">
        <v>133</v>
      </c>
      <c r="B57" s="16">
        <v>3.0150000000000001</v>
      </c>
      <c r="C57" s="4"/>
      <c r="D57" s="3">
        <v>0.77500000000000002</v>
      </c>
      <c r="E57" s="3"/>
      <c r="F57" s="3">
        <v>0</v>
      </c>
      <c r="G57" s="3"/>
      <c r="H57" s="3">
        <v>0</v>
      </c>
      <c r="I57" s="3">
        <f>D57+F57+H57</f>
        <v>0.77500000000000002</v>
      </c>
      <c r="J57" s="3"/>
      <c r="K57" s="18">
        <v>2.5499999999999998</v>
      </c>
      <c r="L57" s="3">
        <v>1</v>
      </c>
      <c r="M57" s="3">
        <v>0</v>
      </c>
      <c r="N57" s="3">
        <v>1</v>
      </c>
      <c r="O57" s="3" t="s">
        <v>60</v>
      </c>
      <c r="P57" s="3">
        <v>1</v>
      </c>
      <c r="Q57" s="3" t="s">
        <v>46</v>
      </c>
      <c r="R57" s="3">
        <v>0</v>
      </c>
      <c r="S57">
        <f>4.72/2</f>
        <v>2.36</v>
      </c>
      <c r="T57">
        <f>1.881/2</f>
        <v>0.9405</v>
      </c>
      <c r="U57" s="3"/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f>SUM(Z57:AD57)</f>
        <v>0</v>
      </c>
      <c r="AF57" s="3">
        <v>0</v>
      </c>
      <c r="AG57" s="3">
        <f>0.977</f>
        <v>0.97699999999999998</v>
      </c>
      <c r="AH57" s="3">
        <v>0.96099999999999997</v>
      </c>
      <c r="AI57" s="3">
        <v>0</v>
      </c>
      <c r="AJ57" s="3">
        <v>0</v>
      </c>
      <c r="AK57" s="3">
        <v>0</v>
      </c>
      <c r="AL57" s="3">
        <v>0.53500000000000003</v>
      </c>
      <c r="AM57" s="3">
        <v>0</v>
      </c>
      <c r="AN57" s="3">
        <f>SUM(AG57:AM57)</f>
        <v>2.4729999999999999</v>
      </c>
      <c r="AO57" s="3">
        <v>0.37</v>
      </c>
      <c r="AP57" s="3">
        <v>0.40500000000000003</v>
      </c>
      <c r="AQ57" s="3">
        <v>0</v>
      </c>
      <c r="AR57" s="3">
        <v>0</v>
      </c>
      <c r="AS57" s="3">
        <f>SUM(AO57:AR57)</f>
        <v>0.77500000000000002</v>
      </c>
      <c r="AT57" s="3" t="s">
        <v>47</v>
      </c>
    </row>
    <row r="58" spans="1:47" s="7" customFormat="1" x14ac:dyDescent="0.2">
      <c r="A58" s="3" t="s">
        <v>134</v>
      </c>
      <c r="B58" s="16">
        <v>3.0150000000000001</v>
      </c>
      <c r="C58" s="4"/>
      <c r="D58" s="3">
        <v>0.77500000000000002</v>
      </c>
      <c r="E58" s="3"/>
      <c r="F58" s="3">
        <v>0</v>
      </c>
      <c r="G58" s="3"/>
      <c r="H58" s="3">
        <v>0</v>
      </c>
      <c r="I58" s="3">
        <f>D58+F58+H58</f>
        <v>0.77500000000000002</v>
      </c>
      <c r="J58" s="3"/>
      <c r="K58" s="18">
        <v>2.5499999999999998</v>
      </c>
      <c r="L58" s="3">
        <v>1</v>
      </c>
      <c r="M58" s="3">
        <v>0</v>
      </c>
      <c r="N58" s="3">
        <v>1</v>
      </c>
      <c r="O58" s="3" t="s">
        <v>90</v>
      </c>
      <c r="P58" s="3">
        <v>0</v>
      </c>
      <c r="Q58" s="3" t="s">
        <v>52</v>
      </c>
      <c r="R58" s="3">
        <v>0</v>
      </c>
      <c r="S58">
        <f>4.72/2</f>
        <v>2.36</v>
      </c>
      <c r="T58">
        <f>1.881/2</f>
        <v>0.9405</v>
      </c>
      <c r="U58" s="3"/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f>SUM(Z58:AD58)</f>
        <v>0</v>
      </c>
      <c r="AF58" s="3">
        <v>0</v>
      </c>
      <c r="AG58" s="3">
        <f>0.977</f>
        <v>0.97699999999999998</v>
      </c>
      <c r="AH58" s="3">
        <v>0</v>
      </c>
      <c r="AI58" s="3">
        <v>0</v>
      </c>
      <c r="AJ58" s="3">
        <v>0</v>
      </c>
      <c r="AK58" s="3">
        <v>0</v>
      </c>
      <c r="AL58" s="3">
        <v>0.53500000000000003</v>
      </c>
      <c r="AM58" s="3">
        <v>0</v>
      </c>
      <c r="AN58" s="3">
        <f>SUM(AG58:AM58)</f>
        <v>1.512</v>
      </c>
      <c r="AO58" s="3">
        <v>0</v>
      </c>
      <c r="AP58" s="3">
        <v>0.40500000000000003</v>
      </c>
      <c r="AQ58" s="3">
        <v>0</v>
      </c>
      <c r="AR58" s="3">
        <v>0</v>
      </c>
      <c r="AS58" s="3">
        <f>SUM(AO58:AR58)</f>
        <v>0.40500000000000003</v>
      </c>
      <c r="AT58" s="3" t="s">
        <v>47</v>
      </c>
    </row>
    <row r="59" spans="1:47" s="7" customFormat="1" x14ac:dyDescent="0.2">
      <c r="A59" s="3" t="s">
        <v>135</v>
      </c>
      <c r="B59" s="16">
        <v>3.0150000000000001</v>
      </c>
      <c r="C59" s="4"/>
      <c r="D59" s="3">
        <v>0.77500000000000002</v>
      </c>
      <c r="E59" s="3"/>
      <c r="F59" s="3">
        <v>0</v>
      </c>
      <c r="G59" s="3"/>
      <c r="H59" s="3">
        <v>0</v>
      </c>
      <c r="I59" s="3">
        <f>D59+F59+H59</f>
        <v>0.77500000000000002</v>
      </c>
      <c r="J59" s="3"/>
      <c r="K59" s="18">
        <v>2.5499999999999998</v>
      </c>
      <c r="L59" s="3">
        <v>1</v>
      </c>
      <c r="M59" s="3">
        <v>0</v>
      </c>
      <c r="N59" s="3">
        <v>1</v>
      </c>
      <c r="O59" s="3" t="s">
        <v>88</v>
      </c>
      <c r="P59" s="3">
        <v>1</v>
      </c>
      <c r="Q59" s="3" t="s">
        <v>46</v>
      </c>
      <c r="R59" s="3">
        <v>0</v>
      </c>
      <c r="S59">
        <f>4.72/2</f>
        <v>2.36</v>
      </c>
      <c r="T59">
        <f>1.881/2</f>
        <v>0.9405</v>
      </c>
      <c r="U59" s="3"/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f>SUM(Z59:AD59)</f>
        <v>0</v>
      </c>
      <c r="AF59" s="3">
        <v>0</v>
      </c>
      <c r="AG59" s="3">
        <f>0.977</f>
        <v>0.97699999999999998</v>
      </c>
      <c r="AH59" s="3">
        <v>0</v>
      </c>
      <c r="AI59" s="3">
        <v>0</v>
      </c>
      <c r="AJ59" s="3">
        <v>0</v>
      </c>
      <c r="AK59" s="3">
        <v>0</v>
      </c>
      <c r="AL59" s="3">
        <v>0.53500000000000003</v>
      </c>
      <c r="AM59" s="3">
        <v>0</v>
      </c>
      <c r="AN59" s="3">
        <f>SUM(AG59:AM59)</f>
        <v>1.512</v>
      </c>
      <c r="AO59" s="3">
        <v>0.37</v>
      </c>
      <c r="AP59" s="3">
        <v>0.40500000000000003</v>
      </c>
      <c r="AQ59" s="3">
        <v>0</v>
      </c>
      <c r="AR59" s="3">
        <v>1.2529999999999999</v>
      </c>
      <c r="AS59" s="3">
        <f>SUM(AO59:AR59)</f>
        <v>2.028</v>
      </c>
      <c r="AT59" s="3" t="s">
        <v>47</v>
      </c>
    </row>
    <row r="60" spans="1:47" s="7" customFormat="1" x14ac:dyDescent="0.2">
      <c r="A60" s="3" t="s">
        <v>136</v>
      </c>
      <c r="B60" s="16">
        <v>3.0150000000000001</v>
      </c>
      <c r="C60" s="4"/>
      <c r="D60" s="3">
        <v>0.77500000000000002</v>
      </c>
      <c r="E60" s="3"/>
      <c r="F60" s="3">
        <v>0</v>
      </c>
      <c r="G60" s="3"/>
      <c r="H60" s="3">
        <v>0</v>
      </c>
      <c r="I60" s="3">
        <f>D60+F60+H60</f>
        <v>0.77500000000000002</v>
      </c>
      <c r="J60" s="3"/>
      <c r="K60" s="18">
        <v>2.5499999999999998</v>
      </c>
      <c r="L60" s="3">
        <v>1</v>
      </c>
      <c r="M60" s="3">
        <v>0</v>
      </c>
      <c r="N60" s="3">
        <v>1</v>
      </c>
      <c r="O60" s="3" t="s">
        <v>90</v>
      </c>
      <c r="P60" s="3">
        <v>1</v>
      </c>
      <c r="Q60" s="3" t="s">
        <v>46</v>
      </c>
      <c r="R60" s="3">
        <v>0</v>
      </c>
      <c r="S60">
        <f>4.72/2</f>
        <v>2.36</v>
      </c>
      <c r="T60">
        <f>1.881/2</f>
        <v>0.9405</v>
      </c>
      <c r="U60" s="3"/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f>SUM(Z60:AD60)</f>
        <v>0</v>
      </c>
      <c r="AF60" s="3">
        <v>0</v>
      </c>
      <c r="AG60" s="3">
        <f>0.977</f>
        <v>0.97699999999999998</v>
      </c>
      <c r="AH60" s="3">
        <v>0.96099999999999997</v>
      </c>
      <c r="AI60" s="3">
        <v>0</v>
      </c>
      <c r="AJ60" s="3">
        <v>0</v>
      </c>
      <c r="AK60" s="3">
        <v>0.624</v>
      </c>
      <c r="AL60" s="3">
        <v>0</v>
      </c>
      <c r="AM60" s="3">
        <v>0</v>
      </c>
      <c r="AN60" s="3">
        <f>SUM(AG60:AM60)</f>
        <v>2.5619999999999998</v>
      </c>
      <c r="AO60" s="3">
        <v>0</v>
      </c>
      <c r="AP60" s="3">
        <v>0.40500000000000003</v>
      </c>
      <c r="AQ60" s="3">
        <v>0</v>
      </c>
      <c r="AR60" s="3">
        <v>0</v>
      </c>
      <c r="AS60" s="3">
        <f>SUM(AO60:AR60)</f>
        <v>0.40500000000000003</v>
      </c>
      <c r="AT60" s="3" t="s">
        <v>47</v>
      </c>
    </row>
    <row r="61" spans="1:47" s="7" customFormat="1" x14ac:dyDescent="0.2">
      <c r="A61" s="3" t="s">
        <v>137</v>
      </c>
      <c r="B61" s="16">
        <v>3.0150000000000001</v>
      </c>
      <c r="C61" s="4"/>
      <c r="D61" s="3">
        <v>0.77500000000000002</v>
      </c>
      <c r="E61" s="3"/>
      <c r="F61" s="3">
        <v>0</v>
      </c>
      <c r="G61" s="3"/>
      <c r="H61" s="3">
        <v>0</v>
      </c>
      <c r="I61" s="3">
        <f>D61+F61+H61</f>
        <v>0.77500000000000002</v>
      </c>
      <c r="J61" s="3"/>
      <c r="K61" s="18">
        <v>2.5499999999999998</v>
      </c>
      <c r="L61" s="3">
        <v>1</v>
      </c>
      <c r="M61" s="3">
        <v>0</v>
      </c>
      <c r="N61" s="3">
        <v>1</v>
      </c>
      <c r="O61" s="3" t="s">
        <v>88</v>
      </c>
      <c r="P61" s="3">
        <v>1</v>
      </c>
      <c r="Q61" s="3" t="s">
        <v>46</v>
      </c>
      <c r="R61" s="3">
        <v>0</v>
      </c>
      <c r="S61">
        <f>4.72/2</f>
        <v>2.36</v>
      </c>
      <c r="T61">
        <f>1.881/2</f>
        <v>0.9405</v>
      </c>
      <c r="U61" s="3"/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f>SUM(Z61:AD61)</f>
        <v>0</v>
      </c>
      <c r="AF61" s="3">
        <v>0</v>
      </c>
      <c r="AG61" s="3">
        <f>0.977</f>
        <v>0.97699999999999998</v>
      </c>
      <c r="AH61" s="3">
        <v>0</v>
      </c>
      <c r="AI61" s="3">
        <v>1.9490000000000001</v>
      </c>
      <c r="AJ61" s="3">
        <v>0</v>
      </c>
      <c r="AK61" s="3">
        <v>0.624</v>
      </c>
      <c r="AL61" s="3">
        <v>0</v>
      </c>
      <c r="AM61" s="3">
        <v>0</v>
      </c>
      <c r="AN61" s="3">
        <f>SUM(AG61:AM61)</f>
        <v>3.5500000000000003</v>
      </c>
      <c r="AO61" s="3">
        <v>0.37</v>
      </c>
      <c r="AP61" s="3">
        <v>0.40500000000000003</v>
      </c>
      <c r="AQ61" s="3">
        <v>0</v>
      </c>
      <c r="AR61" s="3">
        <v>1.2529999999999999</v>
      </c>
      <c r="AS61" s="3">
        <f>SUM(AO61:AR61)</f>
        <v>2.028</v>
      </c>
      <c r="AT61" s="3" t="s">
        <v>47</v>
      </c>
    </row>
    <row r="62" spans="1:47" x14ac:dyDescent="0.2">
      <c r="A62" s="3" t="s">
        <v>138</v>
      </c>
      <c r="B62" s="16">
        <v>3.0150000000000001</v>
      </c>
      <c r="C62" s="4"/>
      <c r="D62" s="3">
        <v>0.77500000000000002</v>
      </c>
      <c r="E62" s="3"/>
      <c r="F62" s="3">
        <v>0</v>
      </c>
      <c r="G62" s="3"/>
      <c r="H62" s="3">
        <v>0</v>
      </c>
      <c r="I62" s="3">
        <f>D62+F62+H62</f>
        <v>0.77500000000000002</v>
      </c>
      <c r="J62" s="3"/>
      <c r="K62" s="18">
        <v>2.5499999999999998</v>
      </c>
      <c r="L62" s="3">
        <v>1</v>
      </c>
      <c r="M62" s="3">
        <v>0</v>
      </c>
      <c r="N62" s="3">
        <v>1</v>
      </c>
      <c r="O62" s="3" t="s">
        <v>52</v>
      </c>
      <c r="P62" s="3">
        <v>1</v>
      </c>
      <c r="Q62" s="3" t="s">
        <v>46</v>
      </c>
      <c r="R62" s="3">
        <v>0</v>
      </c>
      <c r="S62">
        <f>4.72/2</f>
        <v>2.36</v>
      </c>
      <c r="T62">
        <f>1.881/2</f>
        <v>0.9405</v>
      </c>
      <c r="U62" s="3" t="s">
        <v>46</v>
      </c>
      <c r="V62" s="3">
        <v>3.8780000000000001</v>
      </c>
      <c r="W62" s="3">
        <v>0</v>
      </c>
      <c r="X62" s="3">
        <v>0</v>
      </c>
      <c r="Y62" s="3">
        <v>3.8780000000000001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f>SUM(Z62:AD62)</f>
        <v>0</v>
      </c>
      <c r="AF62" s="3">
        <v>0</v>
      </c>
      <c r="AG62" s="3">
        <f>0.977</f>
        <v>0.97699999999999998</v>
      </c>
      <c r="AH62" s="3">
        <v>0.96099999999999997</v>
      </c>
      <c r="AI62" s="3">
        <v>1.9490000000000001</v>
      </c>
      <c r="AJ62" s="3">
        <v>0</v>
      </c>
      <c r="AK62" s="3">
        <v>0.624</v>
      </c>
      <c r="AL62" s="3">
        <v>0</v>
      </c>
      <c r="AM62" s="3">
        <v>0</v>
      </c>
      <c r="AN62" s="3">
        <f>SUM(AG62:AM62)</f>
        <v>4.5110000000000001</v>
      </c>
      <c r="AO62" s="3">
        <v>0.37</v>
      </c>
      <c r="AP62" s="3">
        <v>0.40500000000000003</v>
      </c>
      <c r="AQ62" s="3">
        <v>0</v>
      </c>
      <c r="AR62" s="3">
        <v>1.2529999999999999</v>
      </c>
      <c r="AS62" s="3">
        <f>SUM(AO62:AR62)</f>
        <v>2.028</v>
      </c>
      <c r="AT62" s="3" t="s">
        <v>47</v>
      </c>
      <c r="AU62" s="7"/>
    </row>
    <row r="63" spans="1:47" s="6" customFormat="1" x14ac:dyDescent="0.2">
      <c r="A63" s="3" t="s">
        <v>139</v>
      </c>
      <c r="B63" s="16">
        <v>3.0150000000000001</v>
      </c>
      <c r="C63" s="4"/>
      <c r="D63" s="3">
        <v>0.77500000000000002</v>
      </c>
      <c r="E63" s="3"/>
      <c r="F63" s="3">
        <v>0</v>
      </c>
      <c r="G63" s="3"/>
      <c r="H63" s="3">
        <v>0</v>
      </c>
      <c r="I63" s="3">
        <f>D63+F63+H63</f>
        <v>0.77500000000000002</v>
      </c>
      <c r="J63" s="3"/>
      <c r="K63" s="18">
        <v>2.5499999999999998</v>
      </c>
      <c r="L63" s="3">
        <v>1</v>
      </c>
      <c r="M63" s="3">
        <v>0</v>
      </c>
      <c r="N63" s="3">
        <v>1</v>
      </c>
      <c r="O63" s="3" t="s">
        <v>88</v>
      </c>
      <c r="P63" s="3">
        <v>1</v>
      </c>
      <c r="Q63" s="3" t="s">
        <v>46</v>
      </c>
      <c r="R63" s="3">
        <v>0</v>
      </c>
      <c r="S63">
        <f>4.72/2</f>
        <v>2.36</v>
      </c>
      <c r="T63">
        <f>1.881/2</f>
        <v>0.9405</v>
      </c>
      <c r="U63" s="3"/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f>SUM(Z63:AD63)</f>
        <v>0</v>
      </c>
      <c r="AF63" s="3">
        <v>0</v>
      </c>
      <c r="AG63" s="3">
        <f>0.977</f>
        <v>0.97699999999999998</v>
      </c>
      <c r="AH63" s="3">
        <v>0.96099999999999997</v>
      </c>
      <c r="AI63" s="3">
        <v>0</v>
      </c>
      <c r="AJ63" s="3">
        <v>0</v>
      </c>
      <c r="AK63" s="3">
        <v>0.624</v>
      </c>
      <c r="AL63" s="3">
        <v>0</v>
      </c>
      <c r="AM63" s="3">
        <v>0</v>
      </c>
      <c r="AN63" s="3">
        <f>SUM(AG63:AM63)</f>
        <v>2.5619999999999998</v>
      </c>
      <c r="AO63" s="3">
        <v>0</v>
      </c>
      <c r="AP63" s="3">
        <v>0.40500000000000003</v>
      </c>
      <c r="AQ63" s="3">
        <v>0</v>
      </c>
      <c r="AR63" s="3">
        <v>0</v>
      </c>
      <c r="AS63" s="3">
        <f>SUM(AO63:AR63)</f>
        <v>0.40500000000000003</v>
      </c>
      <c r="AT63" s="3" t="s">
        <v>47</v>
      </c>
      <c r="AU63" s="7"/>
    </row>
    <row r="64" spans="1:47" s="6" customFormat="1" x14ac:dyDescent="0.2">
      <c r="A64" s="3" t="s">
        <v>140</v>
      </c>
      <c r="B64" s="16">
        <v>3.0150000000000001</v>
      </c>
      <c r="C64" s="4"/>
      <c r="D64" s="3">
        <v>0.77500000000000002</v>
      </c>
      <c r="E64" s="3"/>
      <c r="F64" s="3">
        <v>0</v>
      </c>
      <c r="G64" s="3"/>
      <c r="H64" s="3">
        <v>0</v>
      </c>
      <c r="I64" s="3">
        <f>D64+F64+H64</f>
        <v>0.77500000000000002</v>
      </c>
      <c r="J64" s="3"/>
      <c r="K64" s="18">
        <v>2.5499999999999998</v>
      </c>
      <c r="L64" s="3">
        <v>1</v>
      </c>
      <c r="M64" s="3">
        <v>0</v>
      </c>
      <c r="N64" s="3">
        <v>1</v>
      </c>
      <c r="O64" s="3" t="s">
        <v>52</v>
      </c>
      <c r="P64" s="3">
        <v>1</v>
      </c>
      <c r="Q64" s="3" t="s">
        <v>46</v>
      </c>
      <c r="R64" s="3">
        <v>0</v>
      </c>
      <c r="S64">
        <f>4.72/2</f>
        <v>2.36</v>
      </c>
      <c r="T64">
        <f>1.881/2</f>
        <v>0.9405</v>
      </c>
      <c r="U64" s="3"/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f>SUM(Z64:AD64)</f>
        <v>0</v>
      </c>
      <c r="AF64" s="3">
        <v>0</v>
      </c>
      <c r="AG64" s="3">
        <f>0.977</f>
        <v>0.97699999999999998</v>
      </c>
      <c r="AH64" s="3">
        <v>0</v>
      </c>
      <c r="AI64" s="3">
        <v>1.9490000000000001</v>
      </c>
      <c r="AJ64" s="3">
        <v>0</v>
      </c>
      <c r="AK64" s="3">
        <v>0</v>
      </c>
      <c r="AL64" s="3">
        <v>0.53500000000000003</v>
      </c>
      <c r="AM64" s="3">
        <v>0</v>
      </c>
      <c r="AN64" s="3">
        <f>SUM(AG64:AM64)</f>
        <v>3.4610000000000003</v>
      </c>
      <c r="AO64" s="3">
        <v>0.37</v>
      </c>
      <c r="AP64" s="3">
        <v>0.40500000000000003</v>
      </c>
      <c r="AQ64" s="3">
        <v>0</v>
      </c>
      <c r="AR64" s="3">
        <v>1.2529999999999999</v>
      </c>
      <c r="AS64" s="3">
        <f>SUM(AO64:AR64)</f>
        <v>2.028</v>
      </c>
      <c r="AT64" s="3" t="s">
        <v>47</v>
      </c>
      <c r="AU64" s="2"/>
    </row>
    <row r="65" spans="1:47" s="6" customFormat="1" x14ac:dyDescent="0.2">
      <c r="A65" s="3" t="s">
        <v>141</v>
      </c>
      <c r="B65" s="16">
        <v>3.0150000000000001</v>
      </c>
      <c r="C65" s="4"/>
      <c r="D65" s="3">
        <v>0.77500000000000002</v>
      </c>
      <c r="E65" s="3"/>
      <c r="F65" s="3">
        <v>0</v>
      </c>
      <c r="G65" s="3"/>
      <c r="H65" s="3">
        <v>0</v>
      </c>
      <c r="I65" s="3">
        <f>D65+F65+H65</f>
        <v>0.77500000000000002</v>
      </c>
      <c r="J65" s="3"/>
      <c r="K65" s="18">
        <v>2.5499999999999998</v>
      </c>
      <c r="L65" s="3">
        <v>1</v>
      </c>
      <c r="M65" s="3">
        <v>0</v>
      </c>
      <c r="N65" s="3">
        <v>1</v>
      </c>
      <c r="O65" s="3" t="s">
        <v>70</v>
      </c>
      <c r="P65" s="3">
        <v>1</v>
      </c>
      <c r="Q65" s="3" t="s">
        <v>46</v>
      </c>
      <c r="R65" s="3">
        <v>0</v>
      </c>
      <c r="S65">
        <f>4.72/2</f>
        <v>2.36</v>
      </c>
      <c r="T65">
        <f>1.881/2</f>
        <v>0.9405</v>
      </c>
      <c r="U65" s="3"/>
      <c r="V65" s="3">
        <v>0</v>
      </c>
      <c r="W65" s="3">
        <v>0</v>
      </c>
      <c r="X65" s="3">
        <v>3.8780000000000001</v>
      </c>
      <c r="Y65" s="3">
        <v>3.8780000000000001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f>SUM(Z65:AD65)</f>
        <v>0</v>
      </c>
      <c r="AF65" s="3">
        <v>0</v>
      </c>
      <c r="AG65" s="3">
        <f>0.977</f>
        <v>0.97699999999999998</v>
      </c>
      <c r="AH65" s="3">
        <v>0</v>
      </c>
      <c r="AI65" s="3">
        <v>1.9490000000000001</v>
      </c>
      <c r="AJ65" s="3">
        <v>0</v>
      </c>
      <c r="AK65" s="3">
        <v>0.624</v>
      </c>
      <c r="AL65" s="3">
        <v>0</v>
      </c>
      <c r="AM65" s="3">
        <v>0</v>
      </c>
      <c r="AN65" s="3">
        <f>SUM(AG65:AM65)</f>
        <v>3.5500000000000003</v>
      </c>
      <c r="AO65" s="3">
        <v>0.37</v>
      </c>
      <c r="AP65" s="3">
        <v>0.40500000000000003</v>
      </c>
      <c r="AQ65" s="3">
        <v>0</v>
      </c>
      <c r="AR65" s="3">
        <v>1.2529999999999999</v>
      </c>
      <c r="AS65" s="3">
        <f>SUM(AO65:AR65)</f>
        <v>2.028</v>
      </c>
      <c r="AT65" s="3" t="s">
        <v>47</v>
      </c>
      <c r="AU65" s="2"/>
    </row>
    <row r="66" spans="1:47" s="6" customFormat="1" x14ac:dyDescent="0.2">
      <c r="A66" s="3" t="s">
        <v>142</v>
      </c>
      <c r="B66" s="16">
        <v>3.0150000000000001</v>
      </c>
      <c r="C66" s="4"/>
      <c r="D66" s="3">
        <v>0.77500000000000002</v>
      </c>
      <c r="E66" s="3"/>
      <c r="F66" s="3">
        <v>0</v>
      </c>
      <c r="G66" s="3"/>
      <c r="H66" s="3">
        <v>0</v>
      </c>
      <c r="I66" s="3">
        <f>D66+F66+H66</f>
        <v>0.77500000000000002</v>
      </c>
      <c r="J66" s="3"/>
      <c r="K66" s="18">
        <v>2.5499999999999998</v>
      </c>
      <c r="L66" s="3">
        <v>1</v>
      </c>
      <c r="M66" s="3">
        <v>0</v>
      </c>
      <c r="N66" s="3">
        <v>1</v>
      </c>
      <c r="O66" s="3" t="s">
        <v>90</v>
      </c>
      <c r="P66" s="3">
        <v>1</v>
      </c>
      <c r="Q66" s="3" t="s">
        <v>46</v>
      </c>
      <c r="R66" s="3">
        <v>0</v>
      </c>
      <c r="S66">
        <f>4.72/2</f>
        <v>2.36</v>
      </c>
      <c r="T66">
        <f>1.881/2</f>
        <v>0.9405</v>
      </c>
      <c r="U66" s="3"/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f>SUM(Z66:AD66)</f>
        <v>0</v>
      </c>
      <c r="AF66" s="3">
        <v>0</v>
      </c>
      <c r="AG66" s="3">
        <f>0.977</f>
        <v>0.97699999999999998</v>
      </c>
      <c r="AH66" s="3">
        <v>0.96099999999999997</v>
      </c>
      <c r="AI66" s="3">
        <v>0</v>
      </c>
      <c r="AJ66" s="3">
        <v>0</v>
      </c>
      <c r="AK66" s="3">
        <v>0</v>
      </c>
      <c r="AL66" s="3">
        <v>0.53500000000000003</v>
      </c>
      <c r="AM66" s="3">
        <v>0</v>
      </c>
      <c r="AN66" s="3">
        <f>SUM(AG66:AM66)</f>
        <v>2.4729999999999999</v>
      </c>
      <c r="AO66" s="3">
        <v>0</v>
      </c>
      <c r="AP66" s="3">
        <v>0</v>
      </c>
      <c r="AQ66" s="3">
        <v>1.137</v>
      </c>
      <c r="AR66" s="3">
        <v>0</v>
      </c>
      <c r="AS66" s="3">
        <f>SUM(AO66:AR66)</f>
        <v>1.137</v>
      </c>
      <c r="AT66" s="3" t="s">
        <v>47</v>
      </c>
      <c r="AU66" s="7"/>
    </row>
    <row r="67" spans="1:47" s="6" customFormat="1" x14ac:dyDescent="0.2">
      <c r="A67" s="3" t="s">
        <v>145</v>
      </c>
      <c r="B67" s="16">
        <v>3.0150000000000001</v>
      </c>
      <c r="C67" s="4"/>
      <c r="D67" s="3">
        <v>0.77500000000000002</v>
      </c>
      <c r="E67" s="3"/>
      <c r="F67" s="3">
        <v>0</v>
      </c>
      <c r="G67" s="3"/>
      <c r="H67" s="3">
        <v>0</v>
      </c>
      <c r="I67" s="3">
        <f>D67+F67+H67</f>
        <v>0.77500000000000002</v>
      </c>
      <c r="J67" s="3"/>
      <c r="K67" s="18">
        <v>2.5499999999999998</v>
      </c>
      <c r="L67" s="3">
        <v>1</v>
      </c>
      <c r="M67" s="3">
        <v>0</v>
      </c>
      <c r="N67" s="3">
        <v>1</v>
      </c>
      <c r="O67" s="3" t="s">
        <v>70</v>
      </c>
      <c r="P67" s="3">
        <v>1</v>
      </c>
      <c r="Q67" s="3" t="s">
        <v>46</v>
      </c>
      <c r="R67" s="3">
        <v>0</v>
      </c>
      <c r="S67">
        <f>4.72/2</f>
        <v>2.36</v>
      </c>
      <c r="T67">
        <f>1.881/2</f>
        <v>0.9405</v>
      </c>
      <c r="U67" s="3"/>
      <c r="V67" s="3">
        <v>3.8780000000000001</v>
      </c>
      <c r="W67" s="3">
        <v>0</v>
      </c>
      <c r="X67" s="3">
        <v>3.8780000000000001</v>
      </c>
      <c r="Y67" s="3">
        <v>3.8780000000000001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f>SUM(Z67:AD67)</f>
        <v>0</v>
      </c>
      <c r="AF67" s="3">
        <v>0</v>
      </c>
      <c r="AG67" s="3">
        <f>0.977</f>
        <v>0.97699999999999998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f>SUM(AG67:AM67)</f>
        <v>0.97699999999999998</v>
      </c>
      <c r="AO67" s="3">
        <v>0.37</v>
      </c>
      <c r="AP67" s="3">
        <v>0</v>
      </c>
      <c r="AQ67" s="3">
        <v>0</v>
      </c>
      <c r="AR67" s="3">
        <v>0</v>
      </c>
      <c r="AS67" s="3">
        <f>SUM(AO67:AR67)</f>
        <v>0.37</v>
      </c>
      <c r="AT67" s="3" t="s">
        <v>47</v>
      </c>
      <c r="AU67" s="7"/>
    </row>
    <row r="68" spans="1:47" s="6" customFormat="1" x14ac:dyDescent="0.2">
      <c r="A68" s="3" t="s">
        <v>146</v>
      </c>
      <c r="B68" s="16">
        <v>3.0150000000000001</v>
      </c>
      <c r="C68" s="4"/>
      <c r="D68" s="3">
        <v>0.77500000000000002</v>
      </c>
      <c r="E68" s="3"/>
      <c r="F68" s="3">
        <v>0</v>
      </c>
      <c r="G68" s="3"/>
      <c r="H68" s="3">
        <v>0</v>
      </c>
      <c r="I68" s="3">
        <f>D68+F68+H68</f>
        <v>0.77500000000000002</v>
      </c>
      <c r="J68" s="3"/>
      <c r="K68" s="18">
        <v>2.5499999999999998</v>
      </c>
      <c r="L68" s="3">
        <v>1</v>
      </c>
      <c r="M68" s="3">
        <v>0</v>
      </c>
      <c r="N68" s="3">
        <v>1</v>
      </c>
      <c r="O68" s="3" t="s">
        <v>90</v>
      </c>
      <c r="P68" s="3">
        <v>1</v>
      </c>
      <c r="Q68" s="3" t="s">
        <v>46</v>
      </c>
      <c r="R68" s="3">
        <v>0</v>
      </c>
      <c r="S68">
        <f>4.72/2</f>
        <v>2.36</v>
      </c>
      <c r="T68">
        <f>1.881/2</f>
        <v>0.9405</v>
      </c>
      <c r="U68" s="3"/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f>SUM(Z68:AD68)</f>
        <v>0</v>
      </c>
      <c r="AF68" s="3">
        <v>0</v>
      </c>
      <c r="AG68" s="3">
        <f>0.977</f>
        <v>0.97699999999999998</v>
      </c>
      <c r="AH68" s="3">
        <v>0</v>
      </c>
      <c r="AI68" s="3">
        <v>0</v>
      </c>
      <c r="AJ68" s="3">
        <v>0</v>
      </c>
      <c r="AK68" s="3">
        <v>0</v>
      </c>
      <c r="AL68" s="3">
        <v>0.53500000000000003</v>
      </c>
      <c r="AM68" s="3">
        <v>0</v>
      </c>
      <c r="AN68" s="3">
        <f>SUM(AG68:AM68)</f>
        <v>1.512</v>
      </c>
      <c r="AO68" s="3">
        <v>0</v>
      </c>
      <c r="AP68" s="3">
        <v>0.40500000000000003</v>
      </c>
      <c r="AQ68" s="3">
        <v>0</v>
      </c>
      <c r="AR68" s="3">
        <v>0</v>
      </c>
      <c r="AS68" s="3">
        <f>SUM(AO68:AR68)</f>
        <v>0.40500000000000003</v>
      </c>
      <c r="AT68" s="3" t="s">
        <v>47</v>
      </c>
      <c r="AU68" s="2"/>
    </row>
    <row r="69" spans="1:47" s="6" customFormat="1" x14ac:dyDescent="0.2">
      <c r="A69" s="3" t="s">
        <v>147</v>
      </c>
      <c r="B69" s="16">
        <v>3.0150000000000001</v>
      </c>
      <c r="C69" s="4"/>
      <c r="D69" s="3">
        <v>0.77500000000000002</v>
      </c>
      <c r="E69" s="3"/>
      <c r="F69" s="3">
        <v>0</v>
      </c>
      <c r="G69" s="3"/>
      <c r="H69" s="3">
        <v>0</v>
      </c>
      <c r="I69" s="3">
        <f>D69+F69+H69</f>
        <v>0.77500000000000002</v>
      </c>
      <c r="J69" s="3"/>
      <c r="K69" s="18">
        <v>2.5499999999999998</v>
      </c>
      <c r="L69" s="3">
        <v>1</v>
      </c>
      <c r="M69" s="3">
        <v>0</v>
      </c>
      <c r="N69" s="3">
        <v>1</v>
      </c>
      <c r="O69" s="3" t="s">
        <v>58</v>
      </c>
      <c r="P69" s="3">
        <v>1</v>
      </c>
      <c r="Q69" s="3" t="s">
        <v>46</v>
      </c>
      <c r="R69" s="3">
        <v>0</v>
      </c>
      <c r="S69">
        <f>4.72/2</f>
        <v>2.36</v>
      </c>
      <c r="T69">
        <f>1.881/2</f>
        <v>0.9405</v>
      </c>
      <c r="U69" s="3"/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f>SUM(Z69:AD69)</f>
        <v>0</v>
      </c>
      <c r="AF69" s="3">
        <v>0</v>
      </c>
      <c r="AG69" s="3">
        <f>0.977</f>
        <v>0.97699999999999998</v>
      </c>
      <c r="AH69" s="3">
        <v>0.96099999999999997</v>
      </c>
      <c r="AI69" s="3">
        <v>1.9490000000000001</v>
      </c>
      <c r="AJ69" s="3">
        <v>0</v>
      </c>
      <c r="AK69" s="3">
        <v>0.624</v>
      </c>
      <c r="AL69" s="3">
        <v>0</v>
      </c>
      <c r="AM69" s="3">
        <v>0</v>
      </c>
      <c r="AN69" s="3">
        <f>SUM(AG69:AM69)</f>
        <v>4.5110000000000001</v>
      </c>
      <c r="AO69" s="3">
        <v>0.37</v>
      </c>
      <c r="AP69" s="3">
        <v>0</v>
      </c>
      <c r="AQ69" s="3">
        <v>0</v>
      </c>
      <c r="AR69" s="3">
        <v>0</v>
      </c>
      <c r="AS69" s="3">
        <f>SUM(AO69:AR69)</f>
        <v>0.37</v>
      </c>
      <c r="AT69" s="3" t="s">
        <v>47</v>
      </c>
      <c r="AU69" s="2"/>
    </row>
    <row r="70" spans="1:47" s="6" customFormat="1" x14ac:dyDescent="0.2">
      <c r="A70" s="3" t="s">
        <v>148</v>
      </c>
      <c r="B70" s="16">
        <v>3.0150000000000001</v>
      </c>
      <c r="C70" s="4"/>
      <c r="D70" s="3">
        <v>0.77500000000000002</v>
      </c>
      <c r="E70" s="3"/>
      <c r="F70" s="3">
        <v>0</v>
      </c>
      <c r="G70" s="3"/>
      <c r="H70" s="3">
        <v>0</v>
      </c>
      <c r="I70" s="3">
        <f>D70+F70+H70</f>
        <v>0.77500000000000002</v>
      </c>
      <c r="J70" s="3"/>
      <c r="K70" s="18">
        <v>2.5499999999999998</v>
      </c>
      <c r="L70" s="3">
        <v>1</v>
      </c>
      <c r="M70" s="3">
        <v>0</v>
      </c>
      <c r="N70" s="3">
        <v>1</v>
      </c>
      <c r="O70" s="3" t="s">
        <v>58</v>
      </c>
      <c r="P70" s="3">
        <v>1</v>
      </c>
      <c r="Q70" s="3" t="s">
        <v>46</v>
      </c>
      <c r="R70" s="3">
        <v>0</v>
      </c>
      <c r="S70">
        <f>4.72/2</f>
        <v>2.36</v>
      </c>
      <c r="T70">
        <f>1.881/2</f>
        <v>0.9405</v>
      </c>
      <c r="U70" s="3"/>
      <c r="V70" s="3">
        <v>3.8780000000000001</v>
      </c>
      <c r="W70" s="3">
        <v>0</v>
      </c>
      <c r="X70" s="3">
        <v>3.8780000000000001</v>
      </c>
      <c r="Y70" s="3">
        <v>3.8780000000000001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f>SUM(Z70:AD70)</f>
        <v>0</v>
      </c>
      <c r="AF70" s="3">
        <v>0</v>
      </c>
      <c r="AG70" s="3">
        <f>0.977</f>
        <v>0.97699999999999998</v>
      </c>
      <c r="AH70" s="3">
        <v>0</v>
      </c>
      <c r="AI70" s="3">
        <v>0</v>
      </c>
      <c r="AJ70" s="3">
        <v>0</v>
      </c>
      <c r="AK70" s="3">
        <v>0</v>
      </c>
      <c r="AL70" s="3">
        <v>0.53500000000000003</v>
      </c>
      <c r="AM70" s="3">
        <v>0</v>
      </c>
      <c r="AN70" s="3">
        <f>SUM(AG70:AM70)</f>
        <v>1.512</v>
      </c>
      <c r="AO70" s="3">
        <v>0.37</v>
      </c>
      <c r="AP70" s="3">
        <v>0.40500000000000003</v>
      </c>
      <c r="AQ70" s="3">
        <v>0</v>
      </c>
      <c r="AR70" s="3">
        <v>1.2529999999999999</v>
      </c>
      <c r="AS70" s="3">
        <f>SUM(AO70:AR70)</f>
        <v>2.028</v>
      </c>
      <c r="AT70" s="3" t="s">
        <v>47</v>
      </c>
      <c r="AU70" s="2"/>
    </row>
    <row r="71" spans="1:47" s="6" customFormat="1" x14ac:dyDescent="0.2">
      <c r="A71" s="3" t="s">
        <v>149</v>
      </c>
      <c r="B71" s="16">
        <v>3.0150000000000001</v>
      </c>
      <c r="C71" s="4"/>
      <c r="D71" s="3">
        <v>0.77500000000000002</v>
      </c>
      <c r="E71" s="3"/>
      <c r="F71" s="3">
        <v>0</v>
      </c>
      <c r="G71" s="3"/>
      <c r="H71" s="3">
        <v>0</v>
      </c>
      <c r="I71" s="3">
        <f>D71+F71+H71</f>
        <v>0.77500000000000002</v>
      </c>
      <c r="J71" s="3"/>
      <c r="K71" s="18">
        <v>2.5499999999999998</v>
      </c>
      <c r="L71" s="3">
        <v>1</v>
      </c>
      <c r="M71" s="3">
        <v>0</v>
      </c>
      <c r="N71" s="3">
        <v>1</v>
      </c>
      <c r="O71" s="3" t="s">
        <v>52</v>
      </c>
      <c r="P71" s="3">
        <v>1</v>
      </c>
      <c r="Q71" s="3" t="s">
        <v>46</v>
      </c>
      <c r="R71" s="3">
        <v>0</v>
      </c>
      <c r="S71">
        <f>4.72/2</f>
        <v>2.36</v>
      </c>
      <c r="T71">
        <f>1.881/2</f>
        <v>0.9405</v>
      </c>
      <c r="U71" s="3"/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f>SUM(Z71:AD71)</f>
        <v>0</v>
      </c>
      <c r="AF71" s="3">
        <v>0</v>
      </c>
      <c r="AG71" s="3">
        <f>0.977</f>
        <v>0.97699999999999998</v>
      </c>
      <c r="AH71" s="3">
        <v>0.96099999999999997</v>
      </c>
      <c r="AI71" s="3">
        <v>0</v>
      </c>
      <c r="AJ71" s="3">
        <v>0</v>
      </c>
      <c r="AK71" s="3">
        <v>0</v>
      </c>
      <c r="AL71" s="3">
        <v>0.53500000000000003</v>
      </c>
      <c r="AM71" s="3">
        <v>0</v>
      </c>
      <c r="AN71" s="3">
        <f>SUM(AG71:AM71)</f>
        <v>2.4729999999999999</v>
      </c>
      <c r="AO71" s="3">
        <v>0</v>
      </c>
      <c r="AP71" s="3">
        <v>0.40500000000000003</v>
      </c>
      <c r="AQ71" s="3">
        <v>0</v>
      </c>
      <c r="AR71" s="3">
        <v>0</v>
      </c>
      <c r="AS71" s="3">
        <f>SUM(AO71:AR71)</f>
        <v>0.40500000000000003</v>
      </c>
      <c r="AT71" s="3" t="s">
        <v>47</v>
      </c>
      <c r="AU71" s="2"/>
    </row>
    <row r="72" spans="1:47" s="6" customFormat="1" x14ac:dyDescent="0.2">
      <c r="A72" s="3" t="s">
        <v>196</v>
      </c>
      <c r="B72" s="16">
        <v>5.6849999999999996</v>
      </c>
      <c r="C72" s="4"/>
      <c r="D72" s="3">
        <v>0.77500000000000002</v>
      </c>
      <c r="E72" s="3"/>
      <c r="F72" s="3">
        <v>0</v>
      </c>
      <c r="G72" s="3"/>
      <c r="H72" s="3">
        <v>0</v>
      </c>
      <c r="I72" s="3">
        <f>D72+F72+H72</f>
        <v>0.77500000000000002</v>
      </c>
      <c r="J72" s="3"/>
      <c r="K72" s="17">
        <v>0.95199999999999996</v>
      </c>
      <c r="L72" s="3">
        <v>1</v>
      </c>
      <c r="M72" s="3">
        <v>0</v>
      </c>
      <c r="N72" s="3">
        <v>1</v>
      </c>
      <c r="O72" s="3" t="s">
        <v>97</v>
      </c>
      <c r="P72" s="3">
        <v>0</v>
      </c>
      <c r="Q72" s="3"/>
      <c r="R72" s="3">
        <v>0</v>
      </c>
      <c r="S72">
        <f>4.72/2</f>
        <v>2.36</v>
      </c>
      <c r="T72">
        <f>1.881/2</f>
        <v>0.9405</v>
      </c>
      <c r="U72" s="3"/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f>SUM(Z72:AD72)</f>
        <v>0</v>
      </c>
      <c r="AF72" s="3">
        <v>0</v>
      </c>
      <c r="AG72" s="3">
        <f>0.977</f>
        <v>0.97699999999999998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9.9000000000000005E-2</v>
      </c>
      <c r="AN72" s="3">
        <f>SUM(AG72:AM72)</f>
        <v>1.0760000000000001</v>
      </c>
      <c r="AO72" s="3">
        <v>0</v>
      </c>
      <c r="AP72" s="3">
        <v>0</v>
      </c>
      <c r="AQ72" s="3">
        <v>1.137</v>
      </c>
      <c r="AR72" s="3">
        <v>0</v>
      </c>
      <c r="AS72" s="3">
        <f>SUM(AO72:AR72)</f>
        <v>1.137</v>
      </c>
      <c r="AT72" s="3" t="s">
        <v>47</v>
      </c>
      <c r="AU72" s="7"/>
    </row>
    <row r="73" spans="1:47" s="6" customFormat="1" x14ac:dyDescent="0.2">
      <c r="A73" s="3" t="s">
        <v>197</v>
      </c>
      <c r="B73" s="16">
        <v>5.6849999999999996</v>
      </c>
      <c r="C73" s="4"/>
      <c r="D73" s="3">
        <v>0.77500000000000002</v>
      </c>
      <c r="E73" s="3"/>
      <c r="F73" s="3">
        <v>0</v>
      </c>
      <c r="G73" s="3"/>
      <c r="H73" s="3">
        <v>0</v>
      </c>
      <c r="I73" s="3">
        <f>D73+F73+H73</f>
        <v>0.77500000000000002</v>
      </c>
      <c r="J73" s="3"/>
      <c r="K73" s="18">
        <v>2.5499999999999998</v>
      </c>
      <c r="L73" s="3">
        <v>1</v>
      </c>
      <c r="M73" s="3">
        <v>0</v>
      </c>
      <c r="N73" s="3">
        <v>1</v>
      </c>
      <c r="O73" s="3" t="s">
        <v>46</v>
      </c>
      <c r="P73" s="3">
        <v>0</v>
      </c>
      <c r="Q73" s="3"/>
      <c r="R73" s="3">
        <v>0</v>
      </c>
      <c r="S73">
        <f>4.72/2</f>
        <v>2.36</v>
      </c>
      <c r="T73">
        <f>1.881/2</f>
        <v>0.9405</v>
      </c>
      <c r="U73" s="3"/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f>SUM(Z73:AD73)</f>
        <v>0</v>
      </c>
      <c r="AF73" s="3">
        <v>0</v>
      </c>
      <c r="AG73" s="3">
        <f>0.977</f>
        <v>0.97699999999999998</v>
      </c>
      <c r="AH73" s="3">
        <v>0</v>
      </c>
      <c r="AI73" s="3">
        <v>0</v>
      </c>
      <c r="AJ73" s="3">
        <v>0</v>
      </c>
      <c r="AK73" s="3">
        <v>0.624</v>
      </c>
      <c r="AL73" s="3">
        <v>0</v>
      </c>
      <c r="AM73" s="3">
        <v>0</v>
      </c>
      <c r="AN73" s="3">
        <f>SUM(AG73:AM73)</f>
        <v>1.601</v>
      </c>
      <c r="AO73" s="3">
        <v>0</v>
      </c>
      <c r="AP73" s="3">
        <v>0</v>
      </c>
      <c r="AQ73" s="3">
        <v>0</v>
      </c>
      <c r="AR73" s="3">
        <v>0</v>
      </c>
      <c r="AS73" s="3">
        <f>SUM(AO73:AR73)</f>
        <v>0</v>
      </c>
      <c r="AT73" s="3" t="s">
        <v>47</v>
      </c>
      <c r="AU73" s="7"/>
    </row>
    <row r="74" spans="1:47" s="6" customFormat="1" x14ac:dyDescent="0.2">
      <c r="A74" s="3" t="s">
        <v>198</v>
      </c>
      <c r="B74" s="16">
        <v>5.6849999999999996</v>
      </c>
      <c r="C74" s="4"/>
      <c r="D74" s="3">
        <v>0.77500000000000002</v>
      </c>
      <c r="E74" s="3"/>
      <c r="F74" s="3">
        <v>0</v>
      </c>
      <c r="G74" s="3"/>
      <c r="H74" s="3">
        <v>0</v>
      </c>
      <c r="I74" s="3">
        <f>D74+F74+H74</f>
        <v>0.77500000000000002</v>
      </c>
      <c r="J74" s="3"/>
      <c r="K74" s="18">
        <v>2.5499999999999998</v>
      </c>
      <c r="L74" s="3">
        <v>1</v>
      </c>
      <c r="M74" s="3">
        <v>0</v>
      </c>
      <c r="N74" s="3">
        <v>1</v>
      </c>
      <c r="O74" s="3" t="s">
        <v>46</v>
      </c>
      <c r="P74" s="3">
        <v>0</v>
      </c>
      <c r="Q74" s="3"/>
      <c r="R74" s="3">
        <v>0</v>
      </c>
      <c r="S74">
        <f>4.72/2</f>
        <v>2.36</v>
      </c>
      <c r="T74">
        <f>1.881/2</f>
        <v>0.9405</v>
      </c>
      <c r="U74" s="3"/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f>SUM(Z74:AD74)</f>
        <v>0</v>
      </c>
      <c r="AF74" s="3">
        <v>0</v>
      </c>
      <c r="AG74" s="3">
        <f>0.977</f>
        <v>0.97699999999999998</v>
      </c>
      <c r="AH74" s="3">
        <v>0.96099999999999997</v>
      </c>
      <c r="AI74" s="3">
        <v>1.9490000000000001</v>
      </c>
      <c r="AJ74" s="3">
        <v>0</v>
      </c>
      <c r="AK74" s="3">
        <v>0.624</v>
      </c>
      <c r="AL74" s="3">
        <v>0</v>
      </c>
      <c r="AM74" s="3">
        <v>0</v>
      </c>
      <c r="AN74" s="3">
        <f>SUM(AG74:AM74)</f>
        <v>4.5110000000000001</v>
      </c>
      <c r="AO74" s="3">
        <v>0.37</v>
      </c>
      <c r="AP74" s="3">
        <v>0.40500000000000003</v>
      </c>
      <c r="AQ74" s="3">
        <v>0</v>
      </c>
      <c r="AR74" s="3">
        <v>1.2529999999999999</v>
      </c>
      <c r="AS74" s="3">
        <f>SUM(AO74:AR74)</f>
        <v>2.028</v>
      </c>
      <c r="AT74" s="3" t="s">
        <v>47</v>
      </c>
      <c r="AU74" s="7"/>
    </row>
    <row r="75" spans="1:47" s="6" customFormat="1" x14ac:dyDescent="0.2">
      <c r="A75" s="3" t="s">
        <v>199</v>
      </c>
      <c r="B75" s="16">
        <v>5.6849999999999996</v>
      </c>
      <c r="C75" s="4">
        <v>0.5</v>
      </c>
      <c r="D75" s="3">
        <f>0.775*C75</f>
        <v>0.38750000000000001</v>
      </c>
      <c r="E75" s="3">
        <v>0.5</v>
      </c>
      <c r="F75" s="3">
        <f>3.152*E75</f>
        <v>1.5760000000000001</v>
      </c>
      <c r="G75" s="3"/>
      <c r="H75" s="3">
        <v>0</v>
      </c>
      <c r="I75" s="3">
        <f>D75+F75+H75</f>
        <v>1.9635</v>
      </c>
      <c r="J75" s="3"/>
      <c r="K75" s="18">
        <v>2.5499999999999998</v>
      </c>
      <c r="L75" s="3">
        <v>1</v>
      </c>
      <c r="M75" s="3">
        <v>0</v>
      </c>
      <c r="N75" s="3">
        <v>1</v>
      </c>
      <c r="O75" s="3" t="s">
        <v>100</v>
      </c>
      <c r="P75" s="3">
        <v>1</v>
      </c>
      <c r="Q75" s="3" t="s">
        <v>46</v>
      </c>
      <c r="R75" s="3">
        <v>0</v>
      </c>
      <c r="S75">
        <f>4.72/2</f>
        <v>2.36</v>
      </c>
      <c r="T75">
        <f>1.881/2</f>
        <v>0.9405</v>
      </c>
      <c r="U75" s="3"/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f>SUM(Z75:AD75)</f>
        <v>0</v>
      </c>
      <c r="AF75" s="3">
        <v>0</v>
      </c>
      <c r="AG75" s="3">
        <f>0.977</f>
        <v>0.97699999999999998</v>
      </c>
      <c r="AH75" s="3">
        <v>0.96099999999999997</v>
      </c>
      <c r="AI75" s="3">
        <v>1.9490000000000001</v>
      </c>
      <c r="AJ75" s="3">
        <v>0</v>
      </c>
      <c r="AK75" s="3">
        <v>0.624</v>
      </c>
      <c r="AL75" s="3">
        <v>0</v>
      </c>
      <c r="AM75" s="3">
        <v>0</v>
      </c>
      <c r="AN75" s="3">
        <f>SUM(AG75:AM75)</f>
        <v>4.5110000000000001</v>
      </c>
      <c r="AO75" s="3">
        <v>0.37</v>
      </c>
      <c r="AP75" s="3">
        <v>0.40500000000000003</v>
      </c>
      <c r="AQ75" s="3">
        <v>0</v>
      </c>
      <c r="AR75" s="3">
        <v>0</v>
      </c>
      <c r="AS75" s="3">
        <f>SUM(AO75:AR75)</f>
        <v>0.77500000000000002</v>
      </c>
      <c r="AT75" s="3" t="s">
        <v>47</v>
      </c>
      <c r="AU75" s="7"/>
    </row>
    <row r="76" spans="1:47" s="6" customFormat="1" x14ac:dyDescent="0.2">
      <c r="A76" s="3" t="s">
        <v>200</v>
      </c>
      <c r="B76" s="16">
        <v>5.6849999999999996</v>
      </c>
      <c r="C76" s="4"/>
      <c r="D76" s="3">
        <v>0.77500000000000002</v>
      </c>
      <c r="E76" s="3"/>
      <c r="F76" s="3">
        <v>0</v>
      </c>
      <c r="G76" s="3"/>
      <c r="H76" s="3">
        <v>0</v>
      </c>
      <c r="I76" s="3">
        <f>D76+F76+H76</f>
        <v>0.77500000000000002</v>
      </c>
      <c r="J76" s="3"/>
      <c r="K76" s="18">
        <v>2.5499999999999998</v>
      </c>
      <c r="L76" s="3">
        <v>1</v>
      </c>
      <c r="M76" s="3">
        <v>0</v>
      </c>
      <c r="N76" s="3">
        <v>1</v>
      </c>
      <c r="O76" s="3" t="s">
        <v>201</v>
      </c>
      <c r="P76" s="3">
        <v>0</v>
      </c>
      <c r="Q76" s="3"/>
      <c r="R76" s="3">
        <v>0</v>
      </c>
      <c r="S76">
        <f>4.72/2</f>
        <v>2.36</v>
      </c>
      <c r="T76">
        <f>1.881/2</f>
        <v>0.9405</v>
      </c>
      <c r="U76" s="3"/>
      <c r="V76" s="3">
        <v>3.8780000000000001</v>
      </c>
      <c r="W76" s="3">
        <v>0</v>
      </c>
      <c r="X76" s="3">
        <v>0</v>
      </c>
      <c r="Y76" s="3">
        <v>3.8780000000000001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f>SUM(Z76:AD76)</f>
        <v>0</v>
      </c>
      <c r="AF76" s="3">
        <v>0</v>
      </c>
      <c r="AG76" s="3">
        <f>0.977</f>
        <v>0.97699999999999998</v>
      </c>
      <c r="AH76" s="3">
        <v>0</v>
      </c>
      <c r="AI76" s="3">
        <v>1.9490000000000001</v>
      </c>
      <c r="AJ76" s="3">
        <v>0</v>
      </c>
      <c r="AK76" s="3">
        <v>0</v>
      </c>
      <c r="AL76" s="3">
        <v>0</v>
      </c>
      <c r="AM76" s="3">
        <v>0</v>
      </c>
      <c r="AN76" s="3">
        <f>SUM(AG76:AM76)</f>
        <v>2.9260000000000002</v>
      </c>
      <c r="AO76" s="3">
        <v>0</v>
      </c>
      <c r="AP76" s="3">
        <v>0.40500000000000003</v>
      </c>
      <c r="AQ76" s="3">
        <v>0</v>
      </c>
      <c r="AR76" s="3">
        <v>0</v>
      </c>
      <c r="AS76" s="3">
        <f>SUM(AO76:AR76)</f>
        <v>0.40500000000000003</v>
      </c>
      <c r="AT76" s="3" t="s">
        <v>47</v>
      </c>
      <c r="AU76" s="7"/>
    </row>
    <row r="77" spans="1:47" s="6" customFormat="1" x14ac:dyDescent="0.2">
      <c r="A77" s="3" t="s">
        <v>203</v>
      </c>
      <c r="B77" s="16">
        <v>5.6849999999999996</v>
      </c>
      <c r="C77" s="4"/>
      <c r="D77" s="3">
        <v>0.77500000000000002</v>
      </c>
      <c r="E77" s="3"/>
      <c r="F77" s="3">
        <v>0</v>
      </c>
      <c r="G77" s="3"/>
      <c r="H77" s="3">
        <v>0</v>
      </c>
      <c r="I77" s="3">
        <f>D77+F77+H77</f>
        <v>0.77500000000000002</v>
      </c>
      <c r="J77" s="3"/>
      <c r="K77" s="18">
        <v>0.95199999999999996</v>
      </c>
      <c r="L77" s="3">
        <v>1</v>
      </c>
      <c r="M77" s="3">
        <v>0</v>
      </c>
      <c r="N77" s="3">
        <v>1</v>
      </c>
      <c r="O77" s="3" t="s">
        <v>71</v>
      </c>
      <c r="P77" s="3">
        <v>1</v>
      </c>
      <c r="Q77" s="3" t="s">
        <v>46</v>
      </c>
      <c r="R77" s="3">
        <v>0</v>
      </c>
      <c r="S77">
        <f>4.72/2</f>
        <v>2.36</v>
      </c>
      <c r="T77">
        <f>1.881/2</f>
        <v>0.9405</v>
      </c>
      <c r="U77" s="3"/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f>SUM(Z77:AD77)</f>
        <v>0</v>
      </c>
      <c r="AF77" s="3">
        <v>0</v>
      </c>
      <c r="AG77" s="3">
        <f>0.977</f>
        <v>0.97699999999999998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9.9000000000000005E-2</v>
      </c>
      <c r="AN77" s="3">
        <f>SUM(AG77:AM77)</f>
        <v>1.0760000000000001</v>
      </c>
      <c r="AO77" s="3">
        <v>0.37</v>
      </c>
      <c r="AP77" s="3">
        <v>0.40500000000000003</v>
      </c>
      <c r="AQ77" s="3">
        <v>0</v>
      </c>
      <c r="AR77" s="3">
        <v>0</v>
      </c>
      <c r="AS77" s="3">
        <f>SUM(AO77:AR77)</f>
        <v>0.77500000000000002</v>
      </c>
      <c r="AT77" s="3" t="s">
        <v>47</v>
      </c>
      <c r="AU77" s="7"/>
    </row>
    <row r="78" spans="1:47" s="6" customFormat="1" x14ac:dyDescent="0.2">
      <c r="A78" s="3" t="s">
        <v>239</v>
      </c>
      <c r="B78" s="16">
        <v>5.6849999999999996</v>
      </c>
      <c r="C78" s="4"/>
      <c r="D78" s="3">
        <v>0.77500000000000002</v>
      </c>
      <c r="E78" s="3"/>
      <c r="F78" s="3">
        <v>0</v>
      </c>
      <c r="G78" s="3"/>
      <c r="H78" s="3">
        <v>0</v>
      </c>
      <c r="I78" s="3">
        <f>D78+F78+H78</f>
        <v>0.77500000000000002</v>
      </c>
      <c r="J78" s="3"/>
      <c r="K78" s="18">
        <v>2.5499999999999998</v>
      </c>
      <c r="L78" s="3">
        <v>1</v>
      </c>
      <c r="M78" s="3">
        <v>0</v>
      </c>
      <c r="N78" s="3">
        <v>1</v>
      </c>
      <c r="O78" s="3" t="s">
        <v>71</v>
      </c>
      <c r="P78" s="3">
        <v>0</v>
      </c>
      <c r="Q78" s="3"/>
      <c r="R78" s="3">
        <v>0</v>
      </c>
      <c r="S78">
        <f>4.72/2</f>
        <v>2.36</v>
      </c>
      <c r="T78">
        <f>1.881/2</f>
        <v>0.9405</v>
      </c>
      <c r="U78" s="3"/>
      <c r="V78" s="3">
        <v>3.8780000000000001</v>
      </c>
      <c r="W78" s="3">
        <v>0</v>
      </c>
      <c r="X78" s="3">
        <v>0</v>
      </c>
      <c r="Y78" s="3">
        <v>3.8780000000000001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f>SUM(Z78:AD78)</f>
        <v>0</v>
      </c>
      <c r="AF78" s="3">
        <v>0</v>
      </c>
      <c r="AG78" s="3">
        <f>0.977</f>
        <v>0.97699999999999998</v>
      </c>
      <c r="AH78" s="3">
        <v>0.96099999999999997</v>
      </c>
      <c r="AI78" s="3">
        <v>0</v>
      </c>
      <c r="AJ78" s="3">
        <v>0</v>
      </c>
      <c r="AK78" s="3">
        <v>0</v>
      </c>
      <c r="AL78" s="3">
        <v>0.53500000000000003</v>
      </c>
      <c r="AM78" s="3">
        <v>0</v>
      </c>
      <c r="AN78" s="3">
        <f>SUM(AG78:AM78)</f>
        <v>2.4729999999999999</v>
      </c>
      <c r="AO78" s="3">
        <v>0.37</v>
      </c>
      <c r="AP78" s="3">
        <v>0.40500000000000003</v>
      </c>
      <c r="AQ78" s="3">
        <v>0</v>
      </c>
      <c r="AR78" s="3">
        <v>0</v>
      </c>
      <c r="AS78" s="3">
        <f>SUM(AO78:AR78)</f>
        <v>0.77500000000000002</v>
      </c>
      <c r="AT78" s="3" t="s">
        <v>47</v>
      </c>
      <c r="AU78" s="3"/>
    </row>
    <row r="79" spans="1:47" s="6" customFormat="1" x14ac:dyDescent="0.2">
      <c r="A79" s="3" t="s">
        <v>240</v>
      </c>
      <c r="B79" s="16">
        <v>3.0150000000000001</v>
      </c>
      <c r="C79" s="4"/>
      <c r="D79" s="3">
        <v>0.77500000000000002</v>
      </c>
      <c r="E79" s="3"/>
      <c r="F79" s="3">
        <v>0</v>
      </c>
      <c r="G79" s="3"/>
      <c r="H79" s="3">
        <v>0</v>
      </c>
      <c r="I79" s="3">
        <f>D79+F79+H79</f>
        <v>0.77500000000000002</v>
      </c>
      <c r="J79" s="3" t="s">
        <v>89</v>
      </c>
      <c r="K79" s="18">
        <v>2.5499999999999998</v>
      </c>
      <c r="L79" s="3">
        <v>1</v>
      </c>
      <c r="M79" s="3">
        <v>0</v>
      </c>
      <c r="N79" s="3">
        <v>1</v>
      </c>
      <c r="O79" s="3" t="s">
        <v>90</v>
      </c>
      <c r="P79" s="3">
        <v>1</v>
      </c>
      <c r="Q79" s="3" t="s">
        <v>46</v>
      </c>
      <c r="R79" s="3">
        <v>0</v>
      </c>
      <c r="S79">
        <f>4.72/2</f>
        <v>2.36</v>
      </c>
      <c r="T79">
        <f>1.881/2</f>
        <v>0.9405</v>
      </c>
      <c r="U79" s="3"/>
      <c r="V79" s="3">
        <v>3.8780000000000001</v>
      </c>
      <c r="W79" s="3">
        <v>0</v>
      </c>
      <c r="X79" s="3">
        <v>0</v>
      </c>
      <c r="Y79" s="3">
        <v>3.8780000000000001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f>SUM(Z79:AD79)</f>
        <v>0</v>
      </c>
      <c r="AF79" s="3">
        <v>0</v>
      </c>
      <c r="AG79" s="3">
        <f>0.977</f>
        <v>0.97699999999999998</v>
      </c>
      <c r="AH79" s="3">
        <v>0.96099999999999997</v>
      </c>
      <c r="AI79" s="3">
        <v>1.9490000000000001</v>
      </c>
      <c r="AJ79" s="3">
        <v>0</v>
      </c>
      <c r="AK79" s="3">
        <v>0.624</v>
      </c>
      <c r="AL79" s="3">
        <v>0</v>
      </c>
      <c r="AM79" s="3">
        <v>0</v>
      </c>
      <c r="AN79" s="3">
        <f>SUM(AG79:AM79)</f>
        <v>4.5110000000000001</v>
      </c>
      <c r="AO79" s="3">
        <v>0.37</v>
      </c>
      <c r="AP79" s="3">
        <v>0.40500000000000003</v>
      </c>
      <c r="AQ79" s="3">
        <v>0</v>
      </c>
      <c r="AR79" s="3">
        <v>1.2529999999999999</v>
      </c>
      <c r="AS79" s="3">
        <f>SUM(AO79:AR79)</f>
        <v>2.028</v>
      </c>
      <c r="AT79" s="3" t="s">
        <v>47</v>
      </c>
      <c r="AU79" s="3"/>
    </row>
    <row r="80" spans="1:47" s="7" customFormat="1" x14ac:dyDescent="0.2">
      <c r="A80" s="3" t="s">
        <v>241</v>
      </c>
      <c r="B80" s="16">
        <v>3.0150000000000001</v>
      </c>
      <c r="C80" s="4"/>
      <c r="D80" s="3">
        <v>0.77500000000000002</v>
      </c>
      <c r="E80" s="3"/>
      <c r="F80" s="3">
        <v>0</v>
      </c>
      <c r="G80" s="3"/>
      <c r="H80" s="3">
        <v>0</v>
      </c>
      <c r="I80" s="3">
        <f>D80+F80+H80</f>
        <v>0.77500000000000002</v>
      </c>
      <c r="J80" s="3"/>
      <c r="K80" s="18">
        <v>2.5499999999999998</v>
      </c>
      <c r="L80" s="3">
        <v>1</v>
      </c>
      <c r="M80" s="3">
        <v>0</v>
      </c>
      <c r="N80" s="3">
        <v>1</v>
      </c>
      <c r="O80" s="3" t="s">
        <v>90</v>
      </c>
      <c r="P80" s="3">
        <v>1</v>
      </c>
      <c r="Q80" s="3" t="s">
        <v>46</v>
      </c>
      <c r="R80" s="3">
        <v>0</v>
      </c>
      <c r="S80">
        <f>4.72/2</f>
        <v>2.36</v>
      </c>
      <c r="T80">
        <f>1.881/2</f>
        <v>0.9405</v>
      </c>
      <c r="U80" s="3"/>
      <c r="V80" s="3">
        <v>3.8780000000000001</v>
      </c>
      <c r="W80" s="3">
        <v>0</v>
      </c>
      <c r="X80" s="3">
        <v>0</v>
      </c>
      <c r="Y80" s="3">
        <v>3.8780000000000001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f>SUM(Z80:AD80)</f>
        <v>0</v>
      </c>
      <c r="AF80" s="3">
        <v>0</v>
      </c>
      <c r="AG80" s="3">
        <f>0.977</f>
        <v>0.97699999999999998</v>
      </c>
      <c r="AH80" s="3">
        <v>0.96099999999999997</v>
      </c>
      <c r="AI80" s="3">
        <v>0</v>
      </c>
      <c r="AJ80" s="3">
        <v>0</v>
      </c>
      <c r="AK80" s="3">
        <v>0</v>
      </c>
      <c r="AL80" s="3">
        <v>0.53500000000000003</v>
      </c>
      <c r="AM80" s="3">
        <v>0</v>
      </c>
      <c r="AN80" s="3">
        <f>SUM(AG80:AM80)</f>
        <v>2.4729999999999999</v>
      </c>
      <c r="AO80" s="3">
        <v>0</v>
      </c>
      <c r="AP80" s="3">
        <v>0.40500000000000003</v>
      </c>
      <c r="AQ80" s="3">
        <v>0</v>
      </c>
      <c r="AR80" s="3">
        <v>0</v>
      </c>
      <c r="AS80" s="3">
        <f>SUM(AO80:AR80)</f>
        <v>0.40500000000000003</v>
      </c>
      <c r="AT80" s="3" t="s">
        <v>47</v>
      </c>
      <c r="AU80" s="3"/>
    </row>
    <row r="81" spans="1:47" s="7" customFormat="1" x14ac:dyDescent="0.2">
      <c r="A81" s="3" t="s">
        <v>242</v>
      </c>
      <c r="B81" s="16">
        <v>3.0150000000000001</v>
      </c>
      <c r="C81" s="4"/>
      <c r="D81" s="3">
        <v>0.77500000000000002</v>
      </c>
      <c r="E81" s="3"/>
      <c r="F81" s="3">
        <v>0</v>
      </c>
      <c r="G81" s="3"/>
      <c r="H81" s="3">
        <v>0</v>
      </c>
      <c r="I81" s="3">
        <f>D81+F81+H81</f>
        <v>0.77500000000000002</v>
      </c>
      <c r="J81" s="3"/>
      <c r="K81" s="18">
        <v>2.5499999999999998</v>
      </c>
      <c r="L81" s="3">
        <v>1</v>
      </c>
      <c r="M81" s="3">
        <v>0</v>
      </c>
      <c r="N81" s="3">
        <v>1</v>
      </c>
      <c r="O81" s="3" t="s">
        <v>88</v>
      </c>
      <c r="P81" s="3">
        <v>1</v>
      </c>
      <c r="Q81" s="3" t="s">
        <v>46</v>
      </c>
      <c r="R81" s="3">
        <v>0</v>
      </c>
      <c r="S81">
        <f>4.72/2</f>
        <v>2.36</v>
      </c>
      <c r="T81">
        <f>1.881/2</f>
        <v>0.9405</v>
      </c>
      <c r="U81" s="3" t="s">
        <v>52</v>
      </c>
      <c r="V81" s="3">
        <v>3.8780000000000001</v>
      </c>
      <c r="W81" s="3">
        <v>0</v>
      </c>
      <c r="X81" s="3">
        <v>3.8780000000000001</v>
      </c>
      <c r="Y81" s="3">
        <v>3.8780000000000001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f>SUM(Z81:AD81)</f>
        <v>0</v>
      </c>
      <c r="AF81" s="3">
        <v>0</v>
      </c>
      <c r="AG81" s="3">
        <f>0.977</f>
        <v>0.97699999999999998</v>
      </c>
      <c r="AH81" s="3">
        <v>0</v>
      </c>
      <c r="AI81" s="3">
        <v>0</v>
      </c>
      <c r="AJ81" s="3">
        <v>0</v>
      </c>
      <c r="AK81" s="3">
        <v>0.624</v>
      </c>
      <c r="AL81" s="3">
        <v>0</v>
      </c>
      <c r="AM81" s="3">
        <v>0</v>
      </c>
      <c r="AN81" s="3">
        <f>SUM(AG81:AM81)</f>
        <v>1.601</v>
      </c>
      <c r="AO81" s="3">
        <v>0.37</v>
      </c>
      <c r="AP81" s="3">
        <v>0.40500000000000003</v>
      </c>
      <c r="AQ81" s="3">
        <v>0</v>
      </c>
      <c r="AR81" s="3">
        <v>0</v>
      </c>
      <c r="AS81" s="3">
        <f>SUM(AO81:AR81)</f>
        <v>0.77500000000000002</v>
      </c>
      <c r="AT81" s="3" t="s">
        <v>47</v>
      </c>
      <c r="AU81" s="3"/>
    </row>
    <row r="82" spans="1:47" s="7" customFormat="1" x14ac:dyDescent="0.2">
      <c r="A82" s="3" t="s">
        <v>243</v>
      </c>
      <c r="B82" s="16">
        <v>3.0150000000000001</v>
      </c>
      <c r="C82" s="4"/>
      <c r="D82" s="3">
        <v>0.77500000000000002</v>
      </c>
      <c r="E82" s="3"/>
      <c r="F82" s="3">
        <v>0</v>
      </c>
      <c r="G82" s="3"/>
      <c r="H82" s="3">
        <v>0</v>
      </c>
      <c r="I82" s="3">
        <f>D82+F82+H82</f>
        <v>0.77500000000000002</v>
      </c>
      <c r="J82" s="3"/>
      <c r="K82" s="18">
        <v>2.5499999999999998</v>
      </c>
      <c r="L82" s="3">
        <v>1</v>
      </c>
      <c r="M82" s="3">
        <v>0</v>
      </c>
      <c r="N82" s="3">
        <v>1</v>
      </c>
      <c r="O82" s="3" t="s">
        <v>52</v>
      </c>
      <c r="P82" s="3">
        <v>0</v>
      </c>
      <c r="Q82" s="3"/>
      <c r="R82" s="3">
        <v>0</v>
      </c>
      <c r="S82">
        <f>4.72/2</f>
        <v>2.36</v>
      </c>
      <c r="T82">
        <f>1.881/2</f>
        <v>0.9405</v>
      </c>
      <c r="U82" s="3" t="s">
        <v>100</v>
      </c>
      <c r="V82" s="3">
        <v>3.8780000000000001</v>
      </c>
      <c r="W82" s="3">
        <v>3.8780000000000001</v>
      </c>
      <c r="X82" s="3">
        <v>3.8780000000000001</v>
      </c>
      <c r="Y82" s="3">
        <v>3.8780000000000001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f>SUM(Z82:AD82)</f>
        <v>0</v>
      </c>
      <c r="AF82" s="3">
        <v>0</v>
      </c>
      <c r="AG82" s="3">
        <f>0.977</f>
        <v>0.97699999999999998</v>
      </c>
      <c r="AH82" s="3">
        <v>0.96099999999999997</v>
      </c>
      <c r="AI82" s="3">
        <v>0</v>
      </c>
      <c r="AJ82" s="3">
        <v>0</v>
      </c>
      <c r="AK82" s="3">
        <v>0.624</v>
      </c>
      <c r="AL82" s="3">
        <v>0</v>
      </c>
      <c r="AM82" s="3">
        <v>0</v>
      </c>
      <c r="AN82" s="3">
        <f>SUM(AG82:AM82)</f>
        <v>2.5619999999999998</v>
      </c>
      <c r="AO82" s="3">
        <v>0.37</v>
      </c>
      <c r="AP82" s="3">
        <v>0.40500000000000003</v>
      </c>
      <c r="AQ82" s="3">
        <v>0</v>
      </c>
      <c r="AR82" s="3">
        <v>1.2529999999999999</v>
      </c>
      <c r="AS82" s="3">
        <f>SUM(AO82:AR82)</f>
        <v>2.028</v>
      </c>
      <c r="AT82" s="3" t="s">
        <v>47</v>
      </c>
      <c r="AU82" s="3"/>
    </row>
    <row r="83" spans="1:47" s="7" customFormat="1" x14ac:dyDescent="0.2">
      <c r="A83" s="3" t="s">
        <v>244</v>
      </c>
      <c r="B83" s="16">
        <v>3.0150000000000001</v>
      </c>
      <c r="C83" s="4"/>
      <c r="D83" s="3">
        <v>0.77500000000000002</v>
      </c>
      <c r="E83" s="3"/>
      <c r="F83" s="3">
        <v>0</v>
      </c>
      <c r="G83" s="3"/>
      <c r="H83" s="3">
        <v>0</v>
      </c>
      <c r="I83" s="3">
        <f>D83+F83+H83</f>
        <v>0.77500000000000002</v>
      </c>
      <c r="J83" s="3"/>
      <c r="K83" s="18">
        <v>2.5499999999999998</v>
      </c>
      <c r="L83" s="3">
        <v>1</v>
      </c>
      <c r="M83" s="3">
        <v>0</v>
      </c>
      <c r="N83" s="3">
        <v>1</v>
      </c>
      <c r="O83" s="3" t="s">
        <v>90</v>
      </c>
      <c r="P83" s="3">
        <v>1</v>
      </c>
      <c r="Q83" s="3" t="s">
        <v>46</v>
      </c>
      <c r="R83" s="3">
        <v>0</v>
      </c>
      <c r="S83">
        <f>4.72/2</f>
        <v>2.36</v>
      </c>
      <c r="T83">
        <f>1.881/2</f>
        <v>0.9405</v>
      </c>
      <c r="U83" s="3"/>
      <c r="V83" s="3">
        <v>3.8780000000000001</v>
      </c>
      <c r="W83" s="3">
        <v>0</v>
      </c>
      <c r="X83" s="3">
        <v>0</v>
      </c>
      <c r="Y83" s="3">
        <v>3.8780000000000001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f>SUM(Z83:AD83)</f>
        <v>0</v>
      </c>
      <c r="AF83" s="3">
        <v>0</v>
      </c>
      <c r="AG83" s="3">
        <f>0.977</f>
        <v>0.97699999999999998</v>
      </c>
      <c r="AH83" s="3">
        <v>0</v>
      </c>
      <c r="AI83" s="3">
        <v>0</v>
      </c>
      <c r="AJ83" s="3">
        <v>0</v>
      </c>
      <c r="AK83" s="3">
        <v>0</v>
      </c>
      <c r="AL83" s="3">
        <v>0.53500000000000003</v>
      </c>
      <c r="AM83" s="3">
        <v>0</v>
      </c>
      <c r="AN83" s="3">
        <f>SUM(AG83:AM83)</f>
        <v>1.512</v>
      </c>
      <c r="AO83" s="3">
        <v>0.37</v>
      </c>
      <c r="AP83" s="3">
        <v>0.40500000000000003</v>
      </c>
      <c r="AQ83" s="3">
        <v>0</v>
      </c>
      <c r="AR83" s="3">
        <v>1.2529999999999999</v>
      </c>
      <c r="AS83" s="3">
        <f>SUM(AO83:AR83)</f>
        <v>2.028</v>
      </c>
      <c r="AT83" s="3" t="s">
        <v>47</v>
      </c>
      <c r="AU83" s="3"/>
    </row>
    <row r="84" spans="1:47" s="7" customFormat="1" x14ac:dyDescent="0.2">
      <c r="A84" s="3" t="s">
        <v>245</v>
      </c>
      <c r="B84" s="16">
        <v>3.0150000000000001</v>
      </c>
      <c r="C84" s="4"/>
      <c r="D84" s="3">
        <v>0.77500000000000002</v>
      </c>
      <c r="E84" s="3"/>
      <c r="F84" s="3">
        <v>0</v>
      </c>
      <c r="G84" s="3"/>
      <c r="H84" s="3">
        <v>0</v>
      </c>
      <c r="I84" s="3">
        <f>D84+F84+H84</f>
        <v>0.77500000000000002</v>
      </c>
      <c r="J84" s="3"/>
      <c r="K84" s="18">
        <v>2.5499999999999998</v>
      </c>
      <c r="L84" s="3">
        <v>1</v>
      </c>
      <c r="M84" s="3">
        <v>0</v>
      </c>
      <c r="N84" s="3">
        <v>1</v>
      </c>
      <c r="O84" s="3" t="s">
        <v>52</v>
      </c>
      <c r="P84" s="3">
        <v>1</v>
      </c>
      <c r="Q84" s="3" t="s">
        <v>46</v>
      </c>
      <c r="R84" s="3">
        <v>0</v>
      </c>
      <c r="S84">
        <f>4.72/2</f>
        <v>2.36</v>
      </c>
      <c r="T84">
        <f>1.881/2</f>
        <v>0.9405</v>
      </c>
      <c r="U84" s="3"/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f>SUM(Z84:AD84)</f>
        <v>0</v>
      </c>
      <c r="AF84" s="3">
        <v>0</v>
      </c>
      <c r="AG84" s="3">
        <f>0.977</f>
        <v>0.97699999999999998</v>
      </c>
      <c r="AH84" s="3">
        <v>0.96099999999999997</v>
      </c>
      <c r="AI84" s="3">
        <v>0</v>
      </c>
      <c r="AJ84" s="3">
        <v>0</v>
      </c>
      <c r="AK84" s="3">
        <v>0</v>
      </c>
      <c r="AL84" s="3">
        <v>0.53500000000000003</v>
      </c>
      <c r="AM84" s="3">
        <v>0</v>
      </c>
      <c r="AN84" s="3">
        <f>SUM(AG84:AM84)</f>
        <v>2.4729999999999999</v>
      </c>
      <c r="AO84" s="3">
        <v>0</v>
      </c>
      <c r="AP84" s="3">
        <v>0</v>
      </c>
      <c r="AQ84" s="3">
        <v>1.137</v>
      </c>
      <c r="AR84" s="3">
        <v>0</v>
      </c>
      <c r="AS84" s="3">
        <f>SUM(AO84:AR84)</f>
        <v>1.137</v>
      </c>
      <c r="AT84" s="3" t="s">
        <v>47</v>
      </c>
      <c r="AU84" s="3"/>
    </row>
    <row r="85" spans="1:47" s="7" customFormat="1" x14ac:dyDescent="0.2">
      <c r="A85" s="3" t="s">
        <v>246</v>
      </c>
      <c r="B85" s="16">
        <v>3.0150000000000001</v>
      </c>
      <c r="C85" s="4"/>
      <c r="D85" s="3">
        <v>0.77500000000000002</v>
      </c>
      <c r="E85" s="3"/>
      <c r="F85" s="3">
        <v>0</v>
      </c>
      <c r="G85" s="3"/>
      <c r="H85" s="3">
        <v>0</v>
      </c>
      <c r="I85" s="3">
        <f>D85+F85+H85</f>
        <v>0.77500000000000002</v>
      </c>
      <c r="J85" s="3"/>
      <c r="K85" s="18">
        <v>2.5499999999999998</v>
      </c>
      <c r="L85" s="3">
        <v>1</v>
      </c>
      <c r="M85" s="3">
        <v>0</v>
      </c>
      <c r="N85" s="3">
        <v>1</v>
      </c>
      <c r="O85" s="3" t="s">
        <v>58</v>
      </c>
      <c r="P85" s="3">
        <v>1</v>
      </c>
      <c r="Q85" s="3" t="s">
        <v>46</v>
      </c>
      <c r="R85" s="3">
        <v>0</v>
      </c>
      <c r="S85">
        <f>4.72/2</f>
        <v>2.36</v>
      </c>
      <c r="T85">
        <f>1.881/2</f>
        <v>0.9405</v>
      </c>
      <c r="U85" s="3"/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f>SUM(Z85:AD85)</f>
        <v>0</v>
      </c>
      <c r="AF85" s="3">
        <v>0</v>
      </c>
      <c r="AG85" s="3">
        <f>0.977</f>
        <v>0.97699999999999998</v>
      </c>
      <c r="AH85" s="3">
        <v>0.96099999999999997</v>
      </c>
      <c r="AI85" s="3">
        <v>0</v>
      </c>
      <c r="AJ85" s="3">
        <v>0</v>
      </c>
      <c r="AK85" s="3">
        <v>0</v>
      </c>
      <c r="AL85" s="3">
        <v>0.53500000000000003</v>
      </c>
      <c r="AM85" s="3">
        <v>0</v>
      </c>
      <c r="AN85" s="3">
        <f>SUM(AG85:AM85)</f>
        <v>2.4729999999999999</v>
      </c>
      <c r="AO85" s="3">
        <v>0.37</v>
      </c>
      <c r="AP85" s="3">
        <v>0.40500000000000003</v>
      </c>
      <c r="AQ85" s="3">
        <v>0</v>
      </c>
      <c r="AR85" s="3">
        <v>1.2529999999999999</v>
      </c>
      <c r="AS85" s="3">
        <f>SUM(AO85:AR85)</f>
        <v>2.028</v>
      </c>
      <c r="AT85" s="3" t="s">
        <v>47</v>
      </c>
      <c r="AU85" s="3"/>
    </row>
    <row r="86" spans="1:47" s="6" customFormat="1" x14ac:dyDescent="0.2">
      <c r="A86" s="3" t="s">
        <v>247</v>
      </c>
      <c r="B86" s="16">
        <v>3.0150000000000001</v>
      </c>
      <c r="C86" s="4"/>
      <c r="D86" s="3">
        <v>0.77500000000000002</v>
      </c>
      <c r="E86" s="3"/>
      <c r="F86" s="3">
        <v>0</v>
      </c>
      <c r="G86" s="3"/>
      <c r="H86" s="3">
        <v>0</v>
      </c>
      <c r="I86" s="3">
        <f>D86+F86+H86</f>
        <v>0.77500000000000002</v>
      </c>
      <c r="J86" s="3"/>
      <c r="K86" s="18">
        <v>2.5499999999999998</v>
      </c>
      <c r="L86" s="3">
        <v>1</v>
      </c>
      <c r="M86" s="3">
        <v>0</v>
      </c>
      <c r="N86" s="3">
        <v>1</v>
      </c>
      <c r="O86" s="3" t="s">
        <v>52</v>
      </c>
      <c r="P86" s="3">
        <v>1</v>
      </c>
      <c r="Q86" s="3" t="s">
        <v>46</v>
      </c>
      <c r="R86" s="3">
        <v>0</v>
      </c>
      <c r="S86">
        <f>4.72/2</f>
        <v>2.36</v>
      </c>
      <c r="T86">
        <f>1.881/2</f>
        <v>0.9405</v>
      </c>
      <c r="U86" s="3"/>
      <c r="V86" s="3">
        <v>3.8780000000000001</v>
      </c>
      <c r="W86" s="3">
        <v>0</v>
      </c>
      <c r="X86" s="3">
        <v>0</v>
      </c>
      <c r="Y86" s="3">
        <v>3.8780000000000001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f>SUM(Z86:AD86)</f>
        <v>0</v>
      </c>
      <c r="AF86" s="3">
        <v>0</v>
      </c>
      <c r="AG86" s="3">
        <f>0.977</f>
        <v>0.97699999999999998</v>
      </c>
      <c r="AH86" s="3">
        <v>0</v>
      </c>
      <c r="AI86" s="3">
        <v>0</v>
      </c>
      <c r="AJ86" s="3">
        <v>0</v>
      </c>
      <c r="AK86" s="3">
        <v>0.624</v>
      </c>
      <c r="AL86" s="3">
        <v>0</v>
      </c>
      <c r="AM86" s="3">
        <v>0</v>
      </c>
      <c r="AN86" s="3">
        <f>SUM(AG86:AM86)</f>
        <v>1.601</v>
      </c>
      <c r="AO86" s="3">
        <v>0.37</v>
      </c>
      <c r="AP86" s="3">
        <v>0.40500000000000003</v>
      </c>
      <c r="AQ86" s="3">
        <v>0</v>
      </c>
      <c r="AR86" s="3">
        <v>0</v>
      </c>
      <c r="AS86" s="3">
        <f>SUM(AO86:AR86)</f>
        <v>0.77500000000000002</v>
      </c>
      <c r="AT86" s="3" t="s">
        <v>47</v>
      </c>
      <c r="AU86" s="3"/>
    </row>
    <row r="87" spans="1:47" s="7" customFormat="1" x14ac:dyDescent="0.2">
      <c r="A87" s="3" t="s">
        <v>248</v>
      </c>
      <c r="B87" s="16">
        <v>3.0150000000000001</v>
      </c>
      <c r="C87" s="4"/>
      <c r="D87" s="3">
        <v>0.77500000000000002</v>
      </c>
      <c r="E87" s="3"/>
      <c r="F87" s="3">
        <v>0</v>
      </c>
      <c r="G87" s="3"/>
      <c r="H87" s="3">
        <v>0</v>
      </c>
      <c r="I87" s="3">
        <f>D87+F87+H87</f>
        <v>0.77500000000000002</v>
      </c>
      <c r="J87" s="3"/>
      <c r="K87" s="18">
        <v>2.5499999999999998</v>
      </c>
      <c r="L87" s="3">
        <v>1</v>
      </c>
      <c r="M87" s="3">
        <v>0</v>
      </c>
      <c r="N87" s="3">
        <v>1</v>
      </c>
      <c r="O87" s="3" t="s">
        <v>58</v>
      </c>
      <c r="P87" s="3">
        <v>1</v>
      </c>
      <c r="Q87" s="3" t="s">
        <v>46</v>
      </c>
      <c r="R87" s="3">
        <v>0</v>
      </c>
      <c r="S87">
        <f>4.72/2</f>
        <v>2.36</v>
      </c>
      <c r="T87">
        <f>1.881/2</f>
        <v>0.9405</v>
      </c>
      <c r="U87" s="3"/>
      <c r="V87" s="3">
        <v>0</v>
      </c>
      <c r="W87" s="3">
        <v>3.8780000000000001</v>
      </c>
      <c r="X87" s="3">
        <v>3.8780000000000001</v>
      </c>
      <c r="Y87" s="3">
        <v>3.8780000000000001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f>SUM(Z87:AD87)</f>
        <v>0</v>
      </c>
      <c r="AF87" s="3">
        <v>0</v>
      </c>
      <c r="AG87" s="3">
        <f>0.977</f>
        <v>0.97699999999999998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9.9000000000000005E-2</v>
      </c>
      <c r="AN87" s="3">
        <f>SUM(AG87:AM87)</f>
        <v>1.0760000000000001</v>
      </c>
      <c r="AO87" s="3">
        <v>0.37</v>
      </c>
      <c r="AP87" s="3">
        <v>0.40500000000000003</v>
      </c>
      <c r="AQ87" s="3">
        <v>1.137</v>
      </c>
      <c r="AR87" s="3">
        <v>0</v>
      </c>
      <c r="AS87" s="3">
        <f>SUM(AO87:AR87)</f>
        <v>1.9119999999999999</v>
      </c>
      <c r="AT87" s="3" t="s">
        <v>47</v>
      </c>
      <c r="AU87" s="3"/>
    </row>
    <row r="88" spans="1:47" s="7" customFormat="1" x14ac:dyDescent="0.2">
      <c r="A88" s="3" t="s">
        <v>249</v>
      </c>
      <c r="B88" s="16">
        <v>3.0150000000000001</v>
      </c>
      <c r="C88" s="4"/>
      <c r="D88" s="3">
        <v>0.77500000000000002</v>
      </c>
      <c r="E88" s="3"/>
      <c r="F88" s="3">
        <v>0</v>
      </c>
      <c r="G88" s="3"/>
      <c r="H88" s="3">
        <v>0</v>
      </c>
      <c r="I88" s="3">
        <f>D88+F88+H88</f>
        <v>0.77500000000000002</v>
      </c>
      <c r="J88" s="3"/>
      <c r="K88" s="18">
        <v>2.5499999999999998</v>
      </c>
      <c r="L88" s="3">
        <v>1</v>
      </c>
      <c r="M88" s="3">
        <v>0</v>
      </c>
      <c r="N88" s="3">
        <v>0</v>
      </c>
      <c r="O88" s="3"/>
      <c r="P88" s="3">
        <v>1</v>
      </c>
      <c r="Q88" s="3" t="s">
        <v>46</v>
      </c>
      <c r="R88" s="3">
        <v>0</v>
      </c>
      <c r="S88">
        <f>4.72/2</f>
        <v>2.36</v>
      </c>
      <c r="T88">
        <f>1.881/2</f>
        <v>0.9405</v>
      </c>
      <c r="U88" s="3"/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f>SUM(Z88:AD88)</f>
        <v>0</v>
      </c>
      <c r="AF88" s="3">
        <v>0</v>
      </c>
      <c r="AG88" s="3">
        <f>0.977</f>
        <v>0.97699999999999998</v>
      </c>
      <c r="AH88" s="3">
        <v>0</v>
      </c>
      <c r="AI88" s="3">
        <v>0</v>
      </c>
      <c r="AJ88" s="3">
        <v>0</v>
      </c>
      <c r="AK88" s="3">
        <v>0.624</v>
      </c>
      <c r="AL88" s="3">
        <v>0</v>
      </c>
      <c r="AM88" s="3">
        <v>0</v>
      </c>
      <c r="AN88" s="3">
        <f>SUM(AG88:AM88)</f>
        <v>1.601</v>
      </c>
      <c r="AO88" s="3">
        <v>0.37</v>
      </c>
      <c r="AP88" s="3">
        <v>0</v>
      </c>
      <c r="AQ88" s="3">
        <v>0</v>
      </c>
      <c r="AR88" s="3">
        <v>0</v>
      </c>
      <c r="AS88" s="3">
        <f>SUM(AO88:AR88)</f>
        <v>0.37</v>
      </c>
      <c r="AT88" s="3" t="s">
        <v>47</v>
      </c>
      <c r="AU88" s="3"/>
    </row>
    <row r="89" spans="1:47" s="7" customFormat="1" x14ac:dyDescent="0.2">
      <c r="A89" s="3" t="s">
        <v>250</v>
      </c>
      <c r="B89" s="16">
        <v>1.798</v>
      </c>
      <c r="C89" s="4"/>
      <c r="D89" s="3">
        <v>0.77500000000000002</v>
      </c>
      <c r="E89" s="3"/>
      <c r="F89" s="3">
        <v>0</v>
      </c>
      <c r="G89" s="3"/>
      <c r="H89" s="3">
        <v>0</v>
      </c>
      <c r="I89" s="3">
        <f>D89+F89+H89</f>
        <v>0.77500000000000002</v>
      </c>
      <c r="J89" s="3"/>
      <c r="K89" s="18">
        <v>2.5499999999999998</v>
      </c>
      <c r="L89" s="3">
        <v>1</v>
      </c>
      <c r="M89" s="3">
        <v>0</v>
      </c>
      <c r="N89" s="3">
        <v>0</v>
      </c>
      <c r="O89" s="3"/>
      <c r="P89" s="3">
        <v>1</v>
      </c>
      <c r="Q89" s="3" t="s">
        <v>46</v>
      </c>
      <c r="R89" s="3">
        <v>0</v>
      </c>
      <c r="S89">
        <f>4.72/2</f>
        <v>2.36</v>
      </c>
      <c r="T89">
        <f>1.881/2</f>
        <v>0.9405</v>
      </c>
      <c r="U89" s="3"/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f>SUM(Z89:AD89)</f>
        <v>0</v>
      </c>
      <c r="AF89" s="3">
        <v>0</v>
      </c>
      <c r="AG89" s="3">
        <f>0.977</f>
        <v>0.97699999999999998</v>
      </c>
      <c r="AH89" s="3">
        <v>0</v>
      </c>
      <c r="AI89" s="3">
        <v>0</v>
      </c>
      <c r="AJ89" s="3">
        <v>0</v>
      </c>
      <c r="AK89" s="3">
        <v>0.624</v>
      </c>
      <c r="AL89" s="3">
        <v>0</v>
      </c>
      <c r="AM89" s="3">
        <v>0</v>
      </c>
      <c r="AN89" s="3">
        <f>SUM(AG89:AM89)</f>
        <v>1.601</v>
      </c>
      <c r="AO89" s="3">
        <v>0</v>
      </c>
      <c r="AP89" s="3">
        <v>0.40500000000000003</v>
      </c>
      <c r="AQ89" s="3">
        <v>0</v>
      </c>
      <c r="AR89" s="3">
        <v>1.2529999999999999</v>
      </c>
      <c r="AS89" s="3">
        <f>SUM(AO89:AR89)</f>
        <v>1.6579999999999999</v>
      </c>
      <c r="AT89" s="3" t="s">
        <v>47</v>
      </c>
      <c r="AU89" s="3"/>
    </row>
    <row r="90" spans="1:47" s="7" customFormat="1" x14ac:dyDescent="0.2">
      <c r="A90" s="3" t="s">
        <v>251</v>
      </c>
      <c r="B90" s="16">
        <v>3.0150000000000001</v>
      </c>
      <c r="C90" s="4"/>
      <c r="D90" s="3">
        <v>0.77500000000000002</v>
      </c>
      <c r="E90" s="3"/>
      <c r="F90" s="3">
        <v>0</v>
      </c>
      <c r="G90" s="3"/>
      <c r="H90" s="3">
        <v>0</v>
      </c>
      <c r="I90" s="3">
        <f>D90+F90+H90</f>
        <v>0.77500000000000002</v>
      </c>
      <c r="J90" s="3"/>
      <c r="K90" s="18">
        <v>2.5499999999999998</v>
      </c>
      <c r="L90" s="3">
        <v>1</v>
      </c>
      <c r="M90" s="3">
        <v>0</v>
      </c>
      <c r="N90" s="3">
        <v>0</v>
      </c>
      <c r="O90" s="3"/>
      <c r="P90" s="3">
        <v>1</v>
      </c>
      <c r="Q90" s="3" t="s">
        <v>46</v>
      </c>
      <c r="R90" s="3">
        <v>0</v>
      </c>
      <c r="S90">
        <f>4.72/2</f>
        <v>2.36</v>
      </c>
      <c r="T90">
        <f>1.881/2</f>
        <v>0.9405</v>
      </c>
      <c r="U90" s="3"/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f>SUM(Z90:AD90)</f>
        <v>0</v>
      </c>
      <c r="AF90" s="3">
        <v>0</v>
      </c>
      <c r="AG90" s="3">
        <f>0.977</f>
        <v>0.97699999999999998</v>
      </c>
      <c r="AH90" s="3">
        <v>0.96099999999999997</v>
      </c>
      <c r="AI90" s="3">
        <v>0</v>
      </c>
      <c r="AJ90" s="3">
        <v>0</v>
      </c>
      <c r="AK90" s="3">
        <v>0.624</v>
      </c>
      <c r="AL90" s="3">
        <v>0</v>
      </c>
      <c r="AM90" s="3">
        <v>0</v>
      </c>
      <c r="AN90" s="3">
        <f>SUM(AG90:AM90)</f>
        <v>2.5619999999999998</v>
      </c>
      <c r="AO90" s="3">
        <v>0</v>
      </c>
      <c r="AP90" s="3">
        <v>0</v>
      </c>
      <c r="AQ90" s="3">
        <v>1.137</v>
      </c>
      <c r="AR90" s="3">
        <v>0</v>
      </c>
      <c r="AS90" s="3">
        <f>SUM(AO90:AR90)</f>
        <v>1.137</v>
      </c>
      <c r="AT90" s="3" t="s">
        <v>47</v>
      </c>
      <c r="AU90" s="3"/>
    </row>
    <row r="91" spans="1:47" s="7" customFormat="1" x14ac:dyDescent="0.2">
      <c r="A91" s="3" t="s">
        <v>252</v>
      </c>
      <c r="B91" s="16">
        <v>1.798</v>
      </c>
      <c r="C91" s="4"/>
      <c r="D91" s="3">
        <v>0.77500000000000002</v>
      </c>
      <c r="E91" s="3"/>
      <c r="F91" s="3">
        <v>0</v>
      </c>
      <c r="G91" s="3"/>
      <c r="H91" s="3">
        <v>0</v>
      </c>
      <c r="I91" s="3">
        <f>D91+F91+H91</f>
        <v>0.77500000000000002</v>
      </c>
      <c r="J91" s="3"/>
      <c r="K91" s="18">
        <v>2.5499999999999998</v>
      </c>
      <c r="L91" s="3">
        <v>1</v>
      </c>
      <c r="M91" s="3">
        <v>0</v>
      </c>
      <c r="N91" s="3">
        <v>0</v>
      </c>
      <c r="O91" s="3"/>
      <c r="P91" s="3">
        <v>1</v>
      </c>
      <c r="Q91" s="3" t="s">
        <v>46</v>
      </c>
      <c r="R91" s="3">
        <v>0</v>
      </c>
      <c r="S91">
        <f>4.72/2</f>
        <v>2.36</v>
      </c>
      <c r="T91">
        <f>1.881/2</f>
        <v>0.9405</v>
      </c>
      <c r="U91" s="3"/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f>SUM(Z91:AD91)</f>
        <v>0</v>
      </c>
      <c r="AF91" s="3">
        <v>0</v>
      </c>
      <c r="AG91" s="3">
        <f>0.977</f>
        <v>0.97699999999999998</v>
      </c>
      <c r="AH91" s="3">
        <v>0.96099999999999997</v>
      </c>
      <c r="AI91" s="3">
        <v>0</v>
      </c>
      <c r="AJ91" s="3">
        <v>0</v>
      </c>
      <c r="AK91" s="3">
        <v>0</v>
      </c>
      <c r="AL91" s="3">
        <v>0.53500000000000003</v>
      </c>
      <c r="AM91" s="3">
        <v>0</v>
      </c>
      <c r="AN91" s="3">
        <f>SUM(AG91:AM91)</f>
        <v>2.4729999999999999</v>
      </c>
      <c r="AO91" s="3">
        <v>0.37</v>
      </c>
      <c r="AP91" s="3">
        <v>0.40500000000000003</v>
      </c>
      <c r="AQ91" s="3">
        <v>0</v>
      </c>
      <c r="AR91" s="3">
        <v>0</v>
      </c>
      <c r="AS91" s="3">
        <f>SUM(AO91:AR91)</f>
        <v>0.77500000000000002</v>
      </c>
      <c r="AT91" s="3" t="s">
        <v>47</v>
      </c>
      <c r="AU91" s="3"/>
    </row>
    <row r="92" spans="1:47" s="7" customFormat="1" x14ac:dyDescent="0.2">
      <c r="A92" s="3" t="s">
        <v>253</v>
      </c>
      <c r="B92" s="16">
        <v>5.6849999999999996</v>
      </c>
      <c r="C92" s="4"/>
      <c r="D92" s="3">
        <v>0.77500000000000002</v>
      </c>
      <c r="E92" s="3"/>
      <c r="F92" s="3">
        <v>0</v>
      </c>
      <c r="G92" s="3"/>
      <c r="H92" s="3">
        <v>0</v>
      </c>
      <c r="I92" s="3">
        <f>D92+F92+H92</f>
        <v>0.77500000000000002</v>
      </c>
      <c r="J92" s="3"/>
      <c r="K92" s="18">
        <v>2.5499999999999998</v>
      </c>
      <c r="L92" s="3">
        <v>1</v>
      </c>
      <c r="M92" s="3">
        <v>0</v>
      </c>
      <c r="N92" s="3">
        <v>0</v>
      </c>
      <c r="O92" s="3"/>
      <c r="P92" s="3">
        <v>1</v>
      </c>
      <c r="Q92" s="3" t="s">
        <v>46</v>
      </c>
      <c r="R92" s="3">
        <v>4.6509999999999998</v>
      </c>
      <c r="S92">
        <f>4.72/2</f>
        <v>2.36</v>
      </c>
      <c r="T92">
        <f>1.881/2</f>
        <v>0.9405</v>
      </c>
      <c r="U92" s="3"/>
      <c r="V92" s="3">
        <v>3.8780000000000001</v>
      </c>
      <c r="W92" s="3">
        <v>0</v>
      </c>
      <c r="X92" s="3">
        <v>0</v>
      </c>
      <c r="Y92" s="3">
        <v>3.8780000000000001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f>SUM(Z92:AD92)</f>
        <v>0</v>
      </c>
      <c r="AF92" s="3">
        <v>0</v>
      </c>
      <c r="AG92" s="3">
        <f>0.977</f>
        <v>0.97699999999999998</v>
      </c>
      <c r="AH92" s="3">
        <v>0.96099999999999997</v>
      </c>
      <c r="AI92" s="3">
        <v>0</v>
      </c>
      <c r="AJ92" s="3">
        <v>0</v>
      </c>
      <c r="AK92" s="3">
        <v>0.624</v>
      </c>
      <c r="AL92" s="3">
        <v>0</v>
      </c>
      <c r="AM92" s="3">
        <v>0</v>
      </c>
      <c r="AN92" s="3">
        <f>SUM(AG92:AM92)</f>
        <v>2.5619999999999998</v>
      </c>
      <c r="AO92" s="3">
        <v>0</v>
      </c>
      <c r="AP92" s="3">
        <v>0.40500000000000003</v>
      </c>
      <c r="AQ92" s="3">
        <v>0</v>
      </c>
      <c r="AR92" s="3">
        <v>0</v>
      </c>
      <c r="AS92" s="3">
        <f>SUM(AO92:AR92)</f>
        <v>0.40500000000000003</v>
      </c>
      <c r="AT92" s="3" t="s">
        <v>47</v>
      </c>
      <c r="AU92" s="3"/>
    </row>
    <row r="93" spans="1:47" s="7" customFormat="1" x14ac:dyDescent="0.2">
      <c r="A93" s="4" t="s">
        <v>254</v>
      </c>
      <c r="B93" s="16">
        <v>1.798</v>
      </c>
      <c r="C93" s="4"/>
      <c r="D93" s="3">
        <v>0.77500000000000002</v>
      </c>
      <c r="E93" s="3"/>
      <c r="F93" s="3">
        <v>0</v>
      </c>
      <c r="G93" s="3"/>
      <c r="H93" s="3">
        <v>0</v>
      </c>
      <c r="I93" s="3">
        <f>D93+F93+H93</f>
        <v>0.77500000000000002</v>
      </c>
      <c r="J93" s="3" t="s">
        <v>101</v>
      </c>
      <c r="K93" s="18">
        <v>0.95199999999999996</v>
      </c>
      <c r="L93" s="3">
        <v>1</v>
      </c>
      <c r="M93" s="3">
        <v>0</v>
      </c>
      <c r="N93" s="3">
        <v>0</v>
      </c>
      <c r="O93" s="3"/>
      <c r="P93" s="3">
        <v>1</v>
      </c>
      <c r="Q93" s="3" t="s">
        <v>46</v>
      </c>
      <c r="R93" s="3">
        <v>0</v>
      </c>
      <c r="S93">
        <f>4.72/2</f>
        <v>2.36</v>
      </c>
      <c r="T93">
        <f>1.881/2</f>
        <v>0.9405</v>
      </c>
      <c r="U93" s="3"/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f>SUM(Z93:AD93)</f>
        <v>0</v>
      </c>
      <c r="AF93" s="3">
        <v>0</v>
      </c>
      <c r="AG93" s="3">
        <f>0.977</f>
        <v>0.97699999999999998</v>
      </c>
      <c r="AH93" s="3">
        <v>0</v>
      </c>
      <c r="AI93" s="3">
        <v>1.9490000000000001</v>
      </c>
      <c r="AJ93" s="3">
        <v>0</v>
      </c>
      <c r="AK93" s="3">
        <v>0</v>
      </c>
      <c r="AL93" s="3">
        <v>0.53500000000000003</v>
      </c>
      <c r="AM93" s="3">
        <v>0</v>
      </c>
      <c r="AN93" s="3">
        <f>SUM(AG93:AM93)</f>
        <v>3.4610000000000003</v>
      </c>
      <c r="AO93" s="3">
        <v>0</v>
      </c>
      <c r="AP93" s="3">
        <v>0.40500000000000003</v>
      </c>
      <c r="AQ93" s="3">
        <v>0</v>
      </c>
      <c r="AR93" s="3">
        <v>0</v>
      </c>
      <c r="AS93" s="3">
        <f>SUM(AO93:AR93)</f>
        <v>0.40500000000000003</v>
      </c>
      <c r="AT93" s="3" t="s">
        <v>47</v>
      </c>
      <c r="AU93" s="3"/>
    </row>
    <row r="94" spans="1:47" s="7" customFormat="1" x14ac:dyDescent="0.2">
      <c r="A94" s="4" t="s">
        <v>255</v>
      </c>
      <c r="B94" s="16">
        <v>3.0150000000000001</v>
      </c>
      <c r="C94" s="4"/>
      <c r="D94" s="3">
        <v>0.77500000000000002</v>
      </c>
      <c r="E94" s="3"/>
      <c r="F94" s="3">
        <v>0</v>
      </c>
      <c r="G94" s="3"/>
      <c r="H94" s="3">
        <v>0</v>
      </c>
      <c r="I94" s="3">
        <f>D94+F94+H94</f>
        <v>0.77500000000000002</v>
      </c>
      <c r="J94" s="3"/>
      <c r="K94" s="18">
        <v>2.5499999999999998</v>
      </c>
      <c r="L94" s="3">
        <v>1</v>
      </c>
      <c r="M94" s="3">
        <v>0</v>
      </c>
      <c r="N94" s="3">
        <v>0</v>
      </c>
      <c r="O94" s="3"/>
      <c r="P94" s="3">
        <v>1</v>
      </c>
      <c r="Q94" s="3" t="s">
        <v>46</v>
      </c>
      <c r="R94" s="3">
        <v>0</v>
      </c>
      <c r="S94">
        <f>4.72/2</f>
        <v>2.36</v>
      </c>
      <c r="T94">
        <f>1.881/2</f>
        <v>0.9405</v>
      </c>
      <c r="U94" s="3"/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f>SUM(Z94:AD94)</f>
        <v>0</v>
      </c>
      <c r="AF94" s="3">
        <v>0</v>
      </c>
      <c r="AG94" s="3">
        <f>0.977</f>
        <v>0.97699999999999998</v>
      </c>
      <c r="AH94" s="3">
        <v>0</v>
      </c>
      <c r="AI94" s="3">
        <v>0</v>
      </c>
      <c r="AJ94" s="3">
        <v>0</v>
      </c>
      <c r="AK94" s="3">
        <v>0</v>
      </c>
      <c r="AL94" s="3">
        <v>0.53500000000000003</v>
      </c>
      <c r="AM94" s="3">
        <v>0</v>
      </c>
      <c r="AN94" s="3">
        <f>SUM(AG94:AM94)</f>
        <v>1.512</v>
      </c>
      <c r="AO94" s="3">
        <v>0.37</v>
      </c>
      <c r="AP94" s="3">
        <v>0.40500000000000003</v>
      </c>
      <c r="AQ94" s="3">
        <v>0</v>
      </c>
      <c r="AR94" s="3">
        <v>0</v>
      </c>
      <c r="AS94" s="3">
        <f>SUM(AO94:AR94)</f>
        <v>0.77500000000000002</v>
      </c>
      <c r="AT94" s="3" t="s">
        <v>47</v>
      </c>
      <c r="AU94" s="3"/>
    </row>
    <row r="95" spans="1:47" s="7" customFormat="1" x14ac:dyDescent="0.2">
      <c r="A95" s="3" t="s">
        <v>258</v>
      </c>
      <c r="B95" s="16">
        <v>3.0150000000000001</v>
      </c>
      <c r="C95" s="4"/>
      <c r="D95" s="3">
        <v>0.77500000000000002</v>
      </c>
      <c r="E95" s="3"/>
      <c r="F95" s="3">
        <v>0</v>
      </c>
      <c r="G95" s="3"/>
      <c r="H95" s="3">
        <v>0</v>
      </c>
      <c r="I95" s="3">
        <f>D95+F95+H95</f>
        <v>0.77500000000000002</v>
      </c>
      <c r="J95" s="3" t="s">
        <v>259</v>
      </c>
      <c r="K95" s="18">
        <v>2.5499999999999998</v>
      </c>
      <c r="L95" s="3">
        <v>1</v>
      </c>
      <c r="M95" s="3">
        <v>0</v>
      </c>
      <c r="N95" s="3">
        <v>0</v>
      </c>
      <c r="O95" s="3"/>
      <c r="P95" s="3">
        <v>1</v>
      </c>
      <c r="Q95" s="3" t="s">
        <v>173</v>
      </c>
      <c r="R95" s="3">
        <v>0</v>
      </c>
      <c r="S95">
        <f>4.72/2</f>
        <v>2.36</v>
      </c>
      <c r="T95">
        <f>1.881/2</f>
        <v>0.9405</v>
      </c>
      <c r="U95" s="3"/>
      <c r="V95" s="3">
        <v>3.8780000000000001</v>
      </c>
      <c r="W95" s="3">
        <v>0</v>
      </c>
      <c r="X95" s="3">
        <v>0</v>
      </c>
      <c r="Y95" s="3">
        <v>3.8780000000000001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f>SUM(Z95:AD95)</f>
        <v>0</v>
      </c>
      <c r="AF95" s="3">
        <v>0</v>
      </c>
      <c r="AG95" s="3">
        <f>0.977</f>
        <v>0.97699999999999998</v>
      </c>
      <c r="AH95" s="3">
        <v>0.96099999999999997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f>SUM(AG95:AM95)</f>
        <v>1.9379999999999999</v>
      </c>
      <c r="AO95" s="3">
        <v>0</v>
      </c>
      <c r="AP95" s="3">
        <v>0</v>
      </c>
      <c r="AQ95" s="3">
        <v>0</v>
      </c>
      <c r="AR95" s="3">
        <v>0</v>
      </c>
      <c r="AS95" s="3">
        <f>SUM(AO95:AR95)</f>
        <v>0</v>
      </c>
      <c r="AT95" s="3" t="s">
        <v>47</v>
      </c>
      <c r="AU95" s="3"/>
    </row>
    <row r="96" spans="1:47" s="7" customFormat="1" x14ac:dyDescent="0.2">
      <c r="A96" s="3" t="s">
        <v>260</v>
      </c>
      <c r="B96" s="16">
        <v>5.6849999999999996</v>
      </c>
      <c r="C96" s="4"/>
      <c r="D96" s="3">
        <v>0.77500000000000002</v>
      </c>
      <c r="E96" s="3"/>
      <c r="F96" s="3">
        <v>0</v>
      </c>
      <c r="G96" s="3"/>
      <c r="H96" s="3">
        <v>0</v>
      </c>
      <c r="I96" s="3">
        <f>D96+F96+H96</f>
        <v>0.77500000000000002</v>
      </c>
      <c r="J96" s="3"/>
      <c r="K96" s="18">
        <v>2.5499999999999998</v>
      </c>
      <c r="L96" s="3">
        <v>1</v>
      </c>
      <c r="M96" s="3">
        <v>0</v>
      </c>
      <c r="N96" s="3">
        <v>0</v>
      </c>
      <c r="O96" s="3"/>
      <c r="P96" s="3">
        <v>1</v>
      </c>
      <c r="Q96" s="3" t="s">
        <v>173</v>
      </c>
      <c r="R96" s="3">
        <v>0</v>
      </c>
      <c r="S96">
        <f>4.72/2</f>
        <v>2.36</v>
      </c>
      <c r="T96">
        <f>1.881/2</f>
        <v>0.9405</v>
      </c>
      <c r="U96" s="3"/>
      <c r="V96" s="3">
        <v>3.8780000000000001</v>
      </c>
      <c r="W96" s="3">
        <v>0</v>
      </c>
      <c r="X96" s="3">
        <v>0</v>
      </c>
      <c r="Y96" s="3">
        <v>3.8780000000000001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f>SUM(Z96:AD96)</f>
        <v>0</v>
      </c>
      <c r="AF96" s="3">
        <v>0</v>
      </c>
      <c r="AG96" s="3">
        <f>0.977</f>
        <v>0.97699999999999998</v>
      </c>
      <c r="AH96" s="3">
        <v>0</v>
      </c>
      <c r="AI96" s="3">
        <v>0</v>
      </c>
      <c r="AJ96" s="3">
        <v>0</v>
      </c>
      <c r="AK96" s="3">
        <v>0</v>
      </c>
      <c r="AL96" s="3">
        <v>0.53500000000000003</v>
      </c>
      <c r="AM96" s="3">
        <v>0</v>
      </c>
      <c r="AN96" s="3">
        <f>SUM(AG96:AM96)</f>
        <v>1.512</v>
      </c>
      <c r="AO96" s="3">
        <v>0</v>
      </c>
      <c r="AP96" s="3">
        <v>0</v>
      </c>
      <c r="AQ96" s="3">
        <v>0</v>
      </c>
      <c r="AR96" s="3">
        <v>0</v>
      </c>
      <c r="AS96" s="3">
        <f>SUM(AO96:AR96)</f>
        <v>0</v>
      </c>
      <c r="AT96" s="3" t="s">
        <v>47</v>
      </c>
      <c r="AU96" s="3"/>
    </row>
    <row r="97" spans="1:47" s="7" customFormat="1" x14ac:dyDescent="0.2">
      <c r="A97" s="3" t="s">
        <v>261</v>
      </c>
      <c r="B97" s="16">
        <v>1.798</v>
      </c>
      <c r="C97" s="4"/>
      <c r="D97" s="3">
        <v>0.77500000000000002</v>
      </c>
      <c r="E97" s="3"/>
      <c r="F97" s="3">
        <v>0</v>
      </c>
      <c r="G97" s="3"/>
      <c r="H97" s="3">
        <v>0</v>
      </c>
      <c r="I97" s="3">
        <f>D97+F97+H97</f>
        <v>0.77500000000000002</v>
      </c>
      <c r="J97" s="3"/>
      <c r="K97" s="18">
        <v>0.95199999999999996</v>
      </c>
      <c r="L97" s="3">
        <v>1</v>
      </c>
      <c r="M97" s="3">
        <v>0</v>
      </c>
      <c r="N97" s="3">
        <v>0</v>
      </c>
      <c r="O97" s="3"/>
      <c r="P97" s="3">
        <v>1</v>
      </c>
      <c r="Q97" s="3" t="s">
        <v>46</v>
      </c>
      <c r="R97" s="3">
        <v>0</v>
      </c>
      <c r="S97">
        <f>4.72/2</f>
        <v>2.36</v>
      </c>
      <c r="T97">
        <f>1.881/2</f>
        <v>0.9405</v>
      </c>
      <c r="U97" s="3"/>
      <c r="V97" s="3">
        <v>3.8780000000000001</v>
      </c>
      <c r="W97" s="3">
        <v>0</v>
      </c>
      <c r="X97" s="3">
        <v>0</v>
      </c>
      <c r="Y97" s="3">
        <v>3.8780000000000001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f>SUM(Z97:AD97)</f>
        <v>0</v>
      </c>
      <c r="AF97" s="3">
        <v>0</v>
      </c>
      <c r="AG97" s="3">
        <f>0.977</f>
        <v>0.97699999999999998</v>
      </c>
      <c r="AH97" s="3">
        <v>0.96099999999999997</v>
      </c>
      <c r="AI97" s="3">
        <v>0</v>
      </c>
      <c r="AJ97" s="3">
        <v>0</v>
      </c>
      <c r="AK97" s="3">
        <v>0</v>
      </c>
      <c r="AL97" s="3">
        <v>0.53500000000000003</v>
      </c>
      <c r="AM97" s="3">
        <v>0</v>
      </c>
      <c r="AN97" s="3">
        <f>SUM(AG97:AM97)</f>
        <v>2.4729999999999999</v>
      </c>
      <c r="AO97" s="3">
        <v>0</v>
      </c>
      <c r="AP97" s="3">
        <v>0</v>
      </c>
      <c r="AQ97" s="3">
        <v>0</v>
      </c>
      <c r="AR97" s="3">
        <v>0</v>
      </c>
      <c r="AS97" s="3">
        <f>SUM(AO97:AR97)</f>
        <v>0</v>
      </c>
      <c r="AT97" s="3" t="s">
        <v>47</v>
      </c>
      <c r="AU97" s="3"/>
    </row>
    <row r="98" spans="1:47" s="7" customFormat="1" x14ac:dyDescent="0.2">
      <c r="A98" s="3" t="s">
        <v>262</v>
      </c>
      <c r="B98" s="16">
        <v>1.798</v>
      </c>
      <c r="C98" s="4"/>
      <c r="D98" s="3">
        <v>0.77500000000000002</v>
      </c>
      <c r="E98" s="3"/>
      <c r="F98" s="3">
        <v>0</v>
      </c>
      <c r="G98" s="3"/>
      <c r="H98" s="3">
        <v>0</v>
      </c>
      <c r="I98" s="3">
        <f>D98+F98+H98</f>
        <v>0.77500000000000002</v>
      </c>
      <c r="J98" s="3"/>
      <c r="K98" s="18">
        <v>0.95199999999999996</v>
      </c>
      <c r="L98" s="3">
        <v>1</v>
      </c>
      <c r="M98" s="3">
        <v>0</v>
      </c>
      <c r="N98" s="3">
        <v>0</v>
      </c>
      <c r="O98" s="3"/>
      <c r="P98" s="3">
        <v>1</v>
      </c>
      <c r="Q98" s="3" t="s">
        <v>46</v>
      </c>
      <c r="R98" s="3">
        <v>0</v>
      </c>
      <c r="S98">
        <f>4.72/2</f>
        <v>2.36</v>
      </c>
      <c r="T98">
        <f>1.881/2</f>
        <v>0.9405</v>
      </c>
      <c r="U98" s="3"/>
      <c r="V98" s="3">
        <v>3.8780000000000001</v>
      </c>
      <c r="W98" s="3">
        <v>0</v>
      </c>
      <c r="X98" s="3">
        <v>0</v>
      </c>
      <c r="Y98" s="3">
        <v>3.8780000000000001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f>SUM(Z98:AD98)</f>
        <v>0</v>
      </c>
      <c r="AF98" s="3">
        <v>0</v>
      </c>
      <c r="AG98" s="3">
        <f>0.977</f>
        <v>0.97699999999999998</v>
      </c>
      <c r="AH98" s="3">
        <v>0.96099999999999997</v>
      </c>
      <c r="AI98" s="3">
        <v>0</v>
      </c>
      <c r="AJ98" s="3">
        <v>0</v>
      </c>
      <c r="AK98" s="3">
        <v>0</v>
      </c>
      <c r="AL98" s="3">
        <v>0.53500000000000003</v>
      </c>
      <c r="AM98" s="3">
        <v>0</v>
      </c>
      <c r="AN98" s="3">
        <f>SUM(AG98:AM98)</f>
        <v>2.4729999999999999</v>
      </c>
      <c r="AO98" s="3">
        <v>0</v>
      </c>
      <c r="AP98" s="3">
        <v>0</v>
      </c>
      <c r="AQ98" s="3">
        <v>0</v>
      </c>
      <c r="AR98" s="3">
        <v>0</v>
      </c>
      <c r="AS98" s="3">
        <f>SUM(AO98:AR98)</f>
        <v>0</v>
      </c>
      <c r="AT98" s="3" t="s">
        <v>47</v>
      </c>
      <c r="AU98" s="3"/>
    </row>
    <row r="99" spans="1:47" s="7" customFormat="1" x14ac:dyDescent="0.2">
      <c r="A99" s="3" t="s">
        <v>263</v>
      </c>
      <c r="B99" s="16">
        <v>3.0150000000000001</v>
      </c>
      <c r="C99" s="4"/>
      <c r="D99" s="3">
        <v>0.77500000000000002</v>
      </c>
      <c r="E99" s="3"/>
      <c r="F99" s="3">
        <v>0</v>
      </c>
      <c r="G99" s="3"/>
      <c r="H99" s="3">
        <v>0</v>
      </c>
      <c r="I99" s="3">
        <f>D99+F99+H99</f>
        <v>0.77500000000000002</v>
      </c>
      <c r="J99" s="3"/>
      <c r="K99" s="18">
        <v>0.95199999999999996</v>
      </c>
      <c r="L99" s="3">
        <v>1</v>
      </c>
      <c r="M99" s="3">
        <v>0</v>
      </c>
      <c r="N99" s="3">
        <v>0</v>
      </c>
      <c r="O99" s="3"/>
      <c r="P99" s="3">
        <v>1</v>
      </c>
      <c r="Q99" s="3" t="s">
        <v>46</v>
      </c>
      <c r="R99" s="3">
        <v>0</v>
      </c>
      <c r="S99">
        <f>4.72/2</f>
        <v>2.36</v>
      </c>
      <c r="T99">
        <f>1.881/2</f>
        <v>0.9405</v>
      </c>
      <c r="U99" s="3"/>
      <c r="V99" s="3">
        <v>3.8780000000000001</v>
      </c>
      <c r="W99" s="3">
        <v>0</v>
      </c>
      <c r="X99" s="3">
        <v>0</v>
      </c>
      <c r="Y99" s="3">
        <v>3.8780000000000001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f>SUM(Z99:AD99)</f>
        <v>0</v>
      </c>
      <c r="AF99" s="3">
        <v>0</v>
      </c>
      <c r="AG99" s="3">
        <f>0.977</f>
        <v>0.97699999999999998</v>
      </c>
      <c r="AH99" s="3">
        <v>0.96099999999999997</v>
      </c>
      <c r="AI99" s="3">
        <v>0</v>
      </c>
      <c r="AJ99" s="3">
        <v>0</v>
      </c>
      <c r="AK99" s="3">
        <v>0</v>
      </c>
      <c r="AL99" s="3">
        <v>0.53500000000000003</v>
      </c>
      <c r="AM99" s="3">
        <v>0</v>
      </c>
      <c r="AN99" s="3">
        <f>SUM(AG99:AM99)</f>
        <v>2.4729999999999999</v>
      </c>
      <c r="AO99" s="3">
        <v>0</v>
      </c>
      <c r="AP99" s="3">
        <v>0</v>
      </c>
      <c r="AQ99" s="3">
        <v>0</v>
      </c>
      <c r="AR99" s="3">
        <v>0</v>
      </c>
      <c r="AS99" s="3">
        <f>SUM(AO99:AR99)</f>
        <v>0</v>
      </c>
      <c r="AT99" s="3" t="s">
        <v>47</v>
      </c>
      <c r="AU99" s="3"/>
    </row>
    <row r="100" spans="1:47" s="7" customFormat="1" x14ac:dyDescent="0.2">
      <c r="A100" s="3" t="s">
        <v>87</v>
      </c>
      <c r="B100" s="16">
        <v>3.0150000000000001</v>
      </c>
      <c r="C100" s="5">
        <v>0.7</v>
      </c>
      <c r="D100" s="3">
        <f>C100*0.775</f>
        <v>0.54249999999999998</v>
      </c>
      <c r="E100" s="3"/>
      <c r="F100" s="3">
        <v>0</v>
      </c>
      <c r="G100" s="5">
        <v>0.7</v>
      </c>
      <c r="H100" s="3">
        <f>G100*0.500518114285714</f>
        <v>0.35036267999999982</v>
      </c>
      <c r="I100" s="3">
        <f>D100+F100+H100</f>
        <v>0.8928626799999998</v>
      </c>
      <c r="J100" s="3" t="s">
        <v>69</v>
      </c>
      <c r="K100" s="18">
        <v>2.5499999999999998</v>
      </c>
      <c r="L100" s="3">
        <v>1</v>
      </c>
      <c r="M100" s="3">
        <v>0</v>
      </c>
      <c r="N100" s="3">
        <v>1</v>
      </c>
      <c r="O100" s="3" t="s">
        <v>88</v>
      </c>
      <c r="P100" s="3">
        <v>1</v>
      </c>
      <c r="Q100" s="3" t="s">
        <v>46</v>
      </c>
      <c r="R100" s="3">
        <v>0</v>
      </c>
      <c r="S100">
        <f>4.72/2</f>
        <v>2.36</v>
      </c>
      <c r="T100">
        <f>1.881/2</f>
        <v>0.9405</v>
      </c>
      <c r="U100" s="3"/>
      <c r="V100" s="3">
        <v>3.8780000000000001</v>
      </c>
      <c r="W100" s="3">
        <v>3.8780000000000001</v>
      </c>
      <c r="X100" s="3">
        <v>3.8780000000000001</v>
      </c>
      <c r="Y100" s="3">
        <v>3.8780000000000001</v>
      </c>
      <c r="Z100" s="3">
        <v>0</v>
      </c>
      <c r="AA100" s="3">
        <v>9.5329999999999995</v>
      </c>
      <c r="AB100" s="3">
        <v>0</v>
      </c>
      <c r="AC100" s="3">
        <v>0</v>
      </c>
      <c r="AD100" s="3">
        <v>0</v>
      </c>
      <c r="AE100" s="3">
        <f>SUM(Z100:AD100)</f>
        <v>9.5329999999999995</v>
      </c>
      <c r="AF100" s="3">
        <v>0</v>
      </c>
      <c r="AG100" s="3">
        <f>0.977</f>
        <v>0.97699999999999998</v>
      </c>
      <c r="AH100" s="3">
        <v>0.96099999999999997</v>
      </c>
      <c r="AI100" s="3">
        <v>1.9490000000000001</v>
      </c>
      <c r="AJ100" s="3">
        <v>0.83899999999999997</v>
      </c>
      <c r="AK100" s="3">
        <v>0.624</v>
      </c>
      <c r="AL100" s="3">
        <v>0</v>
      </c>
      <c r="AM100" s="3">
        <v>0</v>
      </c>
      <c r="AN100" s="3">
        <f>SUM(AG100:AM100)</f>
        <v>5.35</v>
      </c>
      <c r="AO100" s="3">
        <v>0.37</v>
      </c>
      <c r="AP100" s="3">
        <v>0.40500000000000003</v>
      </c>
      <c r="AQ100" s="3">
        <v>0</v>
      </c>
      <c r="AR100" s="3">
        <v>1.2529999999999999</v>
      </c>
      <c r="AS100" s="3">
        <f>SUM(AO100:AR100)</f>
        <v>2.028</v>
      </c>
      <c r="AT100" s="3" t="s">
        <v>47</v>
      </c>
      <c r="AU100" s="3"/>
    </row>
    <row r="101" spans="1:47" s="7" customFormat="1" x14ac:dyDescent="0.2">
      <c r="A101" s="3" t="s">
        <v>115</v>
      </c>
      <c r="B101" s="16">
        <v>3.0150000000000001</v>
      </c>
      <c r="C101" s="5"/>
      <c r="D101" s="3">
        <v>0.77500000000000002</v>
      </c>
      <c r="E101" s="3"/>
      <c r="F101" s="3">
        <v>0</v>
      </c>
      <c r="G101" s="3"/>
      <c r="H101" s="3">
        <v>0</v>
      </c>
      <c r="I101" s="3">
        <f>D101+F101+H101</f>
        <v>0.77500000000000002</v>
      </c>
      <c r="J101" s="3"/>
      <c r="K101" s="18">
        <v>2.5499999999999998</v>
      </c>
      <c r="L101" s="3">
        <v>1</v>
      </c>
      <c r="M101" s="3">
        <v>0</v>
      </c>
      <c r="N101" s="3">
        <v>1</v>
      </c>
      <c r="O101" s="3" t="s">
        <v>45</v>
      </c>
      <c r="P101" s="3">
        <v>1</v>
      </c>
      <c r="Q101" s="3" t="s">
        <v>46</v>
      </c>
      <c r="R101" s="3">
        <v>0</v>
      </c>
      <c r="S101">
        <f>4.72/2</f>
        <v>2.36</v>
      </c>
      <c r="T101">
        <f>1.881/2</f>
        <v>0.9405</v>
      </c>
      <c r="U101" s="3"/>
      <c r="V101" s="3">
        <v>3.8780000000000001</v>
      </c>
      <c r="W101" s="3">
        <v>0</v>
      </c>
      <c r="X101" s="3">
        <v>3.8780000000000001</v>
      </c>
      <c r="Y101" s="3">
        <v>3.8780000000000001</v>
      </c>
      <c r="Z101" s="3">
        <v>0</v>
      </c>
      <c r="AA101" s="3">
        <v>0</v>
      </c>
      <c r="AB101" s="3">
        <v>0</v>
      </c>
      <c r="AC101" s="3">
        <v>0</v>
      </c>
      <c r="AD101" s="3">
        <v>9.5329999999999995</v>
      </c>
      <c r="AE101" s="3">
        <f>SUM(Z101:AD101)</f>
        <v>9.5329999999999995</v>
      </c>
      <c r="AF101" s="3">
        <v>0</v>
      </c>
      <c r="AG101" s="3">
        <f>0.977</f>
        <v>0.97699999999999998</v>
      </c>
      <c r="AH101" s="3">
        <v>0.96099999999999997</v>
      </c>
      <c r="AI101" s="3">
        <v>1.9490000000000001</v>
      </c>
      <c r="AJ101" s="3">
        <v>0</v>
      </c>
      <c r="AK101" s="3">
        <v>0.624</v>
      </c>
      <c r="AL101" s="3">
        <v>0</v>
      </c>
      <c r="AM101" s="3">
        <v>0</v>
      </c>
      <c r="AN101" s="3">
        <f>SUM(AG101:AM101)</f>
        <v>4.5110000000000001</v>
      </c>
      <c r="AO101" s="3">
        <v>0.37</v>
      </c>
      <c r="AP101" s="3">
        <v>0.40500000000000003</v>
      </c>
      <c r="AQ101" s="3">
        <v>0</v>
      </c>
      <c r="AR101" s="3">
        <v>1.2529999999999999</v>
      </c>
      <c r="AS101" s="3">
        <f>SUM(AO101:AR101)</f>
        <v>2.028</v>
      </c>
      <c r="AT101" s="3" t="s">
        <v>47</v>
      </c>
      <c r="AU101" s="6"/>
    </row>
    <row r="102" spans="1:47" s="7" customFormat="1" x14ac:dyDescent="0.2">
      <c r="A102" s="3" t="s">
        <v>119</v>
      </c>
      <c r="B102" s="16">
        <v>3.0150000000000001</v>
      </c>
      <c r="C102" s="5"/>
      <c r="D102" s="3">
        <v>0.77500000000000002</v>
      </c>
      <c r="E102" s="3"/>
      <c r="F102" s="3">
        <v>0</v>
      </c>
      <c r="G102" s="3"/>
      <c r="H102" s="3">
        <v>0</v>
      </c>
      <c r="I102" s="3">
        <f>D102+F102+H102</f>
        <v>0.77500000000000002</v>
      </c>
      <c r="J102" s="3"/>
      <c r="K102" s="18">
        <v>2.5499999999999998</v>
      </c>
      <c r="L102" s="3">
        <v>1</v>
      </c>
      <c r="M102" s="3">
        <v>0</v>
      </c>
      <c r="N102" s="3">
        <v>1</v>
      </c>
      <c r="O102" s="3" t="s">
        <v>90</v>
      </c>
      <c r="P102" s="3">
        <v>0</v>
      </c>
      <c r="Q102" s="3"/>
      <c r="R102" s="3">
        <v>0</v>
      </c>
      <c r="S102">
        <f>4.72/2</f>
        <v>2.36</v>
      </c>
      <c r="T102">
        <f>1.881/2</f>
        <v>0.9405</v>
      </c>
      <c r="U102" s="3" t="s">
        <v>90</v>
      </c>
      <c r="V102" s="3">
        <v>3.8780000000000001</v>
      </c>
      <c r="W102" s="3">
        <v>3.8780000000000001</v>
      </c>
      <c r="X102" s="3">
        <v>3.8780000000000001</v>
      </c>
      <c r="Y102" s="3">
        <v>3.8780000000000001</v>
      </c>
      <c r="Z102" s="3">
        <v>0</v>
      </c>
      <c r="AA102" s="3">
        <v>0</v>
      </c>
      <c r="AB102" s="3">
        <v>0</v>
      </c>
      <c r="AC102" s="3">
        <v>0</v>
      </c>
      <c r="AD102" s="3">
        <v>9.5329999999999995</v>
      </c>
      <c r="AE102" s="3">
        <f>SUM(Z102:AD102)</f>
        <v>9.5329999999999995</v>
      </c>
      <c r="AF102" s="3">
        <v>0</v>
      </c>
      <c r="AG102" s="3">
        <f>0.977</f>
        <v>0.97699999999999998</v>
      </c>
      <c r="AH102" s="3">
        <v>0.96099999999999997</v>
      </c>
      <c r="AI102" s="3">
        <v>0</v>
      </c>
      <c r="AJ102" s="3">
        <v>0</v>
      </c>
      <c r="AK102" s="3">
        <v>0</v>
      </c>
      <c r="AL102" s="3">
        <v>0.53500000000000003</v>
      </c>
      <c r="AM102" s="3">
        <v>0</v>
      </c>
      <c r="AN102" s="3">
        <f>SUM(AG102:AM102)</f>
        <v>2.4729999999999999</v>
      </c>
      <c r="AO102" s="3">
        <v>0.37</v>
      </c>
      <c r="AP102" s="3">
        <v>0.40500000000000003</v>
      </c>
      <c r="AQ102" s="3">
        <v>0</v>
      </c>
      <c r="AR102" s="3">
        <v>1.2529999999999999</v>
      </c>
      <c r="AS102" s="3">
        <f>SUM(AO102:AR102)</f>
        <v>2.028</v>
      </c>
      <c r="AT102" s="3" t="s">
        <v>47</v>
      </c>
      <c r="AU102" s="6"/>
    </row>
    <row r="103" spans="1:47" s="7" customFormat="1" x14ac:dyDescent="0.2">
      <c r="A103" s="3" t="s">
        <v>195</v>
      </c>
      <c r="B103" s="16">
        <v>5.6849999999999996</v>
      </c>
      <c r="C103" s="4"/>
      <c r="D103" s="3">
        <v>0.77500000000000002</v>
      </c>
      <c r="E103" s="3"/>
      <c r="F103" s="3">
        <v>0</v>
      </c>
      <c r="G103" s="3"/>
      <c r="H103" s="3">
        <v>0</v>
      </c>
      <c r="I103" s="3">
        <f>D103+F103+H103</f>
        <v>0.77500000000000002</v>
      </c>
      <c r="J103" s="3"/>
      <c r="K103" s="18">
        <v>0.95199999999999996</v>
      </c>
      <c r="L103" s="3">
        <v>1</v>
      </c>
      <c r="M103" s="3">
        <v>0</v>
      </c>
      <c r="N103" s="3">
        <v>0</v>
      </c>
      <c r="O103" s="3"/>
      <c r="P103" s="3">
        <v>1</v>
      </c>
      <c r="Q103" s="3" t="s">
        <v>46</v>
      </c>
      <c r="R103" s="3">
        <v>0</v>
      </c>
      <c r="S103">
        <f>4.72/2</f>
        <v>2.36</v>
      </c>
      <c r="T103">
        <f>1.881/2</f>
        <v>0.9405</v>
      </c>
      <c r="U103" s="3"/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10.6684</v>
      </c>
      <c r="AC103" s="3">
        <v>0</v>
      </c>
      <c r="AD103" s="3">
        <v>0</v>
      </c>
      <c r="AE103" s="3">
        <f>SUM(Z103:AD103)</f>
        <v>10.6684</v>
      </c>
      <c r="AF103" s="3">
        <v>0</v>
      </c>
      <c r="AG103" s="3">
        <f>0.977</f>
        <v>0.97699999999999998</v>
      </c>
      <c r="AH103" s="3">
        <v>0.96099999999999997</v>
      </c>
      <c r="AI103" s="3">
        <v>1.9490000000000001</v>
      </c>
      <c r="AJ103" s="3">
        <v>0</v>
      </c>
      <c r="AK103" s="3">
        <v>0</v>
      </c>
      <c r="AL103" s="3">
        <v>0.53500000000000003</v>
      </c>
      <c r="AM103" s="3">
        <v>0</v>
      </c>
      <c r="AN103" s="3">
        <f>SUM(AG103:AM103)</f>
        <v>4.4219999999999997</v>
      </c>
      <c r="AO103" s="3">
        <v>0.37</v>
      </c>
      <c r="AP103" s="3">
        <v>0.40500000000000003</v>
      </c>
      <c r="AQ103" s="3">
        <v>0</v>
      </c>
      <c r="AR103" s="3">
        <v>0</v>
      </c>
      <c r="AS103" s="3">
        <f>SUM(AO103:AR103)</f>
        <v>0.77500000000000002</v>
      </c>
      <c r="AT103" s="3" t="s">
        <v>47</v>
      </c>
    </row>
    <row r="104" spans="1:47" s="7" customFormat="1" x14ac:dyDescent="0.2">
      <c r="A104" s="3" t="s">
        <v>202</v>
      </c>
      <c r="B104" s="16">
        <v>5.6849999999999996</v>
      </c>
      <c r="C104" s="4"/>
      <c r="D104" s="3">
        <v>0.77500000000000002</v>
      </c>
      <c r="E104" s="3"/>
      <c r="F104" s="3">
        <v>0</v>
      </c>
      <c r="G104" s="3"/>
      <c r="H104" s="3">
        <v>0</v>
      </c>
      <c r="I104" s="3">
        <f>D104+F104+H104</f>
        <v>0.77500000000000002</v>
      </c>
      <c r="J104" s="3"/>
      <c r="K104" s="18">
        <v>2.5499999999999998</v>
      </c>
      <c r="L104" s="3">
        <v>1</v>
      </c>
      <c r="M104" s="3">
        <v>0</v>
      </c>
      <c r="N104" s="3">
        <v>1</v>
      </c>
      <c r="O104" s="3" t="s">
        <v>201</v>
      </c>
      <c r="P104" s="3">
        <v>0</v>
      </c>
      <c r="Q104" s="3"/>
      <c r="R104" s="3">
        <v>0</v>
      </c>
      <c r="S104">
        <f>4.72/2</f>
        <v>2.36</v>
      </c>
      <c r="T104">
        <f>1.881/2</f>
        <v>0.9405</v>
      </c>
      <c r="U104" s="3"/>
      <c r="V104" s="3">
        <v>0</v>
      </c>
      <c r="W104" s="3">
        <v>0</v>
      </c>
      <c r="X104" s="3">
        <v>0</v>
      </c>
      <c r="Y104" s="3">
        <v>0</v>
      </c>
      <c r="Z104" s="3">
        <v>11.016</v>
      </c>
      <c r="AA104" s="3">
        <v>0</v>
      </c>
      <c r="AB104" s="3">
        <v>0</v>
      </c>
      <c r="AC104" s="3">
        <v>0</v>
      </c>
      <c r="AD104" s="3">
        <v>0</v>
      </c>
      <c r="AE104" s="3">
        <f>SUM(Z104:AD104)</f>
        <v>11.016</v>
      </c>
      <c r="AF104" s="3">
        <v>0</v>
      </c>
      <c r="AG104" s="3">
        <f>0.977</f>
        <v>0.97699999999999998</v>
      </c>
      <c r="AH104" s="3">
        <v>0.96099999999999997</v>
      </c>
      <c r="AI104" s="3">
        <v>0</v>
      </c>
      <c r="AJ104" s="3">
        <v>0</v>
      </c>
      <c r="AK104" s="3">
        <v>0</v>
      </c>
      <c r="AL104" s="3">
        <v>0</v>
      </c>
      <c r="AM104" s="3">
        <v>9.9000000000000005E-2</v>
      </c>
      <c r="AN104" s="3">
        <f>SUM(AG104:AM104)</f>
        <v>2.0369999999999999</v>
      </c>
      <c r="AO104" s="3">
        <v>0.37</v>
      </c>
      <c r="AP104" s="3">
        <v>0.40500000000000003</v>
      </c>
      <c r="AQ104" s="3">
        <v>0</v>
      </c>
      <c r="AR104" s="3">
        <v>0</v>
      </c>
      <c r="AS104" s="3">
        <f>SUM(AO104:AR104)</f>
        <v>0.77500000000000002</v>
      </c>
      <c r="AT104" s="3" t="s">
        <v>47</v>
      </c>
    </row>
    <row r="105" spans="1:47" s="3" customFormat="1" x14ac:dyDescent="0.2">
      <c r="A105" s="4" t="s">
        <v>256</v>
      </c>
      <c r="B105" s="16">
        <v>1.798</v>
      </c>
      <c r="C105" s="4">
        <v>0.7</v>
      </c>
      <c r="D105" s="3">
        <f>0.775*C105</f>
        <v>0.54249999999999998</v>
      </c>
      <c r="E105" s="3">
        <f>0.3</f>
        <v>0.3</v>
      </c>
      <c r="F105" s="3">
        <f>3.152*E105</f>
        <v>0.9456</v>
      </c>
      <c r="H105" s="3">
        <v>0</v>
      </c>
      <c r="I105" s="3">
        <f>D105+F105+H105</f>
        <v>1.4881</v>
      </c>
      <c r="J105" s="3" t="s">
        <v>257</v>
      </c>
      <c r="K105" s="18">
        <v>2.5499999999999998</v>
      </c>
      <c r="L105" s="3">
        <v>1</v>
      </c>
      <c r="M105" s="3">
        <v>0</v>
      </c>
      <c r="N105" s="3">
        <v>0</v>
      </c>
      <c r="P105" s="3">
        <v>1</v>
      </c>
      <c r="Q105" s="3" t="s">
        <v>46</v>
      </c>
      <c r="R105" s="3">
        <v>0</v>
      </c>
      <c r="S105">
        <f>4.72/2</f>
        <v>2.36</v>
      </c>
      <c r="T105">
        <f>1.881/2</f>
        <v>0.9405</v>
      </c>
      <c r="V105" s="3">
        <v>3.8780000000000001</v>
      </c>
      <c r="W105" s="3">
        <v>3.8780000000000001</v>
      </c>
      <c r="X105" s="3">
        <v>3.8780000000000001</v>
      </c>
      <c r="Y105" s="3">
        <v>3.8780000000000001</v>
      </c>
      <c r="Z105" s="3">
        <v>11.016</v>
      </c>
      <c r="AA105" s="3">
        <v>0</v>
      </c>
      <c r="AB105" s="3">
        <v>0</v>
      </c>
      <c r="AC105" s="3">
        <v>0</v>
      </c>
      <c r="AD105" s="3">
        <v>0</v>
      </c>
      <c r="AE105" s="3">
        <f>SUM(Z105:AD105)</f>
        <v>11.016</v>
      </c>
      <c r="AF105" s="3">
        <v>0</v>
      </c>
      <c r="AG105" s="3">
        <f>0.977</f>
        <v>0.97699999999999998</v>
      </c>
      <c r="AH105" s="3">
        <v>0.96099999999999997</v>
      </c>
      <c r="AI105" s="3">
        <v>0</v>
      </c>
      <c r="AJ105" s="3">
        <v>0</v>
      </c>
      <c r="AK105" s="3">
        <v>0</v>
      </c>
      <c r="AL105" s="3">
        <v>0.53500000000000003</v>
      </c>
      <c r="AM105" s="3">
        <v>0</v>
      </c>
      <c r="AN105" s="3">
        <f>SUM(AG105:AM105)</f>
        <v>2.4729999999999999</v>
      </c>
      <c r="AO105" s="3">
        <v>0</v>
      </c>
      <c r="AP105" s="3">
        <v>0</v>
      </c>
      <c r="AQ105" s="3">
        <v>1.137</v>
      </c>
      <c r="AR105" s="3">
        <v>0</v>
      </c>
      <c r="AS105" s="3">
        <f>SUM(AO105:AR105)</f>
        <v>1.137</v>
      </c>
      <c r="AT105" s="3" t="s">
        <v>47</v>
      </c>
    </row>
    <row r="106" spans="1:47" s="3" customFormat="1" x14ac:dyDescent="0.2">
      <c r="A106" s="3" t="s">
        <v>143</v>
      </c>
      <c r="B106" s="16">
        <v>3.0150000000000001</v>
      </c>
      <c r="C106" s="4"/>
      <c r="D106" s="3">
        <v>0.77500000000000002</v>
      </c>
      <c r="F106" s="3">
        <v>0</v>
      </c>
      <c r="H106" s="3">
        <v>0</v>
      </c>
      <c r="I106" s="3">
        <f>D106+F106+H106</f>
        <v>0.77500000000000002</v>
      </c>
      <c r="J106" s="3" t="s">
        <v>144</v>
      </c>
      <c r="K106" s="18">
        <v>2.5499999999999998</v>
      </c>
      <c r="L106" s="3">
        <v>1</v>
      </c>
      <c r="M106" s="3">
        <v>0</v>
      </c>
      <c r="N106" s="3">
        <v>1</v>
      </c>
      <c r="O106" s="3" t="s">
        <v>90</v>
      </c>
      <c r="P106" s="3">
        <v>0</v>
      </c>
      <c r="R106" s="3">
        <v>0</v>
      </c>
      <c r="S106">
        <f>4.72/2</f>
        <v>2.36</v>
      </c>
      <c r="T106">
        <f>1.881/2</f>
        <v>0.9405</v>
      </c>
      <c r="V106" s="3">
        <v>3.8780000000000001</v>
      </c>
      <c r="W106" s="3">
        <v>0</v>
      </c>
      <c r="X106" s="3">
        <v>3.8780000000000001</v>
      </c>
      <c r="Y106" s="3">
        <v>3.8780000000000001</v>
      </c>
      <c r="Z106" s="3">
        <v>0</v>
      </c>
      <c r="AA106" s="3">
        <v>0</v>
      </c>
      <c r="AB106" s="3">
        <v>10.6684</v>
      </c>
      <c r="AC106" s="3">
        <v>0</v>
      </c>
      <c r="AD106" s="3">
        <v>9.5329999999999995</v>
      </c>
      <c r="AE106" s="3">
        <f>SUM(Z106:AD106)</f>
        <v>20.2014</v>
      </c>
      <c r="AF106" s="3">
        <v>0</v>
      </c>
      <c r="AG106" s="3">
        <f>0.977</f>
        <v>0.97699999999999998</v>
      </c>
      <c r="AH106" s="3">
        <v>0</v>
      </c>
      <c r="AI106" s="3">
        <v>0</v>
      </c>
      <c r="AJ106" s="3">
        <v>0</v>
      </c>
      <c r="AK106" s="3">
        <v>0</v>
      </c>
      <c r="AL106" s="3">
        <v>0.53500000000000003</v>
      </c>
      <c r="AM106" s="3">
        <v>0</v>
      </c>
      <c r="AN106" s="3">
        <f>SUM(AG106:AM106)</f>
        <v>1.512</v>
      </c>
      <c r="AO106" s="3">
        <v>0.37</v>
      </c>
      <c r="AP106" s="3">
        <v>0.40500000000000003</v>
      </c>
      <c r="AQ106" s="3">
        <v>0</v>
      </c>
      <c r="AR106" s="3">
        <v>0</v>
      </c>
      <c r="AS106" s="3">
        <f>SUM(AO106:AR106)</f>
        <v>0.77500000000000002</v>
      </c>
      <c r="AT106" s="3" t="s">
        <v>47</v>
      </c>
      <c r="AU106" s="7"/>
    </row>
    <row r="107" spans="1:47" s="3" customFormat="1" x14ac:dyDescent="0.2">
      <c r="A107" s="3" t="s">
        <v>43</v>
      </c>
      <c r="B107" s="16">
        <v>1.798</v>
      </c>
      <c r="C107" s="5">
        <v>0.7</v>
      </c>
      <c r="D107" s="3">
        <f>C107*0.775</f>
        <v>0.54249999999999998</v>
      </c>
      <c r="E107" s="6"/>
      <c r="F107" s="6">
        <v>0</v>
      </c>
      <c r="G107" s="7">
        <v>0.3</v>
      </c>
      <c r="H107" s="7">
        <f>3.595 *G107</f>
        <v>1.0785</v>
      </c>
      <c r="I107" s="3">
        <f>D107+F107+H107</f>
        <v>1.621</v>
      </c>
      <c r="J107" s="3" t="s">
        <v>44</v>
      </c>
      <c r="K107" s="18">
        <v>2.5499999999999998</v>
      </c>
      <c r="L107" s="3">
        <v>1</v>
      </c>
      <c r="M107" s="3">
        <v>0</v>
      </c>
      <c r="N107" s="3">
        <v>1</v>
      </c>
      <c r="O107" s="3" t="s">
        <v>45</v>
      </c>
      <c r="P107" s="3">
        <v>1</v>
      </c>
      <c r="Q107" s="3" t="s">
        <v>46</v>
      </c>
      <c r="R107" s="3">
        <v>0</v>
      </c>
      <c r="S107">
        <f>4.72/2</f>
        <v>2.36</v>
      </c>
      <c r="T107">
        <f>1.881/2</f>
        <v>0.9405</v>
      </c>
      <c r="V107" s="3">
        <v>3.8780000000000001</v>
      </c>
      <c r="W107" s="3">
        <v>3.8780000000000001</v>
      </c>
      <c r="X107" s="3">
        <v>3.8780000000000001</v>
      </c>
      <c r="Y107" s="3">
        <v>3.8780000000000001</v>
      </c>
      <c r="Z107" s="3">
        <v>0</v>
      </c>
      <c r="AA107" s="3">
        <v>0</v>
      </c>
      <c r="AB107" s="3">
        <v>0</v>
      </c>
      <c r="AC107" s="3">
        <v>16.876999999999999</v>
      </c>
      <c r="AD107" s="3">
        <v>9.5329999999999995</v>
      </c>
      <c r="AE107" s="3">
        <f>SUM(Z107:AD107)</f>
        <v>26.409999999999997</v>
      </c>
      <c r="AF107" s="3">
        <v>0</v>
      </c>
      <c r="AG107" s="3">
        <f>0.977</f>
        <v>0.97699999999999998</v>
      </c>
      <c r="AH107" s="3">
        <v>0.96099999999999997</v>
      </c>
      <c r="AI107" s="3">
        <v>1.9490000000000001</v>
      </c>
      <c r="AJ107" s="3">
        <v>0</v>
      </c>
      <c r="AK107" s="3">
        <v>0</v>
      </c>
      <c r="AL107" s="3">
        <v>0.53500000000000003</v>
      </c>
      <c r="AM107" s="3">
        <v>0</v>
      </c>
      <c r="AN107" s="3">
        <f>SUM(AG107:AM107)</f>
        <v>4.4219999999999997</v>
      </c>
      <c r="AO107" s="3">
        <v>0.37</v>
      </c>
      <c r="AP107" s="3">
        <v>0.40500000000000003</v>
      </c>
      <c r="AQ107" s="3">
        <v>0</v>
      </c>
      <c r="AR107" s="3">
        <v>1.2529999999999999</v>
      </c>
      <c r="AS107" s="3">
        <f>SUM(AO107:AR107)</f>
        <v>2.028</v>
      </c>
      <c r="AT107" s="3" t="s">
        <v>47</v>
      </c>
      <c r="AU107" s="6"/>
    </row>
    <row r="108" spans="1:47" s="3" customFormat="1" x14ac:dyDescent="0.2">
      <c r="A108" s="7" t="s">
        <v>54</v>
      </c>
      <c r="B108" s="16">
        <v>3.0150000000000001</v>
      </c>
      <c r="C108" s="8"/>
      <c r="D108" s="7">
        <v>0</v>
      </c>
      <c r="E108" s="7"/>
      <c r="F108" s="7">
        <v>3.1520000000000001</v>
      </c>
      <c r="G108" s="7"/>
      <c r="H108" s="7">
        <v>0</v>
      </c>
      <c r="I108" s="3">
        <f>D108+F108+H108</f>
        <v>3.1520000000000001</v>
      </c>
      <c r="J108" s="7"/>
      <c r="K108" s="18">
        <v>2.5499999999999998</v>
      </c>
      <c r="L108" s="7">
        <v>1</v>
      </c>
      <c r="M108" s="7">
        <v>0</v>
      </c>
      <c r="N108" s="7">
        <v>1</v>
      </c>
      <c r="O108" s="7" t="s">
        <v>55</v>
      </c>
      <c r="P108" s="7">
        <v>1</v>
      </c>
      <c r="Q108" s="7" t="s">
        <v>56</v>
      </c>
      <c r="R108" s="7">
        <v>0</v>
      </c>
      <c r="S108">
        <f>4.72/2</f>
        <v>2.36</v>
      </c>
      <c r="T108">
        <f>1.881/2</f>
        <v>0.9405</v>
      </c>
      <c r="U108" s="7"/>
      <c r="V108" s="7">
        <v>3.8780000000000001</v>
      </c>
      <c r="W108" s="7">
        <v>3.8780000000000001</v>
      </c>
      <c r="X108" s="7">
        <v>3.8780000000000001</v>
      </c>
      <c r="Y108" s="7">
        <v>3.8780000000000001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3">
        <f>SUM(Z108:AD108)</f>
        <v>0</v>
      </c>
      <c r="AF108" s="7">
        <v>0</v>
      </c>
      <c r="AG108" s="7">
        <f>0.977</f>
        <v>0.97699999999999998</v>
      </c>
      <c r="AH108" s="7">
        <v>0.96099999999999997</v>
      </c>
      <c r="AI108" s="7">
        <v>1.9490000000000001</v>
      </c>
      <c r="AJ108" s="7">
        <v>0</v>
      </c>
      <c r="AK108" s="7">
        <v>0.624</v>
      </c>
      <c r="AL108" s="7">
        <v>0</v>
      </c>
      <c r="AM108" s="7">
        <v>0</v>
      </c>
      <c r="AN108" s="3">
        <f>SUM(AG108:AM108)</f>
        <v>4.5110000000000001</v>
      </c>
      <c r="AO108" s="7">
        <v>0</v>
      </c>
      <c r="AP108" s="7">
        <v>0.40500000000000003</v>
      </c>
      <c r="AQ108" s="7">
        <v>0</v>
      </c>
      <c r="AR108" s="7">
        <v>0</v>
      </c>
      <c r="AS108" s="3">
        <f>SUM(AO108:AR108)</f>
        <v>0.40500000000000003</v>
      </c>
      <c r="AT108" s="7" t="s">
        <v>53</v>
      </c>
      <c r="AU108" s="2"/>
    </row>
    <row r="109" spans="1:47" s="3" customFormat="1" x14ac:dyDescent="0.2">
      <c r="A109" s="7" t="s">
        <v>98</v>
      </c>
      <c r="B109" s="16">
        <v>3.0150000000000001</v>
      </c>
      <c r="C109" s="8"/>
      <c r="D109" s="7">
        <v>0</v>
      </c>
      <c r="E109" s="7"/>
      <c r="F109" s="7">
        <v>3.1520000000000001</v>
      </c>
      <c r="G109" s="7"/>
      <c r="H109" s="7">
        <v>0</v>
      </c>
      <c r="I109" s="3">
        <f>D109+F109+H109</f>
        <v>3.1520000000000001</v>
      </c>
      <c r="J109" s="7" t="s">
        <v>99</v>
      </c>
      <c r="K109" s="18">
        <v>2.5499999999999998</v>
      </c>
      <c r="L109" s="7">
        <v>1</v>
      </c>
      <c r="M109" s="7">
        <v>0</v>
      </c>
      <c r="N109" s="7">
        <v>1</v>
      </c>
      <c r="O109" s="7" t="s">
        <v>90</v>
      </c>
      <c r="P109" s="7">
        <v>1</v>
      </c>
      <c r="Q109" s="7" t="s">
        <v>46</v>
      </c>
      <c r="R109" s="7">
        <v>0</v>
      </c>
      <c r="S109">
        <f>4.72/2</f>
        <v>2.36</v>
      </c>
      <c r="T109">
        <f>1.881/2</f>
        <v>0.9405</v>
      </c>
      <c r="U109" s="7"/>
      <c r="V109" s="7">
        <v>0</v>
      </c>
      <c r="W109" s="7">
        <v>3.8780000000000001</v>
      </c>
      <c r="X109" s="7">
        <v>3.8780000000000001</v>
      </c>
      <c r="Y109" s="7">
        <v>3.8780000000000001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3">
        <f>SUM(Z109:AD109)</f>
        <v>0</v>
      </c>
      <c r="AF109" s="7">
        <v>0</v>
      </c>
      <c r="AG109" s="7">
        <f>0.977</f>
        <v>0.97699999999999998</v>
      </c>
      <c r="AH109" s="7">
        <v>0.96099999999999997</v>
      </c>
      <c r="AI109" s="7">
        <v>0</v>
      </c>
      <c r="AJ109" s="7">
        <v>0</v>
      </c>
      <c r="AK109" s="7">
        <v>0.624</v>
      </c>
      <c r="AL109" s="7">
        <v>0</v>
      </c>
      <c r="AM109" s="7">
        <v>0</v>
      </c>
      <c r="AN109" s="3">
        <f>SUM(AG109:AM109)</f>
        <v>2.5619999999999998</v>
      </c>
      <c r="AO109" s="7">
        <v>0.37</v>
      </c>
      <c r="AP109" s="7">
        <v>0.40500000000000003</v>
      </c>
      <c r="AQ109" s="7">
        <v>0</v>
      </c>
      <c r="AR109" s="7">
        <v>0</v>
      </c>
      <c r="AS109" s="3">
        <f>SUM(AO109:AR109)</f>
        <v>0.77500000000000002</v>
      </c>
      <c r="AT109" s="7" t="s">
        <v>53</v>
      </c>
    </row>
    <row r="110" spans="1:47" s="3" customFormat="1" x14ac:dyDescent="0.2">
      <c r="A110" s="7" t="s">
        <v>153</v>
      </c>
      <c r="B110" s="16">
        <v>3.0150000000000001</v>
      </c>
      <c r="C110" s="4">
        <v>0.5</v>
      </c>
      <c r="D110" s="3">
        <f>0.775*C110</f>
        <v>0.38750000000000001</v>
      </c>
      <c r="E110" s="3">
        <v>0.5</v>
      </c>
      <c r="F110" s="3">
        <f>3.152*E110</f>
        <v>1.5760000000000001</v>
      </c>
      <c r="G110" s="7"/>
      <c r="H110" s="7">
        <v>0</v>
      </c>
      <c r="I110" s="3">
        <f>D110+F110+H110</f>
        <v>1.9635</v>
      </c>
      <c r="J110" s="7"/>
      <c r="K110" s="18">
        <v>2.5499999999999998</v>
      </c>
      <c r="L110" s="7">
        <v>1</v>
      </c>
      <c r="M110" s="7">
        <v>0</v>
      </c>
      <c r="N110" s="7">
        <v>1</v>
      </c>
      <c r="O110" s="7" t="s">
        <v>81</v>
      </c>
      <c r="P110" s="7">
        <v>1</v>
      </c>
      <c r="Q110" s="7" t="s">
        <v>56</v>
      </c>
      <c r="R110" s="7">
        <v>0</v>
      </c>
      <c r="S110">
        <f>4.72/2</f>
        <v>2.36</v>
      </c>
      <c r="T110">
        <f>1.881/2</f>
        <v>0.9405</v>
      </c>
      <c r="U110" s="7"/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3">
        <f>SUM(Z110:AD110)</f>
        <v>0</v>
      </c>
      <c r="AF110" s="7">
        <v>0</v>
      </c>
      <c r="AG110" s="7">
        <f>0.977</f>
        <v>0.97699999999999998</v>
      </c>
      <c r="AH110" s="7">
        <v>0.96099999999999997</v>
      </c>
      <c r="AI110" s="7">
        <v>0</v>
      </c>
      <c r="AJ110" s="7">
        <v>0</v>
      </c>
      <c r="AK110" s="7">
        <v>0.624</v>
      </c>
      <c r="AL110" s="7">
        <v>0</v>
      </c>
      <c r="AM110" s="7">
        <v>0</v>
      </c>
      <c r="AN110" s="3">
        <f>SUM(AG110:AM110)</f>
        <v>2.5619999999999998</v>
      </c>
      <c r="AO110" s="7">
        <v>0.37</v>
      </c>
      <c r="AP110" s="7">
        <v>0.40500000000000003</v>
      </c>
      <c r="AQ110" s="7">
        <v>0</v>
      </c>
      <c r="AR110" s="7">
        <v>0</v>
      </c>
      <c r="AS110" s="3">
        <f>SUM(AO110:AR110)</f>
        <v>0.77500000000000002</v>
      </c>
      <c r="AT110" s="7" t="s">
        <v>53</v>
      </c>
      <c r="AU110" s="2"/>
    </row>
    <row r="111" spans="1:47" s="3" customFormat="1" x14ac:dyDescent="0.2">
      <c r="A111" s="7" t="s">
        <v>167</v>
      </c>
      <c r="B111" s="16">
        <v>3.0150000000000001</v>
      </c>
      <c r="C111" s="8"/>
      <c r="D111" s="7">
        <v>0.77500000000000002</v>
      </c>
      <c r="E111" s="7"/>
      <c r="F111" s="7">
        <v>0</v>
      </c>
      <c r="G111" s="7"/>
      <c r="H111" s="7">
        <v>0</v>
      </c>
      <c r="I111" s="3">
        <f>D111+F111+H111</f>
        <v>0.77500000000000002</v>
      </c>
      <c r="J111" s="7"/>
      <c r="K111" s="18">
        <v>2.5499999999999998</v>
      </c>
      <c r="L111" s="7">
        <v>1</v>
      </c>
      <c r="M111" s="7">
        <v>0</v>
      </c>
      <c r="N111" s="7">
        <v>1</v>
      </c>
      <c r="O111" s="7" t="s">
        <v>52</v>
      </c>
      <c r="P111" s="7">
        <v>1</v>
      </c>
      <c r="Q111" s="7" t="s">
        <v>90</v>
      </c>
      <c r="R111" s="7">
        <v>0</v>
      </c>
      <c r="S111">
        <f>4.72/2</f>
        <v>2.36</v>
      </c>
      <c r="T111">
        <f>1.881/2</f>
        <v>0.9405</v>
      </c>
      <c r="U111" s="7"/>
      <c r="V111" s="7">
        <v>3.8780000000000001</v>
      </c>
      <c r="W111" s="7">
        <v>0</v>
      </c>
      <c r="X111" s="7">
        <v>0</v>
      </c>
      <c r="Y111" s="7">
        <v>3.8780000000000001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3">
        <f>SUM(Z111:AD111)</f>
        <v>0</v>
      </c>
      <c r="AF111" s="7">
        <v>0</v>
      </c>
      <c r="AG111" s="7">
        <f>0.977</f>
        <v>0.97699999999999998</v>
      </c>
      <c r="AH111" s="7">
        <v>0.96099999999999997</v>
      </c>
      <c r="AI111" s="7">
        <v>0</v>
      </c>
      <c r="AJ111" s="7">
        <v>0</v>
      </c>
      <c r="AK111" s="7">
        <v>0</v>
      </c>
      <c r="AL111" s="7">
        <v>0.53500000000000003</v>
      </c>
      <c r="AM111" s="7">
        <v>0</v>
      </c>
      <c r="AN111" s="3">
        <f>SUM(AG111:AM111)</f>
        <v>2.4729999999999999</v>
      </c>
      <c r="AO111" s="7">
        <v>0.37</v>
      </c>
      <c r="AP111" s="7">
        <v>0.40500000000000003</v>
      </c>
      <c r="AQ111" s="7">
        <v>0</v>
      </c>
      <c r="AR111" s="7">
        <v>0</v>
      </c>
      <c r="AS111" s="3">
        <f>SUM(AO111:AR111)</f>
        <v>0.77500000000000002</v>
      </c>
      <c r="AT111" s="7" t="s">
        <v>53</v>
      </c>
      <c r="AU111" s="6"/>
    </row>
    <row r="112" spans="1:47" s="3" customFormat="1" x14ac:dyDescent="0.2">
      <c r="A112" s="7" t="s">
        <v>168</v>
      </c>
      <c r="B112" s="16">
        <v>3.0150000000000001</v>
      </c>
      <c r="C112" s="8"/>
      <c r="D112" s="7">
        <v>0.77500000000000002</v>
      </c>
      <c r="E112" s="7"/>
      <c r="F112" s="7">
        <v>0</v>
      </c>
      <c r="G112" s="7"/>
      <c r="H112" s="7">
        <v>0</v>
      </c>
      <c r="I112" s="3">
        <f>D112+F112+H112</f>
        <v>0.77500000000000002</v>
      </c>
      <c r="J112" s="7"/>
      <c r="K112" s="18">
        <v>2.5499999999999998</v>
      </c>
      <c r="L112" s="7">
        <v>1</v>
      </c>
      <c r="M112" s="7">
        <v>0</v>
      </c>
      <c r="N112" s="7">
        <v>1</v>
      </c>
      <c r="O112" s="7" t="s">
        <v>90</v>
      </c>
      <c r="P112" s="7">
        <v>1</v>
      </c>
      <c r="Q112" s="7" t="s">
        <v>46</v>
      </c>
      <c r="R112" s="7">
        <v>0</v>
      </c>
      <c r="S112">
        <f>4.72/2</f>
        <v>2.36</v>
      </c>
      <c r="T112">
        <f>1.881/2</f>
        <v>0.9405</v>
      </c>
      <c r="U112" s="7"/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3">
        <f>SUM(Z112:AD112)</f>
        <v>0</v>
      </c>
      <c r="AF112" s="7">
        <v>0</v>
      </c>
      <c r="AG112" s="7">
        <f>0.977</f>
        <v>0.97699999999999998</v>
      </c>
      <c r="AH112" s="7">
        <v>0.96099999999999997</v>
      </c>
      <c r="AI112" s="7">
        <v>0</v>
      </c>
      <c r="AJ112" s="7">
        <v>0</v>
      </c>
      <c r="AK112" s="7">
        <v>0.624</v>
      </c>
      <c r="AL112" s="7">
        <v>0</v>
      </c>
      <c r="AM112" s="7">
        <v>0</v>
      </c>
      <c r="AN112" s="3">
        <f>SUM(AG112:AM112)</f>
        <v>2.5619999999999998</v>
      </c>
      <c r="AO112" s="7">
        <v>0.37</v>
      </c>
      <c r="AP112" s="7">
        <v>0.40500000000000003</v>
      </c>
      <c r="AQ112" s="7">
        <v>0</v>
      </c>
      <c r="AR112" s="7">
        <v>1.2529999999999999</v>
      </c>
      <c r="AS112" s="3">
        <f>SUM(AO112:AR112)</f>
        <v>2.028</v>
      </c>
      <c r="AT112" s="7" t="s">
        <v>53</v>
      </c>
      <c r="AU112" s="6"/>
    </row>
    <row r="113" spans="1:47" s="13" customFormat="1" x14ac:dyDescent="0.2">
      <c r="A113" s="7" t="s">
        <v>169</v>
      </c>
      <c r="B113" s="16">
        <v>3.0150000000000001</v>
      </c>
      <c r="C113" s="8"/>
      <c r="D113" s="7">
        <v>0.77500000000000002</v>
      </c>
      <c r="E113" s="7"/>
      <c r="F113" s="7">
        <v>0</v>
      </c>
      <c r="G113" s="7"/>
      <c r="H113" s="7">
        <v>0</v>
      </c>
      <c r="I113" s="3">
        <f>D113+F113+H113</f>
        <v>0.77500000000000002</v>
      </c>
      <c r="J113" s="7"/>
      <c r="K113" s="18">
        <v>2.5499999999999998</v>
      </c>
      <c r="L113" s="7">
        <v>1</v>
      </c>
      <c r="M113" s="7">
        <v>0</v>
      </c>
      <c r="N113" s="7">
        <v>1</v>
      </c>
      <c r="O113" s="7" t="s">
        <v>90</v>
      </c>
      <c r="P113" s="7">
        <v>1</v>
      </c>
      <c r="Q113" s="7" t="s">
        <v>46</v>
      </c>
      <c r="R113" s="7">
        <v>0</v>
      </c>
      <c r="S113">
        <f>4.72/2</f>
        <v>2.36</v>
      </c>
      <c r="T113">
        <f>1.881/2</f>
        <v>0.9405</v>
      </c>
      <c r="U113" s="7"/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3">
        <f>SUM(Z113:AD113)</f>
        <v>0</v>
      </c>
      <c r="AF113" s="7">
        <v>0</v>
      </c>
      <c r="AG113" s="7">
        <f>0.977</f>
        <v>0.97699999999999998</v>
      </c>
      <c r="AH113" s="7">
        <v>0.96099999999999997</v>
      </c>
      <c r="AI113" s="7">
        <v>0</v>
      </c>
      <c r="AJ113" s="7">
        <v>0</v>
      </c>
      <c r="AK113" s="7">
        <v>0.624</v>
      </c>
      <c r="AL113" s="7">
        <v>0</v>
      </c>
      <c r="AM113" s="7">
        <v>0</v>
      </c>
      <c r="AN113" s="3">
        <f>SUM(AG113:AM113)</f>
        <v>2.5619999999999998</v>
      </c>
      <c r="AO113" s="7">
        <v>0.37</v>
      </c>
      <c r="AP113" s="7">
        <v>0.40500000000000003</v>
      </c>
      <c r="AQ113" s="7">
        <v>0</v>
      </c>
      <c r="AR113" s="7">
        <v>1.2529999999999999</v>
      </c>
      <c r="AS113" s="3">
        <f>SUM(AO113:AR113)</f>
        <v>2.028</v>
      </c>
      <c r="AT113" s="7" t="s">
        <v>53</v>
      </c>
      <c r="AU113" s="6"/>
    </row>
    <row r="114" spans="1:47" s="3" customFormat="1" x14ac:dyDescent="0.2">
      <c r="A114" s="7" t="s">
        <v>170</v>
      </c>
      <c r="B114" s="16">
        <v>3.0150000000000001</v>
      </c>
      <c r="C114" s="8"/>
      <c r="D114" s="7">
        <v>0.77500000000000002</v>
      </c>
      <c r="E114" s="7"/>
      <c r="F114" s="7">
        <v>0</v>
      </c>
      <c r="G114" s="7"/>
      <c r="H114" s="7">
        <v>0</v>
      </c>
      <c r="I114" s="3">
        <f>D114+F114+H114</f>
        <v>0.77500000000000002</v>
      </c>
      <c r="J114" s="7"/>
      <c r="K114" s="18">
        <v>2.5499999999999998</v>
      </c>
      <c r="L114" s="7">
        <v>1</v>
      </c>
      <c r="M114" s="7">
        <v>0</v>
      </c>
      <c r="N114" s="7">
        <v>1</v>
      </c>
      <c r="O114" s="7" t="s">
        <v>58</v>
      </c>
      <c r="P114" s="7">
        <v>1</v>
      </c>
      <c r="Q114" s="7" t="s">
        <v>46</v>
      </c>
      <c r="R114" s="7">
        <v>0</v>
      </c>
      <c r="S114">
        <f>4.72/2</f>
        <v>2.36</v>
      </c>
      <c r="T114">
        <f>1.881/2</f>
        <v>0.9405</v>
      </c>
      <c r="U114" s="7"/>
      <c r="V114" s="7">
        <v>0</v>
      </c>
      <c r="W114" s="7">
        <v>3.8780000000000001</v>
      </c>
      <c r="X114" s="7">
        <v>3.8780000000000001</v>
      </c>
      <c r="Y114" s="7">
        <v>3.8780000000000001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3">
        <f>SUM(Z114:AD114)</f>
        <v>0</v>
      </c>
      <c r="AF114" s="7">
        <v>0</v>
      </c>
      <c r="AG114" s="7">
        <f>0.977</f>
        <v>0.97699999999999998</v>
      </c>
      <c r="AH114" s="7">
        <v>0.96099999999999997</v>
      </c>
      <c r="AI114" s="7">
        <v>0</v>
      </c>
      <c r="AJ114" s="7">
        <v>0</v>
      </c>
      <c r="AK114" s="7">
        <v>0.624</v>
      </c>
      <c r="AL114" s="7">
        <v>0</v>
      </c>
      <c r="AM114" s="7">
        <v>0</v>
      </c>
      <c r="AN114" s="3">
        <f>SUM(AG114:AM114)</f>
        <v>2.5619999999999998</v>
      </c>
      <c r="AO114" s="7">
        <v>0.37</v>
      </c>
      <c r="AP114" s="7">
        <v>0.40500000000000003</v>
      </c>
      <c r="AQ114" s="7">
        <v>0</v>
      </c>
      <c r="AR114" s="7">
        <v>1.2529999999999999</v>
      </c>
      <c r="AS114" s="3">
        <f>SUM(AO114:AR114)</f>
        <v>2.028</v>
      </c>
      <c r="AT114" s="7" t="s">
        <v>53</v>
      </c>
      <c r="AU114" s="6"/>
    </row>
    <row r="115" spans="1:47" s="3" customFormat="1" x14ac:dyDescent="0.2">
      <c r="A115" s="7" t="s">
        <v>294</v>
      </c>
      <c r="B115" s="16">
        <v>5.6849999999999996</v>
      </c>
      <c r="C115" s="8"/>
      <c r="D115" s="7">
        <v>0.77500000000000002</v>
      </c>
      <c r="E115" s="7"/>
      <c r="F115" s="7">
        <v>0</v>
      </c>
      <c r="G115" s="7"/>
      <c r="H115" s="7">
        <v>0</v>
      </c>
      <c r="I115" s="3">
        <f>D115+F115+H115</f>
        <v>0.77500000000000002</v>
      </c>
      <c r="J115" s="7"/>
      <c r="K115" s="18">
        <v>2.5499999999999998</v>
      </c>
      <c r="L115" s="7">
        <v>1</v>
      </c>
      <c r="M115" s="7">
        <v>0</v>
      </c>
      <c r="N115" s="7">
        <v>1</v>
      </c>
      <c r="O115" s="7" t="s">
        <v>201</v>
      </c>
      <c r="P115" s="7">
        <v>1</v>
      </c>
      <c r="Q115" s="7" t="s">
        <v>46</v>
      </c>
      <c r="R115" s="7">
        <v>0</v>
      </c>
      <c r="S115">
        <f>4.72/2</f>
        <v>2.36</v>
      </c>
      <c r="T115">
        <f>1.881/2</f>
        <v>0.9405</v>
      </c>
      <c r="U115" s="7"/>
      <c r="V115" s="7">
        <v>3.8780000000000001</v>
      </c>
      <c r="W115" s="7">
        <v>3.8780000000000001</v>
      </c>
      <c r="X115" s="7">
        <v>3.8780000000000001</v>
      </c>
      <c r="Y115" s="7">
        <v>3.8780000000000001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3">
        <f>SUM(Z115:AD115)</f>
        <v>0</v>
      </c>
      <c r="AF115" s="7">
        <v>0</v>
      </c>
      <c r="AG115" s="7">
        <f>0.977</f>
        <v>0.97699999999999998</v>
      </c>
      <c r="AH115" s="7">
        <v>0</v>
      </c>
      <c r="AI115" s="7">
        <v>1.9490000000000001</v>
      </c>
      <c r="AJ115" s="7">
        <v>0</v>
      </c>
      <c r="AK115" s="7">
        <v>0</v>
      </c>
      <c r="AL115" s="7">
        <v>0.53500000000000003</v>
      </c>
      <c r="AM115" s="7">
        <v>0</v>
      </c>
      <c r="AN115" s="3">
        <f>SUM(AG115:AM115)</f>
        <v>3.4610000000000003</v>
      </c>
      <c r="AO115" s="7">
        <v>0.37</v>
      </c>
      <c r="AP115" s="7">
        <v>0.40500000000000003</v>
      </c>
      <c r="AQ115" s="7">
        <v>0</v>
      </c>
      <c r="AR115" s="7">
        <v>1.2529999999999999</v>
      </c>
      <c r="AS115" s="3">
        <f>SUM(AO115:AR115)</f>
        <v>2.028</v>
      </c>
      <c r="AT115" s="7" t="s">
        <v>53</v>
      </c>
      <c r="AU115" s="7"/>
    </row>
    <row r="116" spans="1:47" s="3" customFormat="1" x14ac:dyDescent="0.2">
      <c r="A116" s="7" t="s">
        <v>296</v>
      </c>
      <c r="B116" s="16">
        <v>3.0150000000000001</v>
      </c>
      <c r="C116" s="8"/>
      <c r="D116" s="7">
        <v>0.77500000000000002</v>
      </c>
      <c r="E116" s="7"/>
      <c r="F116" s="7">
        <v>0</v>
      </c>
      <c r="G116" s="7"/>
      <c r="H116" s="7">
        <v>0</v>
      </c>
      <c r="I116" s="3">
        <f>D116+F116+H116</f>
        <v>0.77500000000000002</v>
      </c>
      <c r="J116" s="7"/>
      <c r="K116" s="18">
        <v>2.5499999999999998</v>
      </c>
      <c r="L116" s="7">
        <v>1</v>
      </c>
      <c r="M116" s="7">
        <v>0</v>
      </c>
      <c r="N116" s="7">
        <v>1</v>
      </c>
      <c r="O116" s="7" t="s">
        <v>52</v>
      </c>
      <c r="P116" s="7">
        <v>1</v>
      </c>
      <c r="Q116" s="7" t="s">
        <v>46</v>
      </c>
      <c r="R116" s="7">
        <v>0</v>
      </c>
      <c r="S116">
        <f>4.72/2</f>
        <v>2.36</v>
      </c>
      <c r="T116">
        <f>1.881/2</f>
        <v>0.9405</v>
      </c>
      <c r="U116" s="7"/>
      <c r="V116" s="7">
        <v>0</v>
      </c>
      <c r="W116" s="7">
        <v>0</v>
      </c>
      <c r="X116" s="7">
        <v>3.8780000000000001</v>
      </c>
      <c r="Y116" s="7">
        <v>3.8780000000000001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3">
        <f>SUM(Z116:AD116)</f>
        <v>0</v>
      </c>
      <c r="AF116" s="7">
        <v>0</v>
      </c>
      <c r="AG116" s="7">
        <f>0.977</f>
        <v>0.97699999999999998</v>
      </c>
      <c r="AH116" s="7">
        <v>0.96099999999999997</v>
      </c>
      <c r="AI116" s="7">
        <v>0</v>
      </c>
      <c r="AJ116" s="7">
        <v>0</v>
      </c>
      <c r="AK116" s="7">
        <v>0</v>
      </c>
      <c r="AL116" s="7">
        <v>0.53500000000000003</v>
      </c>
      <c r="AM116" s="7">
        <v>0</v>
      </c>
      <c r="AN116" s="3">
        <f>SUM(AG116:AM116)</f>
        <v>2.4729999999999999</v>
      </c>
      <c r="AO116" s="7">
        <v>0.37</v>
      </c>
      <c r="AP116" s="7">
        <v>0.40500000000000003</v>
      </c>
      <c r="AQ116" s="7">
        <v>0</v>
      </c>
      <c r="AR116" s="7">
        <v>1.2529999999999999</v>
      </c>
      <c r="AS116" s="3">
        <f>SUM(AO116:AR116)</f>
        <v>2.028</v>
      </c>
      <c r="AT116" s="7" t="s">
        <v>53</v>
      </c>
    </row>
    <row r="117" spans="1:47" s="3" customFormat="1" x14ac:dyDescent="0.2">
      <c r="A117" s="7" t="s">
        <v>301</v>
      </c>
      <c r="B117" s="16">
        <v>3.0150000000000001</v>
      </c>
      <c r="C117" s="8"/>
      <c r="D117" s="7">
        <v>0.77500000000000002</v>
      </c>
      <c r="E117" s="7"/>
      <c r="F117" s="7">
        <v>0</v>
      </c>
      <c r="G117" s="7"/>
      <c r="H117" s="7">
        <v>0</v>
      </c>
      <c r="I117" s="3">
        <f>D117+F117+H117</f>
        <v>0.77500000000000002</v>
      </c>
      <c r="J117" s="7"/>
      <c r="K117" s="18">
        <v>2.5499999999999998</v>
      </c>
      <c r="L117" s="7">
        <v>1</v>
      </c>
      <c r="M117" s="7">
        <v>0</v>
      </c>
      <c r="N117" s="7">
        <v>1</v>
      </c>
      <c r="O117" s="7" t="s">
        <v>70</v>
      </c>
      <c r="P117" s="7">
        <v>0</v>
      </c>
      <c r="Q117" s="7"/>
      <c r="R117" s="7">
        <v>0</v>
      </c>
      <c r="S117">
        <f>4.72/2</f>
        <v>2.36</v>
      </c>
      <c r="T117">
        <f>1.881/2</f>
        <v>0.9405</v>
      </c>
      <c r="U117" s="7" t="s">
        <v>52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3">
        <f>SUM(Z117:AD117)</f>
        <v>0</v>
      </c>
      <c r="AF117" s="7">
        <v>0</v>
      </c>
      <c r="AG117" s="7">
        <f>0.977</f>
        <v>0.97699999999999998</v>
      </c>
      <c r="AH117" s="7">
        <v>0</v>
      </c>
      <c r="AI117" s="7">
        <v>0</v>
      </c>
      <c r="AJ117" s="7">
        <v>0</v>
      </c>
      <c r="AK117" s="7">
        <v>0.624</v>
      </c>
      <c r="AL117" s="7">
        <v>0</v>
      </c>
      <c r="AM117" s="7">
        <v>0</v>
      </c>
      <c r="AN117" s="3">
        <f>SUM(AG117:AM117)</f>
        <v>1.601</v>
      </c>
      <c r="AO117" s="7">
        <v>0.37</v>
      </c>
      <c r="AP117" s="7">
        <v>0.40500000000000003</v>
      </c>
      <c r="AQ117" s="7">
        <v>0</v>
      </c>
      <c r="AR117" s="7">
        <v>0</v>
      </c>
      <c r="AS117" s="3">
        <f>SUM(AO117:AR117)</f>
        <v>0.77500000000000002</v>
      </c>
      <c r="AT117" s="7" t="s">
        <v>53</v>
      </c>
    </row>
    <row r="118" spans="1:47" s="3" customFormat="1" x14ac:dyDescent="0.2">
      <c r="A118" s="7" t="s">
        <v>271</v>
      </c>
      <c r="B118" s="16">
        <v>3.0150000000000001</v>
      </c>
      <c r="C118" s="8"/>
      <c r="D118" s="7">
        <v>0.77500000000000002</v>
      </c>
      <c r="E118" s="7"/>
      <c r="F118" s="7">
        <v>0</v>
      </c>
      <c r="G118" s="7"/>
      <c r="H118" s="7">
        <v>0</v>
      </c>
      <c r="I118" s="3">
        <f>D118+F118+H118</f>
        <v>0.77500000000000002</v>
      </c>
      <c r="J118" s="7"/>
      <c r="K118" s="18">
        <v>2.5499999999999998</v>
      </c>
      <c r="L118" s="7">
        <v>1</v>
      </c>
      <c r="M118" s="7">
        <v>0</v>
      </c>
      <c r="N118" s="7">
        <v>1</v>
      </c>
      <c r="O118" s="7" t="s">
        <v>60</v>
      </c>
      <c r="P118" s="7">
        <v>1</v>
      </c>
      <c r="Q118" s="7" t="s">
        <v>46</v>
      </c>
      <c r="R118" s="7">
        <v>0</v>
      </c>
      <c r="S118">
        <f>4.72/2</f>
        <v>2.36</v>
      </c>
      <c r="T118">
        <f>1.881/2</f>
        <v>0.9405</v>
      </c>
      <c r="U118" s="7"/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9.5329999999999995</v>
      </c>
      <c r="AE118" s="3">
        <f>SUM(Z118:AD118)</f>
        <v>9.5329999999999995</v>
      </c>
      <c r="AF118" s="7">
        <v>0</v>
      </c>
      <c r="AG118" s="7">
        <f>0.977</f>
        <v>0.97699999999999998</v>
      </c>
      <c r="AH118" s="7">
        <v>0</v>
      </c>
      <c r="AI118" s="7">
        <v>0</v>
      </c>
      <c r="AJ118" s="7">
        <v>0</v>
      </c>
      <c r="AK118" s="7">
        <v>0.624</v>
      </c>
      <c r="AL118" s="7">
        <v>0</v>
      </c>
      <c r="AM118" s="7">
        <v>0</v>
      </c>
      <c r="AN118" s="3">
        <f>SUM(AG118:AM118)</f>
        <v>1.601</v>
      </c>
      <c r="AO118" s="7">
        <v>0.37</v>
      </c>
      <c r="AP118" s="7">
        <v>0</v>
      </c>
      <c r="AQ118" s="7">
        <v>0</v>
      </c>
      <c r="AR118" s="7">
        <v>1.2529999999999999</v>
      </c>
      <c r="AS118" s="3">
        <f>SUM(AO118:AR118)</f>
        <v>1.6229999999999998</v>
      </c>
      <c r="AT118" s="7" t="s">
        <v>53</v>
      </c>
      <c r="AU118" s="7"/>
    </row>
    <row r="119" spans="1:47" s="13" customFormat="1" x14ac:dyDescent="0.2">
      <c r="A119" s="7" t="s">
        <v>274</v>
      </c>
      <c r="B119" s="16">
        <v>3.0150000000000001</v>
      </c>
      <c r="C119" s="8"/>
      <c r="D119" s="7">
        <v>0.77500000000000002</v>
      </c>
      <c r="E119" s="7"/>
      <c r="F119" s="7">
        <v>0</v>
      </c>
      <c r="G119" s="7"/>
      <c r="H119" s="7">
        <v>0</v>
      </c>
      <c r="I119" s="3">
        <f>D119+F119+H119</f>
        <v>0.77500000000000002</v>
      </c>
      <c r="J119" s="7"/>
      <c r="K119" s="18">
        <v>2.5499999999999998</v>
      </c>
      <c r="L119" s="7">
        <v>1</v>
      </c>
      <c r="M119" s="7">
        <v>0</v>
      </c>
      <c r="N119" s="7">
        <v>1</v>
      </c>
      <c r="O119" s="7" t="s">
        <v>58</v>
      </c>
      <c r="P119" s="7">
        <v>0</v>
      </c>
      <c r="Q119" s="7"/>
      <c r="R119" s="7">
        <v>0</v>
      </c>
      <c r="S119">
        <f>4.72/2</f>
        <v>2.36</v>
      </c>
      <c r="T119">
        <f>1.881/2</f>
        <v>0.9405</v>
      </c>
      <c r="U119" s="7"/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9.5329999999999995</v>
      </c>
      <c r="AE119" s="3">
        <f>SUM(Z119:AD119)</f>
        <v>9.5329999999999995</v>
      </c>
      <c r="AF119" s="7">
        <v>0</v>
      </c>
      <c r="AG119" s="7">
        <f>0.977</f>
        <v>0.97699999999999998</v>
      </c>
      <c r="AH119" s="7">
        <v>0.96099999999999997</v>
      </c>
      <c r="AI119" s="7">
        <v>1.9490000000000001</v>
      </c>
      <c r="AJ119" s="7">
        <v>0</v>
      </c>
      <c r="AK119" s="7">
        <v>0.624</v>
      </c>
      <c r="AL119" s="7">
        <v>0</v>
      </c>
      <c r="AM119" s="7">
        <v>0</v>
      </c>
      <c r="AN119" s="3">
        <f>SUM(AG119:AM119)</f>
        <v>4.5110000000000001</v>
      </c>
      <c r="AO119" s="7">
        <v>0.37</v>
      </c>
      <c r="AP119" s="7">
        <v>0.40500000000000003</v>
      </c>
      <c r="AQ119" s="7">
        <v>0</v>
      </c>
      <c r="AR119" s="7">
        <v>0</v>
      </c>
      <c r="AS119" s="3">
        <f>SUM(AO119:AR119)</f>
        <v>0.77500000000000002</v>
      </c>
      <c r="AT119" s="7" t="s">
        <v>53</v>
      </c>
      <c r="AU119" s="7"/>
    </row>
    <row r="120" spans="1:47" s="3" customFormat="1" x14ac:dyDescent="0.2">
      <c r="A120" s="7" t="s">
        <v>302</v>
      </c>
      <c r="B120" s="16">
        <v>3.0150000000000001</v>
      </c>
      <c r="C120" s="8"/>
      <c r="D120" s="7">
        <v>0.77500000000000002</v>
      </c>
      <c r="E120" s="7"/>
      <c r="F120" s="7">
        <v>0</v>
      </c>
      <c r="G120" s="7"/>
      <c r="H120" s="7">
        <v>0</v>
      </c>
      <c r="I120" s="3">
        <f>D120+F120+H120</f>
        <v>0.77500000000000002</v>
      </c>
      <c r="J120" s="7"/>
      <c r="K120" s="18">
        <v>2.5499999999999998</v>
      </c>
      <c r="L120" s="7">
        <v>1</v>
      </c>
      <c r="M120" s="7">
        <v>0</v>
      </c>
      <c r="N120" s="7">
        <v>1</v>
      </c>
      <c r="O120" s="7" t="s">
        <v>70</v>
      </c>
      <c r="P120" s="7">
        <v>1</v>
      </c>
      <c r="Q120" s="7" t="s">
        <v>46</v>
      </c>
      <c r="R120" s="7">
        <v>0</v>
      </c>
      <c r="S120">
        <f>4.72/2</f>
        <v>2.36</v>
      </c>
      <c r="T120">
        <f>1.881/2</f>
        <v>0.9405</v>
      </c>
      <c r="U120" s="7"/>
      <c r="V120" s="7">
        <v>3.8780000000000001</v>
      </c>
      <c r="W120" s="7">
        <v>3.8780000000000001</v>
      </c>
      <c r="X120" s="7">
        <v>3.8780000000000001</v>
      </c>
      <c r="Y120" s="7">
        <v>3.8780000000000001</v>
      </c>
      <c r="Z120" s="7">
        <v>0</v>
      </c>
      <c r="AA120" s="7">
        <v>0</v>
      </c>
      <c r="AB120" s="7">
        <v>0</v>
      </c>
      <c r="AC120" s="7">
        <v>0</v>
      </c>
      <c r="AD120" s="7">
        <v>9.5329999999999995</v>
      </c>
      <c r="AE120" s="3">
        <f>SUM(Z120:AD120)</f>
        <v>9.5329999999999995</v>
      </c>
      <c r="AF120" s="7">
        <v>0</v>
      </c>
      <c r="AG120" s="7">
        <f>0.977</f>
        <v>0.97699999999999998</v>
      </c>
      <c r="AH120" s="7">
        <v>0</v>
      </c>
      <c r="AI120" s="7">
        <v>0</v>
      </c>
      <c r="AJ120" s="7">
        <v>0</v>
      </c>
      <c r="AK120" s="7">
        <v>0.624</v>
      </c>
      <c r="AL120" s="7">
        <v>0</v>
      </c>
      <c r="AM120" s="7">
        <v>0</v>
      </c>
      <c r="AN120" s="3">
        <f>SUM(AG120:AM120)</f>
        <v>1.601</v>
      </c>
      <c r="AO120" s="7">
        <v>0</v>
      </c>
      <c r="AP120" s="7">
        <v>0.40500000000000003</v>
      </c>
      <c r="AQ120" s="7">
        <v>0</v>
      </c>
      <c r="AR120" s="7">
        <v>0</v>
      </c>
      <c r="AS120" s="3">
        <f>SUM(AO120:AR120)</f>
        <v>0.40500000000000003</v>
      </c>
      <c r="AT120" s="7" t="s">
        <v>53</v>
      </c>
    </row>
    <row r="121" spans="1:47" s="3" customFormat="1" x14ac:dyDescent="0.2">
      <c r="A121" s="7" t="s">
        <v>51</v>
      </c>
      <c r="B121" s="16">
        <v>3.0150000000000001</v>
      </c>
      <c r="C121" s="8"/>
      <c r="D121" s="7">
        <v>0</v>
      </c>
      <c r="E121" s="7"/>
      <c r="F121" s="7">
        <v>0</v>
      </c>
      <c r="G121" s="7"/>
      <c r="H121" s="7">
        <v>0</v>
      </c>
      <c r="I121" s="3">
        <f>D121+F121+H121</f>
        <v>0</v>
      </c>
      <c r="J121" s="7"/>
      <c r="K121" s="17">
        <v>0.95199999999999996</v>
      </c>
      <c r="L121" s="7">
        <v>1</v>
      </c>
      <c r="M121" s="7">
        <v>0</v>
      </c>
      <c r="N121" s="7">
        <v>1</v>
      </c>
      <c r="O121" s="7" t="s">
        <v>52</v>
      </c>
      <c r="P121" s="7">
        <v>1</v>
      </c>
      <c r="Q121" s="7" t="s">
        <v>46</v>
      </c>
      <c r="R121" s="7">
        <v>0</v>
      </c>
      <c r="S121">
        <f>4.72/2</f>
        <v>2.36</v>
      </c>
      <c r="T121">
        <f>1.881/2</f>
        <v>0.9405</v>
      </c>
      <c r="U121" s="7"/>
      <c r="V121" s="7">
        <v>3.8780000000000001</v>
      </c>
      <c r="W121" s="7">
        <v>0</v>
      </c>
      <c r="X121" s="7">
        <v>3.8780000000000001</v>
      </c>
      <c r="Y121" s="7">
        <v>3.8780000000000001</v>
      </c>
      <c r="Z121" s="7">
        <v>0</v>
      </c>
      <c r="AA121" s="7">
        <v>0</v>
      </c>
      <c r="AB121" s="7">
        <v>10.6684</v>
      </c>
      <c r="AC121" s="7">
        <v>0</v>
      </c>
      <c r="AD121" s="7">
        <v>0</v>
      </c>
      <c r="AE121" s="3">
        <f>SUM(Z121:AD121)</f>
        <v>10.6684</v>
      </c>
      <c r="AF121" s="7">
        <v>0</v>
      </c>
      <c r="AG121" s="7">
        <f>0.977</f>
        <v>0.97699999999999998</v>
      </c>
      <c r="AH121" s="7">
        <v>0</v>
      </c>
      <c r="AI121" s="7">
        <v>1.9490000000000001</v>
      </c>
      <c r="AJ121" s="7">
        <v>0</v>
      </c>
      <c r="AK121" s="7">
        <v>0</v>
      </c>
      <c r="AL121" s="7">
        <v>0.53500000000000003</v>
      </c>
      <c r="AM121" s="7">
        <v>0</v>
      </c>
      <c r="AN121" s="3">
        <f>SUM(AG121:AM121)</f>
        <v>3.4610000000000003</v>
      </c>
      <c r="AO121" s="7">
        <v>0.37</v>
      </c>
      <c r="AP121" s="7">
        <v>0.40500000000000003</v>
      </c>
      <c r="AQ121" s="7">
        <v>0</v>
      </c>
      <c r="AR121" s="7">
        <v>1.2529999999999999</v>
      </c>
      <c r="AS121" s="3">
        <f>SUM(AO121:AR121)</f>
        <v>2.028</v>
      </c>
      <c r="AT121" s="7" t="s">
        <v>53</v>
      </c>
      <c r="AU121" s="7"/>
    </row>
    <row r="122" spans="1:47" s="3" customFormat="1" x14ac:dyDescent="0.2">
      <c r="A122" s="7" t="s">
        <v>152</v>
      </c>
      <c r="B122" s="16">
        <v>3.0150000000000001</v>
      </c>
      <c r="C122" s="8"/>
      <c r="D122" s="7">
        <v>0.77500000000000002</v>
      </c>
      <c r="E122" s="7"/>
      <c r="F122" s="7">
        <v>0</v>
      </c>
      <c r="G122" s="7"/>
      <c r="H122" s="7">
        <v>0</v>
      </c>
      <c r="I122" s="3">
        <f>D122+F122+H122</f>
        <v>0.77500000000000002</v>
      </c>
      <c r="J122" s="7"/>
      <c r="K122" s="18">
        <v>0.95199999999999996</v>
      </c>
      <c r="L122" s="7">
        <v>1</v>
      </c>
      <c r="M122" s="7">
        <v>0</v>
      </c>
      <c r="N122" s="7">
        <v>1</v>
      </c>
      <c r="O122" s="7" t="s">
        <v>88</v>
      </c>
      <c r="P122" s="7">
        <v>1</v>
      </c>
      <c r="Q122" s="7" t="s">
        <v>46</v>
      </c>
      <c r="R122" s="7">
        <v>0</v>
      </c>
      <c r="S122">
        <f>4.72/2</f>
        <v>2.36</v>
      </c>
      <c r="T122">
        <f>1.881/2</f>
        <v>0.9405</v>
      </c>
      <c r="U122" s="7"/>
      <c r="V122" s="7">
        <v>0</v>
      </c>
      <c r="W122" s="7">
        <v>3.8780000000000001</v>
      </c>
      <c r="X122" s="7">
        <v>3.8780000000000001</v>
      </c>
      <c r="Y122" s="7">
        <v>3.8780000000000001</v>
      </c>
      <c r="Z122" s="7">
        <v>0</v>
      </c>
      <c r="AA122" s="7">
        <v>0</v>
      </c>
      <c r="AB122" s="7">
        <v>10.6684</v>
      </c>
      <c r="AC122" s="7">
        <v>0</v>
      </c>
      <c r="AD122" s="7">
        <v>0</v>
      </c>
      <c r="AE122" s="3">
        <f>SUM(Z122:AD122)</f>
        <v>10.6684</v>
      </c>
      <c r="AF122" s="7">
        <v>0</v>
      </c>
      <c r="AG122" s="7">
        <f>0.977</f>
        <v>0.97699999999999998</v>
      </c>
      <c r="AH122" s="7">
        <v>0</v>
      </c>
      <c r="AI122" s="7">
        <v>0</v>
      </c>
      <c r="AJ122" s="7">
        <v>0</v>
      </c>
      <c r="AK122" s="7">
        <v>0.624</v>
      </c>
      <c r="AL122" s="7">
        <v>0</v>
      </c>
      <c r="AM122" s="7">
        <v>0</v>
      </c>
      <c r="AN122" s="3">
        <f>SUM(AG122:AM122)</f>
        <v>1.601</v>
      </c>
      <c r="AO122" s="7">
        <v>0.37</v>
      </c>
      <c r="AP122" s="7">
        <v>0.40500000000000003</v>
      </c>
      <c r="AQ122" s="7">
        <v>0</v>
      </c>
      <c r="AR122" s="7">
        <v>0</v>
      </c>
      <c r="AS122" s="3">
        <f>SUM(AO122:AR122)</f>
        <v>0.77500000000000002</v>
      </c>
      <c r="AT122" s="7" t="s">
        <v>53</v>
      </c>
      <c r="AU122" s="2"/>
    </row>
    <row r="123" spans="1:47" s="13" customFormat="1" x14ac:dyDescent="0.2">
      <c r="A123" s="7" t="s">
        <v>208</v>
      </c>
      <c r="B123" s="16">
        <v>5.6849999999999996</v>
      </c>
      <c r="C123" s="8"/>
      <c r="D123" s="7">
        <v>0.77500000000000002</v>
      </c>
      <c r="E123" s="7"/>
      <c r="F123" s="7">
        <v>0</v>
      </c>
      <c r="G123" s="7"/>
      <c r="H123" s="7">
        <v>0</v>
      </c>
      <c r="I123" s="3">
        <f>D123+F123+H123</f>
        <v>0.77500000000000002</v>
      </c>
      <c r="J123" s="7"/>
      <c r="K123" s="18">
        <v>2.5499999999999998</v>
      </c>
      <c r="L123" s="7">
        <v>1</v>
      </c>
      <c r="M123" s="7">
        <v>0</v>
      </c>
      <c r="N123" s="7">
        <v>1</v>
      </c>
      <c r="O123" s="7" t="s">
        <v>71</v>
      </c>
      <c r="P123" s="7">
        <v>1</v>
      </c>
      <c r="Q123" s="7" t="s">
        <v>46</v>
      </c>
      <c r="R123" s="7">
        <v>0</v>
      </c>
      <c r="S123">
        <f>4.72/2</f>
        <v>2.36</v>
      </c>
      <c r="T123">
        <f>1.881/2</f>
        <v>0.9405</v>
      </c>
      <c r="U123" s="7"/>
      <c r="V123" s="7">
        <v>3.8780000000000001</v>
      </c>
      <c r="W123" s="7">
        <v>0</v>
      </c>
      <c r="X123" s="7">
        <v>0</v>
      </c>
      <c r="Y123" s="7">
        <v>3.8780000000000001</v>
      </c>
      <c r="Z123" s="7">
        <v>0</v>
      </c>
      <c r="AA123" s="7">
        <v>0</v>
      </c>
      <c r="AB123" s="7">
        <v>10.6684</v>
      </c>
      <c r="AC123" s="7">
        <v>0</v>
      </c>
      <c r="AD123" s="7">
        <v>0</v>
      </c>
      <c r="AE123" s="3">
        <f>SUM(Z123:AD123)</f>
        <v>10.6684</v>
      </c>
      <c r="AF123" s="7">
        <v>0</v>
      </c>
      <c r="AG123" s="7">
        <f>0.977</f>
        <v>0.97699999999999998</v>
      </c>
      <c r="AH123" s="7">
        <v>0.96099999999999997</v>
      </c>
      <c r="AI123" s="7">
        <v>1.9490000000000001</v>
      </c>
      <c r="AJ123" s="7">
        <v>0</v>
      </c>
      <c r="AK123" s="7">
        <v>0.624</v>
      </c>
      <c r="AL123" s="7">
        <v>0</v>
      </c>
      <c r="AM123" s="7">
        <v>0</v>
      </c>
      <c r="AN123" s="3">
        <f>SUM(AG123:AM123)</f>
        <v>4.5110000000000001</v>
      </c>
      <c r="AO123" s="7">
        <v>0.37</v>
      </c>
      <c r="AP123" s="7">
        <v>0.40500000000000003</v>
      </c>
      <c r="AQ123" s="7">
        <v>0</v>
      </c>
      <c r="AR123" s="7">
        <v>1.2529999999999999</v>
      </c>
      <c r="AS123" s="3">
        <f>SUM(AO123:AR123)</f>
        <v>2.028</v>
      </c>
      <c r="AT123" s="7" t="s">
        <v>53</v>
      </c>
      <c r="AU123" s="7"/>
    </row>
    <row r="124" spans="1:47" s="13" customFormat="1" x14ac:dyDescent="0.2">
      <c r="A124" s="7" t="s">
        <v>269</v>
      </c>
      <c r="B124" s="16">
        <v>3.0150000000000001</v>
      </c>
      <c r="C124" s="8"/>
      <c r="D124" s="7">
        <v>0.77500000000000002</v>
      </c>
      <c r="E124" s="7"/>
      <c r="F124" s="7">
        <v>0</v>
      </c>
      <c r="G124" s="7"/>
      <c r="H124" s="7">
        <v>0</v>
      </c>
      <c r="I124" s="3">
        <f>D124+F124+H124</f>
        <v>0.77500000000000002</v>
      </c>
      <c r="J124" s="7"/>
      <c r="K124" s="18">
        <v>2.5499999999999998</v>
      </c>
      <c r="L124" s="7">
        <v>1</v>
      </c>
      <c r="M124" s="7">
        <v>0</v>
      </c>
      <c r="N124" s="7">
        <v>1</v>
      </c>
      <c r="O124" s="7" t="s">
        <v>88</v>
      </c>
      <c r="P124" s="7">
        <v>1</v>
      </c>
      <c r="Q124" s="7" t="s">
        <v>46</v>
      </c>
      <c r="R124" s="7">
        <v>0</v>
      </c>
      <c r="S124">
        <f>4.72/2</f>
        <v>2.36</v>
      </c>
      <c r="T124">
        <f>1.881/2</f>
        <v>0.9405</v>
      </c>
      <c r="U124" s="7"/>
      <c r="V124" s="7">
        <v>0</v>
      </c>
      <c r="W124" s="7">
        <v>0</v>
      </c>
      <c r="X124" s="7">
        <v>3.8780000000000001</v>
      </c>
      <c r="Y124" s="7">
        <v>3.8780000000000001</v>
      </c>
      <c r="Z124" s="7">
        <v>0</v>
      </c>
      <c r="AA124" s="7">
        <v>0</v>
      </c>
      <c r="AB124" s="7">
        <v>10.6684</v>
      </c>
      <c r="AC124" s="7">
        <v>0</v>
      </c>
      <c r="AD124" s="7">
        <v>0</v>
      </c>
      <c r="AE124" s="3">
        <f>SUM(Z124:AD124)</f>
        <v>10.6684</v>
      </c>
      <c r="AF124" s="7">
        <v>0</v>
      </c>
      <c r="AG124" s="7">
        <f>0.977</f>
        <v>0.97699999999999998</v>
      </c>
      <c r="AH124" s="7">
        <v>0.96099999999999997</v>
      </c>
      <c r="AI124" s="7">
        <v>1.9490000000000001</v>
      </c>
      <c r="AJ124" s="7">
        <v>0</v>
      </c>
      <c r="AK124" s="7">
        <v>0</v>
      </c>
      <c r="AL124" s="7">
        <v>0.53500000000000003</v>
      </c>
      <c r="AM124" s="7">
        <v>0</v>
      </c>
      <c r="AN124" s="3">
        <f>SUM(AG124:AM124)</f>
        <v>4.4219999999999997</v>
      </c>
      <c r="AO124" s="7">
        <v>0.37</v>
      </c>
      <c r="AP124" s="7">
        <v>0.40500000000000003</v>
      </c>
      <c r="AQ124" s="7">
        <v>0</v>
      </c>
      <c r="AR124" s="7">
        <v>1.2529999999999999</v>
      </c>
      <c r="AS124" s="3">
        <f>SUM(AO124:AR124)</f>
        <v>2.028</v>
      </c>
      <c r="AT124" s="7" t="s">
        <v>53</v>
      </c>
      <c r="AU124" s="7"/>
    </row>
    <row r="125" spans="1:47" s="3" customFormat="1" x14ac:dyDescent="0.2">
      <c r="A125" s="7" t="s">
        <v>270</v>
      </c>
      <c r="B125" s="16">
        <v>3.0150000000000001</v>
      </c>
      <c r="C125" s="8"/>
      <c r="D125" s="7">
        <v>0.77500000000000002</v>
      </c>
      <c r="E125" s="7"/>
      <c r="F125" s="7">
        <v>0</v>
      </c>
      <c r="G125" s="7"/>
      <c r="H125" s="7">
        <v>0</v>
      </c>
      <c r="I125" s="3">
        <f>D125+F125+H125</f>
        <v>0.77500000000000002</v>
      </c>
      <c r="J125" s="7"/>
      <c r="K125" s="18">
        <v>2.5499999999999998</v>
      </c>
      <c r="L125" s="7">
        <v>1</v>
      </c>
      <c r="M125" s="7">
        <v>0</v>
      </c>
      <c r="N125" s="7">
        <v>1</v>
      </c>
      <c r="O125" s="7" t="s">
        <v>88</v>
      </c>
      <c r="P125" s="7">
        <v>1</v>
      </c>
      <c r="Q125" s="7" t="s">
        <v>46</v>
      </c>
      <c r="R125" s="7">
        <v>0</v>
      </c>
      <c r="S125">
        <f>4.72/2</f>
        <v>2.36</v>
      </c>
      <c r="T125">
        <f>1.881/2</f>
        <v>0.9405</v>
      </c>
      <c r="U125" s="7"/>
      <c r="V125" s="7">
        <v>3.8780000000000001</v>
      </c>
      <c r="W125" s="7">
        <v>0</v>
      </c>
      <c r="X125" s="7">
        <v>3.8780000000000001</v>
      </c>
      <c r="Y125" s="7">
        <v>3.8780000000000001</v>
      </c>
      <c r="Z125" s="7">
        <v>0</v>
      </c>
      <c r="AA125" s="7">
        <v>0</v>
      </c>
      <c r="AB125" s="7">
        <v>10.6684</v>
      </c>
      <c r="AC125" s="7">
        <v>0</v>
      </c>
      <c r="AD125" s="7">
        <v>0</v>
      </c>
      <c r="AE125" s="3">
        <f>SUM(Z125:AD125)</f>
        <v>10.6684</v>
      </c>
      <c r="AF125" s="7">
        <v>0</v>
      </c>
      <c r="AG125" s="7">
        <f>0.977</f>
        <v>0.97699999999999998</v>
      </c>
      <c r="AH125" s="7">
        <v>0.96099999999999997</v>
      </c>
      <c r="AI125" s="7">
        <v>0</v>
      </c>
      <c r="AJ125" s="7">
        <v>0</v>
      </c>
      <c r="AK125" s="7">
        <v>0.624</v>
      </c>
      <c r="AL125" s="7">
        <v>0</v>
      </c>
      <c r="AM125" s="7">
        <v>0</v>
      </c>
      <c r="AN125" s="3">
        <f>SUM(AG125:AM125)</f>
        <v>2.5619999999999998</v>
      </c>
      <c r="AO125" s="7">
        <v>0.37</v>
      </c>
      <c r="AP125" s="7">
        <v>0.40500000000000003</v>
      </c>
      <c r="AQ125" s="7">
        <v>0</v>
      </c>
      <c r="AR125" s="7">
        <v>1.2529999999999999</v>
      </c>
      <c r="AS125" s="3">
        <f>SUM(AO125:AR125)</f>
        <v>2.028</v>
      </c>
      <c r="AT125" s="7" t="s">
        <v>53</v>
      </c>
      <c r="AU125" s="7"/>
    </row>
    <row r="126" spans="1:47" s="3" customFormat="1" x14ac:dyDescent="0.2">
      <c r="A126" s="7" t="s">
        <v>275</v>
      </c>
      <c r="B126" s="16">
        <v>3.0150000000000001</v>
      </c>
      <c r="C126" s="8"/>
      <c r="D126" s="7">
        <v>0.77500000000000002</v>
      </c>
      <c r="E126" s="7"/>
      <c r="F126" s="7">
        <v>0</v>
      </c>
      <c r="G126" s="7"/>
      <c r="H126" s="7">
        <v>0</v>
      </c>
      <c r="I126" s="3">
        <f>D126+F126+H126</f>
        <v>0.77500000000000002</v>
      </c>
      <c r="J126" s="7"/>
      <c r="K126" s="18">
        <v>2.5499999999999998</v>
      </c>
      <c r="L126" s="7">
        <v>1</v>
      </c>
      <c r="M126" s="7">
        <v>0</v>
      </c>
      <c r="N126" s="7">
        <v>1</v>
      </c>
      <c r="O126" s="7" t="s">
        <v>70</v>
      </c>
      <c r="P126" s="7">
        <v>1</v>
      </c>
      <c r="Q126" s="7" t="s">
        <v>46</v>
      </c>
      <c r="R126" s="7">
        <v>0</v>
      </c>
      <c r="S126">
        <f>4.72/2</f>
        <v>2.36</v>
      </c>
      <c r="T126">
        <f>1.881/2</f>
        <v>0.9405</v>
      </c>
      <c r="U126" s="7"/>
      <c r="V126" s="7">
        <v>3.8780000000000001</v>
      </c>
      <c r="W126" s="7">
        <v>0</v>
      </c>
      <c r="X126" s="7">
        <v>3.8780000000000001</v>
      </c>
      <c r="Y126" s="7">
        <v>3.8780000000000001</v>
      </c>
      <c r="Z126" s="7">
        <v>0</v>
      </c>
      <c r="AA126" s="7">
        <v>0</v>
      </c>
      <c r="AB126" s="7">
        <v>10.6684</v>
      </c>
      <c r="AC126" s="7">
        <v>0</v>
      </c>
      <c r="AD126" s="7">
        <v>0</v>
      </c>
      <c r="AE126" s="3">
        <f>SUM(Z126:AD126)</f>
        <v>10.6684</v>
      </c>
      <c r="AF126" s="7">
        <v>0</v>
      </c>
      <c r="AG126" s="7">
        <f>0.977</f>
        <v>0.97699999999999998</v>
      </c>
      <c r="AH126" s="7">
        <v>0.96099999999999997</v>
      </c>
      <c r="AI126" s="7">
        <v>1.9490000000000001</v>
      </c>
      <c r="AJ126" s="7">
        <v>0</v>
      </c>
      <c r="AK126" s="7">
        <v>0.624</v>
      </c>
      <c r="AL126" s="7">
        <v>0</v>
      </c>
      <c r="AM126" s="7">
        <v>0</v>
      </c>
      <c r="AN126" s="3">
        <f>SUM(AG126:AM126)</f>
        <v>4.5110000000000001</v>
      </c>
      <c r="AO126" s="7">
        <v>0.37</v>
      </c>
      <c r="AP126" s="7">
        <v>0.40500000000000003</v>
      </c>
      <c r="AQ126" s="7">
        <v>0</v>
      </c>
      <c r="AR126" s="7">
        <v>1.2529999999999999</v>
      </c>
      <c r="AS126" s="3">
        <f>SUM(AO126:AR126)</f>
        <v>2.028</v>
      </c>
      <c r="AT126" s="7" t="s">
        <v>53</v>
      </c>
      <c r="AU126" s="7"/>
    </row>
    <row r="127" spans="1:47" s="3" customFormat="1" x14ac:dyDescent="0.2">
      <c r="A127" s="7" t="s">
        <v>284</v>
      </c>
      <c r="B127" s="16">
        <v>3.0150000000000001</v>
      </c>
      <c r="C127" s="8"/>
      <c r="D127" s="7">
        <v>0.77500000000000002</v>
      </c>
      <c r="E127" s="7"/>
      <c r="F127" s="7">
        <v>0</v>
      </c>
      <c r="G127" s="7"/>
      <c r="H127" s="7">
        <v>0</v>
      </c>
      <c r="I127" s="3">
        <f>D127+F127+H127</f>
        <v>0.77500000000000002</v>
      </c>
      <c r="J127" s="7" t="s">
        <v>285</v>
      </c>
      <c r="K127" s="18">
        <v>2.9609999999999999</v>
      </c>
      <c r="L127" s="7">
        <v>1</v>
      </c>
      <c r="M127" s="7">
        <v>0</v>
      </c>
      <c r="N127" s="7">
        <v>1</v>
      </c>
      <c r="O127" s="7" t="s">
        <v>88</v>
      </c>
      <c r="P127" s="7">
        <v>0</v>
      </c>
      <c r="Q127" s="7"/>
      <c r="R127" s="7">
        <v>0</v>
      </c>
      <c r="S127">
        <f>4.72/2</f>
        <v>2.36</v>
      </c>
      <c r="T127">
        <f>1.881/2</f>
        <v>0.9405</v>
      </c>
      <c r="U127" s="7"/>
      <c r="V127" s="7">
        <v>3.8780000000000001</v>
      </c>
      <c r="W127" s="7">
        <v>0</v>
      </c>
      <c r="X127" s="7">
        <v>3.8780000000000001</v>
      </c>
      <c r="Y127" s="7">
        <v>3.8780000000000001</v>
      </c>
      <c r="Z127" s="7">
        <v>0</v>
      </c>
      <c r="AA127" s="7">
        <v>0</v>
      </c>
      <c r="AB127" s="7">
        <v>10.6684</v>
      </c>
      <c r="AC127" s="7">
        <v>0</v>
      </c>
      <c r="AD127" s="7">
        <v>0</v>
      </c>
      <c r="AE127" s="3">
        <f>SUM(Z127:AD127)</f>
        <v>10.6684</v>
      </c>
      <c r="AF127" s="7">
        <v>0</v>
      </c>
      <c r="AG127" s="7">
        <f>0.977</f>
        <v>0.97699999999999998</v>
      </c>
      <c r="AH127" s="7">
        <v>0</v>
      </c>
      <c r="AI127" s="7">
        <v>1.9490000000000001</v>
      </c>
      <c r="AJ127" s="7">
        <v>0</v>
      </c>
      <c r="AK127" s="7">
        <v>0.624</v>
      </c>
      <c r="AL127" s="7">
        <v>0</v>
      </c>
      <c r="AM127" s="7">
        <v>0</v>
      </c>
      <c r="AN127" s="3">
        <f>SUM(AG127:AM127)</f>
        <v>3.5500000000000003</v>
      </c>
      <c r="AO127" s="7">
        <v>0.37</v>
      </c>
      <c r="AP127" s="7">
        <v>0.40500000000000003</v>
      </c>
      <c r="AQ127" s="7">
        <v>0</v>
      </c>
      <c r="AR127" s="7">
        <v>1.2529999999999999</v>
      </c>
      <c r="AS127" s="3">
        <f>SUM(AO127:AR127)</f>
        <v>2.028</v>
      </c>
      <c r="AT127" s="7" t="s">
        <v>53</v>
      </c>
      <c r="AU127" s="6"/>
    </row>
    <row r="128" spans="1:47" s="3" customFormat="1" x14ac:dyDescent="0.2">
      <c r="A128" s="7" t="s">
        <v>286</v>
      </c>
      <c r="B128" s="16">
        <v>3.0150000000000001</v>
      </c>
      <c r="C128" s="8"/>
      <c r="D128" s="7">
        <v>0.77500000000000002</v>
      </c>
      <c r="E128" s="7"/>
      <c r="F128" s="7">
        <v>0</v>
      </c>
      <c r="G128" s="7"/>
      <c r="H128" s="7">
        <v>0</v>
      </c>
      <c r="I128" s="3">
        <f>D128+F128+H128</f>
        <v>0.77500000000000002</v>
      </c>
      <c r="J128" s="7"/>
      <c r="K128" s="18">
        <v>2.9609999999999999</v>
      </c>
      <c r="L128" s="7">
        <v>1</v>
      </c>
      <c r="M128" s="7">
        <v>0</v>
      </c>
      <c r="N128" s="7">
        <v>1</v>
      </c>
      <c r="O128" s="7" t="s">
        <v>58</v>
      </c>
      <c r="P128" s="7">
        <v>1</v>
      </c>
      <c r="Q128" s="7" t="s">
        <v>46</v>
      </c>
      <c r="R128" s="7">
        <v>0</v>
      </c>
      <c r="S128">
        <f>4.72/2</f>
        <v>2.36</v>
      </c>
      <c r="T128">
        <f>1.881/2</f>
        <v>0.9405</v>
      </c>
      <c r="U128" s="7"/>
      <c r="V128" s="7">
        <v>3.8780000000000001</v>
      </c>
      <c r="W128" s="7">
        <v>3.8780000000000001</v>
      </c>
      <c r="X128" s="7">
        <v>3.8780000000000001</v>
      </c>
      <c r="Y128" s="7">
        <v>3.8780000000000001</v>
      </c>
      <c r="Z128" s="7">
        <v>0</v>
      </c>
      <c r="AA128" s="7">
        <v>0</v>
      </c>
      <c r="AB128" s="7">
        <v>10.6684</v>
      </c>
      <c r="AC128" s="7">
        <v>0</v>
      </c>
      <c r="AD128" s="7">
        <v>0</v>
      </c>
      <c r="AE128" s="3">
        <f>SUM(Z128:AD128)</f>
        <v>10.6684</v>
      </c>
      <c r="AF128" s="7">
        <v>0</v>
      </c>
      <c r="AG128" s="7">
        <f>0.977</f>
        <v>0.97699999999999998</v>
      </c>
      <c r="AH128" s="7">
        <v>0.96099999999999997</v>
      </c>
      <c r="AI128" s="7">
        <v>0</v>
      </c>
      <c r="AJ128" s="7">
        <v>0.83899999999999997</v>
      </c>
      <c r="AK128" s="7">
        <v>0.624</v>
      </c>
      <c r="AL128" s="7">
        <v>0</v>
      </c>
      <c r="AM128" s="7">
        <v>0</v>
      </c>
      <c r="AN128" s="3">
        <f>SUM(AG128:AM128)</f>
        <v>3.4010000000000002</v>
      </c>
      <c r="AO128" s="7">
        <v>0.37</v>
      </c>
      <c r="AP128" s="7">
        <v>0.40500000000000003</v>
      </c>
      <c r="AQ128" s="7">
        <v>0</v>
      </c>
      <c r="AR128" s="7">
        <v>1.2529999999999999</v>
      </c>
      <c r="AS128" s="3">
        <f>SUM(AO128:AR128)</f>
        <v>2.028</v>
      </c>
      <c r="AT128" s="7" t="s">
        <v>53</v>
      </c>
      <c r="AU128" s="6"/>
    </row>
    <row r="129" spans="1:47" s="3" customFormat="1" x14ac:dyDescent="0.2">
      <c r="A129" s="7" t="s">
        <v>297</v>
      </c>
      <c r="B129" s="16">
        <v>3.0150000000000001</v>
      </c>
      <c r="C129" s="8">
        <v>0.3</v>
      </c>
      <c r="D129" s="7">
        <f>0.775*C129</f>
        <v>0.23249999999999998</v>
      </c>
      <c r="E129" s="7">
        <v>0.7</v>
      </c>
      <c r="F129" s="7">
        <f>3.152*E129</f>
        <v>2.2063999999999999</v>
      </c>
      <c r="G129" s="7"/>
      <c r="H129" s="7">
        <v>0</v>
      </c>
      <c r="I129" s="3">
        <f>D129+F129+H129</f>
        <v>2.4388999999999998</v>
      </c>
      <c r="J129" s="7" t="s">
        <v>265</v>
      </c>
      <c r="K129" s="18">
        <v>2.5499999999999998</v>
      </c>
      <c r="L129" s="7">
        <v>1</v>
      </c>
      <c r="M129" s="7">
        <v>0</v>
      </c>
      <c r="N129" s="7">
        <v>1</v>
      </c>
      <c r="O129" s="7" t="s">
        <v>90</v>
      </c>
      <c r="P129" s="7">
        <v>1</v>
      </c>
      <c r="Q129" s="7" t="s">
        <v>46</v>
      </c>
      <c r="R129" s="7">
        <v>0</v>
      </c>
      <c r="S129">
        <f>4.72/2</f>
        <v>2.36</v>
      </c>
      <c r="T129">
        <f>1.881/2</f>
        <v>0.9405</v>
      </c>
      <c r="U129" s="7"/>
      <c r="V129" s="7">
        <v>3.8780000000000001</v>
      </c>
      <c r="W129" s="7">
        <v>0</v>
      </c>
      <c r="X129" s="7">
        <v>0</v>
      </c>
      <c r="Y129" s="7">
        <v>3.8780000000000001</v>
      </c>
      <c r="Z129" s="7">
        <v>0</v>
      </c>
      <c r="AA129" s="7">
        <v>0</v>
      </c>
      <c r="AB129" s="7">
        <v>10.6684</v>
      </c>
      <c r="AC129" s="7">
        <v>0</v>
      </c>
      <c r="AD129" s="7">
        <v>0</v>
      </c>
      <c r="AE129" s="3">
        <f>SUM(Z129:AD129)</f>
        <v>10.6684</v>
      </c>
      <c r="AF129" s="7">
        <v>0</v>
      </c>
      <c r="AG129" s="7">
        <f>0.977</f>
        <v>0.97699999999999998</v>
      </c>
      <c r="AH129" s="7">
        <v>0.96099999999999997</v>
      </c>
      <c r="AI129" s="7">
        <v>1.9490000000000001</v>
      </c>
      <c r="AJ129" s="7">
        <v>0</v>
      </c>
      <c r="AK129" s="7">
        <v>0.624</v>
      </c>
      <c r="AL129" s="7">
        <v>0</v>
      </c>
      <c r="AM129" s="7">
        <v>0</v>
      </c>
      <c r="AN129" s="3">
        <f>SUM(AG129:AM129)</f>
        <v>4.5110000000000001</v>
      </c>
      <c r="AO129" s="7">
        <v>0</v>
      </c>
      <c r="AP129" s="7">
        <v>0.40500000000000003</v>
      </c>
      <c r="AQ129" s="7">
        <v>0</v>
      </c>
      <c r="AR129" s="7">
        <v>1.2529999999999999</v>
      </c>
      <c r="AS129" s="3">
        <f>SUM(AO129:AR129)</f>
        <v>1.6579999999999999</v>
      </c>
      <c r="AT129" s="7" t="s">
        <v>53</v>
      </c>
    </row>
    <row r="130" spans="1:47" s="3" customFormat="1" x14ac:dyDescent="0.2">
      <c r="A130" s="7" t="s">
        <v>298</v>
      </c>
      <c r="B130" s="16">
        <v>3.0150000000000001</v>
      </c>
      <c r="C130" s="8"/>
      <c r="D130" s="7">
        <v>0.77500000000000002</v>
      </c>
      <c r="E130" s="7"/>
      <c r="F130" s="7">
        <v>0</v>
      </c>
      <c r="G130" s="7"/>
      <c r="H130" s="7">
        <v>0</v>
      </c>
      <c r="I130" s="3">
        <f>D130+F130+H130</f>
        <v>0.77500000000000002</v>
      </c>
      <c r="J130" s="7"/>
      <c r="K130" s="18">
        <v>2.5499999999999998</v>
      </c>
      <c r="L130" s="7">
        <v>1</v>
      </c>
      <c r="M130" s="7">
        <v>0</v>
      </c>
      <c r="N130" s="7">
        <v>1</v>
      </c>
      <c r="O130" s="7" t="s">
        <v>52</v>
      </c>
      <c r="P130" s="7">
        <v>1</v>
      </c>
      <c r="Q130" s="7" t="s">
        <v>46</v>
      </c>
      <c r="R130" s="7">
        <v>0</v>
      </c>
      <c r="S130">
        <f>4.72/2</f>
        <v>2.36</v>
      </c>
      <c r="T130">
        <f>1.881/2</f>
        <v>0.9405</v>
      </c>
      <c r="U130" s="7" t="s">
        <v>70</v>
      </c>
      <c r="V130" s="7">
        <v>0</v>
      </c>
      <c r="W130" s="7">
        <v>0</v>
      </c>
      <c r="X130" s="7">
        <v>3.8780000000000001</v>
      </c>
      <c r="Y130" s="7">
        <v>3.8780000000000001</v>
      </c>
      <c r="Z130" s="7">
        <v>0</v>
      </c>
      <c r="AA130" s="7">
        <v>0</v>
      </c>
      <c r="AB130" s="7">
        <v>10.6684</v>
      </c>
      <c r="AC130" s="7">
        <v>0</v>
      </c>
      <c r="AD130" s="7">
        <v>0</v>
      </c>
      <c r="AE130" s="3">
        <f>SUM(Z130:AD130)</f>
        <v>10.6684</v>
      </c>
      <c r="AF130" s="7">
        <v>0</v>
      </c>
      <c r="AG130" s="7">
        <f>0.977</f>
        <v>0.97699999999999998</v>
      </c>
      <c r="AH130" s="7">
        <v>0</v>
      </c>
      <c r="AI130" s="7">
        <v>1.9490000000000001</v>
      </c>
      <c r="AJ130" s="7">
        <v>0</v>
      </c>
      <c r="AK130" s="7">
        <v>0.624</v>
      </c>
      <c r="AL130" s="7">
        <v>0</v>
      </c>
      <c r="AM130" s="7">
        <v>0</v>
      </c>
      <c r="AN130" s="3">
        <f>SUM(AG130:AM130)</f>
        <v>3.5500000000000003</v>
      </c>
      <c r="AO130" s="7">
        <v>0.37</v>
      </c>
      <c r="AP130" s="7">
        <v>0.40500000000000003</v>
      </c>
      <c r="AQ130" s="7">
        <v>0</v>
      </c>
      <c r="AR130" s="7">
        <v>1.2529999999999999</v>
      </c>
      <c r="AS130" s="3">
        <f>SUM(AO130:AR130)</f>
        <v>2.028</v>
      </c>
      <c r="AT130" s="7" t="s">
        <v>53</v>
      </c>
    </row>
    <row r="131" spans="1:47" s="3" customFormat="1" x14ac:dyDescent="0.2">
      <c r="A131" s="7" t="s">
        <v>299</v>
      </c>
      <c r="B131" s="16">
        <v>3.0150000000000001</v>
      </c>
      <c r="C131" s="8"/>
      <c r="D131" s="7">
        <v>0.77500000000000002</v>
      </c>
      <c r="E131" s="7"/>
      <c r="F131" s="7">
        <v>0</v>
      </c>
      <c r="G131" s="7"/>
      <c r="H131" s="7">
        <v>0</v>
      </c>
      <c r="I131" s="3">
        <f>D131+F131+H131</f>
        <v>0.77500000000000002</v>
      </c>
      <c r="J131" s="7"/>
      <c r="K131" s="18">
        <v>2.5499999999999998</v>
      </c>
      <c r="L131" s="7">
        <v>1</v>
      </c>
      <c r="M131" s="7">
        <v>0</v>
      </c>
      <c r="N131" s="7">
        <v>1</v>
      </c>
      <c r="O131" s="7" t="s">
        <v>58</v>
      </c>
      <c r="P131" s="7">
        <v>1</v>
      </c>
      <c r="Q131" s="7" t="s">
        <v>46</v>
      </c>
      <c r="R131" s="7">
        <v>0</v>
      </c>
      <c r="S131">
        <f>4.72/2</f>
        <v>2.36</v>
      </c>
      <c r="T131">
        <f>1.881/2</f>
        <v>0.9405</v>
      </c>
      <c r="U131" s="7"/>
      <c r="V131" s="7">
        <v>0</v>
      </c>
      <c r="W131" s="7">
        <v>3.8780000000000001</v>
      </c>
      <c r="X131" s="7">
        <v>3.8780000000000001</v>
      </c>
      <c r="Y131" s="7">
        <v>3.8780000000000001</v>
      </c>
      <c r="Z131" s="7">
        <v>0</v>
      </c>
      <c r="AA131" s="7">
        <v>0</v>
      </c>
      <c r="AB131" s="7">
        <v>10.6684</v>
      </c>
      <c r="AC131" s="7">
        <v>0</v>
      </c>
      <c r="AD131" s="7">
        <v>0</v>
      </c>
      <c r="AE131" s="3">
        <f>SUM(Z131:AD131)</f>
        <v>10.6684</v>
      </c>
      <c r="AF131" s="7">
        <v>0</v>
      </c>
      <c r="AG131" s="7">
        <f>0.977</f>
        <v>0.97699999999999998</v>
      </c>
      <c r="AH131" s="7">
        <v>0.96099999999999997</v>
      </c>
      <c r="AI131" s="7">
        <v>0</v>
      </c>
      <c r="AJ131" s="7">
        <v>0</v>
      </c>
      <c r="AK131" s="7">
        <v>0</v>
      </c>
      <c r="AL131" s="7">
        <v>0.53500000000000003</v>
      </c>
      <c r="AM131" s="7">
        <v>0</v>
      </c>
      <c r="AN131" s="3">
        <f>SUM(AG131:AM131)</f>
        <v>2.4729999999999999</v>
      </c>
      <c r="AO131" s="7">
        <v>0.37</v>
      </c>
      <c r="AP131" s="7">
        <v>0.40500000000000003</v>
      </c>
      <c r="AQ131" s="7">
        <v>0</v>
      </c>
      <c r="AR131" s="7">
        <v>1.2529999999999999</v>
      </c>
      <c r="AS131" s="3">
        <f>SUM(AO131:AR131)</f>
        <v>2.028</v>
      </c>
      <c r="AT131" s="7" t="s">
        <v>53</v>
      </c>
    </row>
    <row r="132" spans="1:47" s="7" customFormat="1" x14ac:dyDescent="0.2">
      <c r="A132" s="7" t="s">
        <v>277</v>
      </c>
      <c r="B132" s="16">
        <v>3.0150000000000001</v>
      </c>
      <c r="C132" s="8">
        <v>0.7</v>
      </c>
      <c r="D132" s="7">
        <f>0.775*C132</f>
        <v>0.54249999999999998</v>
      </c>
      <c r="E132" s="7">
        <v>0.3</v>
      </c>
      <c r="F132" s="7">
        <f>3.152*E132</f>
        <v>0.9456</v>
      </c>
      <c r="H132" s="7">
        <v>0</v>
      </c>
      <c r="I132" s="3">
        <f>D132+F132+H132</f>
        <v>1.4881</v>
      </c>
      <c r="J132" s="7" t="s">
        <v>89</v>
      </c>
      <c r="K132" s="18">
        <v>2.9609999999999999</v>
      </c>
      <c r="L132" s="7">
        <v>1</v>
      </c>
      <c r="M132" s="7">
        <v>0</v>
      </c>
      <c r="N132" s="7">
        <v>1</v>
      </c>
      <c r="O132" s="7" t="s">
        <v>278</v>
      </c>
      <c r="P132" s="7">
        <v>1</v>
      </c>
      <c r="Q132" s="7" t="s">
        <v>67</v>
      </c>
      <c r="R132" s="7">
        <v>0</v>
      </c>
      <c r="S132">
        <f>4.72/2</f>
        <v>2.36</v>
      </c>
      <c r="T132">
        <f>1.881/2</f>
        <v>0.9405</v>
      </c>
      <c r="V132" s="7">
        <v>3.8780000000000001</v>
      </c>
      <c r="W132" s="7">
        <v>3.8780000000000001</v>
      </c>
      <c r="X132" s="7">
        <v>3.8780000000000001</v>
      </c>
      <c r="Y132" s="7">
        <v>3.8780000000000001</v>
      </c>
      <c r="Z132" s="7">
        <v>11.016</v>
      </c>
      <c r="AA132" s="7">
        <v>0</v>
      </c>
      <c r="AB132" s="7">
        <v>0</v>
      </c>
      <c r="AC132" s="7">
        <v>0</v>
      </c>
      <c r="AD132" s="7">
        <v>0</v>
      </c>
      <c r="AE132" s="3">
        <f>SUM(Z132:AD132)</f>
        <v>11.016</v>
      </c>
      <c r="AF132" s="7">
        <v>0</v>
      </c>
      <c r="AG132" s="7">
        <f>0.977</f>
        <v>0.97699999999999998</v>
      </c>
      <c r="AH132" s="7">
        <v>0.96099999999999997</v>
      </c>
      <c r="AI132" s="7">
        <v>1.9490000000000001</v>
      </c>
      <c r="AJ132" s="7">
        <v>0</v>
      </c>
      <c r="AK132" s="7">
        <v>0.624</v>
      </c>
      <c r="AL132" s="7">
        <v>0</v>
      </c>
      <c r="AM132" s="7">
        <v>0</v>
      </c>
      <c r="AN132" s="3">
        <f>SUM(AG132:AM132)</f>
        <v>4.5110000000000001</v>
      </c>
      <c r="AO132" s="7">
        <v>0.37</v>
      </c>
      <c r="AP132" s="7">
        <v>0.40500000000000003</v>
      </c>
      <c r="AQ132" s="7">
        <v>0</v>
      </c>
      <c r="AR132" s="7">
        <v>0</v>
      </c>
      <c r="AS132" s="3">
        <f>SUM(AO132:AR132)</f>
        <v>0.77500000000000002</v>
      </c>
      <c r="AT132" s="7" t="s">
        <v>53</v>
      </c>
    </row>
    <row r="133" spans="1:47" s="6" customFormat="1" x14ac:dyDescent="0.2">
      <c r="A133" s="7" t="s">
        <v>291</v>
      </c>
      <c r="B133" s="16">
        <v>3.0150000000000001</v>
      </c>
      <c r="C133" s="8"/>
      <c r="D133" s="7">
        <v>0.77500000000000002</v>
      </c>
      <c r="E133" s="7"/>
      <c r="F133" s="7">
        <v>0</v>
      </c>
      <c r="G133" s="7"/>
      <c r="H133" s="7">
        <v>0</v>
      </c>
      <c r="I133" s="3">
        <f>D133+F133+H133</f>
        <v>0.77500000000000002</v>
      </c>
      <c r="J133" s="7"/>
      <c r="K133" s="18">
        <v>2.9609999999999999</v>
      </c>
      <c r="L133" s="7">
        <v>1</v>
      </c>
      <c r="M133" s="7">
        <v>0</v>
      </c>
      <c r="N133" s="7">
        <v>1</v>
      </c>
      <c r="O133" s="7" t="s">
        <v>90</v>
      </c>
      <c r="P133" s="7">
        <v>1</v>
      </c>
      <c r="Q133" s="7" t="s">
        <v>46</v>
      </c>
      <c r="R133" s="7">
        <v>4.6509999999999998</v>
      </c>
      <c r="S133">
        <f>4.72/2</f>
        <v>2.36</v>
      </c>
      <c r="T133">
        <f>1.881/2</f>
        <v>0.9405</v>
      </c>
      <c r="U133" s="7"/>
      <c r="V133" s="7">
        <v>3.8780000000000001</v>
      </c>
      <c r="W133" s="7">
        <v>3.8780000000000001</v>
      </c>
      <c r="X133" s="7">
        <v>3.8780000000000001</v>
      </c>
      <c r="Y133" s="7">
        <v>3.8780000000000001</v>
      </c>
      <c r="Z133" s="7">
        <v>11.016</v>
      </c>
      <c r="AA133" s="7">
        <v>0</v>
      </c>
      <c r="AB133" s="7">
        <v>0</v>
      </c>
      <c r="AC133" s="7">
        <v>0</v>
      </c>
      <c r="AD133" s="7">
        <v>0</v>
      </c>
      <c r="AE133" s="3">
        <f>SUM(Z133:AD133)</f>
        <v>11.016</v>
      </c>
      <c r="AF133" s="7">
        <v>0</v>
      </c>
      <c r="AG133" s="7">
        <f>0.977</f>
        <v>0.97699999999999998</v>
      </c>
      <c r="AH133" s="7">
        <v>0.96099999999999997</v>
      </c>
      <c r="AI133" s="7">
        <v>0</v>
      </c>
      <c r="AJ133" s="7">
        <v>0</v>
      </c>
      <c r="AK133" s="7">
        <v>0.624</v>
      </c>
      <c r="AL133" s="7">
        <v>0</v>
      </c>
      <c r="AM133" s="7">
        <v>0</v>
      </c>
      <c r="AN133" s="3">
        <f>SUM(AG133:AM133)</f>
        <v>2.5619999999999998</v>
      </c>
      <c r="AO133" s="7">
        <v>0</v>
      </c>
      <c r="AP133" s="7">
        <v>0.40500000000000003</v>
      </c>
      <c r="AQ133" s="7">
        <v>0</v>
      </c>
      <c r="AR133" s="7">
        <v>0</v>
      </c>
      <c r="AS133" s="3">
        <f>SUM(AO133:AR133)</f>
        <v>0.40500000000000003</v>
      </c>
      <c r="AT133" s="7" t="s">
        <v>53</v>
      </c>
      <c r="AU133" s="7"/>
    </row>
    <row r="134" spans="1:47" s="6" customFormat="1" x14ac:dyDescent="0.2">
      <c r="A134" s="7" t="s">
        <v>61</v>
      </c>
      <c r="B134" s="16">
        <v>3.0150000000000001</v>
      </c>
      <c r="C134" s="8"/>
      <c r="D134" s="7">
        <v>0</v>
      </c>
      <c r="E134" s="7"/>
      <c r="F134" s="7">
        <v>3.1520000000000001</v>
      </c>
      <c r="G134" s="7"/>
      <c r="H134" s="7">
        <v>0</v>
      </c>
      <c r="I134" s="3">
        <f>D134+F134+H134</f>
        <v>3.1520000000000001</v>
      </c>
      <c r="J134" s="7"/>
      <c r="K134" s="18">
        <v>2.5499999999999998</v>
      </c>
      <c r="L134" s="7">
        <v>1</v>
      </c>
      <c r="M134" s="7">
        <v>0</v>
      </c>
      <c r="N134" s="7">
        <v>1</v>
      </c>
      <c r="O134" s="7" t="s">
        <v>52</v>
      </c>
      <c r="P134" s="7">
        <v>1</v>
      </c>
      <c r="Q134" s="7" t="s">
        <v>46</v>
      </c>
      <c r="R134" s="7">
        <v>0</v>
      </c>
      <c r="S134">
        <f>4.72/2</f>
        <v>2.36</v>
      </c>
      <c r="T134">
        <f>1.881/2</f>
        <v>0.9405</v>
      </c>
      <c r="U134" s="7"/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16.876999999999999</v>
      </c>
      <c r="AD134" s="7">
        <v>0</v>
      </c>
      <c r="AE134" s="3">
        <f>SUM(Z134:AD134)</f>
        <v>16.876999999999999</v>
      </c>
      <c r="AF134" s="7">
        <v>0</v>
      </c>
      <c r="AG134" s="7">
        <f>0.977</f>
        <v>0.97699999999999998</v>
      </c>
      <c r="AH134" s="7">
        <v>0.96099999999999997</v>
      </c>
      <c r="AI134" s="7">
        <v>1.9490000000000001</v>
      </c>
      <c r="AJ134" s="7">
        <v>0</v>
      </c>
      <c r="AK134" s="7">
        <v>0.624</v>
      </c>
      <c r="AL134" s="7">
        <v>0</v>
      </c>
      <c r="AM134" s="7">
        <v>0</v>
      </c>
      <c r="AN134" s="3">
        <f>SUM(AG134:AM134)</f>
        <v>4.5110000000000001</v>
      </c>
      <c r="AO134" s="7">
        <v>0.37</v>
      </c>
      <c r="AP134" s="7">
        <v>0.40500000000000003</v>
      </c>
      <c r="AQ134" s="7">
        <v>0</v>
      </c>
      <c r="AR134" s="7">
        <v>1.2529999999999999</v>
      </c>
      <c r="AS134" s="3">
        <f>SUM(AO134:AR134)</f>
        <v>2.028</v>
      </c>
      <c r="AT134" s="7" t="s">
        <v>53</v>
      </c>
    </row>
    <row r="135" spans="1:47" s="6" customFormat="1" x14ac:dyDescent="0.2">
      <c r="A135" s="7" t="s">
        <v>164</v>
      </c>
      <c r="B135" s="16">
        <v>3.0150000000000001</v>
      </c>
      <c r="C135" s="8"/>
      <c r="D135" s="7">
        <v>0.77500000000000002</v>
      </c>
      <c r="E135" s="7"/>
      <c r="F135" s="7">
        <v>0</v>
      </c>
      <c r="G135" s="7"/>
      <c r="H135" s="7">
        <v>0</v>
      </c>
      <c r="I135" s="3">
        <f>D135+F135+H135</f>
        <v>0.77500000000000002</v>
      </c>
      <c r="J135" s="7"/>
      <c r="K135" s="18">
        <v>2.5499999999999998</v>
      </c>
      <c r="L135" s="7">
        <v>1</v>
      </c>
      <c r="M135" s="7">
        <v>0</v>
      </c>
      <c r="N135" s="7">
        <v>1</v>
      </c>
      <c r="O135" s="7" t="s">
        <v>70</v>
      </c>
      <c r="P135" s="7">
        <v>1</v>
      </c>
      <c r="Q135" s="7" t="s">
        <v>46</v>
      </c>
      <c r="R135" s="7">
        <v>0</v>
      </c>
      <c r="S135">
        <f>4.72/2</f>
        <v>2.36</v>
      </c>
      <c r="T135">
        <f>1.881/2</f>
        <v>0.9405</v>
      </c>
      <c r="U135" s="7"/>
      <c r="V135" s="7">
        <v>3.8780000000000001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16.876999999999999</v>
      </c>
      <c r="AD135" s="7">
        <v>0</v>
      </c>
      <c r="AE135" s="3">
        <f>SUM(Z135:AD135)</f>
        <v>16.876999999999999</v>
      </c>
      <c r="AF135" s="7">
        <v>0</v>
      </c>
      <c r="AG135" s="7">
        <f>0.977</f>
        <v>0.97699999999999998</v>
      </c>
      <c r="AH135" s="7">
        <v>0.96099999999999997</v>
      </c>
      <c r="AI135" s="7">
        <v>0</v>
      </c>
      <c r="AJ135" s="7">
        <v>0</v>
      </c>
      <c r="AK135" s="7">
        <v>0.624</v>
      </c>
      <c r="AL135" s="7">
        <v>0</v>
      </c>
      <c r="AM135" s="7">
        <v>0</v>
      </c>
      <c r="AN135" s="3">
        <f>SUM(AG135:AM135)</f>
        <v>2.5619999999999998</v>
      </c>
      <c r="AO135" s="7">
        <v>0.37</v>
      </c>
      <c r="AP135" s="7">
        <v>0.40500000000000003</v>
      </c>
      <c r="AQ135" s="7">
        <v>0</v>
      </c>
      <c r="AR135" s="7">
        <v>1.2529999999999999</v>
      </c>
      <c r="AS135" s="3">
        <f>SUM(AO135:AR135)</f>
        <v>2.028</v>
      </c>
      <c r="AT135" s="7" t="s">
        <v>53</v>
      </c>
    </row>
    <row r="136" spans="1:47" s="6" customFormat="1" x14ac:dyDescent="0.2">
      <c r="A136" s="7" t="s">
        <v>287</v>
      </c>
      <c r="B136" s="16">
        <v>3.0150000000000001</v>
      </c>
      <c r="C136" s="8"/>
      <c r="D136" s="7">
        <v>0.77500000000000002</v>
      </c>
      <c r="E136" s="7"/>
      <c r="F136" s="7">
        <v>0</v>
      </c>
      <c r="G136" s="7"/>
      <c r="H136" s="7">
        <v>0</v>
      </c>
      <c r="I136" s="3">
        <f>D136+F136+H136</f>
        <v>0.77500000000000002</v>
      </c>
      <c r="J136" s="7"/>
      <c r="K136" s="18">
        <v>2.9609999999999999</v>
      </c>
      <c r="L136" s="7">
        <v>1</v>
      </c>
      <c r="M136" s="7">
        <v>0</v>
      </c>
      <c r="N136" s="7">
        <v>1</v>
      </c>
      <c r="O136" s="7" t="s">
        <v>52</v>
      </c>
      <c r="P136" s="7">
        <v>1</v>
      </c>
      <c r="Q136" s="7" t="s">
        <v>46</v>
      </c>
      <c r="R136" s="7">
        <v>0</v>
      </c>
      <c r="S136">
        <f>4.72/2</f>
        <v>2.36</v>
      </c>
      <c r="T136">
        <f>1.881/2</f>
        <v>0.9405</v>
      </c>
      <c r="U136" s="7"/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16.876999999999999</v>
      </c>
      <c r="AD136" s="7">
        <v>0</v>
      </c>
      <c r="AE136" s="3">
        <f>SUM(Z136:AD136)</f>
        <v>16.876999999999999</v>
      </c>
      <c r="AF136" s="7">
        <v>0</v>
      </c>
      <c r="AG136" s="7">
        <f>0.977</f>
        <v>0.97699999999999998</v>
      </c>
      <c r="AH136" s="7">
        <v>0.96099999999999997</v>
      </c>
      <c r="AI136" s="7">
        <v>0</v>
      </c>
      <c r="AJ136" s="7">
        <v>0</v>
      </c>
      <c r="AK136" s="7">
        <v>0.624</v>
      </c>
      <c r="AL136" s="7">
        <v>0</v>
      </c>
      <c r="AM136" s="7">
        <v>0</v>
      </c>
      <c r="AN136" s="3">
        <f>SUM(AG136:AM136)</f>
        <v>2.5619999999999998</v>
      </c>
      <c r="AO136" s="7">
        <v>0.37</v>
      </c>
      <c r="AP136" s="7">
        <v>0.40500000000000003</v>
      </c>
      <c r="AQ136" s="7">
        <v>0</v>
      </c>
      <c r="AR136" s="7">
        <v>1.2529999999999999</v>
      </c>
      <c r="AS136" s="3">
        <f>SUM(AO136:AR136)</f>
        <v>2.028</v>
      </c>
      <c r="AT136" s="7" t="s">
        <v>53</v>
      </c>
      <c r="AU136" s="7"/>
    </row>
    <row r="137" spans="1:47" s="6" customFormat="1" x14ac:dyDescent="0.2">
      <c r="A137" s="7" t="s">
        <v>57</v>
      </c>
      <c r="B137" s="16">
        <v>3.0150000000000001</v>
      </c>
      <c r="C137" s="8"/>
      <c r="D137" s="7">
        <v>0</v>
      </c>
      <c r="E137" s="7"/>
      <c r="F137" s="7">
        <v>0</v>
      </c>
      <c r="G137" s="7"/>
      <c r="H137" s="7">
        <v>3.5950000000000002</v>
      </c>
      <c r="I137" s="3">
        <f>D137+F137+H137</f>
        <v>3.5950000000000002</v>
      </c>
      <c r="J137" s="7"/>
      <c r="K137" s="18">
        <v>2.5499999999999998</v>
      </c>
      <c r="L137" s="7">
        <v>1</v>
      </c>
      <c r="M137" s="7">
        <v>0</v>
      </c>
      <c r="N137" s="7">
        <v>1</v>
      </c>
      <c r="O137" s="7" t="s">
        <v>58</v>
      </c>
      <c r="P137" s="7">
        <v>1</v>
      </c>
      <c r="Q137" s="7" t="s">
        <v>46</v>
      </c>
      <c r="R137" s="7">
        <v>0</v>
      </c>
      <c r="S137">
        <f>4.72/2</f>
        <v>2.36</v>
      </c>
      <c r="T137">
        <f>1.881/2</f>
        <v>0.9405</v>
      </c>
      <c r="U137" s="7"/>
      <c r="V137" s="7">
        <v>0</v>
      </c>
      <c r="W137" s="7">
        <v>0</v>
      </c>
      <c r="X137" s="7">
        <v>3.8780000000000001</v>
      </c>
      <c r="Y137" s="7">
        <v>3.8780000000000001</v>
      </c>
      <c r="Z137" s="7">
        <v>0</v>
      </c>
      <c r="AA137" s="7">
        <v>0</v>
      </c>
      <c r="AB137" s="7">
        <v>10.6684</v>
      </c>
      <c r="AC137" s="7">
        <v>0</v>
      </c>
      <c r="AD137" s="7">
        <v>9.5329999999999995</v>
      </c>
      <c r="AE137" s="3">
        <f>SUM(Z137:AD137)</f>
        <v>20.2014</v>
      </c>
      <c r="AF137" s="7">
        <v>0</v>
      </c>
      <c r="AG137" s="7">
        <f>0.977</f>
        <v>0.97699999999999998</v>
      </c>
      <c r="AH137" s="7">
        <v>0.96099999999999997</v>
      </c>
      <c r="AI137" s="7">
        <v>1.9490000000000001</v>
      </c>
      <c r="AJ137" s="7">
        <v>0</v>
      </c>
      <c r="AK137" s="7">
        <v>0</v>
      </c>
      <c r="AL137" s="7">
        <v>0.53500000000000003</v>
      </c>
      <c r="AM137" s="7">
        <v>0</v>
      </c>
      <c r="AN137" s="3">
        <f>SUM(AG137:AM137)</f>
        <v>4.4219999999999997</v>
      </c>
      <c r="AO137" s="7">
        <v>0</v>
      </c>
      <c r="AP137" s="7">
        <v>0.40500000000000003</v>
      </c>
      <c r="AQ137" s="7">
        <v>0</v>
      </c>
      <c r="AR137" s="7">
        <v>0</v>
      </c>
      <c r="AS137" s="3">
        <f>SUM(AO137:AR137)</f>
        <v>0.40500000000000003</v>
      </c>
      <c r="AT137" s="7" t="s">
        <v>53</v>
      </c>
      <c r="AU137" s="2"/>
    </row>
    <row r="138" spans="1:47" s="6" customFormat="1" x14ac:dyDescent="0.2">
      <c r="A138" s="7" t="s">
        <v>59</v>
      </c>
      <c r="B138" s="16">
        <v>3.0150000000000001</v>
      </c>
      <c r="C138" s="5">
        <v>0.7</v>
      </c>
      <c r="D138" s="3">
        <f>C138*0.775</f>
        <v>0.54249999999999998</v>
      </c>
      <c r="F138" s="6">
        <v>0</v>
      </c>
      <c r="G138" s="7">
        <v>0.3</v>
      </c>
      <c r="H138" s="7">
        <f>3.595 *G138</f>
        <v>1.0785</v>
      </c>
      <c r="I138" s="3">
        <f>D138+F138+H138</f>
        <v>1.621</v>
      </c>
      <c r="J138" s="7" t="s">
        <v>44</v>
      </c>
      <c r="K138" s="18">
        <v>2.5499999999999998</v>
      </c>
      <c r="L138" s="7">
        <v>1</v>
      </c>
      <c r="M138" s="7">
        <v>0</v>
      </c>
      <c r="N138" s="7">
        <v>1</v>
      </c>
      <c r="O138" s="7" t="s">
        <v>60</v>
      </c>
      <c r="P138" s="7">
        <v>1</v>
      </c>
      <c r="Q138" s="7" t="s">
        <v>46</v>
      </c>
      <c r="R138" s="7">
        <v>0</v>
      </c>
      <c r="S138">
        <f>4.72/2</f>
        <v>2.36</v>
      </c>
      <c r="T138">
        <f>1.881/2</f>
        <v>0.9405</v>
      </c>
      <c r="U138" s="7"/>
      <c r="V138" s="7">
        <v>3.8780000000000001</v>
      </c>
      <c r="W138" s="7">
        <v>3.8780000000000001</v>
      </c>
      <c r="X138" s="7">
        <v>3.8780000000000001</v>
      </c>
      <c r="Y138" s="7">
        <v>3.8780000000000001</v>
      </c>
      <c r="Z138" s="7">
        <v>0</v>
      </c>
      <c r="AA138" s="7">
        <v>0</v>
      </c>
      <c r="AB138" s="7">
        <v>10.6684</v>
      </c>
      <c r="AC138" s="7">
        <v>0</v>
      </c>
      <c r="AD138" s="7">
        <v>9.5329999999999995</v>
      </c>
      <c r="AE138" s="3">
        <f>SUM(Z138:AD138)</f>
        <v>20.2014</v>
      </c>
      <c r="AF138" s="7">
        <v>0</v>
      </c>
      <c r="AG138" s="7">
        <f>0.977</f>
        <v>0.97699999999999998</v>
      </c>
      <c r="AH138" s="7">
        <v>0.96099999999999997</v>
      </c>
      <c r="AI138" s="7">
        <v>0</v>
      </c>
      <c r="AJ138" s="7">
        <v>0</v>
      </c>
      <c r="AK138" s="7">
        <v>0.624</v>
      </c>
      <c r="AL138" s="7">
        <v>0</v>
      </c>
      <c r="AM138" s="7">
        <v>0</v>
      </c>
      <c r="AN138" s="3">
        <f>SUM(AG138:AM138)</f>
        <v>2.5619999999999998</v>
      </c>
      <c r="AO138" s="7">
        <v>0.37</v>
      </c>
      <c r="AP138" s="7">
        <v>0.40500000000000003</v>
      </c>
      <c r="AQ138" s="7">
        <v>0</v>
      </c>
      <c r="AR138" s="7">
        <v>1.2529999999999999</v>
      </c>
      <c r="AS138" s="3">
        <f>SUM(AO138:AR138)</f>
        <v>2.028</v>
      </c>
      <c r="AT138" s="7" t="s">
        <v>53</v>
      </c>
    </row>
    <row r="139" spans="1:47" s="6" customFormat="1" x14ac:dyDescent="0.2">
      <c r="A139" s="7" t="s">
        <v>91</v>
      </c>
      <c r="B139" s="16">
        <v>3.0150000000000001</v>
      </c>
      <c r="C139" s="8"/>
      <c r="D139" s="7">
        <v>0</v>
      </c>
      <c r="E139" s="7"/>
      <c r="F139" s="7">
        <v>0</v>
      </c>
      <c r="G139" s="7"/>
      <c r="H139" s="7">
        <v>3.5950000000000002</v>
      </c>
      <c r="I139" s="3">
        <f>D139+F139+H139</f>
        <v>3.5950000000000002</v>
      </c>
      <c r="J139" s="7"/>
      <c r="K139" s="18">
        <v>2.5499999999999998</v>
      </c>
      <c r="L139" s="7">
        <v>1</v>
      </c>
      <c r="M139" s="7">
        <v>0</v>
      </c>
      <c r="N139" s="7">
        <v>1</v>
      </c>
      <c r="O139" s="7" t="s">
        <v>88</v>
      </c>
      <c r="P139" s="7">
        <v>1</v>
      </c>
      <c r="Q139" s="7" t="s">
        <v>46</v>
      </c>
      <c r="R139" s="7">
        <v>0</v>
      </c>
      <c r="S139">
        <f>4.72/2</f>
        <v>2.36</v>
      </c>
      <c r="T139">
        <f>1.881/2</f>
        <v>0.9405</v>
      </c>
      <c r="U139" s="7"/>
      <c r="V139" s="7">
        <v>3.8780000000000001</v>
      </c>
      <c r="W139" s="7">
        <v>3.8780000000000001</v>
      </c>
      <c r="X139" s="7">
        <v>3.8780000000000001</v>
      </c>
      <c r="Y139" s="7">
        <v>3.8780000000000001</v>
      </c>
      <c r="Z139" s="7">
        <v>0</v>
      </c>
      <c r="AA139" s="7">
        <v>0</v>
      </c>
      <c r="AB139" s="7">
        <v>10.6684</v>
      </c>
      <c r="AC139" s="7">
        <v>0</v>
      </c>
      <c r="AD139" s="7">
        <v>9.5329999999999995</v>
      </c>
      <c r="AE139" s="3">
        <f>SUM(Z139:AD139)</f>
        <v>20.2014</v>
      </c>
      <c r="AF139" s="7">
        <v>0</v>
      </c>
      <c r="AG139" s="7">
        <f>0.977</f>
        <v>0.97699999999999998</v>
      </c>
      <c r="AH139" s="7">
        <v>0</v>
      </c>
      <c r="AI139" s="7">
        <v>1.9490000000000001</v>
      </c>
      <c r="AJ139" s="7">
        <v>0</v>
      </c>
      <c r="AK139" s="7">
        <v>0.624</v>
      </c>
      <c r="AL139" s="7">
        <v>0</v>
      </c>
      <c r="AM139" s="7">
        <v>0</v>
      </c>
      <c r="AN139" s="3">
        <f>SUM(AG139:AM139)</f>
        <v>3.5500000000000003</v>
      </c>
      <c r="AO139" s="7">
        <v>0.37</v>
      </c>
      <c r="AP139" s="7">
        <v>0</v>
      </c>
      <c r="AQ139" s="7">
        <v>0</v>
      </c>
      <c r="AR139" s="7">
        <v>1.2529999999999999</v>
      </c>
      <c r="AS139" s="3">
        <f>SUM(AO139:AR139)</f>
        <v>1.6229999999999998</v>
      </c>
      <c r="AT139" s="7" t="s">
        <v>53</v>
      </c>
      <c r="AU139" s="7"/>
    </row>
    <row r="140" spans="1:47" s="6" customFormat="1" x14ac:dyDescent="0.2">
      <c r="A140" s="7" t="s">
        <v>95</v>
      </c>
      <c r="B140" s="16">
        <v>5.6849999999999996</v>
      </c>
      <c r="C140" s="8"/>
      <c r="D140" s="7">
        <v>0</v>
      </c>
      <c r="E140" s="7">
        <v>0.7</v>
      </c>
      <c r="F140" s="7">
        <f>3.152*E140</f>
        <v>2.2063999999999999</v>
      </c>
      <c r="G140" s="7">
        <v>0.3</v>
      </c>
      <c r="H140" s="7">
        <f>3.595 *G140</f>
        <v>1.0785</v>
      </c>
      <c r="I140" s="3">
        <f>D140+F140+H140</f>
        <v>3.2848999999999999</v>
      </c>
      <c r="J140" s="7" t="s">
        <v>96</v>
      </c>
      <c r="K140" s="18">
        <v>2.5499999999999998</v>
      </c>
      <c r="L140" s="7">
        <v>1</v>
      </c>
      <c r="M140" s="7">
        <v>1</v>
      </c>
      <c r="N140" s="7">
        <v>1</v>
      </c>
      <c r="O140" s="7" t="s">
        <v>97</v>
      </c>
      <c r="P140" s="7">
        <v>1</v>
      </c>
      <c r="Q140" s="7" t="s">
        <v>46</v>
      </c>
      <c r="R140" s="7">
        <v>0</v>
      </c>
      <c r="S140">
        <f>4.72/2</f>
        <v>2.36</v>
      </c>
      <c r="T140">
        <f>1.881/2</f>
        <v>0.9405</v>
      </c>
      <c r="U140" s="7"/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9.5329999999999995</v>
      </c>
      <c r="AB140" s="7">
        <v>10.6684</v>
      </c>
      <c r="AC140" s="7">
        <v>0</v>
      </c>
      <c r="AD140" s="7">
        <v>0</v>
      </c>
      <c r="AE140" s="3">
        <f>SUM(Z140:AD140)</f>
        <v>20.2014</v>
      </c>
      <c r="AF140" s="7">
        <v>0</v>
      </c>
      <c r="AG140" s="7">
        <f>0.977</f>
        <v>0.97699999999999998</v>
      </c>
      <c r="AH140" s="7">
        <v>0.96099999999999997</v>
      </c>
      <c r="AI140" s="7">
        <v>1.9490000000000001</v>
      </c>
      <c r="AJ140" s="7">
        <v>0</v>
      </c>
      <c r="AK140" s="7">
        <v>0.624</v>
      </c>
      <c r="AL140" s="7">
        <v>0</v>
      </c>
      <c r="AM140" s="7">
        <v>0</v>
      </c>
      <c r="AN140" s="3">
        <f>SUM(AG140:AM140)</f>
        <v>4.5110000000000001</v>
      </c>
      <c r="AO140" s="7">
        <v>0.37</v>
      </c>
      <c r="AP140" s="7">
        <v>0.40500000000000003</v>
      </c>
      <c r="AQ140" s="7">
        <v>0</v>
      </c>
      <c r="AR140" s="7">
        <v>0</v>
      </c>
      <c r="AS140" s="3">
        <f>SUM(AO140:AR140)</f>
        <v>0.77500000000000002</v>
      </c>
      <c r="AT140" s="7" t="s">
        <v>53</v>
      </c>
      <c r="AU140" s="7"/>
    </row>
    <row r="141" spans="1:47" s="7" customFormat="1" x14ac:dyDescent="0.2">
      <c r="A141" s="7" t="s">
        <v>156</v>
      </c>
      <c r="B141" s="16">
        <v>3.0150000000000001</v>
      </c>
      <c r="C141" s="8"/>
      <c r="D141" s="7">
        <v>0.77500000000000002</v>
      </c>
      <c r="F141" s="7">
        <v>0</v>
      </c>
      <c r="H141" s="7">
        <v>0</v>
      </c>
      <c r="I141" s="3">
        <f>D141+F141+H141</f>
        <v>0.77500000000000002</v>
      </c>
      <c r="K141" s="18">
        <v>2.5499999999999998</v>
      </c>
      <c r="L141" s="7">
        <v>1</v>
      </c>
      <c r="M141" s="7">
        <v>0</v>
      </c>
      <c r="N141" s="7">
        <v>1</v>
      </c>
      <c r="O141" s="7" t="s">
        <v>70</v>
      </c>
      <c r="P141" s="7">
        <v>1</v>
      </c>
      <c r="Q141" s="7" t="s">
        <v>46</v>
      </c>
      <c r="R141" s="7">
        <v>0</v>
      </c>
      <c r="S141">
        <f>4.72/2</f>
        <v>2.36</v>
      </c>
      <c r="T141">
        <f>1.881/2</f>
        <v>0.9405</v>
      </c>
      <c r="V141" s="7">
        <v>3.8780000000000001</v>
      </c>
      <c r="W141" s="7">
        <v>3.8780000000000001</v>
      </c>
      <c r="X141" s="7">
        <v>3.8780000000000001</v>
      </c>
      <c r="Y141" s="7">
        <v>3.8780000000000001</v>
      </c>
      <c r="Z141" s="7">
        <v>0</v>
      </c>
      <c r="AA141" s="7">
        <v>0</v>
      </c>
      <c r="AB141" s="7">
        <v>10.6684</v>
      </c>
      <c r="AC141" s="7">
        <v>0</v>
      </c>
      <c r="AD141" s="7">
        <v>9.5329999999999995</v>
      </c>
      <c r="AE141" s="3">
        <f>SUM(Z141:AD141)</f>
        <v>20.2014</v>
      </c>
      <c r="AF141" s="7">
        <v>0</v>
      </c>
      <c r="AG141" s="7">
        <f>0.977</f>
        <v>0.97699999999999998</v>
      </c>
      <c r="AH141" s="7">
        <v>0.96099999999999997</v>
      </c>
      <c r="AI141" s="7">
        <v>1.9490000000000001</v>
      </c>
      <c r="AJ141" s="7">
        <v>0</v>
      </c>
      <c r="AK141" s="7">
        <v>0</v>
      </c>
      <c r="AL141" s="7">
        <v>0.53500000000000003</v>
      </c>
      <c r="AM141" s="7">
        <v>0</v>
      </c>
      <c r="AN141" s="3">
        <f>SUM(AG141:AM141)</f>
        <v>4.4219999999999997</v>
      </c>
      <c r="AO141" s="7">
        <v>0.37</v>
      </c>
      <c r="AP141" s="7">
        <v>0.40500000000000003</v>
      </c>
      <c r="AQ141" s="7">
        <v>0</v>
      </c>
      <c r="AR141" s="7">
        <v>1.2529999999999999</v>
      </c>
      <c r="AS141" s="3">
        <f>SUM(AO141:AR141)</f>
        <v>2.028</v>
      </c>
      <c r="AT141" s="7" t="s">
        <v>53</v>
      </c>
    </row>
    <row r="142" spans="1:47" s="3" customFormat="1" x14ac:dyDescent="0.2">
      <c r="A142" s="7" t="s">
        <v>161</v>
      </c>
      <c r="B142" s="16">
        <v>3.0150000000000001</v>
      </c>
      <c r="C142" s="8"/>
      <c r="D142" s="7">
        <v>0.77500000000000002</v>
      </c>
      <c r="E142" s="7"/>
      <c r="F142" s="7">
        <v>0</v>
      </c>
      <c r="G142" s="7"/>
      <c r="H142" s="7">
        <v>0</v>
      </c>
      <c r="I142" s="3">
        <f>D142+F142+H142</f>
        <v>0.77500000000000002</v>
      </c>
      <c r="J142" s="7"/>
      <c r="K142" s="18">
        <v>2.5499999999999998</v>
      </c>
      <c r="L142" s="7">
        <v>1</v>
      </c>
      <c r="M142" s="7">
        <v>0</v>
      </c>
      <c r="N142" s="7">
        <v>1</v>
      </c>
      <c r="O142" s="7" t="s">
        <v>88</v>
      </c>
      <c r="P142" s="7">
        <v>1</v>
      </c>
      <c r="Q142" s="7" t="s">
        <v>46</v>
      </c>
      <c r="R142" s="7">
        <v>0</v>
      </c>
      <c r="S142">
        <f>4.72/2</f>
        <v>2.36</v>
      </c>
      <c r="T142">
        <f>1.881/2</f>
        <v>0.9405</v>
      </c>
      <c r="U142" s="7" t="s">
        <v>71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10.6684</v>
      </c>
      <c r="AC142" s="7">
        <v>0</v>
      </c>
      <c r="AD142" s="7">
        <v>9.5329999999999995</v>
      </c>
      <c r="AE142" s="3">
        <f>SUM(Z142:AD142)</f>
        <v>20.2014</v>
      </c>
      <c r="AF142" s="7">
        <v>0</v>
      </c>
      <c r="AG142" s="7">
        <f>0.977</f>
        <v>0.97699999999999998</v>
      </c>
      <c r="AH142" s="7">
        <v>0</v>
      </c>
      <c r="AI142" s="7">
        <v>1.9490000000000001</v>
      </c>
      <c r="AJ142" s="7">
        <v>0</v>
      </c>
      <c r="AK142" s="7">
        <v>0</v>
      </c>
      <c r="AL142" s="7">
        <v>0.53500000000000003</v>
      </c>
      <c r="AM142" s="7">
        <v>0</v>
      </c>
      <c r="AN142" s="3">
        <f>SUM(AG142:AM142)</f>
        <v>3.4610000000000003</v>
      </c>
      <c r="AO142" s="7">
        <v>0.37</v>
      </c>
      <c r="AP142" s="7">
        <v>0.40500000000000003</v>
      </c>
      <c r="AQ142" s="7">
        <v>0</v>
      </c>
      <c r="AR142" s="7">
        <v>1.2529999999999999</v>
      </c>
      <c r="AS142" s="3">
        <f>SUM(AO142:AR142)</f>
        <v>2.028</v>
      </c>
      <c r="AT142" s="7" t="s">
        <v>53</v>
      </c>
      <c r="AU142" s="6"/>
    </row>
    <row r="143" spans="1:47" s="3" customFormat="1" x14ac:dyDescent="0.2">
      <c r="A143" s="7" t="s">
        <v>204</v>
      </c>
      <c r="B143" s="16">
        <v>5.6849999999999996</v>
      </c>
      <c r="C143" s="8"/>
      <c r="D143" s="7">
        <v>0.77500000000000002</v>
      </c>
      <c r="E143" s="7"/>
      <c r="F143" s="7">
        <v>0</v>
      </c>
      <c r="G143" s="7"/>
      <c r="H143" s="7">
        <v>0</v>
      </c>
      <c r="I143" s="3">
        <f>D143+F143+H143</f>
        <v>0.77500000000000002</v>
      </c>
      <c r="J143" s="7"/>
      <c r="K143" s="18">
        <v>2.5499999999999998</v>
      </c>
      <c r="L143" s="7">
        <v>1</v>
      </c>
      <c r="M143" s="7">
        <v>0</v>
      </c>
      <c r="N143" s="7">
        <v>1</v>
      </c>
      <c r="O143" s="7" t="s">
        <v>97</v>
      </c>
      <c r="P143" s="7">
        <v>1</v>
      </c>
      <c r="Q143" s="7" t="s">
        <v>46</v>
      </c>
      <c r="R143" s="7">
        <v>0</v>
      </c>
      <c r="S143">
        <f>4.72/2</f>
        <v>2.36</v>
      </c>
      <c r="T143">
        <f>1.881/2</f>
        <v>0.9405</v>
      </c>
      <c r="U143" s="7"/>
      <c r="V143" s="7">
        <v>3.8780000000000001</v>
      </c>
      <c r="W143" s="7">
        <v>3.8780000000000001</v>
      </c>
      <c r="X143" s="7">
        <v>0</v>
      </c>
      <c r="Y143" s="7">
        <v>3.8780000000000001</v>
      </c>
      <c r="Z143" s="7">
        <v>0</v>
      </c>
      <c r="AA143" s="7">
        <v>0</v>
      </c>
      <c r="AB143" s="7">
        <v>10.6684</v>
      </c>
      <c r="AC143" s="7">
        <v>0</v>
      </c>
      <c r="AD143" s="7">
        <v>9.5329999999999995</v>
      </c>
      <c r="AE143" s="3">
        <f>SUM(Z143:AD143)</f>
        <v>20.2014</v>
      </c>
      <c r="AF143" s="7">
        <v>0</v>
      </c>
      <c r="AG143" s="7">
        <f>0.977</f>
        <v>0.97699999999999998</v>
      </c>
      <c r="AH143" s="7">
        <v>0</v>
      </c>
      <c r="AI143" s="7">
        <v>0</v>
      </c>
      <c r="AJ143" s="7">
        <v>0</v>
      </c>
      <c r="AK143" s="7">
        <v>0.624</v>
      </c>
      <c r="AL143" s="7">
        <v>0</v>
      </c>
      <c r="AM143" s="7">
        <v>0</v>
      </c>
      <c r="AN143" s="3">
        <f>SUM(AG143:AM143)</f>
        <v>1.601</v>
      </c>
      <c r="AO143" s="7">
        <v>0.37</v>
      </c>
      <c r="AP143" s="7">
        <v>0.40500000000000003</v>
      </c>
      <c r="AQ143" s="7">
        <v>0</v>
      </c>
      <c r="AR143" s="7">
        <v>0</v>
      </c>
      <c r="AS143" s="3">
        <f>SUM(AO143:AR143)</f>
        <v>0.77500000000000002</v>
      </c>
      <c r="AT143" s="7" t="s">
        <v>53</v>
      </c>
      <c r="AU143" s="7"/>
    </row>
    <row r="144" spans="1:47" s="3" customFormat="1" x14ac:dyDescent="0.2">
      <c r="A144" s="7" t="s">
        <v>206</v>
      </c>
      <c r="B144" s="16">
        <v>5.6849999999999996</v>
      </c>
      <c r="C144" s="8"/>
      <c r="D144" s="7">
        <v>0.77500000000000002</v>
      </c>
      <c r="E144" s="7"/>
      <c r="F144" s="7">
        <v>0</v>
      </c>
      <c r="G144" s="7"/>
      <c r="H144" s="7">
        <v>0</v>
      </c>
      <c r="I144" s="3">
        <f>D144+F144+H144</f>
        <v>0.77500000000000002</v>
      </c>
      <c r="J144" s="7"/>
      <c r="K144" s="18">
        <v>0.95199999999999996</v>
      </c>
      <c r="L144" s="7">
        <v>1</v>
      </c>
      <c r="M144" s="7">
        <v>0</v>
      </c>
      <c r="N144" s="7">
        <v>1</v>
      </c>
      <c r="O144" s="7" t="s">
        <v>201</v>
      </c>
      <c r="P144" s="7">
        <v>1</v>
      </c>
      <c r="Q144" s="7" t="s">
        <v>46</v>
      </c>
      <c r="R144" s="7">
        <v>0</v>
      </c>
      <c r="S144">
        <f>4.72/2</f>
        <v>2.36</v>
      </c>
      <c r="T144">
        <f>1.881/2</f>
        <v>0.9405</v>
      </c>
      <c r="U144" s="7"/>
      <c r="V144" s="7">
        <v>3.8780000000000001</v>
      </c>
      <c r="W144" s="7">
        <v>0</v>
      </c>
      <c r="X144" s="7">
        <v>0</v>
      </c>
      <c r="Y144" s="7">
        <v>3.8780000000000001</v>
      </c>
      <c r="Z144" s="7">
        <v>0</v>
      </c>
      <c r="AA144" s="7">
        <v>0</v>
      </c>
      <c r="AB144" s="7">
        <v>10.6684</v>
      </c>
      <c r="AC144" s="7">
        <v>0</v>
      </c>
      <c r="AD144" s="7">
        <v>9.5329999999999995</v>
      </c>
      <c r="AE144" s="3">
        <f>SUM(Z144:AD144)</f>
        <v>20.2014</v>
      </c>
      <c r="AF144" s="7">
        <v>0</v>
      </c>
      <c r="AG144" s="7">
        <f>0.977</f>
        <v>0.97699999999999998</v>
      </c>
      <c r="AH144" s="7">
        <v>0</v>
      </c>
      <c r="AI144" s="7">
        <v>0</v>
      </c>
      <c r="AJ144" s="7">
        <v>0</v>
      </c>
      <c r="AK144" s="7">
        <v>0.624</v>
      </c>
      <c r="AL144" s="7">
        <v>0</v>
      </c>
      <c r="AM144" s="7">
        <v>0</v>
      </c>
      <c r="AN144" s="3">
        <f>SUM(AG144:AM144)</f>
        <v>1.601</v>
      </c>
      <c r="AO144" s="7">
        <v>0</v>
      </c>
      <c r="AP144" s="7">
        <v>0.40500000000000003</v>
      </c>
      <c r="AQ144" s="7">
        <v>0</v>
      </c>
      <c r="AR144" s="7">
        <v>0</v>
      </c>
      <c r="AS144" s="3">
        <f>SUM(AO144:AR144)</f>
        <v>0.40500000000000003</v>
      </c>
      <c r="AT144" s="7" t="s">
        <v>53</v>
      </c>
      <c r="AU144" s="7"/>
    </row>
    <row r="145" spans="1:47" s="7" customFormat="1" x14ac:dyDescent="0.2">
      <c r="A145" s="7" t="s">
        <v>207</v>
      </c>
      <c r="B145" s="16">
        <v>5.6849999999999996</v>
      </c>
      <c r="C145" s="8"/>
      <c r="D145" s="7">
        <v>0.77500000000000002</v>
      </c>
      <c r="F145" s="7">
        <v>0</v>
      </c>
      <c r="H145" s="7">
        <v>0</v>
      </c>
      <c r="I145" s="3">
        <f>D145+F145+H145</f>
        <v>0.77500000000000002</v>
      </c>
      <c r="K145" s="18">
        <v>0.95199999999999996</v>
      </c>
      <c r="L145" s="7">
        <v>1</v>
      </c>
      <c r="M145" s="7">
        <v>0</v>
      </c>
      <c r="N145" s="7">
        <v>1</v>
      </c>
      <c r="O145" s="7" t="s">
        <v>71</v>
      </c>
      <c r="P145" s="7">
        <v>0</v>
      </c>
      <c r="R145" s="7">
        <v>0</v>
      </c>
      <c r="S145">
        <f>4.72/2</f>
        <v>2.36</v>
      </c>
      <c r="T145">
        <f>1.881/2</f>
        <v>0.9405</v>
      </c>
      <c r="V145" s="7">
        <v>0</v>
      </c>
      <c r="W145" s="7">
        <v>3.8780000000000001</v>
      </c>
      <c r="X145" s="7">
        <v>3.8780000000000001</v>
      </c>
      <c r="Y145" s="7">
        <v>3.8780000000000001</v>
      </c>
      <c r="Z145" s="7">
        <v>0</v>
      </c>
      <c r="AA145" s="7">
        <v>0</v>
      </c>
      <c r="AB145" s="7">
        <v>10.6684</v>
      </c>
      <c r="AC145" s="7">
        <v>0</v>
      </c>
      <c r="AD145" s="7">
        <v>9.5329999999999995</v>
      </c>
      <c r="AE145" s="3">
        <f>SUM(Z145:AD145)</f>
        <v>20.2014</v>
      </c>
      <c r="AF145" s="7">
        <v>0</v>
      </c>
      <c r="AG145" s="7">
        <f>0.977</f>
        <v>0.97699999999999998</v>
      </c>
      <c r="AH145" s="7">
        <v>0</v>
      </c>
      <c r="AI145" s="7">
        <v>0</v>
      </c>
      <c r="AJ145" s="7">
        <v>0</v>
      </c>
      <c r="AK145" s="7">
        <v>0</v>
      </c>
      <c r="AL145" s="7">
        <v>0.53500000000000003</v>
      </c>
      <c r="AM145" s="7">
        <v>0</v>
      </c>
      <c r="AN145" s="3">
        <f>SUM(AG145:AM145)</f>
        <v>1.512</v>
      </c>
      <c r="AO145" s="7">
        <v>0.37</v>
      </c>
      <c r="AP145" s="7">
        <v>0.40500000000000003</v>
      </c>
      <c r="AQ145" s="7">
        <v>0</v>
      </c>
      <c r="AR145" s="7">
        <v>0</v>
      </c>
      <c r="AS145" s="3">
        <f>SUM(AO145:AR145)</f>
        <v>0.77500000000000002</v>
      </c>
      <c r="AT145" s="7" t="s">
        <v>53</v>
      </c>
    </row>
    <row r="146" spans="1:47" s="3" customFormat="1" x14ac:dyDescent="0.2">
      <c r="A146" s="7" t="s">
        <v>264</v>
      </c>
      <c r="B146" s="16">
        <v>1.798</v>
      </c>
      <c r="C146" s="8">
        <v>0.3</v>
      </c>
      <c r="D146" s="7">
        <f>0.775*C146</f>
        <v>0.23249999999999998</v>
      </c>
      <c r="E146" s="7">
        <v>0.7</v>
      </c>
      <c r="F146" s="7">
        <f>3.152*E146</f>
        <v>2.2063999999999999</v>
      </c>
      <c r="G146" s="7"/>
      <c r="H146" s="7">
        <v>0</v>
      </c>
      <c r="I146" s="3">
        <f>D146+F146+H146</f>
        <v>2.4388999999999998</v>
      </c>
      <c r="J146" s="7" t="s">
        <v>265</v>
      </c>
      <c r="K146" s="18">
        <v>2.5499999999999998</v>
      </c>
      <c r="L146" s="7">
        <v>1</v>
      </c>
      <c r="M146" s="7">
        <v>0</v>
      </c>
      <c r="N146" s="7">
        <v>1</v>
      </c>
      <c r="O146" s="7" t="s">
        <v>100</v>
      </c>
      <c r="P146" s="7">
        <v>1</v>
      </c>
      <c r="Q146" s="7" t="s">
        <v>46</v>
      </c>
      <c r="R146" s="7">
        <v>0</v>
      </c>
      <c r="S146">
        <f>4.72/2</f>
        <v>2.36</v>
      </c>
      <c r="T146">
        <f>1.881/2</f>
        <v>0.9405</v>
      </c>
      <c r="U146" s="7"/>
      <c r="V146" s="7">
        <v>3.8780000000000001</v>
      </c>
      <c r="W146" s="7">
        <v>3.8780000000000001</v>
      </c>
      <c r="X146" s="7">
        <v>3.8780000000000001</v>
      </c>
      <c r="Y146" s="7">
        <v>3.8780000000000001</v>
      </c>
      <c r="Z146" s="7">
        <v>0</v>
      </c>
      <c r="AA146" s="7">
        <v>0</v>
      </c>
      <c r="AB146" s="7">
        <v>10.6684</v>
      </c>
      <c r="AC146" s="7">
        <v>0</v>
      </c>
      <c r="AD146" s="7">
        <v>9.5329999999999995</v>
      </c>
      <c r="AE146" s="3">
        <f>SUM(Z146:AD146)</f>
        <v>20.2014</v>
      </c>
      <c r="AF146" s="7">
        <v>0</v>
      </c>
      <c r="AG146" s="7">
        <f>0.977</f>
        <v>0.97699999999999998</v>
      </c>
      <c r="AH146" s="7">
        <v>0.96099999999999997</v>
      </c>
      <c r="AI146" s="7">
        <v>1.9490000000000001</v>
      </c>
      <c r="AJ146" s="7">
        <v>0</v>
      </c>
      <c r="AK146" s="7">
        <v>0.624</v>
      </c>
      <c r="AL146" s="7">
        <v>0</v>
      </c>
      <c r="AM146" s="7">
        <v>0</v>
      </c>
      <c r="AN146" s="3">
        <f>SUM(AG146:AM146)</f>
        <v>4.5110000000000001</v>
      </c>
      <c r="AO146" s="7">
        <v>0.37</v>
      </c>
      <c r="AP146" s="7">
        <v>0.40500000000000003</v>
      </c>
      <c r="AQ146" s="7">
        <v>0</v>
      </c>
      <c r="AR146" s="7">
        <v>0</v>
      </c>
      <c r="AS146" s="3">
        <f>SUM(AO146:AR146)</f>
        <v>0.77500000000000002</v>
      </c>
      <c r="AT146" s="7" t="s">
        <v>53</v>
      </c>
      <c r="AU146" s="6"/>
    </row>
    <row r="147" spans="1:47" s="3" customFormat="1" x14ac:dyDescent="0.2">
      <c r="A147" s="7" t="s">
        <v>266</v>
      </c>
      <c r="B147" s="16">
        <v>1.798</v>
      </c>
      <c r="C147" s="8"/>
      <c r="D147" s="7">
        <v>0.77500000000000002</v>
      </c>
      <c r="E147" s="7"/>
      <c r="F147" s="7">
        <v>0</v>
      </c>
      <c r="G147" s="7"/>
      <c r="H147" s="7">
        <v>0</v>
      </c>
      <c r="I147" s="3">
        <f>D147+F147+H147</f>
        <v>0.77500000000000002</v>
      </c>
      <c r="J147" s="7"/>
      <c r="K147" s="18">
        <v>2.5499999999999998</v>
      </c>
      <c r="L147" s="7">
        <v>1</v>
      </c>
      <c r="M147" s="7">
        <v>0</v>
      </c>
      <c r="N147" s="7">
        <v>1</v>
      </c>
      <c r="O147" s="7" t="s">
        <v>45</v>
      </c>
      <c r="P147" s="7">
        <v>1</v>
      </c>
      <c r="Q147" s="7" t="s">
        <v>46</v>
      </c>
      <c r="R147" s="7">
        <v>0</v>
      </c>
      <c r="S147">
        <f>4.72/2</f>
        <v>2.36</v>
      </c>
      <c r="T147">
        <f>1.881/2</f>
        <v>0.9405</v>
      </c>
      <c r="U147" s="7"/>
      <c r="V147" s="7">
        <v>3.8780000000000001</v>
      </c>
      <c r="W147" s="7">
        <v>0</v>
      </c>
      <c r="X147" s="7">
        <v>0</v>
      </c>
      <c r="Y147" s="7">
        <v>3.8780000000000001</v>
      </c>
      <c r="Z147" s="7">
        <v>0</v>
      </c>
      <c r="AA147" s="7">
        <v>0</v>
      </c>
      <c r="AB147" s="7">
        <v>10.6684</v>
      </c>
      <c r="AC147" s="7">
        <v>0</v>
      </c>
      <c r="AD147" s="7">
        <v>9.5329999999999995</v>
      </c>
      <c r="AE147" s="3">
        <f>SUM(Z147:AD147)</f>
        <v>20.2014</v>
      </c>
      <c r="AF147" s="7">
        <v>0</v>
      </c>
      <c r="AG147" s="7">
        <f>0.977</f>
        <v>0.97699999999999998</v>
      </c>
      <c r="AH147" s="7">
        <v>0.96099999999999997</v>
      </c>
      <c r="AI147" s="7">
        <v>1.9490000000000001</v>
      </c>
      <c r="AJ147" s="7">
        <v>0</v>
      </c>
      <c r="AK147" s="7">
        <v>0.624</v>
      </c>
      <c r="AL147" s="7">
        <v>0</v>
      </c>
      <c r="AM147" s="7">
        <v>0</v>
      </c>
      <c r="AN147" s="3">
        <f>SUM(AG147:AM147)</f>
        <v>4.5110000000000001</v>
      </c>
      <c r="AO147" s="7">
        <v>0.37</v>
      </c>
      <c r="AP147" s="7">
        <v>0.40500000000000003</v>
      </c>
      <c r="AQ147" s="7">
        <v>0</v>
      </c>
      <c r="AR147" s="7">
        <v>0</v>
      </c>
      <c r="AS147" s="3">
        <f>SUM(AO147:AR147)</f>
        <v>0.77500000000000002</v>
      </c>
      <c r="AT147" s="7" t="s">
        <v>53</v>
      </c>
      <c r="AU147" s="7"/>
    </row>
    <row r="148" spans="1:47" s="3" customFormat="1" x14ac:dyDescent="0.2">
      <c r="A148" s="7" t="s">
        <v>267</v>
      </c>
      <c r="B148" s="16">
        <v>3.0150000000000001</v>
      </c>
      <c r="C148" s="8"/>
      <c r="D148" s="7">
        <v>0.77500000000000002</v>
      </c>
      <c r="E148" s="7"/>
      <c r="F148" s="7">
        <v>0</v>
      </c>
      <c r="G148" s="7"/>
      <c r="H148" s="7">
        <v>0</v>
      </c>
      <c r="I148" s="3">
        <f>D148+F148+H148</f>
        <v>0.77500000000000002</v>
      </c>
      <c r="J148" s="7"/>
      <c r="K148" s="18">
        <v>2.5499999999999998</v>
      </c>
      <c r="L148" s="7">
        <v>1</v>
      </c>
      <c r="M148" s="7">
        <v>0</v>
      </c>
      <c r="N148" s="7">
        <v>1</v>
      </c>
      <c r="O148" s="7" t="s">
        <v>90</v>
      </c>
      <c r="P148" s="7">
        <v>1</v>
      </c>
      <c r="Q148" s="7" t="s">
        <v>46</v>
      </c>
      <c r="R148" s="7">
        <v>0</v>
      </c>
      <c r="S148">
        <f>4.72/2</f>
        <v>2.36</v>
      </c>
      <c r="T148">
        <f>1.881/2</f>
        <v>0.9405</v>
      </c>
      <c r="U148" s="7"/>
      <c r="V148" s="7">
        <v>3.8780000000000001</v>
      </c>
      <c r="W148" s="7">
        <v>0</v>
      </c>
      <c r="X148" s="7">
        <v>0</v>
      </c>
      <c r="Y148" s="7">
        <v>3.8780000000000001</v>
      </c>
      <c r="Z148" s="7">
        <v>0</v>
      </c>
      <c r="AA148" s="7">
        <v>0</v>
      </c>
      <c r="AB148" s="7">
        <v>10.6684</v>
      </c>
      <c r="AC148" s="7">
        <v>0</v>
      </c>
      <c r="AD148" s="7">
        <v>9.5329999999999995</v>
      </c>
      <c r="AE148" s="3">
        <f>SUM(Z148:AD148)</f>
        <v>20.2014</v>
      </c>
      <c r="AF148" s="7">
        <v>0</v>
      </c>
      <c r="AG148" s="7">
        <f>0.977</f>
        <v>0.97699999999999998</v>
      </c>
      <c r="AH148" s="7">
        <v>0.96099999999999997</v>
      </c>
      <c r="AI148" s="7">
        <v>1.9490000000000001</v>
      </c>
      <c r="AJ148" s="7">
        <v>0</v>
      </c>
      <c r="AK148" s="7">
        <v>0.624</v>
      </c>
      <c r="AL148" s="7">
        <v>0</v>
      </c>
      <c r="AM148" s="7">
        <v>0</v>
      </c>
      <c r="AN148" s="3">
        <f>SUM(AG148:AM148)</f>
        <v>4.5110000000000001</v>
      </c>
      <c r="AO148" s="7">
        <v>0.37</v>
      </c>
      <c r="AP148" s="7">
        <v>0.40500000000000003</v>
      </c>
      <c r="AQ148" s="7">
        <v>0</v>
      </c>
      <c r="AR148" s="7">
        <v>1.2529999999999999</v>
      </c>
      <c r="AS148" s="3">
        <f>SUM(AO148:AR148)</f>
        <v>2.028</v>
      </c>
      <c r="AT148" s="7" t="s">
        <v>53</v>
      </c>
      <c r="AU148" s="7"/>
    </row>
    <row r="149" spans="1:47" s="3" customFormat="1" x14ac:dyDescent="0.2">
      <c r="A149" s="7" t="s">
        <v>300</v>
      </c>
      <c r="B149" s="16">
        <v>3.0150000000000001</v>
      </c>
      <c r="C149" s="8">
        <f>0.7</f>
        <v>0.7</v>
      </c>
      <c r="D149" s="7">
        <f>C149*0.775</f>
        <v>0.54249999999999998</v>
      </c>
      <c r="E149" s="7">
        <v>0.3</v>
      </c>
      <c r="F149" s="7">
        <f>0.3*3.152</f>
        <v>0.9456</v>
      </c>
      <c r="G149" s="7"/>
      <c r="H149" s="7">
        <v>0</v>
      </c>
      <c r="I149" s="3">
        <f>D149+F149+H149</f>
        <v>1.4881</v>
      </c>
      <c r="J149" s="7" t="s">
        <v>89</v>
      </c>
      <c r="K149" s="18">
        <v>2.5499999999999998</v>
      </c>
      <c r="L149" s="7">
        <v>1</v>
      </c>
      <c r="M149" s="7">
        <v>0</v>
      </c>
      <c r="N149" s="7">
        <v>1</v>
      </c>
      <c r="O149" s="7" t="s">
        <v>90</v>
      </c>
      <c r="P149" s="7">
        <v>1</v>
      </c>
      <c r="Q149" s="7" t="s">
        <v>46</v>
      </c>
      <c r="R149" s="7">
        <v>0</v>
      </c>
      <c r="S149">
        <f>4.72/2</f>
        <v>2.36</v>
      </c>
      <c r="T149">
        <f>1.881/2</f>
        <v>0.9405</v>
      </c>
      <c r="U149" s="7"/>
      <c r="V149" s="7">
        <v>3.8780000000000001</v>
      </c>
      <c r="W149" s="7">
        <v>3.8780000000000001</v>
      </c>
      <c r="X149" s="7">
        <v>3.8780000000000001</v>
      </c>
      <c r="Y149" s="7">
        <v>3.8780000000000001</v>
      </c>
      <c r="Z149" s="7">
        <v>11.016</v>
      </c>
      <c r="AA149" s="7">
        <v>0</v>
      </c>
      <c r="AB149" s="7">
        <v>0</v>
      </c>
      <c r="AC149" s="7">
        <v>0</v>
      </c>
      <c r="AD149" s="7">
        <v>9.5329999999999995</v>
      </c>
      <c r="AE149" s="3">
        <f>SUM(Z149:AD149)</f>
        <v>20.548999999999999</v>
      </c>
      <c r="AF149" s="7">
        <v>0</v>
      </c>
      <c r="AG149" s="7">
        <f>0.977</f>
        <v>0.97699999999999998</v>
      </c>
      <c r="AH149" s="7">
        <v>0.96099999999999997</v>
      </c>
      <c r="AI149" s="7">
        <v>1.9490000000000001</v>
      </c>
      <c r="AJ149" s="7">
        <v>0</v>
      </c>
      <c r="AK149" s="7">
        <v>0</v>
      </c>
      <c r="AL149" s="7">
        <v>0.53500000000000003</v>
      </c>
      <c r="AM149" s="7">
        <v>0</v>
      </c>
      <c r="AN149" s="3">
        <f>SUM(AG149:AM149)</f>
        <v>4.4219999999999997</v>
      </c>
      <c r="AO149" s="7">
        <v>0.37</v>
      </c>
      <c r="AP149" s="7">
        <v>0.40500000000000003</v>
      </c>
      <c r="AQ149" s="7">
        <v>0</v>
      </c>
      <c r="AR149" s="7">
        <v>1.2529999999999999</v>
      </c>
      <c r="AS149" s="3">
        <f>SUM(AO149:AR149)</f>
        <v>2.028</v>
      </c>
      <c r="AT149" s="7" t="s">
        <v>53</v>
      </c>
    </row>
    <row r="150" spans="1:47" s="3" customFormat="1" x14ac:dyDescent="0.2">
      <c r="A150" s="7" t="s">
        <v>151</v>
      </c>
      <c r="B150" s="16">
        <v>3.0150000000000001</v>
      </c>
      <c r="C150" s="8"/>
      <c r="D150" s="7">
        <v>0.77500000000000002</v>
      </c>
      <c r="E150" s="7"/>
      <c r="F150" s="7">
        <v>0</v>
      </c>
      <c r="G150" s="7"/>
      <c r="H150" s="7">
        <v>0</v>
      </c>
      <c r="I150" s="3">
        <f>D150+F150+H150</f>
        <v>0.77500000000000002</v>
      </c>
      <c r="J150" s="7"/>
      <c r="K150" s="18">
        <v>2.5499999999999998</v>
      </c>
      <c r="L150" s="7">
        <v>1</v>
      </c>
      <c r="M150" s="7">
        <v>0</v>
      </c>
      <c r="N150" s="7">
        <v>1</v>
      </c>
      <c r="O150" s="7" t="s">
        <v>90</v>
      </c>
      <c r="P150" s="7">
        <v>1</v>
      </c>
      <c r="Q150" s="7" t="s">
        <v>90</v>
      </c>
      <c r="R150" s="7">
        <v>0</v>
      </c>
      <c r="S150">
        <f>4.72/2</f>
        <v>2.36</v>
      </c>
      <c r="T150">
        <f>1.881/2</f>
        <v>0.9405</v>
      </c>
      <c r="U150" s="7"/>
      <c r="V150" s="7">
        <v>3.8780000000000001</v>
      </c>
      <c r="W150" s="7">
        <v>3.8780000000000001</v>
      </c>
      <c r="X150" s="7">
        <v>0</v>
      </c>
      <c r="Y150" s="7">
        <v>3.8780000000000001</v>
      </c>
      <c r="Z150" s="7">
        <v>11.016</v>
      </c>
      <c r="AA150" s="7">
        <v>0</v>
      </c>
      <c r="AB150" s="7">
        <v>10.6684</v>
      </c>
      <c r="AC150" s="7">
        <v>0</v>
      </c>
      <c r="AD150" s="7">
        <v>0</v>
      </c>
      <c r="AE150" s="3">
        <f>SUM(Z150:AD150)</f>
        <v>21.6844</v>
      </c>
      <c r="AF150" s="7">
        <v>0</v>
      </c>
      <c r="AG150" s="7">
        <f>0.977</f>
        <v>0.97699999999999998</v>
      </c>
      <c r="AH150" s="7">
        <v>0</v>
      </c>
      <c r="AI150" s="7">
        <v>0</v>
      </c>
      <c r="AJ150" s="7">
        <v>0</v>
      </c>
      <c r="AK150" s="7">
        <v>0</v>
      </c>
      <c r="AL150" s="7">
        <v>0.53500000000000003</v>
      </c>
      <c r="AM150" s="7">
        <v>0</v>
      </c>
      <c r="AN150" s="3">
        <f>SUM(AG150:AM150)</f>
        <v>1.512</v>
      </c>
      <c r="AO150" s="7">
        <v>0.37</v>
      </c>
      <c r="AP150" s="7">
        <v>0.40500000000000003</v>
      </c>
      <c r="AQ150" s="7">
        <v>0</v>
      </c>
      <c r="AR150" s="7">
        <v>0</v>
      </c>
      <c r="AS150" s="3">
        <f>SUM(AO150:AR150)</f>
        <v>0.77500000000000002</v>
      </c>
      <c r="AT150" s="7" t="s">
        <v>53</v>
      </c>
      <c r="AU150" s="2"/>
    </row>
    <row r="151" spans="1:47" s="3" customFormat="1" x14ac:dyDescent="0.2">
      <c r="A151" s="7" t="s">
        <v>158</v>
      </c>
      <c r="B151" s="16">
        <v>3.0150000000000001</v>
      </c>
      <c r="C151" s="8"/>
      <c r="D151" s="7">
        <v>0.77500000000000002</v>
      </c>
      <c r="E151" s="7"/>
      <c r="F151" s="7">
        <v>0</v>
      </c>
      <c r="G151" s="7"/>
      <c r="H151" s="7">
        <v>0</v>
      </c>
      <c r="I151" s="3">
        <f>D151+F151+H151</f>
        <v>0.77500000000000002</v>
      </c>
      <c r="J151" s="7"/>
      <c r="K151" s="18">
        <v>2.5499999999999998</v>
      </c>
      <c r="L151" s="7">
        <v>1</v>
      </c>
      <c r="M151" s="7">
        <v>0</v>
      </c>
      <c r="N151" s="7">
        <v>1</v>
      </c>
      <c r="O151" s="7" t="s">
        <v>88</v>
      </c>
      <c r="P151" s="7">
        <v>1</v>
      </c>
      <c r="Q151" s="7" t="s">
        <v>46</v>
      </c>
      <c r="R151" s="7">
        <v>4.6509999999999998</v>
      </c>
      <c r="S151">
        <f>4.72/2</f>
        <v>2.36</v>
      </c>
      <c r="T151">
        <f>1.881/2</f>
        <v>0.9405</v>
      </c>
      <c r="U151" s="7" t="s">
        <v>71</v>
      </c>
      <c r="V151" s="7">
        <v>3.8780000000000001</v>
      </c>
      <c r="W151" s="7">
        <v>0</v>
      </c>
      <c r="X151" s="7">
        <v>0</v>
      </c>
      <c r="Y151" s="7">
        <v>3.8780000000000001</v>
      </c>
      <c r="Z151" s="7">
        <v>11.016</v>
      </c>
      <c r="AA151" s="7">
        <v>0</v>
      </c>
      <c r="AB151" s="7">
        <v>10.6684</v>
      </c>
      <c r="AC151" s="7">
        <v>0</v>
      </c>
      <c r="AD151" s="7">
        <v>0</v>
      </c>
      <c r="AE151" s="3">
        <f>SUM(Z151:AD151)</f>
        <v>21.6844</v>
      </c>
      <c r="AF151" s="7">
        <v>0</v>
      </c>
      <c r="AG151" s="7">
        <f>0.977</f>
        <v>0.97699999999999998</v>
      </c>
      <c r="AH151" s="7">
        <v>0</v>
      </c>
      <c r="AI151" s="7">
        <v>0</v>
      </c>
      <c r="AJ151" s="7">
        <v>0</v>
      </c>
      <c r="AK151" s="7">
        <v>0.624</v>
      </c>
      <c r="AL151" s="7">
        <v>0</v>
      </c>
      <c r="AM151" s="7">
        <v>0</v>
      </c>
      <c r="AN151" s="3">
        <f>SUM(AG151:AM151)</f>
        <v>1.601</v>
      </c>
      <c r="AO151" s="7">
        <v>0.37</v>
      </c>
      <c r="AP151" s="7">
        <v>0.40500000000000003</v>
      </c>
      <c r="AQ151" s="7">
        <v>0</v>
      </c>
      <c r="AR151" s="7">
        <v>0</v>
      </c>
      <c r="AS151" s="3">
        <f>SUM(AO151:AR151)</f>
        <v>0.77500000000000002</v>
      </c>
      <c r="AT151" s="7" t="s">
        <v>53</v>
      </c>
      <c r="AU151" s="2"/>
    </row>
    <row r="152" spans="1:47" s="3" customFormat="1" x14ac:dyDescent="0.2">
      <c r="A152" s="7" t="s">
        <v>163</v>
      </c>
      <c r="B152" s="16">
        <v>3.0150000000000001</v>
      </c>
      <c r="C152" s="8"/>
      <c r="D152" s="7">
        <v>0.77500000000000002</v>
      </c>
      <c r="E152" s="7"/>
      <c r="F152" s="7">
        <v>0</v>
      </c>
      <c r="G152" s="7"/>
      <c r="H152" s="7">
        <v>0</v>
      </c>
      <c r="I152" s="3">
        <f>D152+F152+H152</f>
        <v>0.77500000000000002</v>
      </c>
      <c r="J152" s="7"/>
      <c r="K152" s="18">
        <v>2.5499999999999998</v>
      </c>
      <c r="L152" s="7">
        <v>1</v>
      </c>
      <c r="M152" s="7">
        <v>0</v>
      </c>
      <c r="N152" s="7">
        <v>1</v>
      </c>
      <c r="O152" s="7" t="s">
        <v>60</v>
      </c>
      <c r="P152" s="7">
        <v>1</v>
      </c>
      <c r="Q152" s="7" t="s">
        <v>46</v>
      </c>
      <c r="R152" s="7">
        <v>0</v>
      </c>
      <c r="S152">
        <f>4.72/2</f>
        <v>2.36</v>
      </c>
      <c r="T152">
        <f>1.881/2</f>
        <v>0.9405</v>
      </c>
      <c r="U152" s="7"/>
      <c r="V152" s="7">
        <v>3.8780000000000001</v>
      </c>
      <c r="W152" s="7">
        <v>0</v>
      </c>
      <c r="X152" s="7">
        <v>0</v>
      </c>
      <c r="Y152" s="7">
        <v>0</v>
      </c>
      <c r="Z152" s="7">
        <v>11.016</v>
      </c>
      <c r="AA152" s="7">
        <v>0</v>
      </c>
      <c r="AB152" s="7">
        <v>10.6684</v>
      </c>
      <c r="AC152" s="7">
        <v>0</v>
      </c>
      <c r="AD152" s="7">
        <v>0</v>
      </c>
      <c r="AE152" s="3">
        <f>SUM(Z152:AD152)</f>
        <v>21.6844</v>
      </c>
      <c r="AF152" s="7">
        <v>0</v>
      </c>
      <c r="AG152" s="7">
        <f>0.977</f>
        <v>0.97699999999999998</v>
      </c>
      <c r="AH152" s="7">
        <v>0</v>
      </c>
      <c r="AI152" s="7">
        <v>0</v>
      </c>
      <c r="AJ152" s="7">
        <v>0</v>
      </c>
      <c r="AK152" s="7">
        <v>0</v>
      </c>
      <c r="AL152" s="7">
        <v>0.53500000000000003</v>
      </c>
      <c r="AM152" s="7">
        <v>0</v>
      </c>
      <c r="AN152" s="3">
        <f>SUM(AG152:AM152)</f>
        <v>1.512</v>
      </c>
      <c r="AO152" s="7">
        <v>0.37</v>
      </c>
      <c r="AP152" s="7">
        <v>0.40500000000000003</v>
      </c>
      <c r="AQ152" s="7">
        <v>0</v>
      </c>
      <c r="AR152" s="7">
        <v>1.2529999999999999</v>
      </c>
      <c r="AS152" s="3">
        <f>SUM(AO152:AR152)</f>
        <v>2.028</v>
      </c>
      <c r="AT152" s="7" t="s">
        <v>53</v>
      </c>
      <c r="AU152" s="6"/>
    </row>
    <row r="153" spans="1:47" s="3" customFormat="1" x14ac:dyDescent="0.2">
      <c r="A153" s="7" t="s">
        <v>165</v>
      </c>
      <c r="B153" s="16">
        <v>3.0150000000000001</v>
      </c>
      <c r="C153" s="8"/>
      <c r="D153" s="7">
        <v>0.77500000000000002</v>
      </c>
      <c r="E153" s="7"/>
      <c r="F153" s="7">
        <v>0</v>
      </c>
      <c r="G153" s="7"/>
      <c r="H153" s="7">
        <v>0</v>
      </c>
      <c r="I153" s="3">
        <f>D153+F153+H153</f>
        <v>0.77500000000000002</v>
      </c>
      <c r="J153" s="7"/>
      <c r="K153" s="18">
        <v>2.5499999999999998</v>
      </c>
      <c r="L153" s="7">
        <v>1</v>
      </c>
      <c r="M153" s="7">
        <v>0</v>
      </c>
      <c r="N153" s="7">
        <v>1</v>
      </c>
      <c r="O153" s="7" t="s">
        <v>90</v>
      </c>
      <c r="P153" s="7">
        <v>1</v>
      </c>
      <c r="Q153" s="7" t="s">
        <v>46</v>
      </c>
      <c r="R153" s="7">
        <v>0</v>
      </c>
      <c r="S153">
        <f>4.72/2</f>
        <v>2.36</v>
      </c>
      <c r="T153">
        <f>1.881/2</f>
        <v>0.9405</v>
      </c>
      <c r="U153" s="7"/>
      <c r="V153" s="7">
        <v>3.8780000000000001</v>
      </c>
      <c r="W153" s="7">
        <v>0</v>
      </c>
      <c r="X153" s="7">
        <v>0</v>
      </c>
      <c r="Y153" s="7">
        <v>0</v>
      </c>
      <c r="Z153" s="7">
        <v>11.016</v>
      </c>
      <c r="AA153" s="7">
        <v>0</v>
      </c>
      <c r="AB153" s="7">
        <v>10.6684</v>
      </c>
      <c r="AC153" s="7">
        <v>0</v>
      </c>
      <c r="AD153" s="7">
        <v>0</v>
      </c>
      <c r="AE153" s="3">
        <f>SUM(Z153:AD153)</f>
        <v>21.6844</v>
      </c>
      <c r="AF153" s="7">
        <v>0</v>
      </c>
      <c r="AG153" s="7">
        <f>0.977</f>
        <v>0.97699999999999998</v>
      </c>
      <c r="AH153" s="7">
        <v>0.96099999999999997</v>
      </c>
      <c r="AI153" s="7">
        <v>1.9490000000000001</v>
      </c>
      <c r="AJ153" s="7">
        <v>0</v>
      </c>
      <c r="AK153" s="7">
        <v>0</v>
      </c>
      <c r="AL153" s="7">
        <v>0.53500000000000003</v>
      </c>
      <c r="AM153" s="7">
        <v>0</v>
      </c>
      <c r="AN153" s="3">
        <f>SUM(AG153:AM153)</f>
        <v>4.4219999999999997</v>
      </c>
      <c r="AO153" s="7">
        <v>0</v>
      </c>
      <c r="AP153" s="7">
        <v>0.40500000000000003</v>
      </c>
      <c r="AQ153" s="7">
        <v>0</v>
      </c>
      <c r="AR153" s="7">
        <v>0</v>
      </c>
      <c r="AS153" s="3">
        <f>SUM(AO153:AR153)</f>
        <v>0.40500000000000003</v>
      </c>
      <c r="AT153" s="7" t="s">
        <v>53</v>
      </c>
      <c r="AU153" s="6"/>
    </row>
    <row r="154" spans="1:47" s="3" customFormat="1" x14ac:dyDescent="0.2">
      <c r="A154" s="7" t="s">
        <v>166</v>
      </c>
      <c r="B154" s="16">
        <v>3.0150000000000001</v>
      </c>
      <c r="C154" s="8"/>
      <c r="D154" s="7">
        <v>0.77500000000000002</v>
      </c>
      <c r="E154" s="7"/>
      <c r="F154" s="7">
        <v>0</v>
      </c>
      <c r="G154" s="7"/>
      <c r="H154" s="7">
        <v>0</v>
      </c>
      <c r="I154" s="3">
        <f>D154+F154+H154</f>
        <v>0.77500000000000002</v>
      </c>
      <c r="J154" s="7"/>
      <c r="K154" s="18">
        <v>2.5499999999999998</v>
      </c>
      <c r="L154" s="7">
        <v>1</v>
      </c>
      <c r="M154" s="7">
        <v>0</v>
      </c>
      <c r="N154" s="7">
        <v>1</v>
      </c>
      <c r="O154" s="7" t="s">
        <v>90</v>
      </c>
      <c r="P154" s="7">
        <v>1</v>
      </c>
      <c r="Q154" s="7" t="s">
        <v>46</v>
      </c>
      <c r="R154" s="7">
        <v>0</v>
      </c>
      <c r="S154">
        <f>4.72/2</f>
        <v>2.36</v>
      </c>
      <c r="T154">
        <f>1.881/2</f>
        <v>0.9405</v>
      </c>
      <c r="U154" s="7"/>
      <c r="V154" s="7">
        <v>0</v>
      </c>
      <c r="W154" s="7">
        <v>0</v>
      </c>
      <c r="X154" s="7">
        <v>0</v>
      </c>
      <c r="Y154" s="7">
        <v>0</v>
      </c>
      <c r="Z154" s="7">
        <v>11.016</v>
      </c>
      <c r="AA154" s="7">
        <v>0</v>
      </c>
      <c r="AB154" s="7">
        <v>10.6684</v>
      </c>
      <c r="AC154" s="7">
        <v>0</v>
      </c>
      <c r="AD154" s="7">
        <v>0</v>
      </c>
      <c r="AE154" s="3">
        <f>SUM(Z154:AD154)</f>
        <v>21.6844</v>
      </c>
      <c r="AF154" s="7">
        <v>0</v>
      </c>
      <c r="AG154" s="7">
        <f>0.977</f>
        <v>0.97699999999999998</v>
      </c>
      <c r="AH154" s="7">
        <v>0.96099999999999997</v>
      </c>
      <c r="AI154" s="7">
        <v>0</v>
      </c>
      <c r="AJ154" s="7">
        <v>0</v>
      </c>
      <c r="AK154" s="7">
        <v>0</v>
      </c>
      <c r="AL154" s="7">
        <v>0.53500000000000003</v>
      </c>
      <c r="AM154" s="7">
        <v>0</v>
      </c>
      <c r="AN154" s="3">
        <f>SUM(AG154:AM154)</f>
        <v>2.4729999999999999</v>
      </c>
      <c r="AO154" s="7">
        <v>0</v>
      </c>
      <c r="AP154" s="7">
        <v>0.40500000000000003</v>
      </c>
      <c r="AQ154" s="7">
        <v>0</v>
      </c>
      <c r="AR154" s="7">
        <v>0</v>
      </c>
      <c r="AS154" s="3">
        <f>SUM(AO154:AR154)</f>
        <v>0.40500000000000003</v>
      </c>
      <c r="AT154" s="7" t="s">
        <v>53</v>
      </c>
      <c r="AU154" s="6"/>
    </row>
    <row r="155" spans="1:47" s="3" customFormat="1" x14ac:dyDescent="0.2">
      <c r="A155" s="7" t="s">
        <v>171</v>
      </c>
      <c r="B155" s="16">
        <v>3.0150000000000001</v>
      </c>
      <c r="C155" s="8"/>
      <c r="D155" s="7">
        <v>0.77500000000000002</v>
      </c>
      <c r="E155" s="7"/>
      <c r="F155" s="7">
        <v>0</v>
      </c>
      <c r="G155" s="7"/>
      <c r="H155" s="7">
        <v>0</v>
      </c>
      <c r="I155" s="3">
        <f>D155+F155+H155</f>
        <v>0.77500000000000002</v>
      </c>
      <c r="J155" s="7"/>
      <c r="K155" s="18">
        <v>2.5499999999999998</v>
      </c>
      <c r="L155" s="7">
        <v>1</v>
      </c>
      <c r="M155" s="7">
        <v>0</v>
      </c>
      <c r="N155" s="7">
        <v>1</v>
      </c>
      <c r="O155" s="7" t="s">
        <v>172</v>
      </c>
      <c r="P155" s="7">
        <v>1</v>
      </c>
      <c r="Q155" s="7" t="s">
        <v>173</v>
      </c>
      <c r="R155" s="7">
        <v>0</v>
      </c>
      <c r="S155">
        <f>4.72/2</f>
        <v>2.36</v>
      </c>
      <c r="T155">
        <f>1.881/2</f>
        <v>0.9405</v>
      </c>
      <c r="U155" s="7"/>
      <c r="V155" s="7">
        <v>3.8780000000000001</v>
      </c>
      <c r="W155" s="7">
        <v>0</v>
      </c>
      <c r="X155" s="7">
        <v>0</v>
      </c>
      <c r="Y155" s="7">
        <v>3.8780000000000001</v>
      </c>
      <c r="Z155" s="7">
        <v>11.016</v>
      </c>
      <c r="AA155" s="7">
        <v>0</v>
      </c>
      <c r="AB155" s="7">
        <v>10.6684</v>
      </c>
      <c r="AC155" s="7">
        <v>0</v>
      </c>
      <c r="AD155" s="7">
        <v>0</v>
      </c>
      <c r="AE155" s="3">
        <f>SUM(Z155:AD155)</f>
        <v>21.6844</v>
      </c>
      <c r="AF155" s="7">
        <v>0</v>
      </c>
      <c r="AG155" s="7">
        <f>0.977</f>
        <v>0.97699999999999998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3">
        <f>SUM(AG155:AM155)</f>
        <v>0.97699999999999998</v>
      </c>
      <c r="AO155" s="7">
        <v>0.37</v>
      </c>
      <c r="AP155" s="7">
        <v>0.40500000000000003</v>
      </c>
      <c r="AQ155" s="7">
        <v>0</v>
      </c>
      <c r="AR155" s="7">
        <v>0</v>
      </c>
      <c r="AS155" s="3">
        <f>SUM(AO155:AR155)</f>
        <v>0.77500000000000002</v>
      </c>
      <c r="AT155" s="7" t="s">
        <v>53</v>
      </c>
      <c r="AU155" s="6"/>
    </row>
    <row r="156" spans="1:47" s="3" customFormat="1" x14ac:dyDescent="0.2">
      <c r="A156" s="7" t="s">
        <v>276</v>
      </c>
      <c r="B156" s="16">
        <v>3.0150000000000001</v>
      </c>
      <c r="C156" s="8"/>
      <c r="D156" s="7">
        <v>0.77500000000000002</v>
      </c>
      <c r="E156" s="7"/>
      <c r="F156" s="7">
        <v>0</v>
      </c>
      <c r="G156" s="7"/>
      <c r="H156" s="7">
        <v>0</v>
      </c>
      <c r="I156" s="3">
        <f>D156+F156+H156</f>
        <v>0.77500000000000002</v>
      </c>
      <c r="J156" s="7"/>
      <c r="K156" s="18">
        <v>2.9609999999999999</v>
      </c>
      <c r="L156" s="7">
        <v>1</v>
      </c>
      <c r="M156" s="7">
        <v>0</v>
      </c>
      <c r="N156" s="7">
        <v>1</v>
      </c>
      <c r="O156" s="7" t="s">
        <v>81</v>
      </c>
      <c r="P156" s="7">
        <v>1</v>
      </c>
      <c r="Q156" s="7" t="s">
        <v>67</v>
      </c>
      <c r="R156" s="7">
        <v>0</v>
      </c>
      <c r="S156">
        <f>4.72/2</f>
        <v>2.36</v>
      </c>
      <c r="T156">
        <f>1.881/2</f>
        <v>0.9405</v>
      </c>
      <c r="U156" s="7"/>
      <c r="V156" s="7">
        <v>3.8780000000000001</v>
      </c>
      <c r="W156" s="7">
        <v>3.8780000000000001</v>
      </c>
      <c r="X156" s="7">
        <v>3.8780000000000001</v>
      </c>
      <c r="Y156" s="7">
        <v>3.8780000000000001</v>
      </c>
      <c r="Z156" s="7">
        <v>11.016</v>
      </c>
      <c r="AA156" s="7">
        <v>0</v>
      </c>
      <c r="AB156" s="7">
        <v>10.6684</v>
      </c>
      <c r="AC156" s="7">
        <v>0</v>
      </c>
      <c r="AD156" s="7">
        <v>0</v>
      </c>
      <c r="AE156" s="3">
        <f>SUM(Z156:AD156)</f>
        <v>21.6844</v>
      </c>
      <c r="AF156" s="7">
        <v>0</v>
      </c>
      <c r="AG156" s="7">
        <f>0.977</f>
        <v>0.97699999999999998</v>
      </c>
      <c r="AH156" s="7">
        <v>0</v>
      </c>
      <c r="AI156" s="7">
        <v>0</v>
      </c>
      <c r="AJ156" s="7">
        <v>0</v>
      </c>
      <c r="AK156" s="7">
        <v>0</v>
      </c>
      <c r="AL156" s="7">
        <v>0.53500000000000003</v>
      </c>
      <c r="AM156" s="7">
        <v>0</v>
      </c>
      <c r="AN156" s="3">
        <f>SUM(AG156:AM156)</f>
        <v>1.512</v>
      </c>
      <c r="AO156" s="7">
        <v>0.37</v>
      </c>
      <c r="AP156" s="7">
        <v>0.40500000000000003</v>
      </c>
      <c r="AQ156" s="7">
        <v>0</v>
      </c>
      <c r="AR156" s="7">
        <v>0</v>
      </c>
      <c r="AS156" s="3">
        <f>SUM(AO156:AR156)</f>
        <v>0.77500000000000002</v>
      </c>
      <c r="AT156" s="7" t="s">
        <v>53</v>
      </c>
      <c r="AU156" s="7"/>
    </row>
    <row r="157" spans="1:47" s="3" customFormat="1" x14ac:dyDescent="0.2">
      <c r="A157" s="7" t="s">
        <v>279</v>
      </c>
      <c r="B157" s="16">
        <v>3.0150000000000001</v>
      </c>
      <c r="C157" s="8"/>
      <c r="D157" s="7">
        <v>0.77500000000000002</v>
      </c>
      <c r="E157" s="7"/>
      <c r="F157" s="7">
        <v>0</v>
      </c>
      <c r="G157" s="7"/>
      <c r="H157" s="7">
        <v>0</v>
      </c>
      <c r="I157" s="3">
        <f>D157+F157+H157</f>
        <v>0.77500000000000002</v>
      </c>
      <c r="J157" s="7"/>
      <c r="K157" s="18">
        <v>2.5499999999999998</v>
      </c>
      <c r="L157" s="7">
        <v>1</v>
      </c>
      <c r="M157" s="7">
        <v>0</v>
      </c>
      <c r="N157" s="7">
        <v>1</v>
      </c>
      <c r="O157" s="7" t="s">
        <v>90</v>
      </c>
      <c r="P157" s="7">
        <v>0</v>
      </c>
      <c r="Q157" s="7"/>
      <c r="R157" s="7">
        <v>0</v>
      </c>
      <c r="S157">
        <f>4.72/2</f>
        <v>2.36</v>
      </c>
      <c r="T157">
        <f>1.881/2</f>
        <v>0.9405</v>
      </c>
      <c r="U157" s="7"/>
      <c r="V157" s="7">
        <v>3.8780000000000001</v>
      </c>
      <c r="W157" s="7">
        <v>0</v>
      </c>
      <c r="X157" s="7">
        <v>3.8780000000000001</v>
      </c>
      <c r="Y157" s="7">
        <v>3.8780000000000001</v>
      </c>
      <c r="Z157" s="7">
        <v>11.016</v>
      </c>
      <c r="AA157" s="7">
        <v>0</v>
      </c>
      <c r="AB157" s="7">
        <v>10.6684</v>
      </c>
      <c r="AC157" s="7">
        <v>0</v>
      </c>
      <c r="AD157" s="7">
        <v>0</v>
      </c>
      <c r="AE157" s="3">
        <f>SUM(Z157:AD157)</f>
        <v>21.6844</v>
      </c>
      <c r="AF157" s="7">
        <v>0</v>
      </c>
      <c r="AG157" s="7">
        <f>0.977</f>
        <v>0.97699999999999998</v>
      </c>
      <c r="AH157" s="7">
        <v>0</v>
      </c>
      <c r="AI157" s="7">
        <v>0</v>
      </c>
      <c r="AJ157" s="7">
        <v>0</v>
      </c>
      <c r="AK157" s="7">
        <v>0</v>
      </c>
      <c r="AL157" s="7">
        <v>0.53500000000000003</v>
      </c>
      <c r="AM157" s="7">
        <v>0</v>
      </c>
      <c r="AN157" s="3">
        <f>SUM(AG157:AM157)</f>
        <v>1.512</v>
      </c>
      <c r="AO157" s="7">
        <v>0.37</v>
      </c>
      <c r="AP157" s="7">
        <v>0</v>
      </c>
      <c r="AQ157" s="7">
        <v>0</v>
      </c>
      <c r="AR157" s="7">
        <v>0</v>
      </c>
      <c r="AS157" s="3">
        <f>SUM(AO157:AR157)</f>
        <v>0.37</v>
      </c>
      <c r="AT157" s="7" t="s">
        <v>53</v>
      </c>
      <c r="AU157" s="7"/>
    </row>
    <row r="158" spans="1:47" s="3" customFormat="1" x14ac:dyDescent="0.2">
      <c r="A158" s="7" t="s">
        <v>288</v>
      </c>
      <c r="B158" s="16">
        <v>3.0150000000000001</v>
      </c>
      <c r="C158" s="8"/>
      <c r="D158" s="7">
        <v>0.77500000000000002</v>
      </c>
      <c r="E158" s="7"/>
      <c r="F158" s="7">
        <v>0</v>
      </c>
      <c r="G158" s="7"/>
      <c r="H158" s="7">
        <v>0</v>
      </c>
      <c r="I158" s="3">
        <f>D158+F158+H158</f>
        <v>0.77500000000000002</v>
      </c>
      <c r="J158" s="7" t="s">
        <v>289</v>
      </c>
      <c r="K158" s="18">
        <v>2.9609999999999999</v>
      </c>
      <c r="L158" s="7">
        <v>1</v>
      </c>
      <c r="M158" s="7">
        <v>0</v>
      </c>
      <c r="N158" s="7">
        <v>1</v>
      </c>
      <c r="O158" s="7" t="s">
        <v>90</v>
      </c>
      <c r="P158" s="7">
        <v>1</v>
      </c>
      <c r="Q158" s="7" t="s">
        <v>46</v>
      </c>
      <c r="R158" s="7">
        <v>0</v>
      </c>
      <c r="S158">
        <f>4.72/2</f>
        <v>2.36</v>
      </c>
      <c r="T158">
        <f>1.881/2</f>
        <v>0.9405</v>
      </c>
      <c r="U158" s="7"/>
      <c r="V158" s="7">
        <v>3.8780000000000001</v>
      </c>
      <c r="W158" s="7">
        <v>0</v>
      </c>
      <c r="X158" s="7">
        <v>0</v>
      </c>
      <c r="Y158" s="7">
        <v>3.8780000000000001</v>
      </c>
      <c r="Z158" s="7">
        <v>11.016</v>
      </c>
      <c r="AA158" s="7">
        <v>0</v>
      </c>
      <c r="AB158" s="7">
        <v>10.6684</v>
      </c>
      <c r="AC158" s="7">
        <v>0</v>
      </c>
      <c r="AD158" s="7">
        <v>0</v>
      </c>
      <c r="AE158" s="3">
        <f>SUM(Z158:AD158)</f>
        <v>21.6844</v>
      </c>
      <c r="AF158" s="7">
        <v>0</v>
      </c>
      <c r="AG158" s="7">
        <f>0.977</f>
        <v>0.97699999999999998</v>
      </c>
      <c r="AH158" s="7">
        <v>0</v>
      </c>
      <c r="AI158" s="7">
        <v>0</v>
      </c>
      <c r="AJ158" s="7">
        <v>0</v>
      </c>
      <c r="AK158" s="7">
        <v>0</v>
      </c>
      <c r="AL158" s="7">
        <v>0.53500000000000003</v>
      </c>
      <c r="AM158" s="7">
        <v>0</v>
      </c>
      <c r="AN158" s="3">
        <f>SUM(AG158:AM158)</f>
        <v>1.512</v>
      </c>
      <c r="AO158" s="7">
        <v>0.37</v>
      </c>
      <c r="AP158" s="7">
        <v>0.40500000000000003</v>
      </c>
      <c r="AQ158" s="7">
        <v>0</v>
      </c>
      <c r="AR158" s="7">
        <v>1.2529999999999999</v>
      </c>
      <c r="AS158" s="3">
        <f>SUM(AO158:AR158)</f>
        <v>2.028</v>
      </c>
      <c r="AT158" s="7" t="s">
        <v>53</v>
      </c>
      <c r="AU158" s="7"/>
    </row>
    <row r="159" spans="1:47" s="3" customFormat="1" x14ac:dyDescent="0.2">
      <c r="A159" s="7" t="s">
        <v>290</v>
      </c>
      <c r="B159" s="16">
        <v>3.0150000000000001</v>
      </c>
      <c r="C159" s="8"/>
      <c r="D159" s="7">
        <v>0.77500000000000002</v>
      </c>
      <c r="E159" s="7"/>
      <c r="F159" s="7">
        <v>0</v>
      </c>
      <c r="G159" s="7"/>
      <c r="H159" s="7">
        <v>0</v>
      </c>
      <c r="I159" s="3">
        <f>D159+F159+H159</f>
        <v>0.77500000000000002</v>
      </c>
      <c r="J159" s="7"/>
      <c r="K159" s="18">
        <v>2.9609999999999999</v>
      </c>
      <c r="L159" s="7">
        <v>1</v>
      </c>
      <c r="M159" s="7">
        <v>0</v>
      </c>
      <c r="N159" s="7">
        <v>1</v>
      </c>
      <c r="O159" s="7" t="s">
        <v>52</v>
      </c>
      <c r="P159" s="7">
        <v>1</v>
      </c>
      <c r="Q159" s="7" t="s">
        <v>46</v>
      </c>
      <c r="R159" s="7">
        <v>0</v>
      </c>
      <c r="S159">
        <f>4.72/2</f>
        <v>2.36</v>
      </c>
      <c r="T159">
        <f>1.881/2</f>
        <v>0.9405</v>
      </c>
      <c r="U159" s="7"/>
      <c r="V159" s="7">
        <v>3.8780000000000001</v>
      </c>
      <c r="W159" s="7">
        <v>0</v>
      </c>
      <c r="X159" s="7">
        <v>0</v>
      </c>
      <c r="Y159" s="7">
        <v>3.8780000000000001</v>
      </c>
      <c r="Z159" s="7">
        <v>11.016</v>
      </c>
      <c r="AA159" s="7">
        <v>0</v>
      </c>
      <c r="AB159" s="7">
        <v>10.6684</v>
      </c>
      <c r="AC159" s="7">
        <v>0</v>
      </c>
      <c r="AD159" s="7">
        <v>0</v>
      </c>
      <c r="AE159" s="3">
        <f>SUM(Z159:AD159)</f>
        <v>21.6844</v>
      </c>
      <c r="AF159" s="7">
        <v>0</v>
      </c>
      <c r="AG159" s="7">
        <f>0.977</f>
        <v>0.97699999999999998</v>
      </c>
      <c r="AH159" s="7">
        <v>0.96099999999999997</v>
      </c>
      <c r="AI159" s="7">
        <v>0</v>
      </c>
      <c r="AJ159" s="7">
        <v>0</v>
      </c>
      <c r="AK159" s="7">
        <v>0.624</v>
      </c>
      <c r="AL159" s="7">
        <v>0</v>
      </c>
      <c r="AM159" s="7">
        <v>0</v>
      </c>
      <c r="AN159" s="3">
        <f>SUM(AG159:AM159)</f>
        <v>2.5619999999999998</v>
      </c>
      <c r="AO159" s="7">
        <v>0.37</v>
      </c>
      <c r="AP159" s="7">
        <v>0.40500000000000003</v>
      </c>
      <c r="AQ159" s="7">
        <v>0</v>
      </c>
      <c r="AR159" s="7">
        <v>0</v>
      </c>
      <c r="AS159" s="3">
        <f>SUM(AO159:AR159)</f>
        <v>0.77500000000000002</v>
      </c>
      <c r="AT159" s="7" t="s">
        <v>53</v>
      </c>
      <c r="AU159" s="7"/>
    </row>
    <row r="160" spans="1:47" s="3" customFormat="1" x14ac:dyDescent="0.2">
      <c r="A160" s="7" t="s">
        <v>292</v>
      </c>
      <c r="B160" s="16">
        <v>3.0150000000000001</v>
      </c>
      <c r="C160" s="8"/>
      <c r="D160" s="7">
        <v>0.77500000000000002</v>
      </c>
      <c r="E160" s="7"/>
      <c r="F160" s="7">
        <v>0</v>
      </c>
      <c r="G160" s="7"/>
      <c r="H160" s="7">
        <v>0</v>
      </c>
      <c r="I160" s="3">
        <f>D160+F160+H160</f>
        <v>0.77500000000000002</v>
      </c>
      <c r="J160" s="7"/>
      <c r="K160" s="18">
        <v>2.9609999999999999</v>
      </c>
      <c r="L160" s="7">
        <v>1</v>
      </c>
      <c r="M160" s="7">
        <v>0</v>
      </c>
      <c r="N160" s="7">
        <v>1</v>
      </c>
      <c r="O160" s="7" t="s">
        <v>90</v>
      </c>
      <c r="P160" s="7">
        <v>1</v>
      </c>
      <c r="Q160" s="7" t="s">
        <v>46</v>
      </c>
      <c r="R160" s="7">
        <v>4.6509999999999998</v>
      </c>
      <c r="S160">
        <f>4.72/2</f>
        <v>2.36</v>
      </c>
      <c r="T160">
        <f>1.881/2</f>
        <v>0.9405</v>
      </c>
      <c r="U160" s="7"/>
      <c r="V160" s="7">
        <v>3.8780000000000001</v>
      </c>
      <c r="W160" s="7">
        <v>3.8780000000000001</v>
      </c>
      <c r="X160" s="7">
        <v>0</v>
      </c>
      <c r="Y160" s="7">
        <v>3.8780000000000001</v>
      </c>
      <c r="Z160" s="7">
        <v>11.016</v>
      </c>
      <c r="AA160" s="7">
        <v>0</v>
      </c>
      <c r="AB160" s="7">
        <v>10.6684</v>
      </c>
      <c r="AC160" s="7">
        <v>0</v>
      </c>
      <c r="AD160" s="7">
        <v>0</v>
      </c>
      <c r="AE160" s="3">
        <f>SUM(Z160:AD160)</f>
        <v>21.6844</v>
      </c>
      <c r="AF160" s="7">
        <v>0</v>
      </c>
      <c r="AG160" s="7">
        <f>0.977</f>
        <v>0.97699999999999998</v>
      </c>
      <c r="AH160" s="7">
        <v>0.96099999999999997</v>
      </c>
      <c r="AI160" s="7">
        <v>0</v>
      </c>
      <c r="AJ160" s="7">
        <v>0</v>
      </c>
      <c r="AK160" s="7">
        <v>0.624</v>
      </c>
      <c r="AL160" s="7">
        <v>0</v>
      </c>
      <c r="AM160" s="7">
        <v>0</v>
      </c>
      <c r="AN160" s="3">
        <f>SUM(AG160:AM160)</f>
        <v>2.5619999999999998</v>
      </c>
      <c r="AO160" s="7">
        <v>0.37</v>
      </c>
      <c r="AP160" s="7">
        <v>0.40500000000000003</v>
      </c>
      <c r="AQ160" s="7">
        <v>0</v>
      </c>
      <c r="AR160" s="7">
        <v>1.2529999999999999</v>
      </c>
      <c r="AS160" s="3">
        <f>SUM(AO160:AR160)</f>
        <v>2.028</v>
      </c>
      <c r="AT160" s="7" t="s">
        <v>53</v>
      </c>
      <c r="AU160" s="7"/>
    </row>
    <row r="161" spans="1:47" s="3" customFormat="1" x14ac:dyDescent="0.2">
      <c r="A161" s="7" t="s">
        <v>303</v>
      </c>
      <c r="B161" s="16">
        <v>3.0150000000000001</v>
      </c>
      <c r="C161" s="8"/>
      <c r="D161" s="7">
        <v>0.77500000000000002</v>
      </c>
      <c r="E161" s="7"/>
      <c r="F161" s="7">
        <v>0</v>
      </c>
      <c r="G161" s="7"/>
      <c r="H161" s="7">
        <v>0</v>
      </c>
      <c r="I161" s="3">
        <f>D161+F161+H161</f>
        <v>0.77500000000000002</v>
      </c>
      <c r="J161" s="7"/>
      <c r="K161" s="18">
        <v>2.5499999999999998</v>
      </c>
      <c r="L161" s="7">
        <v>1</v>
      </c>
      <c r="M161" s="7">
        <v>0</v>
      </c>
      <c r="N161" s="7">
        <v>1</v>
      </c>
      <c r="O161" s="7" t="s">
        <v>90</v>
      </c>
      <c r="P161" s="7">
        <v>1</v>
      </c>
      <c r="Q161" s="7" t="s">
        <v>46</v>
      </c>
      <c r="R161" s="7">
        <v>0</v>
      </c>
      <c r="S161">
        <f>4.72/2</f>
        <v>2.36</v>
      </c>
      <c r="T161">
        <f>1.881/2</f>
        <v>0.9405</v>
      </c>
      <c r="U161" s="7"/>
      <c r="V161" s="7">
        <v>0</v>
      </c>
      <c r="W161" s="7">
        <v>3.8780000000000001</v>
      </c>
      <c r="X161" s="7">
        <v>3.8780000000000001</v>
      </c>
      <c r="Y161" s="7">
        <v>3.8780000000000001</v>
      </c>
      <c r="Z161" s="7">
        <v>11.016</v>
      </c>
      <c r="AA161" s="7">
        <v>0</v>
      </c>
      <c r="AB161" s="7">
        <v>10.6684</v>
      </c>
      <c r="AC161" s="7">
        <v>0</v>
      </c>
      <c r="AD161" s="7">
        <v>0</v>
      </c>
      <c r="AE161" s="3">
        <f>SUM(Z161:AD161)</f>
        <v>21.6844</v>
      </c>
      <c r="AF161" s="7">
        <v>0</v>
      </c>
      <c r="AG161" s="7">
        <f>0.977</f>
        <v>0.97699999999999998</v>
      </c>
      <c r="AH161" s="7">
        <v>0.96099999999999997</v>
      </c>
      <c r="AI161" s="7">
        <v>0</v>
      </c>
      <c r="AJ161" s="7">
        <v>0</v>
      </c>
      <c r="AK161" s="7">
        <v>0</v>
      </c>
      <c r="AL161" s="7">
        <v>0.53500000000000003</v>
      </c>
      <c r="AM161" s="7">
        <v>0</v>
      </c>
      <c r="AN161" s="3">
        <f>SUM(AG161:AM161)</f>
        <v>2.4729999999999999</v>
      </c>
      <c r="AO161" s="7">
        <v>0.37</v>
      </c>
      <c r="AP161" s="7">
        <v>0.40500000000000003</v>
      </c>
      <c r="AQ161" s="7">
        <v>0</v>
      </c>
      <c r="AR161" s="7">
        <v>1.2529999999999999</v>
      </c>
      <c r="AS161" s="3">
        <f>SUM(AO161:AR161)</f>
        <v>2.028</v>
      </c>
      <c r="AT161" s="7" t="s">
        <v>53</v>
      </c>
    </row>
    <row r="162" spans="1:47" s="3" customFormat="1" x14ac:dyDescent="0.2">
      <c r="A162" s="7" t="s">
        <v>150</v>
      </c>
      <c r="B162" s="16">
        <v>3.0150000000000001</v>
      </c>
      <c r="C162" s="8"/>
      <c r="D162" s="7">
        <v>0.77500000000000002</v>
      </c>
      <c r="E162" s="7"/>
      <c r="F162" s="7">
        <v>0</v>
      </c>
      <c r="G162" s="7"/>
      <c r="H162" s="7">
        <v>0</v>
      </c>
      <c r="I162" s="3">
        <f>D162+F162+H162</f>
        <v>0.77500000000000002</v>
      </c>
      <c r="J162" s="7"/>
      <c r="K162" s="18">
        <v>0.95199999999999996</v>
      </c>
      <c r="L162" s="7">
        <v>1</v>
      </c>
      <c r="M162" s="7">
        <v>0</v>
      </c>
      <c r="N162" s="7">
        <v>1</v>
      </c>
      <c r="O162" s="7" t="s">
        <v>52</v>
      </c>
      <c r="P162" s="7">
        <v>0</v>
      </c>
      <c r="Q162" s="7"/>
      <c r="R162" s="7">
        <v>0</v>
      </c>
      <c r="S162">
        <f>4.72/2</f>
        <v>2.36</v>
      </c>
      <c r="T162">
        <f>1.881/2</f>
        <v>0.9405</v>
      </c>
      <c r="U162" s="7" t="s">
        <v>46</v>
      </c>
      <c r="V162" s="7">
        <v>3.8780000000000001</v>
      </c>
      <c r="W162" s="7">
        <v>3.8780000000000001</v>
      </c>
      <c r="X162" s="7">
        <v>3.8780000000000001</v>
      </c>
      <c r="Y162" s="7">
        <v>3.8780000000000001</v>
      </c>
      <c r="Z162" s="7">
        <v>0</v>
      </c>
      <c r="AA162" s="7">
        <v>0</v>
      </c>
      <c r="AB162" s="7">
        <v>0</v>
      </c>
      <c r="AC162" s="7">
        <v>16.876999999999999</v>
      </c>
      <c r="AD162" s="7">
        <v>9.5329999999999995</v>
      </c>
      <c r="AE162" s="3">
        <f>SUM(Z162:AD162)</f>
        <v>26.409999999999997</v>
      </c>
      <c r="AF162" s="7">
        <v>0</v>
      </c>
      <c r="AG162" s="7">
        <f>0.977</f>
        <v>0.97699999999999998</v>
      </c>
      <c r="AH162" s="7">
        <v>0.96099999999999997</v>
      </c>
      <c r="AI162" s="7">
        <v>1.9490000000000001</v>
      </c>
      <c r="AJ162" s="7">
        <v>0</v>
      </c>
      <c r="AK162" s="7">
        <v>0</v>
      </c>
      <c r="AL162" s="7">
        <v>0.53500000000000003</v>
      </c>
      <c r="AM162" s="7">
        <v>0</v>
      </c>
      <c r="AN162" s="3">
        <f>SUM(AG162:AM162)</f>
        <v>4.4219999999999997</v>
      </c>
      <c r="AO162" s="7">
        <v>0</v>
      </c>
      <c r="AP162" s="7">
        <v>0.40500000000000003</v>
      </c>
      <c r="AQ162" s="7">
        <v>0</v>
      </c>
      <c r="AR162" s="7">
        <v>0</v>
      </c>
      <c r="AS162" s="3">
        <f>SUM(AO162:AR162)</f>
        <v>0.40500000000000003</v>
      </c>
      <c r="AT162" s="7" t="s">
        <v>53</v>
      </c>
      <c r="AU162" s="7"/>
    </row>
    <row r="163" spans="1:47" s="6" customFormat="1" x14ac:dyDescent="0.2">
      <c r="A163" s="7" t="s">
        <v>93</v>
      </c>
      <c r="B163" s="16">
        <v>3.0150000000000001</v>
      </c>
      <c r="C163" s="8"/>
      <c r="D163" s="7">
        <v>0</v>
      </c>
      <c r="E163" s="7"/>
      <c r="F163" s="7">
        <v>0</v>
      </c>
      <c r="G163" s="7"/>
      <c r="H163" s="7">
        <v>3.5950000000000002</v>
      </c>
      <c r="I163" s="3">
        <f>D163+F163+H163</f>
        <v>3.5950000000000002</v>
      </c>
      <c r="J163" s="7"/>
      <c r="K163" s="18">
        <v>2.9609999999999999</v>
      </c>
      <c r="L163" s="7">
        <v>1</v>
      </c>
      <c r="M163" s="7">
        <v>0</v>
      </c>
      <c r="N163" s="7">
        <v>1</v>
      </c>
      <c r="O163" s="7" t="s">
        <v>52</v>
      </c>
      <c r="P163" s="7">
        <v>1</v>
      </c>
      <c r="Q163" s="7" t="s">
        <v>46</v>
      </c>
      <c r="R163" s="7">
        <v>0</v>
      </c>
      <c r="S163">
        <f>4.72/2</f>
        <v>2.36</v>
      </c>
      <c r="T163">
        <f>1.881/2</f>
        <v>0.9405</v>
      </c>
      <c r="U163" s="7"/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10.6684</v>
      </c>
      <c r="AC163" s="7">
        <v>16.876999999999999</v>
      </c>
      <c r="AD163" s="7">
        <v>0</v>
      </c>
      <c r="AE163" s="3">
        <f>SUM(Z163:AD163)</f>
        <v>27.545400000000001</v>
      </c>
      <c r="AF163" s="7">
        <v>0</v>
      </c>
      <c r="AG163" s="7">
        <f>0.977</f>
        <v>0.97699999999999998</v>
      </c>
      <c r="AH163" s="7">
        <v>0.96099999999999997</v>
      </c>
      <c r="AI163" s="7">
        <v>1.9490000000000001</v>
      </c>
      <c r="AJ163" s="7">
        <v>0</v>
      </c>
      <c r="AK163" s="7">
        <v>0.624</v>
      </c>
      <c r="AL163" s="7">
        <v>0</v>
      </c>
      <c r="AM163" s="7">
        <v>0</v>
      </c>
      <c r="AN163" s="3">
        <f>SUM(AG163:AM163)</f>
        <v>4.5110000000000001</v>
      </c>
      <c r="AO163" s="7">
        <v>0.37</v>
      </c>
      <c r="AP163" s="7">
        <v>0.40500000000000003</v>
      </c>
      <c r="AQ163" s="7">
        <v>0</v>
      </c>
      <c r="AR163" s="7">
        <v>1.2529999999999999</v>
      </c>
      <c r="AS163" s="3">
        <f>SUM(AO163:AR163)</f>
        <v>2.028</v>
      </c>
      <c r="AT163" s="7" t="s">
        <v>53</v>
      </c>
    </row>
    <row r="164" spans="1:47" s="7" customFormat="1" x14ac:dyDescent="0.2">
      <c r="A164" s="7" t="s">
        <v>94</v>
      </c>
      <c r="B164" s="16">
        <v>3.0150000000000001</v>
      </c>
      <c r="C164" s="5">
        <v>0.7</v>
      </c>
      <c r="D164" s="3">
        <f>C164*0.775</f>
        <v>0.54249999999999998</v>
      </c>
      <c r="F164" s="7">
        <v>0</v>
      </c>
      <c r="G164" s="7">
        <v>0.3</v>
      </c>
      <c r="H164" s="7">
        <f>3.595 *G164</f>
        <v>1.0785</v>
      </c>
      <c r="I164" s="3">
        <f>D164+F164+H164</f>
        <v>1.621</v>
      </c>
      <c r="J164" s="7" t="s">
        <v>69</v>
      </c>
      <c r="K164" s="18">
        <v>2.9609999999999999</v>
      </c>
      <c r="L164" s="7">
        <v>1</v>
      </c>
      <c r="M164" s="7">
        <v>0</v>
      </c>
      <c r="N164" s="7">
        <v>1</v>
      </c>
      <c r="O164" s="7" t="s">
        <v>70</v>
      </c>
      <c r="P164" s="7">
        <v>1</v>
      </c>
      <c r="Q164" s="7" t="s">
        <v>46</v>
      </c>
      <c r="R164" s="7">
        <v>0</v>
      </c>
      <c r="S164">
        <f>4.72/2</f>
        <v>2.36</v>
      </c>
      <c r="T164">
        <f>1.881/2</f>
        <v>0.9405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10.6684</v>
      </c>
      <c r="AC164" s="7">
        <v>16.876999999999999</v>
      </c>
      <c r="AD164" s="7">
        <v>0</v>
      </c>
      <c r="AE164" s="3">
        <f>SUM(Z164:AD164)</f>
        <v>27.545400000000001</v>
      </c>
      <c r="AF164" s="7">
        <v>0</v>
      </c>
      <c r="AG164" s="7">
        <f>0.977</f>
        <v>0.97699999999999998</v>
      </c>
      <c r="AH164" s="7">
        <v>0.96099999999999997</v>
      </c>
      <c r="AI164" s="7">
        <v>1.9490000000000001</v>
      </c>
      <c r="AJ164" s="7">
        <v>0</v>
      </c>
      <c r="AK164" s="7">
        <v>0.624</v>
      </c>
      <c r="AL164" s="7">
        <v>0</v>
      </c>
      <c r="AM164" s="7">
        <v>0</v>
      </c>
      <c r="AN164" s="3">
        <f>SUM(AG164:AM164)</f>
        <v>4.5110000000000001</v>
      </c>
      <c r="AO164" s="7">
        <v>0.37</v>
      </c>
      <c r="AP164" s="7">
        <v>0.40500000000000003</v>
      </c>
      <c r="AQ164" s="7">
        <v>0</v>
      </c>
      <c r="AR164" s="7">
        <v>1.2529999999999999</v>
      </c>
      <c r="AS164" s="3">
        <f>SUM(AO164:AR164)</f>
        <v>2.028</v>
      </c>
      <c r="AT164" s="7" t="s">
        <v>53</v>
      </c>
      <c r="AU164" s="6"/>
    </row>
    <row r="165" spans="1:47" s="7" customFormat="1" x14ac:dyDescent="0.2">
      <c r="A165" s="7" t="s">
        <v>159</v>
      </c>
      <c r="B165" s="16">
        <v>3.0150000000000001</v>
      </c>
      <c r="C165" s="8"/>
      <c r="D165" s="7">
        <v>0.77500000000000002</v>
      </c>
      <c r="F165" s="7">
        <v>0</v>
      </c>
      <c r="H165" s="7">
        <v>0</v>
      </c>
      <c r="I165" s="3">
        <f>D165+F165+H165</f>
        <v>0.77500000000000002</v>
      </c>
      <c r="K165" s="18">
        <v>2.5499999999999998</v>
      </c>
      <c r="L165" s="7">
        <v>1</v>
      </c>
      <c r="M165" s="7">
        <v>0</v>
      </c>
      <c r="N165" s="7">
        <v>1</v>
      </c>
      <c r="O165" s="7" t="s">
        <v>70</v>
      </c>
      <c r="P165" s="7">
        <v>1</v>
      </c>
      <c r="Q165" s="7" t="s">
        <v>46</v>
      </c>
      <c r="R165" s="7">
        <v>0</v>
      </c>
      <c r="S165">
        <f>4.72/2</f>
        <v>2.36</v>
      </c>
      <c r="T165">
        <f>1.881/2</f>
        <v>0.9405</v>
      </c>
      <c r="U165" s="7" t="s">
        <v>160</v>
      </c>
      <c r="V165" s="7">
        <v>3.8780000000000001</v>
      </c>
      <c r="W165" s="7">
        <v>0</v>
      </c>
      <c r="X165" s="7">
        <v>0</v>
      </c>
      <c r="Y165" s="7">
        <v>3.8780000000000001</v>
      </c>
      <c r="Z165" s="7">
        <v>0</v>
      </c>
      <c r="AA165" s="7">
        <v>0</v>
      </c>
      <c r="AB165" s="7">
        <v>10.6684</v>
      </c>
      <c r="AC165" s="7">
        <v>16.876999999999999</v>
      </c>
      <c r="AD165" s="7">
        <v>0</v>
      </c>
      <c r="AE165" s="3">
        <f>SUM(Z165:AD165)</f>
        <v>27.545400000000001</v>
      </c>
      <c r="AF165" s="7">
        <v>0</v>
      </c>
      <c r="AG165" s="7">
        <f>0.977</f>
        <v>0.97699999999999998</v>
      </c>
      <c r="AH165" s="7">
        <v>0</v>
      </c>
      <c r="AI165" s="7">
        <v>1.9490000000000001</v>
      </c>
      <c r="AJ165" s="7">
        <v>0</v>
      </c>
      <c r="AK165" s="7">
        <v>0.624</v>
      </c>
      <c r="AL165" s="7">
        <v>0</v>
      </c>
      <c r="AM165" s="7">
        <v>0</v>
      </c>
      <c r="AN165" s="3">
        <f>SUM(AG165:AM165)</f>
        <v>3.5500000000000003</v>
      </c>
      <c r="AO165" s="7">
        <v>0.37</v>
      </c>
      <c r="AP165" s="7">
        <v>0.40500000000000003</v>
      </c>
      <c r="AQ165" s="7">
        <v>0</v>
      </c>
      <c r="AR165" s="7">
        <v>0</v>
      </c>
      <c r="AS165" s="3">
        <f>SUM(AO165:AR165)</f>
        <v>0.77500000000000002</v>
      </c>
      <c r="AT165" s="7" t="s">
        <v>53</v>
      </c>
      <c r="AU165" s="6"/>
    </row>
    <row r="166" spans="1:47" s="7" customFormat="1" x14ac:dyDescent="0.2">
      <c r="A166" s="7" t="s">
        <v>162</v>
      </c>
      <c r="B166" s="16">
        <v>3.0150000000000001</v>
      </c>
      <c r="C166" s="8"/>
      <c r="D166" s="7">
        <v>0.77500000000000002</v>
      </c>
      <c r="F166" s="7">
        <v>0</v>
      </c>
      <c r="H166" s="7">
        <v>0</v>
      </c>
      <c r="I166" s="3">
        <f>D166+F166+H166</f>
        <v>0.77500000000000002</v>
      </c>
      <c r="K166" s="18">
        <v>2.5499999999999998</v>
      </c>
      <c r="L166" s="7">
        <v>1</v>
      </c>
      <c r="M166" s="7">
        <v>0</v>
      </c>
      <c r="N166" s="7">
        <v>1</v>
      </c>
      <c r="O166" s="7" t="s">
        <v>70</v>
      </c>
      <c r="P166" s="7">
        <v>1</v>
      </c>
      <c r="Q166" s="7" t="s">
        <v>46</v>
      </c>
      <c r="R166" s="7">
        <v>0</v>
      </c>
      <c r="S166">
        <f>4.72/2</f>
        <v>2.36</v>
      </c>
      <c r="T166">
        <f>1.881/2</f>
        <v>0.9405</v>
      </c>
      <c r="V166" s="7">
        <v>3.8780000000000001</v>
      </c>
      <c r="W166" s="7">
        <v>0</v>
      </c>
      <c r="X166" s="7">
        <v>3.8780000000000001</v>
      </c>
      <c r="Y166" s="7">
        <v>3.8780000000000001</v>
      </c>
      <c r="Z166" s="7">
        <v>0</v>
      </c>
      <c r="AA166" s="7">
        <v>0</v>
      </c>
      <c r="AB166" s="7">
        <v>10.6684</v>
      </c>
      <c r="AC166" s="7">
        <v>16.876999999999999</v>
      </c>
      <c r="AD166" s="7">
        <v>0</v>
      </c>
      <c r="AE166" s="3">
        <f>SUM(Z166:AD166)</f>
        <v>27.545400000000001</v>
      </c>
      <c r="AF166" s="7">
        <v>0</v>
      </c>
      <c r="AG166" s="7">
        <f>0.977</f>
        <v>0.97699999999999998</v>
      </c>
      <c r="AH166" s="7">
        <v>0</v>
      </c>
      <c r="AI166" s="7">
        <v>0</v>
      </c>
      <c r="AJ166" s="7">
        <v>0</v>
      </c>
      <c r="AK166" s="7">
        <v>0.624</v>
      </c>
      <c r="AL166" s="7">
        <v>0</v>
      </c>
      <c r="AM166" s="7">
        <v>0</v>
      </c>
      <c r="AN166" s="3">
        <f>SUM(AG166:AM166)</f>
        <v>1.601</v>
      </c>
      <c r="AO166" s="7">
        <v>0.37</v>
      </c>
      <c r="AP166" s="7">
        <v>0.40500000000000003</v>
      </c>
      <c r="AQ166" s="7">
        <v>0</v>
      </c>
      <c r="AR166" s="7">
        <v>1.2529999999999999</v>
      </c>
      <c r="AS166" s="3">
        <f>SUM(AO166:AR166)</f>
        <v>2.028</v>
      </c>
      <c r="AT166" s="7" t="s">
        <v>53</v>
      </c>
      <c r="AU166" s="6"/>
    </row>
    <row r="167" spans="1:47" s="7" customFormat="1" x14ac:dyDescent="0.2">
      <c r="A167" s="7" t="s">
        <v>268</v>
      </c>
      <c r="B167" s="16">
        <v>3.0150000000000001</v>
      </c>
      <c r="C167" s="8"/>
      <c r="D167" s="7">
        <v>0.77500000000000002</v>
      </c>
      <c r="F167" s="7">
        <v>0</v>
      </c>
      <c r="H167" s="7">
        <v>0</v>
      </c>
      <c r="I167" s="3">
        <f>D167+F167+H167</f>
        <v>0.77500000000000002</v>
      </c>
      <c r="K167" s="18">
        <v>2.5499999999999998</v>
      </c>
      <c r="L167" s="7">
        <v>1</v>
      </c>
      <c r="M167" s="7">
        <v>0</v>
      </c>
      <c r="N167" s="7">
        <v>1</v>
      </c>
      <c r="O167" s="7" t="s">
        <v>58</v>
      </c>
      <c r="P167" s="7">
        <v>1</v>
      </c>
      <c r="Q167" s="7" t="s">
        <v>46</v>
      </c>
      <c r="R167" s="7">
        <v>0</v>
      </c>
      <c r="S167">
        <f>4.72/2</f>
        <v>2.36</v>
      </c>
      <c r="T167">
        <f>1.881/2</f>
        <v>0.9405</v>
      </c>
      <c r="V167" s="7">
        <v>3.8780000000000001</v>
      </c>
      <c r="W167" s="7">
        <v>3.8780000000000001</v>
      </c>
      <c r="X167" s="7">
        <v>3.8780000000000001</v>
      </c>
      <c r="Y167" s="7">
        <v>3.8780000000000001</v>
      </c>
      <c r="Z167" s="7">
        <v>0</v>
      </c>
      <c r="AA167" s="7">
        <v>0</v>
      </c>
      <c r="AB167" s="7">
        <v>10.6684</v>
      </c>
      <c r="AC167" s="7">
        <v>16.876999999999999</v>
      </c>
      <c r="AD167" s="7">
        <v>0</v>
      </c>
      <c r="AE167" s="3">
        <f>SUM(Z167:AD167)</f>
        <v>27.545400000000001</v>
      </c>
      <c r="AF167" s="7">
        <v>0</v>
      </c>
      <c r="AG167" s="7">
        <f>0.977</f>
        <v>0.97699999999999998</v>
      </c>
      <c r="AH167" s="7">
        <v>0.96099999999999997</v>
      </c>
      <c r="AI167" s="7">
        <v>1.9490000000000001</v>
      </c>
      <c r="AJ167" s="7">
        <v>0</v>
      </c>
      <c r="AK167" s="7">
        <v>0</v>
      </c>
      <c r="AL167" s="7">
        <v>0.53500000000000003</v>
      </c>
      <c r="AM167" s="7">
        <v>0</v>
      </c>
      <c r="AN167" s="3">
        <f>SUM(AG167:AM167)</f>
        <v>4.4219999999999997</v>
      </c>
      <c r="AO167" s="7">
        <v>0.37</v>
      </c>
      <c r="AP167" s="7">
        <v>0.40500000000000003</v>
      </c>
      <c r="AQ167" s="7">
        <v>0</v>
      </c>
      <c r="AR167" s="7">
        <v>1.2529999999999999</v>
      </c>
      <c r="AS167" s="3">
        <f>SUM(AO167:AR167)</f>
        <v>2.028</v>
      </c>
      <c r="AT167" s="7" t="s">
        <v>53</v>
      </c>
    </row>
    <row r="168" spans="1:47" s="7" customFormat="1" x14ac:dyDescent="0.2">
      <c r="A168" s="7" t="s">
        <v>272</v>
      </c>
      <c r="B168" s="16">
        <v>3.0150000000000001</v>
      </c>
      <c r="C168" s="8"/>
      <c r="D168" s="7">
        <v>0.77500000000000002</v>
      </c>
      <c r="F168" s="7">
        <v>0</v>
      </c>
      <c r="H168" s="7">
        <v>0</v>
      </c>
      <c r="I168" s="3">
        <f>D168+F168+H168</f>
        <v>0.77500000000000002</v>
      </c>
      <c r="K168" s="18">
        <v>2.5499999999999998</v>
      </c>
      <c r="L168" s="7">
        <v>1</v>
      </c>
      <c r="M168" s="7">
        <v>0</v>
      </c>
      <c r="N168" s="7">
        <v>1</v>
      </c>
      <c r="O168" s="7" t="s">
        <v>58</v>
      </c>
      <c r="P168" s="7">
        <v>1</v>
      </c>
      <c r="Q168" s="7" t="s">
        <v>46</v>
      </c>
      <c r="R168" s="7">
        <v>0</v>
      </c>
      <c r="S168">
        <f>4.72/2</f>
        <v>2.36</v>
      </c>
      <c r="T168">
        <f>1.881/2</f>
        <v>0.9405</v>
      </c>
      <c r="V168" s="7">
        <v>3.8780000000000001</v>
      </c>
      <c r="W168" s="7">
        <v>3.8780000000000001</v>
      </c>
      <c r="X168" s="7">
        <v>3.8780000000000001</v>
      </c>
      <c r="Y168" s="7">
        <v>3.8780000000000001</v>
      </c>
      <c r="Z168" s="7">
        <v>0</v>
      </c>
      <c r="AA168" s="7">
        <v>0</v>
      </c>
      <c r="AB168" s="7">
        <v>10.6684</v>
      </c>
      <c r="AC168" s="7">
        <v>16.876999999999999</v>
      </c>
      <c r="AD168" s="7">
        <v>0</v>
      </c>
      <c r="AE168" s="3">
        <f>SUM(Z168:AD168)</f>
        <v>27.545400000000001</v>
      </c>
      <c r="AF168" s="7">
        <v>0</v>
      </c>
      <c r="AG168" s="7">
        <f>0.977</f>
        <v>0.97699999999999998</v>
      </c>
      <c r="AH168" s="7">
        <v>0.96099999999999997</v>
      </c>
      <c r="AI168" s="7">
        <v>1.9490000000000001</v>
      </c>
      <c r="AJ168" s="7">
        <v>0</v>
      </c>
      <c r="AK168" s="7">
        <v>0</v>
      </c>
      <c r="AL168" s="7">
        <v>0.53500000000000003</v>
      </c>
      <c r="AM168" s="7">
        <v>0</v>
      </c>
      <c r="AN168" s="3">
        <f>SUM(AG168:AM168)</f>
        <v>4.4219999999999997</v>
      </c>
      <c r="AO168" s="7">
        <v>0.37</v>
      </c>
      <c r="AP168" s="7">
        <v>0.40500000000000003</v>
      </c>
      <c r="AQ168" s="7">
        <v>0</v>
      </c>
      <c r="AR168" s="7">
        <v>1.2529999999999999</v>
      </c>
      <c r="AS168" s="3">
        <f>SUM(AO168:AR168)</f>
        <v>2.028</v>
      </c>
      <c r="AT168" s="7" t="s">
        <v>53</v>
      </c>
    </row>
    <row r="169" spans="1:47" s="7" customFormat="1" x14ac:dyDescent="0.2">
      <c r="A169" s="7" t="s">
        <v>282</v>
      </c>
      <c r="B169" s="16">
        <v>3.0150000000000001</v>
      </c>
      <c r="C169" s="8"/>
      <c r="D169" s="7">
        <v>0.77500000000000002</v>
      </c>
      <c r="F169" s="7">
        <v>0</v>
      </c>
      <c r="H169" s="7">
        <v>0</v>
      </c>
      <c r="I169" s="3">
        <f>D169+F169+H169</f>
        <v>0.77500000000000002</v>
      </c>
      <c r="K169" s="18">
        <v>2.5499999999999998</v>
      </c>
      <c r="L169" s="7">
        <v>1</v>
      </c>
      <c r="M169" s="7">
        <v>0</v>
      </c>
      <c r="N169" s="7">
        <v>1</v>
      </c>
      <c r="O169" s="7" t="s">
        <v>70</v>
      </c>
      <c r="P169" s="7">
        <v>1</v>
      </c>
      <c r="Q169" s="7" t="s">
        <v>46</v>
      </c>
      <c r="R169" s="7">
        <v>0</v>
      </c>
      <c r="S169">
        <f>4.72/2</f>
        <v>2.36</v>
      </c>
      <c r="T169">
        <f>1.881/2</f>
        <v>0.9405</v>
      </c>
      <c r="V169" s="7">
        <v>3.8780000000000001</v>
      </c>
      <c r="W169" s="7">
        <v>0</v>
      </c>
      <c r="X169" s="7">
        <v>0</v>
      </c>
      <c r="Y169" s="7">
        <v>3.8780000000000001</v>
      </c>
      <c r="Z169" s="7">
        <v>0</v>
      </c>
      <c r="AA169" s="7">
        <v>0</v>
      </c>
      <c r="AB169" s="7">
        <v>10.6684</v>
      </c>
      <c r="AC169" s="7">
        <v>16.876999999999999</v>
      </c>
      <c r="AD169" s="7">
        <v>0</v>
      </c>
      <c r="AE169" s="3">
        <f>SUM(Z169:AD169)</f>
        <v>27.545400000000001</v>
      </c>
      <c r="AF169" s="7">
        <v>0</v>
      </c>
      <c r="AG169" s="7">
        <f>0.977</f>
        <v>0.97699999999999998</v>
      </c>
      <c r="AH169" s="7">
        <v>0</v>
      </c>
      <c r="AI169" s="7">
        <v>1.9490000000000001</v>
      </c>
      <c r="AJ169" s="7">
        <v>0</v>
      </c>
      <c r="AK169" s="7">
        <v>0.624</v>
      </c>
      <c r="AL169" s="7">
        <v>0</v>
      </c>
      <c r="AM169" s="7">
        <v>0</v>
      </c>
      <c r="AN169" s="3">
        <f>SUM(AG169:AM169)</f>
        <v>3.5500000000000003</v>
      </c>
      <c r="AO169" s="7">
        <v>0.37</v>
      </c>
      <c r="AP169" s="7">
        <v>0.40500000000000003</v>
      </c>
      <c r="AQ169" s="7">
        <v>0</v>
      </c>
      <c r="AR169" s="7">
        <v>0</v>
      </c>
      <c r="AS169" s="3">
        <f>SUM(AO169:AR169)</f>
        <v>0.77500000000000002</v>
      </c>
      <c r="AT169" s="7" t="s">
        <v>53</v>
      </c>
      <c r="AU169" s="6"/>
    </row>
    <row r="170" spans="1:47" s="7" customFormat="1" x14ac:dyDescent="0.2">
      <c r="A170" s="7" t="s">
        <v>205</v>
      </c>
      <c r="B170" s="16">
        <v>5.6849999999999996</v>
      </c>
      <c r="C170" s="8"/>
      <c r="D170" s="7">
        <v>0.77500000000000002</v>
      </c>
      <c r="F170" s="7">
        <v>0</v>
      </c>
      <c r="H170" s="7">
        <v>0</v>
      </c>
      <c r="I170" s="3">
        <f>D170+F170+H170</f>
        <v>0.77500000000000002</v>
      </c>
      <c r="K170" s="17">
        <v>0.95199999999999996</v>
      </c>
      <c r="L170" s="7">
        <v>1</v>
      </c>
      <c r="M170" s="7">
        <v>0</v>
      </c>
      <c r="N170" s="7">
        <v>1</v>
      </c>
      <c r="O170" s="7" t="s">
        <v>71</v>
      </c>
      <c r="P170" s="7">
        <v>1</v>
      </c>
      <c r="Q170" s="7" t="s">
        <v>46</v>
      </c>
      <c r="R170" s="7">
        <v>0</v>
      </c>
      <c r="S170">
        <f>4.72/2</f>
        <v>2.36</v>
      </c>
      <c r="T170">
        <f>1.881/2</f>
        <v>0.9405</v>
      </c>
      <c r="V170" s="7">
        <v>3.8780000000000001</v>
      </c>
      <c r="W170" s="7">
        <v>0</v>
      </c>
      <c r="X170" s="7">
        <v>0</v>
      </c>
      <c r="Y170" s="7">
        <v>3.8780000000000001</v>
      </c>
      <c r="Z170" s="7">
        <v>0</v>
      </c>
      <c r="AA170" s="7">
        <v>9.5329999999999995</v>
      </c>
      <c r="AB170" s="7">
        <v>10.6684</v>
      </c>
      <c r="AC170" s="7">
        <v>0</v>
      </c>
      <c r="AD170" s="7">
        <v>9.5329999999999995</v>
      </c>
      <c r="AE170" s="3">
        <f>SUM(Z170:AD170)</f>
        <v>29.734400000000001</v>
      </c>
      <c r="AF170" s="7">
        <v>0</v>
      </c>
      <c r="AG170" s="7">
        <f>0.977</f>
        <v>0.97699999999999998</v>
      </c>
      <c r="AH170" s="7">
        <v>0</v>
      </c>
      <c r="AI170" s="7">
        <v>1.9490000000000001</v>
      </c>
      <c r="AJ170" s="7">
        <v>0</v>
      </c>
      <c r="AK170" s="7">
        <v>0.624</v>
      </c>
      <c r="AL170" s="7">
        <v>0</v>
      </c>
      <c r="AM170" s="7">
        <v>0</v>
      </c>
      <c r="AN170" s="3">
        <f>SUM(AG170:AM170)</f>
        <v>3.5500000000000003</v>
      </c>
      <c r="AO170" s="7">
        <v>0</v>
      </c>
      <c r="AP170" s="7">
        <v>0.40500000000000003</v>
      </c>
      <c r="AQ170" s="7">
        <v>0</v>
      </c>
      <c r="AR170" s="7">
        <v>1.2529999999999999</v>
      </c>
      <c r="AS170" s="3">
        <f>SUM(AO170:AR170)</f>
        <v>1.6579999999999999</v>
      </c>
      <c r="AT170" s="7" t="s">
        <v>53</v>
      </c>
    </row>
    <row r="171" spans="1:47" s="7" customFormat="1" x14ac:dyDescent="0.2">
      <c r="A171" s="7" t="s">
        <v>92</v>
      </c>
      <c r="B171" s="16">
        <v>3.0150000000000001</v>
      </c>
      <c r="C171" s="8"/>
      <c r="D171" s="7">
        <v>0</v>
      </c>
      <c r="F171" s="7">
        <v>0</v>
      </c>
      <c r="H171" s="7">
        <v>3.5950000000000002</v>
      </c>
      <c r="I171" s="3">
        <f>D171+F171+H171</f>
        <v>3.5950000000000002</v>
      </c>
      <c r="K171" s="18">
        <v>2.5499999999999998</v>
      </c>
      <c r="L171" s="7">
        <v>1</v>
      </c>
      <c r="M171" s="7">
        <v>0</v>
      </c>
      <c r="N171" s="7">
        <v>1</v>
      </c>
      <c r="O171" s="7" t="s">
        <v>88</v>
      </c>
      <c r="P171" s="7">
        <v>0</v>
      </c>
      <c r="R171" s="7">
        <v>0</v>
      </c>
      <c r="S171">
        <f>4.72/2</f>
        <v>2.36</v>
      </c>
      <c r="T171">
        <f>1.881/2</f>
        <v>0.9405</v>
      </c>
      <c r="V171" s="7">
        <v>0</v>
      </c>
      <c r="W171" s="7">
        <v>0</v>
      </c>
      <c r="X171" s="7">
        <v>0</v>
      </c>
      <c r="Y171" s="7">
        <v>0</v>
      </c>
      <c r="Z171" s="7">
        <v>11.016</v>
      </c>
      <c r="AA171" s="7">
        <v>9.5329999999999995</v>
      </c>
      <c r="AB171" s="7">
        <v>0</v>
      </c>
      <c r="AC171" s="7">
        <v>0</v>
      </c>
      <c r="AD171" s="7">
        <v>9.5329999999999995</v>
      </c>
      <c r="AE171" s="3">
        <f>SUM(Z171:AD171)</f>
        <v>30.082000000000001</v>
      </c>
      <c r="AF171" s="7">
        <v>0</v>
      </c>
      <c r="AG171" s="7">
        <f>0.977</f>
        <v>0.97699999999999998</v>
      </c>
      <c r="AH171" s="7">
        <v>0</v>
      </c>
      <c r="AI171" s="7">
        <v>0</v>
      </c>
      <c r="AJ171" s="7">
        <v>0</v>
      </c>
      <c r="AK171" s="7">
        <v>0</v>
      </c>
      <c r="AL171" s="7">
        <v>0.53500000000000003</v>
      </c>
      <c r="AM171" s="7">
        <v>0</v>
      </c>
      <c r="AN171" s="3">
        <f>SUM(AG171:AM171)</f>
        <v>1.512</v>
      </c>
      <c r="AO171" s="7">
        <v>0.37</v>
      </c>
      <c r="AP171" s="7">
        <v>0.40500000000000003</v>
      </c>
      <c r="AQ171" s="7">
        <v>0</v>
      </c>
      <c r="AR171" s="7">
        <v>0</v>
      </c>
      <c r="AS171" s="3">
        <f>SUM(AO171:AR171)</f>
        <v>0.77500000000000002</v>
      </c>
      <c r="AT171" s="7" t="s">
        <v>53</v>
      </c>
    </row>
    <row r="172" spans="1:47" s="7" customFormat="1" x14ac:dyDescent="0.2">
      <c r="A172" s="7" t="s">
        <v>155</v>
      </c>
      <c r="B172" s="16">
        <v>3.0150000000000001</v>
      </c>
      <c r="C172" s="8"/>
      <c r="D172" s="7">
        <v>0.77500000000000002</v>
      </c>
      <c r="F172" s="7">
        <v>0</v>
      </c>
      <c r="H172" s="7">
        <v>0</v>
      </c>
      <c r="I172" s="3">
        <f>D172+F172+H172</f>
        <v>0.77500000000000002</v>
      </c>
      <c r="K172" s="18">
        <v>2.5499999999999998</v>
      </c>
      <c r="L172" s="7">
        <v>1</v>
      </c>
      <c r="M172" s="7">
        <v>0</v>
      </c>
      <c r="N172" s="7">
        <v>1</v>
      </c>
      <c r="O172" s="7" t="s">
        <v>90</v>
      </c>
      <c r="P172" s="7">
        <v>1</v>
      </c>
      <c r="Q172" s="7" t="s">
        <v>46</v>
      </c>
      <c r="R172" s="7">
        <v>0</v>
      </c>
      <c r="S172">
        <f>4.72/2</f>
        <v>2.36</v>
      </c>
      <c r="T172">
        <f>1.881/2</f>
        <v>0.9405</v>
      </c>
      <c r="V172" s="7">
        <v>0</v>
      </c>
      <c r="W172" s="7">
        <v>0</v>
      </c>
      <c r="X172" s="7">
        <v>0</v>
      </c>
      <c r="Y172" s="7">
        <v>0</v>
      </c>
      <c r="Z172" s="7">
        <v>11.016</v>
      </c>
      <c r="AA172" s="7">
        <v>0</v>
      </c>
      <c r="AB172" s="7">
        <v>10.6684</v>
      </c>
      <c r="AC172" s="7">
        <v>0</v>
      </c>
      <c r="AD172" s="7">
        <v>9.5329999999999995</v>
      </c>
      <c r="AE172" s="3">
        <f>SUM(Z172:AD172)</f>
        <v>31.217399999999998</v>
      </c>
      <c r="AF172" s="7">
        <v>0</v>
      </c>
      <c r="AG172" s="7">
        <f>0.977</f>
        <v>0.97699999999999998</v>
      </c>
      <c r="AH172" s="7">
        <v>0</v>
      </c>
      <c r="AI172" s="7">
        <v>0</v>
      </c>
      <c r="AJ172" s="7">
        <v>0</v>
      </c>
      <c r="AK172" s="7">
        <v>0.624</v>
      </c>
      <c r="AL172" s="7">
        <v>0</v>
      </c>
      <c r="AM172" s="7">
        <v>0</v>
      </c>
      <c r="AN172" s="3">
        <f>SUM(AG172:AM172)</f>
        <v>1.601</v>
      </c>
      <c r="AO172" s="7">
        <v>0.37</v>
      </c>
      <c r="AP172" s="7">
        <v>0.40500000000000003</v>
      </c>
      <c r="AQ172" s="7">
        <v>0</v>
      </c>
      <c r="AR172" s="7">
        <v>1.2529999999999999</v>
      </c>
      <c r="AS172" s="3">
        <f>SUM(AO172:AR172)</f>
        <v>2.028</v>
      </c>
      <c r="AT172" s="7" t="s">
        <v>53</v>
      </c>
    </row>
    <row r="173" spans="1:47" s="7" customFormat="1" x14ac:dyDescent="0.2">
      <c r="A173" s="7" t="s">
        <v>295</v>
      </c>
      <c r="B173" s="16">
        <v>5.6849999999999996</v>
      </c>
      <c r="C173" s="8"/>
      <c r="D173" s="7">
        <v>0.77500000000000002</v>
      </c>
      <c r="F173" s="7">
        <v>0</v>
      </c>
      <c r="H173" s="7">
        <v>0</v>
      </c>
      <c r="I173" s="3">
        <f>D173+F173+H173</f>
        <v>0.77500000000000002</v>
      </c>
      <c r="K173" s="18">
        <v>2.5499999999999998</v>
      </c>
      <c r="L173" s="7">
        <v>1</v>
      </c>
      <c r="M173" s="7">
        <v>0</v>
      </c>
      <c r="N173" s="7">
        <v>1</v>
      </c>
      <c r="O173" s="7" t="s">
        <v>201</v>
      </c>
      <c r="P173" s="7">
        <v>0</v>
      </c>
      <c r="R173" s="7">
        <v>0</v>
      </c>
      <c r="S173">
        <f>4.72/2</f>
        <v>2.36</v>
      </c>
      <c r="T173">
        <f>1.881/2</f>
        <v>0.9405</v>
      </c>
      <c r="V173" s="7">
        <v>3.8780000000000001</v>
      </c>
      <c r="W173" s="7">
        <v>3.8780000000000001</v>
      </c>
      <c r="X173" s="7">
        <v>3.8780000000000001</v>
      </c>
      <c r="Y173" s="7">
        <v>3.8780000000000001</v>
      </c>
      <c r="Z173" s="7">
        <v>11.016</v>
      </c>
      <c r="AA173" s="7">
        <v>0</v>
      </c>
      <c r="AB173" s="7">
        <v>10.6684</v>
      </c>
      <c r="AC173" s="7">
        <v>0</v>
      </c>
      <c r="AD173" s="7">
        <v>9.5329999999999995</v>
      </c>
      <c r="AE173" s="3">
        <f>SUM(Z173:AD173)</f>
        <v>31.217399999999998</v>
      </c>
      <c r="AF173" s="7">
        <v>0</v>
      </c>
      <c r="AG173" s="7">
        <f>0.977</f>
        <v>0.97699999999999998</v>
      </c>
      <c r="AH173" s="7">
        <v>0.96099999999999997</v>
      </c>
      <c r="AI173" s="7">
        <v>0</v>
      </c>
      <c r="AJ173" s="7">
        <v>0</v>
      </c>
      <c r="AK173" s="7">
        <v>0</v>
      </c>
      <c r="AL173" s="7">
        <v>0.53500000000000003</v>
      </c>
      <c r="AM173" s="7">
        <v>0</v>
      </c>
      <c r="AN173" s="3">
        <f>SUM(AG173:AM173)</f>
        <v>2.4729999999999999</v>
      </c>
      <c r="AO173" s="7">
        <v>0.37</v>
      </c>
      <c r="AP173" s="7">
        <v>0.40500000000000003</v>
      </c>
      <c r="AQ173" s="7">
        <v>0</v>
      </c>
      <c r="AR173" s="7">
        <v>1.2529999999999999</v>
      </c>
      <c r="AS173" s="3">
        <f>SUM(AO173:AR173)</f>
        <v>2.028</v>
      </c>
      <c r="AT173" s="7" t="s">
        <v>53</v>
      </c>
    </row>
    <row r="174" spans="1:47" s="7" customFormat="1" x14ac:dyDescent="0.2">
      <c r="A174" s="7" t="s">
        <v>209</v>
      </c>
      <c r="B174" s="16">
        <v>5.6849999999999996</v>
      </c>
      <c r="C174" s="8"/>
      <c r="D174" s="7">
        <v>0.77500000000000002</v>
      </c>
      <c r="F174" s="7">
        <v>0</v>
      </c>
      <c r="H174" s="7">
        <v>0</v>
      </c>
      <c r="I174" s="3">
        <f>D174+F174+H174</f>
        <v>0.77500000000000002</v>
      </c>
      <c r="K174" s="18">
        <v>2.5499999999999998</v>
      </c>
      <c r="L174" s="7">
        <v>1</v>
      </c>
      <c r="M174" s="7">
        <v>0</v>
      </c>
      <c r="N174" s="7">
        <v>1</v>
      </c>
      <c r="O174" s="7" t="s">
        <v>71</v>
      </c>
      <c r="P174" s="7">
        <v>1</v>
      </c>
      <c r="Q174" s="7" t="s">
        <v>46</v>
      </c>
      <c r="R174" s="7">
        <v>4.6509999999999998</v>
      </c>
      <c r="S174">
        <f>4.72/2</f>
        <v>2.36</v>
      </c>
      <c r="T174">
        <f>1.881/2</f>
        <v>0.9405</v>
      </c>
      <c r="V174" s="7">
        <v>0</v>
      </c>
      <c r="W174" s="7">
        <v>0</v>
      </c>
      <c r="X174" s="7">
        <v>3.8780000000000001</v>
      </c>
      <c r="Y174" s="7">
        <v>3.8780000000000001</v>
      </c>
      <c r="Z174" s="7">
        <v>0</v>
      </c>
      <c r="AA174" s="7">
        <v>0</v>
      </c>
      <c r="AB174" s="7">
        <v>10.6684</v>
      </c>
      <c r="AC174" s="7">
        <v>16.876999999999999</v>
      </c>
      <c r="AD174" s="7">
        <v>9.5329999999999995</v>
      </c>
      <c r="AE174" s="3">
        <f>SUM(Z174:AD174)</f>
        <v>37.078400000000002</v>
      </c>
      <c r="AF174" s="7">
        <v>0</v>
      </c>
      <c r="AG174" s="7">
        <f>0.977</f>
        <v>0.97699999999999998</v>
      </c>
      <c r="AH174" s="7">
        <v>0</v>
      </c>
      <c r="AI174" s="7">
        <v>0</v>
      </c>
      <c r="AJ174" s="7">
        <v>0</v>
      </c>
      <c r="AK174" s="7">
        <v>0</v>
      </c>
      <c r="AL174" s="7">
        <v>0.53500000000000003</v>
      </c>
      <c r="AM174" s="7">
        <v>0</v>
      </c>
      <c r="AN174" s="3">
        <f>SUM(AG174:AM174)</f>
        <v>1.512</v>
      </c>
      <c r="AO174" s="7">
        <v>0.37</v>
      </c>
      <c r="AP174" s="7">
        <v>0.40500000000000003</v>
      </c>
      <c r="AQ174" s="7">
        <v>0</v>
      </c>
      <c r="AR174" s="7">
        <v>1.2529999999999999</v>
      </c>
      <c r="AS174" s="3">
        <f>SUM(AO174:AR174)</f>
        <v>2.028</v>
      </c>
      <c r="AT174" s="7" t="s">
        <v>53</v>
      </c>
    </row>
    <row r="175" spans="1:47" s="7" customFormat="1" x14ac:dyDescent="0.2">
      <c r="A175" s="7" t="s">
        <v>283</v>
      </c>
      <c r="B175" s="16">
        <v>3.0150000000000001</v>
      </c>
      <c r="C175" s="8"/>
      <c r="D175" s="7">
        <v>0.77500000000000002</v>
      </c>
      <c r="F175" s="7">
        <v>0</v>
      </c>
      <c r="H175" s="7">
        <v>0</v>
      </c>
      <c r="I175" s="3">
        <f>D175+F175+H175</f>
        <v>0.77500000000000002</v>
      </c>
      <c r="K175" s="18">
        <v>2.5499999999999998</v>
      </c>
      <c r="L175" s="7">
        <v>1</v>
      </c>
      <c r="M175" s="7">
        <v>0</v>
      </c>
      <c r="N175" s="7">
        <v>1</v>
      </c>
      <c r="O175" s="7" t="s">
        <v>60</v>
      </c>
      <c r="P175" s="7">
        <v>1</v>
      </c>
      <c r="Q175" s="7" t="s">
        <v>46</v>
      </c>
      <c r="R175" s="7">
        <v>0</v>
      </c>
      <c r="S175">
        <f>4.72/2</f>
        <v>2.36</v>
      </c>
      <c r="T175">
        <f>1.881/2</f>
        <v>0.9405</v>
      </c>
      <c r="V175" s="7">
        <v>3.8780000000000001</v>
      </c>
      <c r="W175" s="7">
        <v>0</v>
      </c>
      <c r="X175" s="7">
        <v>0</v>
      </c>
      <c r="Y175" s="7">
        <v>3.8780000000000001</v>
      </c>
      <c r="Z175" s="7">
        <v>0</v>
      </c>
      <c r="AA175" s="7">
        <v>0</v>
      </c>
      <c r="AB175" s="7">
        <v>10.6684</v>
      </c>
      <c r="AC175" s="7">
        <v>16.876999999999999</v>
      </c>
      <c r="AD175" s="7">
        <v>9.5329999999999995</v>
      </c>
      <c r="AE175" s="3">
        <f>SUM(Z175:AD175)</f>
        <v>37.078400000000002</v>
      </c>
      <c r="AF175" s="7">
        <v>0</v>
      </c>
      <c r="AG175" s="7">
        <f>0.977</f>
        <v>0.97699999999999998</v>
      </c>
      <c r="AH175" s="7">
        <v>0.96099999999999997</v>
      </c>
      <c r="AI175" s="7">
        <v>0</v>
      </c>
      <c r="AJ175" s="7">
        <v>0</v>
      </c>
      <c r="AK175" s="7">
        <v>0.624</v>
      </c>
      <c r="AL175" s="7">
        <v>0</v>
      </c>
      <c r="AM175" s="7">
        <v>0</v>
      </c>
      <c r="AN175" s="3">
        <f>SUM(AG175:AM175)</f>
        <v>2.5619999999999998</v>
      </c>
      <c r="AO175" s="7">
        <v>0.37</v>
      </c>
      <c r="AP175" s="7">
        <v>0.40500000000000003</v>
      </c>
      <c r="AQ175" s="7">
        <v>0</v>
      </c>
      <c r="AR175" s="7">
        <v>1.2529999999999999</v>
      </c>
      <c r="AS175" s="3">
        <f>SUM(AO175:AR175)</f>
        <v>2.028</v>
      </c>
      <c r="AT175" s="7" t="s">
        <v>53</v>
      </c>
      <c r="AU175" s="6"/>
    </row>
    <row r="176" spans="1:47" s="7" customFormat="1" x14ac:dyDescent="0.2">
      <c r="A176" s="7" t="s">
        <v>293</v>
      </c>
      <c r="B176" s="16">
        <v>5.6849999999999996</v>
      </c>
      <c r="C176" s="8"/>
      <c r="D176" s="7">
        <v>0.77500000000000002</v>
      </c>
      <c r="F176" s="7">
        <v>0</v>
      </c>
      <c r="H176" s="7">
        <v>0</v>
      </c>
      <c r="I176" s="3">
        <f>D176+F176+H176</f>
        <v>0.77500000000000002</v>
      </c>
      <c r="K176" s="18">
        <v>2.5499999999999998</v>
      </c>
      <c r="L176" s="7">
        <v>1</v>
      </c>
      <c r="M176" s="7">
        <v>0</v>
      </c>
      <c r="N176" s="7">
        <v>1</v>
      </c>
      <c r="O176" s="7" t="s">
        <v>97</v>
      </c>
      <c r="P176" s="7">
        <v>0</v>
      </c>
      <c r="R176" s="7">
        <v>0</v>
      </c>
      <c r="S176">
        <f>4.72/2</f>
        <v>2.36</v>
      </c>
      <c r="T176">
        <f>1.881/2</f>
        <v>0.9405</v>
      </c>
      <c r="U176" s="7" t="s">
        <v>46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10.6684</v>
      </c>
      <c r="AC176" s="7">
        <v>16.876999999999999</v>
      </c>
      <c r="AD176" s="7">
        <v>9.5329999999999995</v>
      </c>
      <c r="AE176" s="3">
        <f>SUM(Z176:AD176)</f>
        <v>37.078400000000002</v>
      </c>
      <c r="AF176" s="7">
        <v>0</v>
      </c>
      <c r="AG176" s="7">
        <f>0.977</f>
        <v>0.97699999999999998</v>
      </c>
      <c r="AH176" s="7">
        <v>0</v>
      </c>
      <c r="AI176" s="7">
        <v>1.9490000000000001</v>
      </c>
      <c r="AJ176" s="7">
        <v>0</v>
      </c>
      <c r="AK176" s="7">
        <v>0</v>
      </c>
      <c r="AL176" s="7">
        <v>0.53500000000000003</v>
      </c>
      <c r="AM176" s="7">
        <v>0</v>
      </c>
      <c r="AN176" s="3">
        <f>SUM(AG176:AM176)</f>
        <v>3.4610000000000003</v>
      </c>
      <c r="AO176" s="7">
        <v>0.37</v>
      </c>
      <c r="AP176" s="7">
        <v>0.40500000000000003</v>
      </c>
      <c r="AQ176" s="7">
        <v>0</v>
      </c>
      <c r="AR176" s="7">
        <v>0</v>
      </c>
      <c r="AS176" s="3">
        <f>SUM(AO176:AR176)</f>
        <v>0.77500000000000002</v>
      </c>
      <c r="AT176" s="7" t="s">
        <v>53</v>
      </c>
    </row>
    <row r="177" spans="1:47" s="7" customFormat="1" x14ac:dyDescent="0.2">
      <c r="A177" s="7" t="s">
        <v>154</v>
      </c>
      <c r="B177" s="16">
        <v>3.0150000000000001</v>
      </c>
      <c r="C177" s="8"/>
      <c r="D177" s="7">
        <v>0.77500000000000002</v>
      </c>
      <c r="F177" s="7">
        <v>0</v>
      </c>
      <c r="H177" s="7">
        <v>0</v>
      </c>
      <c r="I177" s="3">
        <f>D177+F177+H177</f>
        <v>0.77500000000000002</v>
      </c>
      <c r="K177" s="18">
        <v>0.95199999999999996</v>
      </c>
      <c r="L177" s="7">
        <v>1</v>
      </c>
      <c r="M177" s="7">
        <v>0</v>
      </c>
      <c r="N177" s="7">
        <v>1</v>
      </c>
      <c r="O177" s="7" t="s">
        <v>58</v>
      </c>
      <c r="P177" s="7">
        <v>1</v>
      </c>
      <c r="Q177" s="7" t="s">
        <v>46</v>
      </c>
      <c r="R177" s="7">
        <v>0</v>
      </c>
      <c r="S177">
        <f>4.72/2</f>
        <v>2.36</v>
      </c>
      <c r="T177">
        <f>1.881/2</f>
        <v>0.9405</v>
      </c>
      <c r="V177" s="7">
        <v>3.8780000000000001</v>
      </c>
      <c r="W177" s="7">
        <v>0</v>
      </c>
      <c r="X177" s="7">
        <v>0</v>
      </c>
      <c r="Y177" s="7">
        <v>3.8780000000000001</v>
      </c>
      <c r="Z177" s="7">
        <v>11.016</v>
      </c>
      <c r="AA177" s="7">
        <v>0</v>
      </c>
      <c r="AB177" s="7">
        <v>10.6684</v>
      </c>
      <c r="AC177" s="7">
        <v>16.876999999999999</v>
      </c>
      <c r="AD177" s="7">
        <v>0</v>
      </c>
      <c r="AE177" s="3">
        <f>SUM(Z177:AD177)</f>
        <v>38.561399999999999</v>
      </c>
      <c r="AF177" s="7">
        <v>0</v>
      </c>
      <c r="AG177" s="7">
        <f>0.977</f>
        <v>0.97699999999999998</v>
      </c>
      <c r="AH177" s="7">
        <v>0</v>
      </c>
      <c r="AI177" s="7">
        <v>1.9490000000000001</v>
      </c>
      <c r="AJ177" s="7">
        <v>0</v>
      </c>
      <c r="AK177" s="7">
        <v>0.624</v>
      </c>
      <c r="AL177" s="7">
        <v>0</v>
      </c>
      <c r="AM177" s="7">
        <v>0</v>
      </c>
      <c r="AN177" s="3">
        <f>SUM(AG177:AM177)</f>
        <v>3.5500000000000003</v>
      </c>
      <c r="AO177" s="7">
        <v>0.37</v>
      </c>
      <c r="AP177" s="7">
        <v>0.40500000000000003</v>
      </c>
      <c r="AQ177" s="7">
        <v>0</v>
      </c>
      <c r="AR177" s="7">
        <v>0</v>
      </c>
      <c r="AS177" s="3">
        <f>SUM(AO177:AR177)</f>
        <v>0.77500000000000002</v>
      </c>
      <c r="AT177" s="7" t="s">
        <v>53</v>
      </c>
      <c r="AU177" s="2"/>
    </row>
    <row r="178" spans="1:47" s="7" customFormat="1" x14ac:dyDescent="0.2">
      <c r="A178" s="7" t="s">
        <v>273</v>
      </c>
      <c r="B178" s="16">
        <v>3.0150000000000001</v>
      </c>
      <c r="C178" s="8"/>
      <c r="D178" s="7">
        <v>0.77500000000000002</v>
      </c>
      <c r="F178" s="7">
        <v>0</v>
      </c>
      <c r="H178" s="7">
        <v>0</v>
      </c>
      <c r="I178" s="3">
        <f>D178+F178+H178</f>
        <v>0.77500000000000002</v>
      </c>
      <c r="K178" s="18">
        <v>2.5499999999999998</v>
      </c>
      <c r="L178" s="7">
        <v>1</v>
      </c>
      <c r="M178" s="7">
        <v>0</v>
      </c>
      <c r="N178" s="7">
        <v>1</v>
      </c>
      <c r="O178" s="7" t="s">
        <v>88</v>
      </c>
      <c r="P178" s="7">
        <v>0</v>
      </c>
      <c r="R178" s="7">
        <v>0</v>
      </c>
      <c r="S178">
        <f>4.72/2</f>
        <v>2.36</v>
      </c>
      <c r="T178">
        <f>1.881/2</f>
        <v>0.9405</v>
      </c>
      <c r="U178" s="7" t="s">
        <v>70</v>
      </c>
      <c r="V178" s="7">
        <v>3.8780000000000001</v>
      </c>
      <c r="W178" s="7">
        <v>0</v>
      </c>
      <c r="X178" s="7">
        <v>3.8780000000000001</v>
      </c>
      <c r="Y178" s="7">
        <v>3.8780000000000001</v>
      </c>
      <c r="Z178" s="7">
        <v>11.016</v>
      </c>
      <c r="AA178" s="7">
        <v>0</v>
      </c>
      <c r="AB178" s="7">
        <v>10.6684</v>
      </c>
      <c r="AC178" s="7">
        <v>16.876999999999999</v>
      </c>
      <c r="AD178" s="7">
        <v>0</v>
      </c>
      <c r="AE178" s="3">
        <f>SUM(Z178:AD178)</f>
        <v>38.561399999999999</v>
      </c>
      <c r="AF178" s="7">
        <v>0</v>
      </c>
      <c r="AG178" s="7">
        <f>0.977</f>
        <v>0.97699999999999998</v>
      </c>
      <c r="AH178" s="7">
        <v>0.96099999999999997</v>
      </c>
      <c r="AI178" s="7">
        <v>1.9490000000000001</v>
      </c>
      <c r="AJ178" s="7">
        <v>0</v>
      </c>
      <c r="AK178" s="7">
        <v>0.624</v>
      </c>
      <c r="AL178" s="7">
        <v>0</v>
      </c>
      <c r="AM178" s="7">
        <v>0</v>
      </c>
      <c r="AN178" s="3">
        <f>SUM(AG178:AM178)</f>
        <v>4.5110000000000001</v>
      </c>
      <c r="AO178" s="7">
        <v>0.37</v>
      </c>
      <c r="AP178" s="7">
        <v>0.40500000000000003</v>
      </c>
      <c r="AQ178" s="7">
        <v>0</v>
      </c>
      <c r="AR178" s="7">
        <v>1.2529999999999999</v>
      </c>
      <c r="AS178" s="3">
        <f>SUM(AO178:AR178)</f>
        <v>2.028</v>
      </c>
      <c r="AT178" s="7" t="s">
        <v>53</v>
      </c>
    </row>
    <row r="179" spans="1:47" s="6" customFormat="1" x14ac:dyDescent="0.2">
      <c r="A179" s="7" t="s">
        <v>280</v>
      </c>
      <c r="B179" s="16">
        <v>3.0150000000000001</v>
      </c>
      <c r="C179" s="8"/>
      <c r="D179" s="7">
        <v>0.77500000000000002</v>
      </c>
      <c r="E179" s="7"/>
      <c r="F179" s="7">
        <v>0</v>
      </c>
      <c r="G179" s="7"/>
      <c r="H179" s="7">
        <v>0</v>
      </c>
      <c r="I179" s="3">
        <f>D179+F179+H179</f>
        <v>0.77500000000000002</v>
      </c>
      <c r="J179" s="7"/>
      <c r="K179" s="18">
        <v>2.5499999999999998</v>
      </c>
      <c r="L179" s="7">
        <v>1</v>
      </c>
      <c r="M179" s="7">
        <v>0</v>
      </c>
      <c r="N179" s="7">
        <v>1</v>
      </c>
      <c r="O179" s="7" t="s">
        <v>90</v>
      </c>
      <c r="P179" s="7">
        <v>1</v>
      </c>
      <c r="Q179" s="7" t="s">
        <v>46</v>
      </c>
      <c r="R179" s="7">
        <v>0</v>
      </c>
      <c r="S179">
        <f>4.72/2</f>
        <v>2.36</v>
      </c>
      <c r="T179">
        <f>1.881/2</f>
        <v>0.9405</v>
      </c>
      <c r="U179" s="7"/>
      <c r="V179" s="7">
        <v>3.8780000000000001</v>
      </c>
      <c r="W179" s="7">
        <v>3.8780000000000001</v>
      </c>
      <c r="X179" s="7">
        <v>3.8780000000000001</v>
      </c>
      <c r="Y179" s="7">
        <v>3.8780000000000001</v>
      </c>
      <c r="Z179" s="7">
        <v>11.016</v>
      </c>
      <c r="AA179" s="7">
        <v>0</v>
      </c>
      <c r="AB179" s="7">
        <v>10.6684</v>
      </c>
      <c r="AC179" s="7">
        <v>16.876999999999999</v>
      </c>
      <c r="AD179" s="7">
        <v>0</v>
      </c>
      <c r="AE179" s="3">
        <f>SUM(Z179:AD179)</f>
        <v>38.561399999999999</v>
      </c>
      <c r="AF179" s="7">
        <v>0</v>
      </c>
      <c r="AG179" s="7">
        <f>0.977</f>
        <v>0.97699999999999998</v>
      </c>
      <c r="AH179" s="7">
        <v>0.96099999999999997</v>
      </c>
      <c r="AI179" s="7">
        <v>0</v>
      </c>
      <c r="AJ179" s="7">
        <v>0</v>
      </c>
      <c r="AK179" s="7">
        <v>0</v>
      </c>
      <c r="AL179" s="7">
        <v>0.53500000000000003</v>
      </c>
      <c r="AM179" s="7">
        <v>0</v>
      </c>
      <c r="AN179" s="3">
        <f>SUM(AG179:AM179)</f>
        <v>2.4729999999999999</v>
      </c>
      <c r="AO179" s="7">
        <v>0.37</v>
      </c>
      <c r="AP179" s="7">
        <v>0</v>
      </c>
      <c r="AQ179" s="7">
        <v>0</v>
      </c>
      <c r="AR179" s="7">
        <v>0</v>
      </c>
      <c r="AS179" s="3">
        <f>SUM(AO179:AR179)</f>
        <v>0.37</v>
      </c>
      <c r="AT179" s="7" t="s">
        <v>53</v>
      </c>
      <c r="AU179" s="7"/>
    </row>
    <row r="180" spans="1:47" s="6" customFormat="1" x14ac:dyDescent="0.2">
      <c r="A180" s="7" t="s">
        <v>157</v>
      </c>
      <c r="B180" s="16">
        <v>3.0150000000000001</v>
      </c>
      <c r="C180" s="8"/>
      <c r="D180" s="7">
        <v>0.77500000000000002</v>
      </c>
      <c r="E180" s="7"/>
      <c r="F180" s="7">
        <v>0</v>
      </c>
      <c r="G180" s="7"/>
      <c r="H180" s="7">
        <v>0</v>
      </c>
      <c r="I180" s="3">
        <f>D180+F180+H180</f>
        <v>0.77500000000000002</v>
      </c>
      <c r="J180" s="7"/>
      <c r="K180" s="18">
        <v>2.5499999999999998</v>
      </c>
      <c r="L180" s="7">
        <v>1</v>
      </c>
      <c r="M180" s="7">
        <v>0</v>
      </c>
      <c r="N180" s="7">
        <v>1</v>
      </c>
      <c r="O180" s="7" t="s">
        <v>90</v>
      </c>
      <c r="P180" s="7">
        <v>1</v>
      </c>
      <c r="Q180" s="7" t="s">
        <v>46</v>
      </c>
      <c r="R180" s="7">
        <v>0</v>
      </c>
      <c r="S180">
        <f>4.72/2</f>
        <v>2.36</v>
      </c>
      <c r="T180">
        <f>1.881/2</f>
        <v>0.9405</v>
      </c>
      <c r="U180" s="7" t="s">
        <v>58</v>
      </c>
      <c r="V180" s="7">
        <v>0</v>
      </c>
      <c r="W180" s="7">
        <v>3.8780000000000001</v>
      </c>
      <c r="X180" s="7">
        <v>3.8780000000000001</v>
      </c>
      <c r="Y180" s="7">
        <v>3.8780000000000001</v>
      </c>
      <c r="Z180" s="7">
        <v>11.016</v>
      </c>
      <c r="AA180" s="7">
        <v>9.5329999999999995</v>
      </c>
      <c r="AB180" s="7">
        <v>10.6684</v>
      </c>
      <c r="AC180" s="7">
        <v>0</v>
      </c>
      <c r="AD180" s="7">
        <v>9.5329999999999995</v>
      </c>
      <c r="AE180" s="3">
        <f>SUM(Z180:AD180)</f>
        <v>40.750399999999999</v>
      </c>
      <c r="AF180" s="7">
        <v>0</v>
      </c>
      <c r="AG180" s="7">
        <f>0.977</f>
        <v>0.97699999999999998</v>
      </c>
      <c r="AH180" s="7">
        <v>0.96099999999999997</v>
      </c>
      <c r="AI180" s="7">
        <v>1.9490000000000001</v>
      </c>
      <c r="AJ180" s="7">
        <v>0</v>
      </c>
      <c r="AK180" s="7">
        <v>0</v>
      </c>
      <c r="AL180" s="7">
        <v>0.53500000000000003</v>
      </c>
      <c r="AM180" s="7">
        <v>0</v>
      </c>
      <c r="AN180" s="3">
        <f>SUM(AG180:AM180)</f>
        <v>4.4219999999999997</v>
      </c>
      <c r="AO180" s="7">
        <v>0.37</v>
      </c>
      <c r="AP180" s="7">
        <v>0.40500000000000003</v>
      </c>
      <c r="AQ180" s="7">
        <v>0</v>
      </c>
      <c r="AR180" s="7">
        <v>1.2529999999999999</v>
      </c>
      <c r="AS180" s="3">
        <f>SUM(AO180:AR180)</f>
        <v>2.028</v>
      </c>
      <c r="AT180" s="7" t="s">
        <v>53</v>
      </c>
      <c r="AU180" s="7"/>
    </row>
    <row r="181" spans="1:47" s="6" customFormat="1" x14ac:dyDescent="0.2">
      <c r="A181" s="7" t="s">
        <v>281</v>
      </c>
      <c r="B181" s="16">
        <v>3.0150000000000001</v>
      </c>
      <c r="C181" s="8"/>
      <c r="D181" s="7">
        <v>0.77500000000000002</v>
      </c>
      <c r="E181" s="7"/>
      <c r="F181" s="7">
        <v>0</v>
      </c>
      <c r="G181" s="7"/>
      <c r="H181" s="7">
        <v>0</v>
      </c>
      <c r="I181" s="3">
        <f>D181+F181+H181</f>
        <v>0.77500000000000002</v>
      </c>
      <c r="J181" s="7"/>
      <c r="K181" s="18">
        <v>2.5499999999999998</v>
      </c>
      <c r="L181" s="7">
        <v>1</v>
      </c>
      <c r="M181" s="7">
        <v>0</v>
      </c>
      <c r="N181" s="7">
        <v>1</v>
      </c>
      <c r="O181" s="7" t="s">
        <v>90</v>
      </c>
      <c r="P181" s="7">
        <v>1</v>
      </c>
      <c r="Q181" s="7" t="s">
        <v>46</v>
      </c>
      <c r="R181" s="7">
        <v>0</v>
      </c>
      <c r="S181">
        <f>4.72/2</f>
        <v>2.36</v>
      </c>
      <c r="T181">
        <f>1.881/2</f>
        <v>0.9405</v>
      </c>
      <c r="U181" s="7"/>
      <c r="V181" s="7">
        <v>3.8780000000000001</v>
      </c>
      <c r="W181" s="7">
        <v>3.8780000000000001</v>
      </c>
      <c r="X181" s="7">
        <v>3.8780000000000001</v>
      </c>
      <c r="Y181" s="7">
        <v>3.8780000000000001</v>
      </c>
      <c r="Z181" s="7">
        <v>11.016</v>
      </c>
      <c r="AA181" s="7">
        <v>0</v>
      </c>
      <c r="AB181" s="7">
        <v>10.6684</v>
      </c>
      <c r="AC181" s="7">
        <v>16.876999999999999</v>
      </c>
      <c r="AD181" s="7">
        <v>9.5329999999999995</v>
      </c>
      <c r="AE181" s="3">
        <f>SUM(Z181:AD181)</f>
        <v>48.0944</v>
      </c>
      <c r="AF181" s="7">
        <v>0</v>
      </c>
      <c r="AG181" s="7">
        <f>0.977</f>
        <v>0.97699999999999998</v>
      </c>
      <c r="AH181" s="7">
        <v>0.96099999999999997</v>
      </c>
      <c r="AI181" s="7">
        <v>1.9490000000000001</v>
      </c>
      <c r="AJ181" s="7">
        <v>0</v>
      </c>
      <c r="AK181" s="7">
        <v>0.624</v>
      </c>
      <c r="AL181" s="7">
        <v>0</v>
      </c>
      <c r="AM181" s="7">
        <v>0</v>
      </c>
      <c r="AN181" s="3">
        <f>SUM(AG181:AM181)</f>
        <v>4.5110000000000001</v>
      </c>
      <c r="AO181" s="7">
        <v>0.37</v>
      </c>
      <c r="AP181" s="7">
        <v>0.40500000000000003</v>
      </c>
      <c r="AQ181" s="7">
        <v>0</v>
      </c>
      <c r="AR181" s="7">
        <v>0</v>
      </c>
      <c r="AS181" s="3">
        <f>SUM(AO181:AR181)</f>
        <v>0.77500000000000002</v>
      </c>
      <c r="AT181" s="7" t="s">
        <v>53</v>
      </c>
      <c r="AU181" s="7"/>
    </row>
    <row r="182" spans="1:47" s="6" customFormat="1" x14ac:dyDescent="0.2">
      <c r="A182" s="19" t="s">
        <v>64</v>
      </c>
      <c r="B182" s="20">
        <v>3.0150000000000001</v>
      </c>
      <c r="C182" s="21"/>
      <c r="D182" s="19">
        <v>0</v>
      </c>
      <c r="E182" s="19"/>
      <c r="F182" s="19">
        <v>0</v>
      </c>
      <c r="G182" s="19"/>
      <c r="H182" s="19">
        <v>3.5950000000000002</v>
      </c>
      <c r="I182" s="19">
        <f>D182+F182+H182</f>
        <v>3.5950000000000002</v>
      </c>
      <c r="J182" s="19"/>
      <c r="K182" s="22">
        <v>2.5499999999999998</v>
      </c>
      <c r="L182" s="19">
        <v>1</v>
      </c>
      <c r="M182" s="19">
        <v>0</v>
      </c>
      <c r="N182" s="19">
        <v>0</v>
      </c>
      <c r="O182" s="19"/>
      <c r="P182" s="19">
        <v>1</v>
      </c>
      <c r="Q182" s="19" t="s">
        <v>46</v>
      </c>
      <c r="R182" s="19">
        <v>0</v>
      </c>
      <c r="S182" s="19">
        <f>4.72/2</f>
        <v>2.36</v>
      </c>
      <c r="T182" s="19">
        <f>1.881/2</f>
        <v>0.9405</v>
      </c>
      <c r="U182" s="19" t="s">
        <v>46</v>
      </c>
      <c r="V182" s="19">
        <v>0</v>
      </c>
      <c r="W182" s="19">
        <v>3.8780000000000001</v>
      </c>
      <c r="X182" s="19">
        <v>3.8780000000000001</v>
      </c>
      <c r="Y182" s="19">
        <v>3.8780000000000001</v>
      </c>
      <c r="Z182" s="19">
        <v>0</v>
      </c>
      <c r="AA182" s="19">
        <v>0</v>
      </c>
      <c r="AB182" s="19">
        <v>10.6684</v>
      </c>
      <c r="AC182" s="19">
        <v>0</v>
      </c>
      <c r="AD182" s="19">
        <v>0</v>
      </c>
      <c r="AE182" s="19">
        <f>SUM(Z182:AD182)</f>
        <v>10.6684</v>
      </c>
      <c r="AF182" s="19">
        <v>0</v>
      </c>
      <c r="AG182" s="19">
        <f>0.977</f>
        <v>0.97699999999999998</v>
      </c>
      <c r="AH182" s="19">
        <v>0.96099999999999997</v>
      </c>
      <c r="AI182" s="19">
        <v>0</v>
      </c>
      <c r="AJ182" s="19">
        <v>0</v>
      </c>
      <c r="AK182" s="19">
        <v>0.624</v>
      </c>
      <c r="AL182" s="19">
        <v>0</v>
      </c>
      <c r="AM182" s="19">
        <v>0</v>
      </c>
      <c r="AN182" s="19">
        <f>SUM(AG182:AM182)</f>
        <v>2.5619999999999998</v>
      </c>
      <c r="AO182" s="19">
        <v>0.37</v>
      </c>
      <c r="AP182" s="19">
        <v>0</v>
      </c>
      <c r="AQ182" s="19">
        <v>0</v>
      </c>
      <c r="AR182" s="19">
        <v>0</v>
      </c>
      <c r="AS182" s="19">
        <f>SUM(AO182:AR182)</f>
        <v>0.37</v>
      </c>
      <c r="AT182" s="19" t="s">
        <v>63</v>
      </c>
      <c r="AU182" s="19"/>
    </row>
    <row r="183" spans="1:47" s="6" customFormat="1" x14ac:dyDescent="0.2">
      <c r="A183" s="6" t="s">
        <v>177</v>
      </c>
      <c r="B183" s="16">
        <v>3.0150000000000001</v>
      </c>
      <c r="C183" s="9">
        <v>0.8</v>
      </c>
      <c r="D183" s="6">
        <f>0.775*C183</f>
        <v>0.62000000000000011</v>
      </c>
      <c r="E183" s="6">
        <v>0.2</v>
      </c>
      <c r="F183" s="6">
        <f>3.152*E183</f>
        <v>0.63040000000000007</v>
      </c>
      <c r="H183" s="6">
        <v>0</v>
      </c>
      <c r="I183" s="3">
        <f>D183+F183+H183</f>
        <v>1.2504000000000002</v>
      </c>
      <c r="K183" s="18">
        <v>2.5499999999999998</v>
      </c>
      <c r="L183" s="6">
        <v>1</v>
      </c>
      <c r="M183" s="6">
        <v>0</v>
      </c>
      <c r="N183" s="6">
        <v>0</v>
      </c>
      <c r="P183" s="6">
        <v>1</v>
      </c>
      <c r="Q183" s="6" t="s">
        <v>46</v>
      </c>
      <c r="R183" s="6">
        <v>0</v>
      </c>
      <c r="S183">
        <f>4.72/2</f>
        <v>2.36</v>
      </c>
      <c r="T183">
        <f>1.881/2</f>
        <v>0.9405</v>
      </c>
      <c r="V183" s="6">
        <v>0</v>
      </c>
      <c r="W183" s="6">
        <v>3.8780000000000001</v>
      </c>
      <c r="X183" s="6">
        <v>3.8780000000000001</v>
      </c>
      <c r="Y183" s="6">
        <v>3.8780000000000001</v>
      </c>
      <c r="Z183" s="6">
        <v>0</v>
      </c>
      <c r="AA183" s="6">
        <v>0</v>
      </c>
      <c r="AB183" s="6">
        <v>10.6684</v>
      </c>
      <c r="AC183" s="6">
        <v>0</v>
      </c>
      <c r="AD183" s="6">
        <v>0</v>
      </c>
      <c r="AE183" s="3">
        <f>SUM(Z183:AD183)</f>
        <v>10.6684</v>
      </c>
      <c r="AF183" s="6">
        <v>0</v>
      </c>
      <c r="AG183" s="6">
        <f>0.977</f>
        <v>0.97699999999999998</v>
      </c>
      <c r="AH183" s="6">
        <v>0.96099999999999997</v>
      </c>
      <c r="AI183" s="6">
        <v>0</v>
      </c>
      <c r="AJ183" s="6">
        <v>0</v>
      </c>
      <c r="AK183" s="6">
        <v>0</v>
      </c>
      <c r="AL183" s="6">
        <v>0.53500000000000003</v>
      </c>
      <c r="AM183" s="6">
        <v>0</v>
      </c>
      <c r="AN183" s="3">
        <f>SUM(AG183:AM183)</f>
        <v>2.4729999999999999</v>
      </c>
      <c r="AO183" s="6">
        <v>0.37</v>
      </c>
      <c r="AP183" s="6">
        <v>0.40500000000000003</v>
      </c>
      <c r="AQ183" s="6">
        <v>0</v>
      </c>
      <c r="AR183" s="6">
        <v>0</v>
      </c>
      <c r="AS183" s="3">
        <f>SUM(AO183:AR183)</f>
        <v>0.77500000000000002</v>
      </c>
      <c r="AT183" s="6" t="s">
        <v>63</v>
      </c>
      <c r="AU183" s="7"/>
    </row>
    <row r="184" spans="1:47" s="6" customFormat="1" x14ac:dyDescent="0.2">
      <c r="A184" s="6" t="s">
        <v>178</v>
      </c>
      <c r="B184" s="16">
        <v>3.0150000000000001</v>
      </c>
      <c r="C184" s="9"/>
      <c r="D184" s="6">
        <v>0.77500000000000002</v>
      </c>
      <c r="F184" s="6">
        <v>0</v>
      </c>
      <c r="H184" s="6">
        <v>0</v>
      </c>
      <c r="I184" s="3">
        <f>D184+F184+H184</f>
        <v>0.77500000000000002</v>
      </c>
      <c r="K184" s="18">
        <v>2.5499999999999998</v>
      </c>
      <c r="L184" s="6">
        <v>1</v>
      </c>
      <c r="M184" s="6">
        <v>0</v>
      </c>
      <c r="N184" s="6">
        <v>0</v>
      </c>
      <c r="P184" s="6">
        <v>1</v>
      </c>
      <c r="Q184" s="6" t="s">
        <v>46</v>
      </c>
      <c r="R184" s="6">
        <v>0</v>
      </c>
      <c r="S184">
        <f>4.72/2</f>
        <v>2.36</v>
      </c>
      <c r="T184">
        <f>1.881/2</f>
        <v>0.9405</v>
      </c>
      <c r="V184" s="6">
        <v>3.8780000000000001</v>
      </c>
      <c r="W184" s="6">
        <v>3.8780000000000001</v>
      </c>
      <c r="X184" s="6">
        <v>3.8780000000000001</v>
      </c>
      <c r="Y184" s="6">
        <v>3.8780000000000001</v>
      </c>
      <c r="Z184" s="6">
        <v>0</v>
      </c>
      <c r="AA184" s="6">
        <v>0</v>
      </c>
      <c r="AB184" s="6">
        <v>10.6684</v>
      </c>
      <c r="AC184" s="6">
        <v>0</v>
      </c>
      <c r="AD184" s="6">
        <v>0</v>
      </c>
      <c r="AE184" s="3">
        <f>SUM(Z184:AD184)</f>
        <v>10.6684</v>
      </c>
      <c r="AF184" s="6">
        <v>0</v>
      </c>
      <c r="AG184" s="6">
        <f>0.977</f>
        <v>0.97699999999999998</v>
      </c>
      <c r="AH184" s="6">
        <v>0.96099999999999997</v>
      </c>
      <c r="AI184" s="6">
        <v>0</v>
      </c>
      <c r="AJ184" s="6">
        <v>0</v>
      </c>
      <c r="AK184" s="6">
        <v>0</v>
      </c>
      <c r="AL184" s="6">
        <v>0.53500000000000003</v>
      </c>
      <c r="AM184" s="6">
        <v>0</v>
      </c>
      <c r="AN184" s="3">
        <f>SUM(AG184:AM184)</f>
        <v>2.4729999999999999</v>
      </c>
      <c r="AO184" s="6">
        <v>0.37</v>
      </c>
      <c r="AP184" s="6">
        <v>0</v>
      </c>
      <c r="AQ184" s="6">
        <v>0</v>
      </c>
      <c r="AR184" s="6">
        <v>0</v>
      </c>
      <c r="AS184" s="3">
        <f>SUM(AO184:AR184)</f>
        <v>0.37</v>
      </c>
      <c r="AT184" s="6" t="s">
        <v>63</v>
      </c>
      <c r="AU184" s="7"/>
    </row>
    <row r="185" spans="1:47" s="6" customFormat="1" x14ac:dyDescent="0.2">
      <c r="A185" s="6" t="s">
        <v>306</v>
      </c>
      <c r="B185" s="16">
        <v>3.0150000000000001</v>
      </c>
      <c r="C185" s="9"/>
      <c r="D185" s="6">
        <v>0.77500000000000002</v>
      </c>
      <c r="F185" s="6">
        <v>0</v>
      </c>
      <c r="H185" s="6">
        <v>0</v>
      </c>
      <c r="I185" s="3">
        <f>D185+F185+H185</f>
        <v>0.77500000000000002</v>
      </c>
      <c r="K185" s="18">
        <v>2.5499999999999998</v>
      </c>
      <c r="L185" s="6">
        <v>1</v>
      </c>
      <c r="M185" s="6">
        <v>0</v>
      </c>
      <c r="N185" s="6">
        <v>1</v>
      </c>
      <c r="O185" s="6" t="s">
        <v>58</v>
      </c>
      <c r="P185" s="6">
        <v>1</v>
      </c>
      <c r="Q185" s="6" t="s">
        <v>46</v>
      </c>
      <c r="R185" s="6">
        <v>0</v>
      </c>
      <c r="S185">
        <f>4.72/2</f>
        <v>2.36</v>
      </c>
      <c r="T185">
        <f>1.881/2</f>
        <v>0.9405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10.6684</v>
      </c>
      <c r="AC185" s="6">
        <v>0</v>
      </c>
      <c r="AD185" s="6">
        <v>0</v>
      </c>
      <c r="AE185" s="3">
        <f>SUM(Z185:AD185)</f>
        <v>10.6684</v>
      </c>
      <c r="AF185" s="6">
        <v>0</v>
      </c>
      <c r="AG185" s="6">
        <f>0.977</f>
        <v>0.97699999999999998</v>
      </c>
      <c r="AH185" s="6">
        <v>0.96099999999999997</v>
      </c>
      <c r="AI185" s="6">
        <v>1.9490000000000001</v>
      </c>
      <c r="AJ185" s="6">
        <v>0</v>
      </c>
      <c r="AK185" s="6">
        <v>0.624</v>
      </c>
      <c r="AL185" s="6">
        <v>0</v>
      </c>
      <c r="AM185" s="6">
        <v>0</v>
      </c>
      <c r="AN185" s="3">
        <f>SUM(AG185:AM185)</f>
        <v>4.5110000000000001</v>
      </c>
      <c r="AO185" s="6">
        <v>0</v>
      </c>
      <c r="AP185" s="6">
        <v>0.40500000000000003</v>
      </c>
      <c r="AQ185" s="6">
        <v>0</v>
      </c>
      <c r="AR185" s="6">
        <v>0</v>
      </c>
      <c r="AS185" s="3">
        <f>SUM(AO185:AR185)</f>
        <v>0.40500000000000003</v>
      </c>
      <c r="AT185" s="6" t="s">
        <v>63</v>
      </c>
      <c r="AU185" s="10"/>
    </row>
    <row r="186" spans="1:47" s="6" customFormat="1" x14ac:dyDescent="0.2">
      <c r="A186" s="6" t="s">
        <v>192</v>
      </c>
      <c r="B186" s="16">
        <v>3.0150000000000001</v>
      </c>
      <c r="C186" s="4">
        <v>0.5</v>
      </c>
      <c r="D186" s="3">
        <f>0.775*C186</f>
        <v>0.38750000000000001</v>
      </c>
      <c r="E186" s="3">
        <v>0.5</v>
      </c>
      <c r="F186" s="3">
        <f>3.152*E186</f>
        <v>1.5760000000000001</v>
      </c>
      <c r="H186" s="6">
        <v>0</v>
      </c>
      <c r="I186" s="3">
        <f>D186+F186+H186</f>
        <v>1.9635</v>
      </c>
      <c r="K186" s="18">
        <v>2.9609999999999999</v>
      </c>
      <c r="L186" s="6">
        <v>1</v>
      </c>
      <c r="M186" s="6">
        <v>0</v>
      </c>
      <c r="N186" s="6">
        <v>1</v>
      </c>
      <c r="O186" s="6" t="s">
        <v>90</v>
      </c>
      <c r="P186" s="6">
        <v>1</v>
      </c>
      <c r="Q186" s="6" t="s">
        <v>46</v>
      </c>
      <c r="R186" s="6">
        <v>0</v>
      </c>
      <c r="S186">
        <f>4.72/2</f>
        <v>2.36</v>
      </c>
      <c r="T186">
        <f>1.881/2</f>
        <v>0.9405</v>
      </c>
      <c r="V186" s="6">
        <v>3.8780000000000001</v>
      </c>
      <c r="W186" s="6">
        <v>3.8780000000000001</v>
      </c>
      <c r="X186" s="6">
        <v>0</v>
      </c>
      <c r="Y186" s="6">
        <v>3.8780000000000001</v>
      </c>
      <c r="Z186" s="6">
        <v>11.016</v>
      </c>
      <c r="AA186" s="6">
        <v>0</v>
      </c>
      <c r="AB186" s="6">
        <v>0</v>
      </c>
      <c r="AC186" s="6">
        <v>0</v>
      </c>
      <c r="AD186" s="6">
        <v>0</v>
      </c>
      <c r="AE186" s="3">
        <f>SUM(Z186:AD186)</f>
        <v>11.016</v>
      </c>
      <c r="AF186" s="6">
        <v>0</v>
      </c>
      <c r="AG186" s="6">
        <f>0.977</f>
        <v>0.97699999999999998</v>
      </c>
      <c r="AH186" s="6">
        <v>0.96099999999999997</v>
      </c>
      <c r="AI186" s="6">
        <v>0</v>
      </c>
      <c r="AJ186" s="6">
        <v>0</v>
      </c>
      <c r="AK186" s="6">
        <v>0.624</v>
      </c>
      <c r="AL186" s="6">
        <v>0</v>
      </c>
      <c r="AM186" s="6">
        <v>0</v>
      </c>
      <c r="AN186" s="3">
        <f>SUM(AG186:AM186)</f>
        <v>2.5619999999999998</v>
      </c>
      <c r="AO186" s="6">
        <v>0</v>
      </c>
      <c r="AP186" s="6">
        <v>0.40500000000000003</v>
      </c>
      <c r="AQ186" s="6">
        <v>0</v>
      </c>
      <c r="AR186" s="6">
        <v>0</v>
      </c>
      <c r="AS186" s="3">
        <f>SUM(AO186:AR186)</f>
        <v>0.40500000000000003</v>
      </c>
      <c r="AT186" s="6" t="s">
        <v>63</v>
      </c>
      <c r="AU186" s="7"/>
    </row>
    <row r="187" spans="1:47" s="6" customFormat="1" x14ac:dyDescent="0.2">
      <c r="A187" s="6" t="s">
        <v>175</v>
      </c>
      <c r="B187" s="16">
        <v>3.0150000000000001</v>
      </c>
      <c r="C187" s="9"/>
      <c r="D187" s="6">
        <v>0.77500000000000002</v>
      </c>
      <c r="F187" s="6">
        <v>0</v>
      </c>
      <c r="H187" s="6">
        <v>0</v>
      </c>
      <c r="I187" s="3">
        <f>D187+F187+H187</f>
        <v>0.77500000000000002</v>
      </c>
      <c r="J187" s="6" t="s">
        <v>176</v>
      </c>
      <c r="K187" s="18">
        <v>2.5499999999999998</v>
      </c>
      <c r="L187" s="6">
        <v>1</v>
      </c>
      <c r="M187" s="6">
        <v>0</v>
      </c>
      <c r="N187" s="6">
        <v>0</v>
      </c>
      <c r="P187" s="6">
        <v>1</v>
      </c>
      <c r="Q187" s="6" t="s">
        <v>46</v>
      </c>
      <c r="R187" s="6">
        <v>0</v>
      </c>
      <c r="S187">
        <f>4.72/2</f>
        <v>2.36</v>
      </c>
      <c r="T187">
        <f>1.881/2</f>
        <v>0.9405</v>
      </c>
      <c r="V187" s="6">
        <v>0</v>
      </c>
      <c r="W187" s="6">
        <v>3.8780000000000001</v>
      </c>
      <c r="X187" s="6">
        <v>3.8780000000000001</v>
      </c>
      <c r="Y187" s="6">
        <v>3.8780000000000001</v>
      </c>
      <c r="Z187" s="6">
        <v>0</v>
      </c>
      <c r="AA187" s="6">
        <v>9.5329999999999995</v>
      </c>
      <c r="AB187" s="6">
        <v>10.6684</v>
      </c>
      <c r="AC187" s="6">
        <v>0</v>
      </c>
      <c r="AD187" s="6">
        <v>0</v>
      </c>
      <c r="AE187" s="3">
        <f>SUM(Z187:AD187)</f>
        <v>20.2014</v>
      </c>
      <c r="AF187" s="6">
        <v>0</v>
      </c>
      <c r="AG187" s="6">
        <f>0.977</f>
        <v>0.97699999999999998</v>
      </c>
      <c r="AH187" s="6">
        <v>0.96099999999999997</v>
      </c>
      <c r="AI187" s="6">
        <v>0</v>
      </c>
      <c r="AJ187" s="6">
        <v>0</v>
      </c>
      <c r="AK187" s="6">
        <v>0</v>
      </c>
      <c r="AL187" s="6">
        <v>0.53500000000000003</v>
      </c>
      <c r="AM187" s="6">
        <v>0</v>
      </c>
      <c r="AN187" s="3">
        <f>SUM(AG187:AM187)</f>
        <v>2.4729999999999999</v>
      </c>
      <c r="AO187" s="6">
        <v>0.37</v>
      </c>
      <c r="AP187" s="6">
        <v>0</v>
      </c>
      <c r="AQ187" s="6">
        <v>0</v>
      </c>
      <c r="AR187" s="6">
        <v>0</v>
      </c>
      <c r="AS187" s="3">
        <f>SUM(AO187:AR187)</f>
        <v>0.37</v>
      </c>
      <c r="AT187" s="6" t="s">
        <v>63</v>
      </c>
      <c r="AU187" s="7"/>
    </row>
    <row r="188" spans="1:47" s="6" customFormat="1" x14ac:dyDescent="0.2">
      <c r="A188" s="6" t="s">
        <v>305</v>
      </c>
      <c r="B188" s="16">
        <v>5.6849999999999996</v>
      </c>
      <c r="C188" s="9"/>
      <c r="D188" s="6">
        <v>0.77500000000000002</v>
      </c>
      <c r="F188" s="6">
        <v>0</v>
      </c>
      <c r="H188" s="6">
        <v>0</v>
      </c>
      <c r="I188" s="3">
        <f>D188+F188+H188</f>
        <v>0.77500000000000002</v>
      </c>
      <c r="K188" s="18">
        <v>2.5499999999999998</v>
      </c>
      <c r="L188" s="6">
        <v>1</v>
      </c>
      <c r="M188" s="6">
        <v>0</v>
      </c>
      <c r="N188" s="6">
        <v>1</v>
      </c>
      <c r="O188" s="6" t="s">
        <v>71</v>
      </c>
      <c r="P188" s="6">
        <v>1</v>
      </c>
      <c r="Q188" s="6" t="s">
        <v>46</v>
      </c>
      <c r="R188" s="6">
        <v>0</v>
      </c>
      <c r="S188">
        <f>4.72/2</f>
        <v>2.36</v>
      </c>
      <c r="T188">
        <f>1.881/2</f>
        <v>0.9405</v>
      </c>
      <c r="U188" s="6" t="s">
        <v>46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10.6684</v>
      </c>
      <c r="AC188" s="6">
        <v>0</v>
      </c>
      <c r="AD188" s="6">
        <v>9.5329999999999995</v>
      </c>
      <c r="AE188" s="3">
        <f>SUM(Z188:AD188)</f>
        <v>20.2014</v>
      </c>
      <c r="AF188" s="6">
        <v>0</v>
      </c>
      <c r="AG188" s="6">
        <f>0.977</f>
        <v>0.97699999999999998</v>
      </c>
      <c r="AH188" s="6">
        <v>0.96099999999999997</v>
      </c>
      <c r="AI188" s="6">
        <v>1.9490000000000001</v>
      </c>
      <c r="AJ188" s="6">
        <v>0</v>
      </c>
      <c r="AK188" s="6">
        <v>0.624</v>
      </c>
      <c r="AL188" s="6">
        <v>0</v>
      </c>
      <c r="AM188" s="6">
        <v>0</v>
      </c>
      <c r="AN188" s="3">
        <f>SUM(AG188:AM188)</f>
        <v>4.5110000000000001</v>
      </c>
      <c r="AO188" s="6">
        <v>0.37</v>
      </c>
      <c r="AP188" s="6">
        <v>0.40500000000000003</v>
      </c>
      <c r="AQ188" s="6">
        <v>0</v>
      </c>
      <c r="AR188" s="6">
        <v>1.2529999999999999</v>
      </c>
      <c r="AS188" s="3">
        <f>SUM(AO188:AR188)</f>
        <v>2.028</v>
      </c>
      <c r="AT188" s="6" t="s">
        <v>63</v>
      </c>
      <c r="AU188" s="10"/>
    </row>
    <row r="189" spans="1:47" s="6" customFormat="1" x14ac:dyDescent="0.2">
      <c r="A189" s="19" t="s">
        <v>62</v>
      </c>
      <c r="B189" s="20">
        <v>3.0150000000000001</v>
      </c>
      <c r="C189" s="21"/>
      <c r="D189" s="19">
        <v>0</v>
      </c>
      <c r="E189" s="19"/>
      <c r="F189" s="19">
        <v>0</v>
      </c>
      <c r="G189" s="19"/>
      <c r="H189" s="19">
        <v>3.5950000000000002</v>
      </c>
      <c r="I189" s="19">
        <f>D189+F189+H189</f>
        <v>3.5950000000000002</v>
      </c>
      <c r="J189" s="19"/>
      <c r="K189" s="22">
        <v>2.5499999999999998</v>
      </c>
      <c r="L189" s="19">
        <v>1</v>
      </c>
      <c r="M189" s="19">
        <v>0</v>
      </c>
      <c r="N189" s="19">
        <v>0</v>
      </c>
      <c r="O189" s="19"/>
      <c r="P189" s="19">
        <v>1</v>
      </c>
      <c r="Q189" s="19" t="s">
        <v>46</v>
      </c>
      <c r="R189" s="19">
        <v>0</v>
      </c>
      <c r="S189" s="19">
        <f>4.72/2</f>
        <v>2.36</v>
      </c>
      <c r="T189" s="19">
        <f>1.881/2</f>
        <v>0.9405</v>
      </c>
      <c r="U189" s="19"/>
      <c r="V189" s="19">
        <v>0</v>
      </c>
      <c r="W189" s="19">
        <v>3.8780000000000001</v>
      </c>
      <c r="X189" s="19">
        <v>3.8780000000000001</v>
      </c>
      <c r="Y189" s="19">
        <v>3.8780000000000001</v>
      </c>
      <c r="Z189" s="19">
        <v>11.016</v>
      </c>
      <c r="AA189" s="19">
        <v>0</v>
      </c>
      <c r="AB189" s="19">
        <v>10.6684</v>
      </c>
      <c r="AC189" s="19">
        <v>0</v>
      </c>
      <c r="AD189" s="19">
        <v>0</v>
      </c>
      <c r="AE189" s="19">
        <f>SUM(Z189:AD189)</f>
        <v>21.6844</v>
      </c>
      <c r="AF189" s="19">
        <v>0</v>
      </c>
      <c r="AG189" s="19">
        <f>0.977</f>
        <v>0.97699999999999998</v>
      </c>
      <c r="AH189" s="19">
        <v>0.96099999999999997</v>
      </c>
      <c r="AI189" s="19">
        <v>0</v>
      </c>
      <c r="AJ189" s="19">
        <v>0</v>
      </c>
      <c r="AK189" s="19">
        <v>0</v>
      </c>
      <c r="AL189" s="19">
        <v>0.53500000000000003</v>
      </c>
      <c r="AM189" s="19">
        <v>0</v>
      </c>
      <c r="AN189" s="19">
        <f>SUM(AG189:AM189)</f>
        <v>2.4729999999999999</v>
      </c>
      <c r="AO189" s="19">
        <v>0</v>
      </c>
      <c r="AP189" s="19">
        <v>0</v>
      </c>
      <c r="AQ189" s="19">
        <v>0</v>
      </c>
      <c r="AR189" s="19">
        <v>0</v>
      </c>
      <c r="AS189" s="19">
        <f>SUM(AO189:AR189)</f>
        <v>0</v>
      </c>
      <c r="AT189" s="19" t="s">
        <v>63</v>
      </c>
      <c r="AU189" s="19"/>
    </row>
    <row r="190" spans="1:47" s="7" customFormat="1" x14ac:dyDescent="0.2">
      <c r="A190" s="6" t="s">
        <v>174</v>
      </c>
      <c r="B190" s="16">
        <v>3.0150000000000001</v>
      </c>
      <c r="C190" s="9"/>
      <c r="D190" s="6">
        <v>0.77500000000000002</v>
      </c>
      <c r="E190" s="6"/>
      <c r="F190" s="6">
        <v>0</v>
      </c>
      <c r="G190" s="6"/>
      <c r="H190" s="6">
        <v>0</v>
      </c>
      <c r="I190" s="3">
        <f>D190+F190+H190</f>
        <v>0.77500000000000002</v>
      </c>
      <c r="J190" s="6"/>
      <c r="K190" s="18">
        <v>2.5499999999999998</v>
      </c>
      <c r="L190" s="6">
        <v>1</v>
      </c>
      <c r="M190" s="6">
        <v>0</v>
      </c>
      <c r="N190" s="6">
        <v>0</v>
      </c>
      <c r="O190" s="6"/>
      <c r="P190" s="6">
        <v>1</v>
      </c>
      <c r="Q190" s="6" t="s">
        <v>46</v>
      </c>
      <c r="R190" s="6">
        <v>0</v>
      </c>
      <c r="S190">
        <f>4.72/2</f>
        <v>2.36</v>
      </c>
      <c r="T190">
        <f>1.881/2</f>
        <v>0.9405</v>
      </c>
      <c r="U190" s="6"/>
      <c r="V190" s="6">
        <v>0</v>
      </c>
      <c r="W190" s="6">
        <v>3.8780000000000001</v>
      </c>
      <c r="X190" s="6">
        <v>3.8780000000000001</v>
      </c>
      <c r="Y190" s="6">
        <v>3.8780000000000001</v>
      </c>
      <c r="Z190" s="6">
        <v>11.016</v>
      </c>
      <c r="AA190" s="6">
        <v>0</v>
      </c>
      <c r="AB190" s="6">
        <v>10.6684</v>
      </c>
      <c r="AC190" s="6">
        <v>0</v>
      </c>
      <c r="AD190" s="6">
        <v>0</v>
      </c>
      <c r="AE190" s="3">
        <f>SUM(Z190:AD190)</f>
        <v>21.6844</v>
      </c>
      <c r="AF190" s="6">
        <v>0</v>
      </c>
      <c r="AG190" s="6">
        <f>0.977</f>
        <v>0.97699999999999998</v>
      </c>
      <c r="AH190" s="6">
        <v>0.96099999999999997</v>
      </c>
      <c r="AI190" s="6">
        <v>1.9490000000000001</v>
      </c>
      <c r="AJ190" s="6">
        <v>0</v>
      </c>
      <c r="AK190" s="6">
        <v>0.624</v>
      </c>
      <c r="AL190" s="6">
        <v>0</v>
      </c>
      <c r="AM190" s="6">
        <v>0</v>
      </c>
      <c r="AN190" s="3">
        <f>SUM(AG190:AM190)</f>
        <v>4.5110000000000001</v>
      </c>
      <c r="AO190" s="6">
        <v>0.37</v>
      </c>
      <c r="AP190" s="6">
        <v>0</v>
      </c>
      <c r="AQ190" s="6">
        <v>0</v>
      </c>
      <c r="AR190" s="6">
        <v>0</v>
      </c>
      <c r="AS190" s="3">
        <f>SUM(AO190:AR190)</f>
        <v>0.37</v>
      </c>
      <c r="AT190" s="6" t="s">
        <v>63</v>
      </c>
    </row>
    <row r="191" spans="1:47" s="7" customFormat="1" x14ac:dyDescent="0.2">
      <c r="A191" s="6" t="s">
        <v>188</v>
      </c>
      <c r="B191" s="16">
        <v>3.0150000000000001</v>
      </c>
      <c r="C191" s="9"/>
      <c r="D191" s="6">
        <v>0.77500000000000002</v>
      </c>
      <c r="E191" s="6"/>
      <c r="F191" s="6">
        <v>0</v>
      </c>
      <c r="G191" s="6"/>
      <c r="H191" s="6">
        <v>0</v>
      </c>
      <c r="I191" s="3">
        <f>D191+F191+H191</f>
        <v>0.77500000000000002</v>
      </c>
      <c r="J191" s="6"/>
      <c r="K191" s="18">
        <v>2.9609999999999999</v>
      </c>
      <c r="L191" s="6">
        <v>1</v>
      </c>
      <c r="M191" s="6">
        <v>0</v>
      </c>
      <c r="N191" s="6">
        <v>1</v>
      </c>
      <c r="O191" s="6" t="s">
        <v>52</v>
      </c>
      <c r="P191" s="6">
        <v>1</v>
      </c>
      <c r="Q191" s="6" t="s">
        <v>46</v>
      </c>
      <c r="R191" s="6">
        <v>0</v>
      </c>
      <c r="S191">
        <f>4.72/2</f>
        <v>2.36</v>
      </c>
      <c r="T191">
        <f>1.881/2</f>
        <v>0.9405</v>
      </c>
      <c r="U191" s="6"/>
      <c r="V191" s="6">
        <v>3.8780000000000001</v>
      </c>
      <c r="W191" s="6">
        <v>0</v>
      </c>
      <c r="X191" s="6">
        <v>0</v>
      </c>
      <c r="Y191" s="6">
        <v>3.8780000000000001</v>
      </c>
      <c r="Z191" s="6">
        <v>11.016</v>
      </c>
      <c r="AA191" s="6">
        <v>0</v>
      </c>
      <c r="AB191" s="6">
        <v>10.6684</v>
      </c>
      <c r="AC191" s="6">
        <v>0</v>
      </c>
      <c r="AD191" s="6">
        <v>0</v>
      </c>
      <c r="AE191" s="3">
        <f>SUM(Z191:AD191)</f>
        <v>21.6844</v>
      </c>
      <c r="AF191" s="6">
        <v>0</v>
      </c>
      <c r="AG191" s="6">
        <f>0.977</f>
        <v>0.97699999999999998</v>
      </c>
      <c r="AH191" s="6">
        <v>0</v>
      </c>
      <c r="AI191" s="6">
        <v>0</v>
      </c>
      <c r="AJ191" s="6">
        <v>0</v>
      </c>
      <c r="AK191" s="6">
        <v>0</v>
      </c>
      <c r="AL191" s="6">
        <v>0.53500000000000003</v>
      </c>
      <c r="AM191" s="6">
        <v>0</v>
      </c>
      <c r="AN191" s="3">
        <f>SUM(AG191:AM191)</f>
        <v>1.512</v>
      </c>
      <c r="AO191" s="6">
        <v>0.37</v>
      </c>
      <c r="AP191" s="6">
        <v>0.40500000000000003</v>
      </c>
      <c r="AQ191" s="6">
        <v>0</v>
      </c>
      <c r="AR191" s="6">
        <v>0</v>
      </c>
      <c r="AS191" s="3">
        <f>SUM(AO191:AR191)</f>
        <v>0.77500000000000002</v>
      </c>
      <c r="AT191" s="6" t="s">
        <v>63</v>
      </c>
    </row>
    <row r="192" spans="1:47" s="7" customFormat="1" x14ac:dyDescent="0.2">
      <c r="A192" s="6" t="s">
        <v>190</v>
      </c>
      <c r="B192" s="16">
        <v>3.0150000000000001</v>
      </c>
      <c r="C192" s="9"/>
      <c r="D192" s="6">
        <v>0.77500000000000002</v>
      </c>
      <c r="E192" s="6"/>
      <c r="F192" s="6">
        <v>0</v>
      </c>
      <c r="G192" s="6"/>
      <c r="H192" s="6">
        <v>0</v>
      </c>
      <c r="I192" s="3">
        <f>D192+F192+H192</f>
        <v>0.77500000000000002</v>
      </c>
      <c r="J192" s="6"/>
      <c r="K192" s="18">
        <v>2.9609999999999999</v>
      </c>
      <c r="L192" s="6">
        <v>1</v>
      </c>
      <c r="M192" s="6">
        <v>0</v>
      </c>
      <c r="N192" s="6">
        <v>1</v>
      </c>
      <c r="O192" s="6" t="s">
        <v>52</v>
      </c>
      <c r="P192" s="6">
        <v>1</v>
      </c>
      <c r="Q192" s="6" t="s">
        <v>71</v>
      </c>
      <c r="R192" s="6">
        <v>0</v>
      </c>
      <c r="S192">
        <f>4.72/2</f>
        <v>2.36</v>
      </c>
      <c r="T192">
        <f>1.881/2</f>
        <v>0.9405</v>
      </c>
      <c r="U192" s="6"/>
      <c r="V192" s="6">
        <v>3.8780000000000001</v>
      </c>
      <c r="W192" s="6">
        <v>0</v>
      </c>
      <c r="X192" s="6">
        <v>0</v>
      </c>
      <c r="Y192" s="6">
        <v>3.8780000000000001</v>
      </c>
      <c r="Z192" s="6">
        <v>11.016</v>
      </c>
      <c r="AA192" s="6">
        <v>0</v>
      </c>
      <c r="AB192" s="6">
        <v>10.6684</v>
      </c>
      <c r="AC192" s="6">
        <v>0</v>
      </c>
      <c r="AD192" s="6">
        <v>0</v>
      </c>
      <c r="AE192" s="3">
        <f>SUM(Z192:AD192)</f>
        <v>21.6844</v>
      </c>
      <c r="AF192" s="6">
        <v>0</v>
      </c>
      <c r="AG192" s="6">
        <f>0.977</f>
        <v>0.97699999999999998</v>
      </c>
      <c r="AH192" s="6">
        <v>0.96099999999999997</v>
      </c>
      <c r="AI192" s="6">
        <v>0</v>
      </c>
      <c r="AJ192" s="6">
        <v>0</v>
      </c>
      <c r="AK192" s="6">
        <v>0.624</v>
      </c>
      <c r="AL192" s="6">
        <v>0</v>
      </c>
      <c r="AM192" s="6">
        <v>0</v>
      </c>
      <c r="AN192" s="3">
        <f>SUM(AG192:AM192)</f>
        <v>2.5619999999999998</v>
      </c>
      <c r="AO192" s="6">
        <v>0.37</v>
      </c>
      <c r="AP192" s="6">
        <v>0.40500000000000003</v>
      </c>
      <c r="AQ192" s="6">
        <v>0</v>
      </c>
      <c r="AR192" s="6">
        <v>0</v>
      </c>
      <c r="AS192" s="3">
        <f>SUM(AO192:AR192)</f>
        <v>0.77500000000000002</v>
      </c>
      <c r="AT192" s="6" t="s">
        <v>63</v>
      </c>
    </row>
    <row r="193" spans="1:47" s="7" customFormat="1" x14ac:dyDescent="0.2">
      <c r="A193" s="6" t="s">
        <v>191</v>
      </c>
      <c r="B193" s="16">
        <v>3.0150000000000001</v>
      </c>
      <c r="C193" s="9"/>
      <c r="D193" s="6">
        <v>0.77500000000000002</v>
      </c>
      <c r="E193" s="6"/>
      <c r="F193" s="6">
        <v>0</v>
      </c>
      <c r="G193" s="6"/>
      <c r="H193" s="6">
        <v>0</v>
      </c>
      <c r="I193" s="3">
        <f>D193+F193+H193</f>
        <v>0.77500000000000002</v>
      </c>
      <c r="J193" s="6"/>
      <c r="K193" s="18">
        <v>1.1654</v>
      </c>
      <c r="L193" s="6">
        <v>1</v>
      </c>
      <c r="M193" s="6">
        <v>0</v>
      </c>
      <c r="N193" s="6">
        <v>1</v>
      </c>
      <c r="O193" s="6" t="s">
        <v>90</v>
      </c>
      <c r="P193" s="6">
        <v>0</v>
      </c>
      <c r="Q193" s="6" t="s">
        <v>46</v>
      </c>
      <c r="R193" s="6">
        <v>4.6509999999999998</v>
      </c>
      <c r="S193">
        <f>4.72/2</f>
        <v>2.36</v>
      </c>
      <c r="T193">
        <f>1.881/2</f>
        <v>0.9405</v>
      </c>
      <c r="U193" s="6"/>
      <c r="V193" s="6">
        <v>3.8780000000000001</v>
      </c>
      <c r="W193" s="6">
        <v>3.8780000000000001</v>
      </c>
      <c r="X193" s="6">
        <v>3.8780000000000001</v>
      </c>
      <c r="Y193" s="6">
        <v>3.8780000000000001</v>
      </c>
      <c r="Z193" s="6">
        <v>11.016</v>
      </c>
      <c r="AA193" s="6">
        <v>0</v>
      </c>
      <c r="AB193" s="6">
        <v>10.6684</v>
      </c>
      <c r="AC193" s="6">
        <v>0</v>
      </c>
      <c r="AD193" s="6">
        <v>0</v>
      </c>
      <c r="AE193" s="3">
        <f>SUM(Z193:AD193)</f>
        <v>21.6844</v>
      </c>
      <c r="AF193" s="6">
        <v>0</v>
      </c>
      <c r="AG193" s="6">
        <f>0.977</f>
        <v>0.97699999999999998</v>
      </c>
      <c r="AH193" s="6">
        <v>0.96099999999999997</v>
      </c>
      <c r="AI193" s="6">
        <v>0</v>
      </c>
      <c r="AJ193" s="6">
        <v>0</v>
      </c>
      <c r="AK193" s="6">
        <v>0.624</v>
      </c>
      <c r="AL193" s="6">
        <v>0</v>
      </c>
      <c r="AM193" s="6">
        <v>0</v>
      </c>
      <c r="AN193" s="3">
        <f>SUM(AG193:AM193)</f>
        <v>2.5619999999999998</v>
      </c>
      <c r="AO193" s="6">
        <v>0.37</v>
      </c>
      <c r="AP193" s="6">
        <v>0.40500000000000003</v>
      </c>
      <c r="AQ193" s="6">
        <v>0</v>
      </c>
      <c r="AR193" s="6">
        <v>1.2529999999999999</v>
      </c>
      <c r="AS193" s="3">
        <f>SUM(AO193:AR193)</f>
        <v>2.028</v>
      </c>
      <c r="AT193" s="6" t="s">
        <v>63</v>
      </c>
    </row>
    <row r="194" spans="1:47" s="7" customFormat="1" x14ac:dyDescent="0.2">
      <c r="A194" s="6" t="s">
        <v>193</v>
      </c>
      <c r="B194" s="16">
        <v>3.0150000000000001</v>
      </c>
      <c r="C194" s="4">
        <v>0.5</v>
      </c>
      <c r="D194" s="3">
        <f>0.775*C194</f>
        <v>0.38750000000000001</v>
      </c>
      <c r="E194" s="3">
        <v>0.5</v>
      </c>
      <c r="F194" s="3">
        <f>3.152*E194</f>
        <v>1.5760000000000001</v>
      </c>
      <c r="G194" s="6"/>
      <c r="H194" s="6">
        <v>0</v>
      </c>
      <c r="I194" s="3">
        <f>D194+F194+H194</f>
        <v>1.9635</v>
      </c>
      <c r="J194" s="6"/>
      <c r="K194" s="18">
        <v>2.9609999999999999</v>
      </c>
      <c r="L194" s="6">
        <v>1</v>
      </c>
      <c r="M194" s="6">
        <v>0</v>
      </c>
      <c r="N194" s="6">
        <v>1</v>
      </c>
      <c r="O194" s="6" t="s">
        <v>90</v>
      </c>
      <c r="P194" s="6">
        <v>0</v>
      </c>
      <c r="Q194" s="6"/>
      <c r="R194" s="6">
        <v>0</v>
      </c>
      <c r="S194">
        <f>4.72/2</f>
        <v>2.36</v>
      </c>
      <c r="T194">
        <f>1.881/2</f>
        <v>0.9405</v>
      </c>
      <c r="U194" s="6" t="s">
        <v>90</v>
      </c>
      <c r="V194" s="6">
        <v>3.8780000000000001</v>
      </c>
      <c r="W194" s="6">
        <v>3.8780000000000001</v>
      </c>
      <c r="X194" s="6">
        <v>3.8780000000000001</v>
      </c>
      <c r="Y194" s="6">
        <v>3.8780000000000001</v>
      </c>
      <c r="Z194" s="6">
        <v>11.016</v>
      </c>
      <c r="AA194" s="6">
        <v>0</v>
      </c>
      <c r="AB194" s="6">
        <v>10.6684</v>
      </c>
      <c r="AC194" s="6">
        <v>0</v>
      </c>
      <c r="AD194" s="6">
        <v>0</v>
      </c>
      <c r="AE194" s="3">
        <f>SUM(Z194:AD194)</f>
        <v>21.6844</v>
      </c>
      <c r="AF194" s="6">
        <v>0</v>
      </c>
      <c r="AG194" s="6">
        <f>0.977</f>
        <v>0.97699999999999998</v>
      </c>
      <c r="AH194" s="6">
        <v>0.96099999999999997</v>
      </c>
      <c r="AI194" s="6">
        <v>1.9490000000000001</v>
      </c>
      <c r="AJ194" s="6">
        <v>0</v>
      </c>
      <c r="AK194" s="6">
        <v>0.624</v>
      </c>
      <c r="AL194" s="6">
        <v>0</v>
      </c>
      <c r="AM194" s="6">
        <v>0</v>
      </c>
      <c r="AN194" s="3">
        <f>SUM(AG194:AM194)</f>
        <v>4.5110000000000001</v>
      </c>
      <c r="AO194" s="6">
        <v>0</v>
      </c>
      <c r="AP194" s="6">
        <v>0.40500000000000003</v>
      </c>
      <c r="AQ194" s="6">
        <v>0</v>
      </c>
      <c r="AR194" s="6">
        <v>0</v>
      </c>
      <c r="AS194" s="3">
        <f>SUM(AO194:AR194)</f>
        <v>0.40500000000000003</v>
      </c>
      <c r="AT194" s="6" t="s">
        <v>63</v>
      </c>
    </row>
    <row r="195" spans="1:47" s="7" customFormat="1" x14ac:dyDescent="0.2">
      <c r="A195" s="6" t="s">
        <v>194</v>
      </c>
      <c r="B195" s="16">
        <v>3.0150000000000001</v>
      </c>
      <c r="C195" s="4">
        <v>0.5</v>
      </c>
      <c r="D195" s="3">
        <f>0.775*C195</f>
        <v>0.38750000000000001</v>
      </c>
      <c r="E195" s="3">
        <v>0.5</v>
      </c>
      <c r="F195" s="3">
        <f>3.152*E195</f>
        <v>1.5760000000000001</v>
      </c>
      <c r="G195" s="6"/>
      <c r="H195" s="6">
        <v>0</v>
      </c>
      <c r="I195" s="3">
        <f>D195+F195+H195</f>
        <v>1.9635</v>
      </c>
      <c r="J195" s="6"/>
      <c r="K195" s="18">
        <v>2.9609999999999999</v>
      </c>
      <c r="L195" s="6">
        <v>1</v>
      </c>
      <c r="M195" s="6">
        <v>0</v>
      </c>
      <c r="N195" s="6">
        <v>1</v>
      </c>
      <c r="O195" s="6" t="s">
        <v>90</v>
      </c>
      <c r="P195" s="6">
        <v>0</v>
      </c>
      <c r="Q195" s="6"/>
      <c r="R195" s="6">
        <v>0</v>
      </c>
      <c r="S195">
        <f>4.72/2</f>
        <v>2.36</v>
      </c>
      <c r="T195">
        <f>1.881/2</f>
        <v>0.9405</v>
      </c>
      <c r="U195" s="6" t="s">
        <v>90</v>
      </c>
      <c r="V195" s="6">
        <v>3.8780000000000001</v>
      </c>
      <c r="W195" s="6">
        <v>3.8780000000000001</v>
      </c>
      <c r="X195" s="6">
        <v>3.8780000000000001</v>
      </c>
      <c r="Y195" s="6">
        <v>3.8780000000000001</v>
      </c>
      <c r="Z195" s="6">
        <v>11.016</v>
      </c>
      <c r="AA195" s="6">
        <v>0</v>
      </c>
      <c r="AB195" s="6">
        <v>10.6684</v>
      </c>
      <c r="AC195" s="6">
        <v>0</v>
      </c>
      <c r="AD195" s="6">
        <v>0</v>
      </c>
      <c r="AE195" s="3">
        <f>SUM(Z195:AD195)</f>
        <v>21.6844</v>
      </c>
      <c r="AF195" s="6">
        <v>0</v>
      </c>
      <c r="AG195" s="6">
        <f>0.977</f>
        <v>0.97699999999999998</v>
      </c>
      <c r="AH195" s="6">
        <v>0.96099999999999997</v>
      </c>
      <c r="AI195" s="6">
        <v>1.9490000000000001</v>
      </c>
      <c r="AJ195" s="6">
        <v>0</v>
      </c>
      <c r="AK195" s="6">
        <v>0.624</v>
      </c>
      <c r="AL195" s="6">
        <v>0</v>
      </c>
      <c r="AM195" s="6">
        <v>0</v>
      </c>
      <c r="AN195" s="3">
        <f>SUM(AG195:AM195)</f>
        <v>4.5110000000000001</v>
      </c>
      <c r="AO195" s="6">
        <v>0</v>
      </c>
      <c r="AP195" s="6">
        <v>0.40500000000000003</v>
      </c>
      <c r="AQ195" s="6">
        <v>0</v>
      </c>
      <c r="AR195" s="6">
        <v>0</v>
      </c>
      <c r="AS195" s="3">
        <f>SUM(AO195:AR195)</f>
        <v>0.40500000000000003</v>
      </c>
      <c r="AT195" s="6" t="s">
        <v>63</v>
      </c>
    </row>
    <row r="196" spans="1:47" s="7" customFormat="1" x14ac:dyDescent="0.2">
      <c r="A196" s="6" t="s">
        <v>304</v>
      </c>
      <c r="B196" s="16">
        <v>3.0150000000000001</v>
      </c>
      <c r="C196" s="9"/>
      <c r="D196" s="6">
        <v>0.77500000000000002</v>
      </c>
      <c r="E196" s="6"/>
      <c r="F196" s="6">
        <v>0</v>
      </c>
      <c r="G196" s="6"/>
      <c r="H196" s="6">
        <v>0</v>
      </c>
      <c r="I196" s="3">
        <f>D196+F196+H196</f>
        <v>0.77500000000000002</v>
      </c>
      <c r="J196" s="6"/>
      <c r="K196" s="18">
        <v>2.5499999999999998</v>
      </c>
      <c r="L196" s="6">
        <v>1</v>
      </c>
      <c r="M196" s="6">
        <v>0</v>
      </c>
      <c r="N196" s="6">
        <v>0</v>
      </c>
      <c r="O196" s="6" t="s">
        <v>90</v>
      </c>
      <c r="P196" s="6">
        <v>1</v>
      </c>
      <c r="Q196" s="6" t="s">
        <v>46</v>
      </c>
      <c r="R196" s="6">
        <v>0</v>
      </c>
      <c r="S196">
        <f>4.72/2</f>
        <v>2.36</v>
      </c>
      <c r="T196">
        <f>1.881/2</f>
        <v>0.9405</v>
      </c>
      <c r="U196" s="6" t="s">
        <v>46</v>
      </c>
      <c r="V196" s="6">
        <v>0</v>
      </c>
      <c r="W196" s="6">
        <v>3.8780000000000001</v>
      </c>
      <c r="X196" s="6">
        <v>3.8780000000000001</v>
      </c>
      <c r="Y196" s="6">
        <v>3.8780000000000001</v>
      </c>
      <c r="Z196" s="6">
        <v>11.016</v>
      </c>
      <c r="AA196" s="6">
        <v>0</v>
      </c>
      <c r="AB196" s="6">
        <v>10.6684</v>
      </c>
      <c r="AC196" s="6">
        <v>0</v>
      </c>
      <c r="AD196" s="6">
        <v>0</v>
      </c>
      <c r="AE196" s="3">
        <f>SUM(Z196:AD196)</f>
        <v>21.6844</v>
      </c>
      <c r="AF196" s="6">
        <v>0</v>
      </c>
      <c r="AG196" s="6">
        <f>0.977</f>
        <v>0.97699999999999998</v>
      </c>
      <c r="AH196" s="6">
        <v>0.96099999999999997</v>
      </c>
      <c r="AI196" s="6">
        <v>1.9490000000000001</v>
      </c>
      <c r="AJ196" s="6">
        <v>0</v>
      </c>
      <c r="AK196" s="6">
        <v>0.624</v>
      </c>
      <c r="AL196" s="6">
        <v>0</v>
      </c>
      <c r="AM196" s="6">
        <v>0</v>
      </c>
      <c r="AN196" s="3">
        <f>SUM(AG196:AM196)</f>
        <v>4.5110000000000001</v>
      </c>
      <c r="AO196" s="6">
        <v>0.37</v>
      </c>
      <c r="AP196" s="6">
        <v>0.40500000000000003</v>
      </c>
      <c r="AQ196" s="6">
        <v>0</v>
      </c>
      <c r="AR196" s="6">
        <v>1.2529999999999999</v>
      </c>
      <c r="AS196" s="3">
        <f>SUM(AO196:AR196)</f>
        <v>2.028</v>
      </c>
      <c r="AT196" s="6" t="s">
        <v>63</v>
      </c>
      <c r="AU196" s="10"/>
    </row>
    <row r="197" spans="1:47" s="7" customFormat="1" x14ac:dyDescent="0.2">
      <c r="A197" s="19" t="s">
        <v>65</v>
      </c>
      <c r="B197" s="20">
        <v>3.0150000000000001</v>
      </c>
      <c r="C197" s="21"/>
      <c r="D197" s="19">
        <v>0</v>
      </c>
      <c r="E197" s="19"/>
      <c r="F197" s="19">
        <v>3.1520000000000001</v>
      </c>
      <c r="G197" s="19"/>
      <c r="H197" s="19">
        <v>0</v>
      </c>
      <c r="I197" s="19">
        <f>D197+F197+H197</f>
        <v>3.1520000000000001</v>
      </c>
      <c r="J197" s="19" t="s">
        <v>66</v>
      </c>
      <c r="K197" s="22">
        <v>2.9609999999999999</v>
      </c>
      <c r="L197" s="19">
        <v>1</v>
      </c>
      <c r="M197" s="19">
        <v>0</v>
      </c>
      <c r="N197" s="19">
        <v>1</v>
      </c>
      <c r="O197" s="19" t="s">
        <v>50</v>
      </c>
      <c r="P197" s="19">
        <v>1</v>
      </c>
      <c r="Q197" s="19" t="s">
        <v>67</v>
      </c>
      <c r="R197" s="19">
        <v>0</v>
      </c>
      <c r="S197" s="19">
        <f>4.72/2</f>
        <v>2.36</v>
      </c>
      <c r="T197" s="19">
        <f>1.881/2</f>
        <v>0.9405</v>
      </c>
      <c r="U197" s="19"/>
      <c r="V197" s="19">
        <v>3.8780000000000001</v>
      </c>
      <c r="W197" s="19">
        <v>3.8780000000000001</v>
      </c>
      <c r="X197" s="19">
        <v>3.8780000000000001</v>
      </c>
      <c r="Y197" s="19">
        <v>3.8780000000000001</v>
      </c>
      <c r="Z197" s="19">
        <v>11.016</v>
      </c>
      <c r="AA197" s="19">
        <v>0</v>
      </c>
      <c r="AB197" s="19">
        <v>10.6684</v>
      </c>
      <c r="AC197" s="19">
        <v>0</v>
      </c>
      <c r="AD197" s="19">
        <v>9.5329999999999995</v>
      </c>
      <c r="AE197" s="19">
        <f>SUM(Z197:AD197)</f>
        <v>31.217399999999998</v>
      </c>
      <c r="AF197" s="19">
        <v>0</v>
      </c>
      <c r="AG197" s="19">
        <f>0.977</f>
        <v>0.97699999999999998</v>
      </c>
      <c r="AH197" s="19">
        <v>0.96099999999999997</v>
      </c>
      <c r="AI197" s="19">
        <v>1.9490000000000001</v>
      </c>
      <c r="AJ197" s="19">
        <v>0</v>
      </c>
      <c r="AK197" s="19">
        <v>0.624</v>
      </c>
      <c r="AL197" s="19">
        <v>0</v>
      </c>
      <c r="AM197" s="19">
        <v>0</v>
      </c>
      <c r="AN197" s="19">
        <f>SUM(AG197:AM197)</f>
        <v>4.5110000000000001</v>
      </c>
      <c r="AO197" s="19">
        <v>0.37</v>
      </c>
      <c r="AP197" s="19">
        <v>0.40500000000000003</v>
      </c>
      <c r="AQ197" s="19">
        <v>0</v>
      </c>
      <c r="AR197" s="19">
        <v>0</v>
      </c>
      <c r="AS197" s="19">
        <f>SUM(AO197:AR197)</f>
        <v>0.77500000000000002</v>
      </c>
      <c r="AT197" s="19" t="s">
        <v>63</v>
      </c>
      <c r="AU197" s="19"/>
    </row>
    <row r="198" spans="1:47" s="7" customFormat="1" x14ac:dyDescent="0.2">
      <c r="A198" s="6" t="s">
        <v>182</v>
      </c>
      <c r="B198" s="16">
        <v>3.0150000000000001</v>
      </c>
      <c r="C198" s="9"/>
      <c r="D198" s="6">
        <v>0.77500000000000002</v>
      </c>
      <c r="E198" s="6"/>
      <c r="F198" s="6">
        <v>3.1520000000000001</v>
      </c>
      <c r="G198" s="6"/>
      <c r="H198" s="6">
        <v>0</v>
      </c>
      <c r="I198" s="3">
        <f>D198+F198+H198</f>
        <v>3.927</v>
      </c>
      <c r="J198" s="6"/>
      <c r="K198" s="18">
        <v>2.9609999999999999</v>
      </c>
      <c r="L198" s="6">
        <v>1</v>
      </c>
      <c r="M198" s="6">
        <v>0</v>
      </c>
      <c r="N198" s="6">
        <v>1</v>
      </c>
      <c r="O198" s="6" t="s">
        <v>70</v>
      </c>
      <c r="P198" s="6">
        <v>1</v>
      </c>
      <c r="Q198" s="6" t="s">
        <v>46</v>
      </c>
      <c r="R198" s="6">
        <v>0</v>
      </c>
      <c r="S198">
        <f>4.72/2</f>
        <v>2.36</v>
      </c>
      <c r="T198">
        <f>1.881/2</f>
        <v>0.9405</v>
      </c>
      <c r="U198" s="6"/>
      <c r="V198" s="6">
        <v>3.8780000000000001</v>
      </c>
      <c r="W198" s="6">
        <v>0</v>
      </c>
      <c r="X198" s="6">
        <v>0</v>
      </c>
      <c r="Y198" s="6">
        <v>3.8780000000000001</v>
      </c>
      <c r="Z198" s="6">
        <v>11.016</v>
      </c>
      <c r="AA198" s="6">
        <v>0</v>
      </c>
      <c r="AB198" s="6">
        <v>10.6684</v>
      </c>
      <c r="AC198" s="6">
        <v>0</v>
      </c>
      <c r="AD198" s="6">
        <v>9.5329999999999995</v>
      </c>
      <c r="AE198" s="3">
        <f>SUM(Z198:AD198)</f>
        <v>31.217399999999998</v>
      </c>
      <c r="AF198" s="6">
        <v>0</v>
      </c>
      <c r="AG198" s="6">
        <f>0.977</f>
        <v>0.97699999999999998</v>
      </c>
      <c r="AH198" s="6">
        <v>0.96099999999999997</v>
      </c>
      <c r="AI198" s="6">
        <v>1.9490000000000001</v>
      </c>
      <c r="AJ198" s="6">
        <v>0</v>
      </c>
      <c r="AK198" s="6">
        <v>0.624</v>
      </c>
      <c r="AL198" s="6">
        <v>0</v>
      </c>
      <c r="AM198" s="6">
        <v>0</v>
      </c>
      <c r="AN198" s="3">
        <f>SUM(AG198:AM198)</f>
        <v>4.5110000000000001</v>
      </c>
      <c r="AO198" s="6">
        <v>0.37</v>
      </c>
      <c r="AP198" s="6">
        <v>0.40500000000000003</v>
      </c>
      <c r="AQ198" s="6">
        <v>0</v>
      </c>
      <c r="AR198" s="6">
        <v>1.2529999999999999</v>
      </c>
      <c r="AS198" s="3">
        <f>SUM(AO198:AR198)</f>
        <v>2.028</v>
      </c>
      <c r="AT198" s="6" t="s">
        <v>63</v>
      </c>
    </row>
    <row r="199" spans="1:47" x14ac:dyDescent="0.2">
      <c r="A199" s="6" t="s">
        <v>189</v>
      </c>
      <c r="B199" s="16">
        <v>3.0150000000000001</v>
      </c>
      <c r="C199" s="4">
        <v>0.5</v>
      </c>
      <c r="D199" s="3">
        <f>0.775*C199</f>
        <v>0.38750000000000001</v>
      </c>
      <c r="E199" s="3">
        <v>0.5</v>
      </c>
      <c r="F199" s="3">
        <f>3.152*E199</f>
        <v>1.5760000000000001</v>
      </c>
      <c r="G199" s="6"/>
      <c r="H199" s="6">
        <v>0</v>
      </c>
      <c r="I199" s="3">
        <f>D199+F199+H199</f>
        <v>1.9635</v>
      </c>
      <c r="J199" s="6"/>
      <c r="K199" s="18">
        <v>2.9609999999999999</v>
      </c>
      <c r="L199" s="6">
        <v>1</v>
      </c>
      <c r="M199" s="6">
        <v>0</v>
      </c>
      <c r="N199" s="6">
        <v>1</v>
      </c>
      <c r="O199" s="6" t="s">
        <v>90</v>
      </c>
      <c r="P199" s="6">
        <v>1</v>
      </c>
      <c r="Q199" s="6" t="s">
        <v>90</v>
      </c>
      <c r="R199" s="6">
        <v>0</v>
      </c>
      <c r="S199">
        <f>4.72/2</f>
        <v>2.36</v>
      </c>
      <c r="T199">
        <f>1.881/2</f>
        <v>0.9405</v>
      </c>
      <c r="U199" s="6"/>
      <c r="V199" s="6">
        <v>3.8780000000000001</v>
      </c>
      <c r="W199" s="6">
        <v>0</v>
      </c>
      <c r="X199" s="6">
        <v>0</v>
      </c>
      <c r="Y199" s="6">
        <v>3.8780000000000001</v>
      </c>
      <c r="Z199" s="6">
        <v>11.016</v>
      </c>
      <c r="AA199" s="6">
        <v>0</v>
      </c>
      <c r="AB199" s="6">
        <v>10.6684</v>
      </c>
      <c r="AC199" s="6">
        <v>0</v>
      </c>
      <c r="AD199" s="6">
        <v>9.5329999999999995</v>
      </c>
      <c r="AE199" s="3">
        <f>SUM(Z199:AD199)</f>
        <v>31.217399999999998</v>
      </c>
      <c r="AF199" s="6">
        <v>0</v>
      </c>
      <c r="AG199" s="6">
        <f>0.977</f>
        <v>0.97699999999999998</v>
      </c>
      <c r="AH199" s="6">
        <v>0.96099999999999997</v>
      </c>
      <c r="AI199" s="6">
        <v>0</v>
      </c>
      <c r="AJ199" s="6">
        <v>0</v>
      </c>
      <c r="AK199" s="6">
        <v>0.624</v>
      </c>
      <c r="AL199" s="6">
        <v>0</v>
      </c>
      <c r="AM199" s="6">
        <v>0</v>
      </c>
      <c r="AN199" s="3">
        <f>SUM(AG199:AM199)</f>
        <v>2.5619999999999998</v>
      </c>
      <c r="AO199" s="6">
        <v>0.37</v>
      </c>
      <c r="AP199" s="6">
        <v>0.40500000000000003</v>
      </c>
      <c r="AQ199" s="6">
        <v>0</v>
      </c>
      <c r="AR199" s="6">
        <v>0</v>
      </c>
      <c r="AS199" s="3">
        <f>SUM(AO199:AR199)</f>
        <v>0.77500000000000002</v>
      </c>
      <c r="AT199" s="6" t="s">
        <v>63</v>
      </c>
      <c r="AU199" s="7"/>
    </row>
    <row r="200" spans="1:47" s="6" customFormat="1" x14ac:dyDescent="0.2">
      <c r="A200" s="6" t="s">
        <v>179</v>
      </c>
      <c r="B200" s="16">
        <v>3.0150000000000001</v>
      </c>
      <c r="C200" s="9">
        <v>0.3</v>
      </c>
      <c r="D200" s="6">
        <f>0.775*C200</f>
        <v>0.23249999999999998</v>
      </c>
      <c r="E200" s="6">
        <v>0.7</v>
      </c>
      <c r="F200" s="6">
        <f>3.152*E200</f>
        <v>2.2063999999999999</v>
      </c>
      <c r="H200" s="6">
        <v>0</v>
      </c>
      <c r="I200" s="3">
        <f>D200+F200+H200</f>
        <v>2.4388999999999998</v>
      </c>
      <c r="J200" s="6" t="s">
        <v>180</v>
      </c>
      <c r="K200" s="18">
        <v>2.9609999999999999</v>
      </c>
      <c r="L200" s="6">
        <v>1</v>
      </c>
      <c r="M200" s="6">
        <v>0</v>
      </c>
      <c r="N200" s="6">
        <v>0</v>
      </c>
      <c r="P200" s="6">
        <v>1</v>
      </c>
      <c r="Q200" s="6" t="s">
        <v>46</v>
      </c>
      <c r="R200" s="6">
        <v>0</v>
      </c>
      <c r="S200">
        <f>4.72/2</f>
        <v>2.36</v>
      </c>
      <c r="T200">
        <f>1.881/2</f>
        <v>0.9405</v>
      </c>
      <c r="V200" s="6">
        <v>3.8780000000000001</v>
      </c>
      <c r="W200" s="6">
        <v>3.8780000000000001</v>
      </c>
      <c r="X200" s="6">
        <v>3.8780000000000001</v>
      </c>
      <c r="Y200" s="6">
        <v>3.8780000000000001</v>
      </c>
      <c r="Z200" s="6">
        <v>0</v>
      </c>
      <c r="AA200" s="6">
        <v>0</v>
      </c>
      <c r="AB200" s="6">
        <v>10.6684</v>
      </c>
      <c r="AC200" s="6">
        <v>16.876999999999999</v>
      </c>
      <c r="AD200" s="6">
        <v>9.5329999999999995</v>
      </c>
      <c r="AE200" s="3">
        <f>SUM(Z200:AD200)</f>
        <v>37.078400000000002</v>
      </c>
      <c r="AF200" s="6">
        <v>0</v>
      </c>
      <c r="AG200" s="6">
        <f>0.977</f>
        <v>0.97699999999999998</v>
      </c>
      <c r="AH200" s="6">
        <v>0.96099999999999997</v>
      </c>
      <c r="AI200" s="6">
        <v>1.9490000000000001</v>
      </c>
      <c r="AJ200" s="6">
        <v>0</v>
      </c>
      <c r="AK200" s="6">
        <v>0.624</v>
      </c>
      <c r="AL200" s="6">
        <v>0</v>
      </c>
      <c r="AM200" s="6">
        <v>0</v>
      </c>
      <c r="AN200" s="3">
        <f>SUM(AG200:AM200)</f>
        <v>4.5110000000000001</v>
      </c>
      <c r="AO200" s="6">
        <v>0</v>
      </c>
      <c r="AP200" s="6">
        <v>0.40500000000000003</v>
      </c>
      <c r="AQ200" s="6">
        <v>0</v>
      </c>
      <c r="AR200" s="6">
        <v>1.2529999999999999</v>
      </c>
      <c r="AS200" s="3">
        <f>SUM(AO200:AR200)</f>
        <v>1.6579999999999999</v>
      </c>
      <c r="AT200" s="6" t="s">
        <v>63</v>
      </c>
      <c r="AU200" s="7"/>
    </row>
    <row r="201" spans="1:47" s="6" customFormat="1" x14ac:dyDescent="0.2">
      <c r="A201" s="6" t="s">
        <v>185</v>
      </c>
      <c r="B201" s="16">
        <v>3.0150000000000001</v>
      </c>
      <c r="C201" s="9"/>
      <c r="D201" s="6">
        <v>0.77500000000000002</v>
      </c>
      <c r="F201" s="6">
        <v>0</v>
      </c>
      <c r="H201" s="6">
        <v>0</v>
      </c>
      <c r="I201" s="3">
        <f>D201+F201+H201</f>
        <v>0.77500000000000002</v>
      </c>
      <c r="K201" s="18">
        <v>2.5499999999999998</v>
      </c>
      <c r="L201" s="6">
        <v>1</v>
      </c>
      <c r="M201" s="6">
        <v>0</v>
      </c>
      <c r="N201" s="6">
        <v>1</v>
      </c>
      <c r="O201" s="6" t="s">
        <v>58</v>
      </c>
      <c r="P201" s="6">
        <v>1</v>
      </c>
      <c r="Q201" s="6" t="s">
        <v>46</v>
      </c>
      <c r="R201" s="6">
        <v>0</v>
      </c>
      <c r="S201">
        <f>4.72/2</f>
        <v>2.36</v>
      </c>
      <c r="T201">
        <f>1.881/2</f>
        <v>0.9405</v>
      </c>
      <c r="V201" s="6">
        <v>3.8780000000000001</v>
      </c>
      <c r="W201" s="6">
        <v>0</v>
      </c>
      <c r="X201" s="6">
        <v>0</v>
      </c>
      <c r="Y201" s="6">
        <v>3.8780000000000001</v>
      </c>
      <c r="Z201" s="6">
        <v>0</v>
      </c>
      <c r="AA201" s="6">
        <v>0</v>
      </c>
      <c r="AB201" s="6">
        <v>10.6684</v>
      </c>
      <c r="AC201" s="6">
        <v>16.876999999999999</v>
      </c>
      <c r="AD201" s="6">
        <v>9.5329999999999995</v>
      </c>
      <c r="AE201" s="3">
        <f>SUM(Z201:AD201)</f>
        <v>37.078400000000002</v>
      </c>
      <c r="AF201" s="6">
        <v>0</v>
      </c>
      <c r="AG201" s="6">
        <f>0.977</f>
        <v>0.97699999999999998</v>
      </c>
      <c r="AH201" s="6">
        <v>0</v>
      </c>
      <c r="AI201" s="6">
        <v>0</v>
      </c>
      <c r="AJ201" s="6">
        <v>0</v>
      </c>
      <c r="AK201" s="6">
        <v>0.624</v>
      </c>
      <c r="AL201" s="6">
        <v>0</v>
      </c>
      <c r="AM201" s="6">
        <v>0</v>
      </c>
      <c r="AN201" s="3">
        <f>SUM(AG201:AM201)</f>
        <v>1.601</v>
      </c>
      <c r="AO201" s="6">
        <v>0.37</v>
      </c>
      <c r="AP201" s="6">
        <v>0.40500000000000003</v>
      </c>
      <c r="AQ201" s="6">
        <v>0</v>
      </c>
      <c r="AR201" s="6">
        <v>0</v>
      </c>
      <c r="AS201" s="3">
        <f>SUM(AO201:AR201)</f>
        <v>0.77500000000000002</v>
      </c>
      <c r="AT201" s="6" t="s">
        <v>63</v>
      </c>
      <c r="AU201" s="7"/>
    </row>
    <row r="202" spans="1:47" s="6" customFormat="1" x14ac:dyDescent="0.2">
      <c r="A202" s="6" t="s">
        <v>186</v>
      </c>
      <c r="B202" s="16">
        <v>3.0150000000000001</v>
      </c>
      <c r="C202" s="9"/>
      <c r="D202" s="6">
        <v>0.77500000000000002</v>
      </c>
      <c r="F202" s="6">
        <v>0</v>
      </c>
      <c r="H202" s="6">
        <v>0</v>
      </c>
      <c r="I202" s="3">
        <f>D202+F202+H202</f>
        <v>0.77500000000000002</v>
      </c>
      <c r="K202" s="18">
        <v>2.5499999999999998</v>
      </c>
      <c r="L202" s="6">
        <v>1</v>
      </c>
      <c r="M202" s="6">
        <v>0</v>
      </c>
      <c r="N202" s="6">
        <v>1</v>
      </c>
      <c r="O202" s="6" t="s">
        <v>70</v>
      </c>
      <c r="P202" s="6">
        <v>1</v>
      </c>
      <c r="Q202" s="6" t="s">
        <v>46</v>
      </c>
      <c r="R202" s="6">
        <v>0</v>
      </c>
      <c r="S202">
        <f>4.72/2</f>
        <v>2.36</v>
      </c>
      <c r="T202">
        <f>1.881/2</f>
        <v>0.9405</v>
      </c>
      <c r="V202" s="6">
        <v>3.8780000000000001</v>
      </c>
      <c r="W202" s="6">
        <v>0</v>
      </c>
      <c r="X202" s="6">
        <v>0</v>
      </c>
      <c r="Y202" s="6">
        <v>3.8780000000000001</v>
      </c>
      <c r="Z202" s="6">
        <v>0</v>
      </c>
      <c r="AA202" s="6">
        <v>0</v>
      </c>
      <c r="AB202" s="6">
        <v>10.6684</v>
      </c>
      <c r="AC202" s="6">
        <v>16.876999999999999</v>
      </c>
      <c r="AD202" s="6">
        <v>9.5329999999999995</v>
      </c>
      <c r="AE202" s="3">
        <f>SUM(Z202:AD202)</f>
        <v>37.078400000000002</v>
      </c>
      <c r="AF202" s="6">
        <v>0</v>
      </c>
      <c r="AG202" s="6">
        <f>0.977</f>
        <v>0.97699999999999998</v>
      </c>
      <c r="AH202" s="6">
        <v>0</v>
      </c>
      <c r="AI202" s="6">
        <v>1.9490000000000001</v>
      </c>
      <c r="AJ202" s="6">
        <v>0</v>
      </c>
      <c r="AK202" s="6">
        <v>0.624</v>
      </c>
      <c r="AL202" s="6">
        <v>0</v>
      </c>
      <c r="AM202" s="6">
        <v>0</v>
      </c>
      <c r="AN202" s="3">
        <f>SUM(AG202:AM202)</f>
        <v>3.5500000000000003</v>
      </c>
      <c r="AO202" s="6">
        <v>0.37</v>
      </c>
      <c r="AP202" s="6">
        <v>0.40500000000000003</v>
      </c>
      <c r="AQ202" s="6">
        <v>0</v>
      </c>
      <c r="AR202" s="6">
        <v>1.2529999999999999</v>
      </c>
      <c r="AS202" s="3">
        <f>SUM(AO202:AR202)</f>
        <v>2.028</v>
      </c>
      <c r="AT202" s="6" t="s">
        <v>63</v>
      </c>
      <c r="AU202" s="7"/>
    </row>
    <row r="203" spans="1:47" s="6" customFormat="1" x14ac:dyDescent="0.2">
      <c r="A203" s="19" t="s">
        <v>72</v>
      </c>
      <c r="B203" s="20">
        <v>5.6849999999999996</v>
      </c>
      <c r="C203" s="21"/>
      <c r="D203" s="19">
        <v>0</v>
      </c>
      <c r="E203" s="19"/>
      <c r="F203" s="19">
        <v>3.1520000000000001</v>
      </c>
      <c r="G203" s="19"/>
      <c r="H203" s="19">
        <v>0</v>
      </c>
      <c r="I203" s="19">
        <f>D203+F203+H203</f>
        <v>3.1520000000000001</v>
      </c>
      <c r="J203" s="19"/>
      <c r="K203" s="22">
        <v>2.9609999999999999</v>
      </c>
      <c r="L203" s="19">
        <v>1</v>
      </c>
      <c r="M203" s="19">
        <v>0</v>
      </c>
      <c r="N203" s="19">
        <v>1</v>
      </c>
      <c r="O203" s="19" t="s">
        <v>71</v>
      </c>
      <c r="P203" s="19">
        <v>1</v>
      </c>
      <c r="Q203" s="19" t="s">
        <v>46</v>
      </c>
      <c r="R203" s="19">
        <v>0</v>
      </c>
      <c r="S203" s="19">
        <f>4.72/2</f>
        <v>2.36</v>
      </c>
      <c r="T203" s="19">
        <f>1.881/2</f>
        <v>0.9405</v>
      </c>
      <c r="U203" s="19"/>
      <c r="V203" s="19">
        <v>3.8780000000000001</v>
      </c>
      <c r="W203" s="19">
        <v>3.8780000000000001</v>
      </c>
      <c r="X203" s="19">
        <v>3.8780000000000001</v>
      </c>
      <c r="Y203" s="19">
        <v>3.8780000000000001</v>
      </c>
      <c r="Z203" s="19">
        <v>0</v>
      </c>
      <c r="AA203" s="19">
        <v>9.5329999999999995</v>
      </c>
      <c r="AB203" s="19">
        <v>10.6684</v>
      </c>
      <c r="AC203" s="19">
        <v>16.876999999999999</v>
      </c>
      <c r="AD203" s="19">
        <v>9.5329999999999995</v>
      </c>
      <c r="AE203" s="19">
        <f>SUM(Z203:AD203)</f>
        <v>46.611400000000003</v>
      </c>
      <c r="AF203" s="19">
        <v>0</v>
      </c>
      <c r="AG203" s="19">
        <f>0.977</f>
        <v>0.97699999999999998</v>
      </c>
      <c r="AH203" s="19">
        <v>0.96099999999999997</v>
      </c>
      <c r="AI203" s="19">
        <v>1.9490000000000001</v>
      </c>
      <c r="AJ203" s="19">
        <v>0</v>
      </c>
      <c r="AK203" s="19">
        <v>0.624</v>
      </c>
      <c r="AL203" s="19">
        <v>0</v>
      </c>
      <c r="AM203" s="19">
        <v>0</v>
      </c>
      <c r="AN203" s="19">
        <f>SUM(AG203:AM203)</f>
        <v>4.5110000000000001</v>
      </c>
      <c r="AO203" s="19">
        <v>0.37</v>
      </c>
      <c r="AP203" s="19">
        <v>0.40500000000000003</v>
      </c>
      <c r="AQ203" s="19">
        <v>0</v>
      </c>
      <c r="AR203" s="19">
        <v>1.2529999999999999</v>
      </c>
      <c r="AS203" s="19">
        <f>SUM(AO203:AR203)</f>
        <v>2.028</v>
      </c>
      <c r="AT203" s="19" t="s">
        <v>63</v>
      </c>
      <c r="AU203" s="19"/>
    </row>
    <row r="204" spans="1:47" s="6" customFormat="1" x14ac:dyDescent="0.2">
      <c r="A204" s="6" t="s">
        <v>187</v>
      </c>
      <c r="B204" s="16">
        <v>3.0150000000000001</v>
      </c>
      <c r="C204" s="9"/>
      <c r="D204" s="6">
        <v>0.77500000000000002</v>
      </c>
      <c r="F204" s="6">
        <v>0</v>
      </c>
      <c r="H204" s="6">
        <v>0</v>
      </c>
      <c r="I204" s="3">
        <f>D204+F204+H204</f>
        <v>0.77500000000000002</v>
      </c>
      <c r="K204" s="18">
        <v>2.9609999999999999</v>
      </c>
      <c r="L204" s="6">
        <v>1</v>
      </c>
      <c r="M204" s="6">
        <v>0</v>
      </c>
      <c r="N204" s="6">
        <v>1</v>
      </c>
      <c r="O204" s="6" t="s">
        <v>90</v>
      </c>
      <c r="P204" s="6">
        <v>1</v>
      </c>
      <c r="Q204" s="6" t="s">
        <v>46</v>
      </c>
      <c r="R204" s="6">
        <v>0</v>
      </c>
      <c r="S204">
        <f>4.72/2</f>
        <v>2.36</v>
      </c>
      <c r="T204">
        <f>1.881/2</f>
        <v>0.9405</v>
      </c>
      <c r="V204" s="6">
        <v>3.8780000000000001</v>
      </c>
      <c r="W204" s="6">
        <v>0</v>
      </c>
      <c r="X204" s="6">
        <v>3.8780000000000001</v>
      </c>
      <c r="Y204" s="6">
        <v>3.8780000000000001</v>
      </c>
      <c r="Z204" s="6">
        <v>0</v>
      </c>
      <c r="AA204" s="6">
        <v>9.5329999999999995</v>
      </c>
      <c r="AB204" s="6">
        <v>10.6684</v>
      </c>
      <c r="AC204" s="6">
        <v>16.876999999999999</v>
      </c>
      <c r="AD204" s="6">
        <v>9.5329999999999995</v>
      </c>
      <c r="AE204" s="3">
        <f>SUM(Z204:AD204)</f>
        <v>46.611400000000003</v>
      </c>
      <c r="AF204" s="6">
        <v>0</v>
      </c>
      <c r="AG204" s="6">
        <f>0.977</f>
        <v>0.97699999999999998</v>
      </c>
      <c r="AH204" s="6">
        <v>0.96099999999999997</v>
      </c>
      <c r="AI204" s="6">
        <v>1.9490000000000001</v>
      </c>
      <c r="AJ204" s="6">
        <v>0</v>
      </c>
      <c r="AK204" s="6">
        <v>0.624</v>
      </c>
      <c r="AL204" s="6">
        <v>0</v>
      </c>
      <c r="AM204" s="6">
        <v>0</v>
      </c>
      <c r="AN204" s="3">
        <f>SUM(AG204:AM204)</f>
        <v>4.5110000000000001</v>
      </c>
      <c r="AO204" s="6">
        <v>0.37</v>
      </c>
      <c r="AP204" s="6">
        <v>0.40500000000000003</v>
      </c>
      <c r="AQ204" s="6">
        <v>0</v>
      </c>
      <c r="AR204" s="6">
        <v>1.2529999999999999</v>
      </c>
      <c r="AS204" s="3">
        <f>SUM(AO204:AR204)</f>
        <v>2.028</v>
      </c>
      <c r="AT204" s="6" t="s">
        <v>63</v>
      </c>
      <c r="AU204" s="7"/>
    </row>
    <row r="205" spans="1:47" s="6" customFormat="1" x14ac:dyDescent="0.2">
      <c r="A205" s="19" t="s">
        <v>68</v>
      </c>
      <c r="B205" s="20">
        <v>3.0150000000000001</v>
      </c>
      <c r="C205" s="21">
        <v>0.7</v>
      </c>
      <c r="D205" s="19">
        <f>C205*0.775</f>
        <v>0.54249999999999998</v>
      </c>
      <c r="E205" s="19"/>
      <c r="F205" s="19">
        <v>0</v>
      </c>
      <c r="G205" s="19">
        <v>0.3</v>
      </c>
      <c r="H205" s="19">
        <f>3.595 *G205</f>
        <v>1.0785</v>
      </c>
      <c r="I205" s="19">
        <f>D205+F205+H205</f>
        <v>1.621</v>
      </c>
      <c r="J205" s="19" t="s">
        <v>69</v>
      </c>
      <c r="K205" s="22">
        <v>2.5499999999999998</v>
      </c>
      <c r="L205" s="19">
        <v>1</v>
      </c>
      <c r="M205" s="19">
        <v>0</v>
      </c>
      <c r="N205" s="19">
        <v>1</v>
      </c>
      <c r="O205" s="19" t="s">
        <v>70</v>
      </c>
      <c r="P205" s="19">
        <v>1</v>
      </c>
      <c r="Q205" s="19" t="s">
        <v>46</v>
      </c>
      <c r="R205" s="19">
        <v>0</v>
      </c>
      <c r="S205" s="19">
        <f>4.72/2</f>
        <v>2.36</v>
      </c>
      <c r="T205" s="19">
        <f>1.881/2</f>
        <v>0.9405</v>
      </c>
      <c r="U205" s="19" t="s">
        <v>71</v>
      </c>
      <c r="V205" s="19">
        <v>3.8780000000000001</v>
      </c>
      <c r="W205" s="19">
        <v>0</v>
      </c>
      <c r="X205" s="19">
        <v>3.8780000000000001</v>
      </c>
      <c r="Y205" s="19">
        <v>3.8780000000000001</v>
      </c>
      <c r="Z205" s="19">
        <v>11.016</v>
      </c>
      <c r="AA205" s="19">
        <v>0</v>
      </c>
      <c r="AB205" s="19">
        <v>10.6684</v>
      </c>
      <c r="AC205" s="19">
        <v>16.876999999999999</v>
      </c>
      <c r="AD205" s="19">
        <v>9.5329999999999995</v>
      </c>
      <c r="AE205" s="19">
        <f>SUM(Z205:AD205)</f>
        <v>48.0944</v>
      </c>
      <c r="AF205" s="19">
        <v>0</v>
      </c>
      <c r="AG205" s="19">
        <f>0.977</f>
        <v>0.97699999999999998</v>
      </c>
      <c r="AH205" s="19">
        <v>0.96099999999999997</v>
      </c>
      <c r="AI205" s="19">
        <v>1.9490000000000001</v>
      </c>
      <c r="AJ205" s="19">
        <v>0</v>
      </c>
      <c r="AK205" s="19">
        <v>0.624</v>
      </c>
      <c r="AL205" s="19">
        <v>0</v>
      </c>
      <c r="AM205" s="19">
        <v>0</v>
      </c>
      <c r="AN205" s="19">
        <f>SUM(AG205:AM205)</f>
        <v>4.5110000000000001</v>
      </c>
      <c r="AO205" s="19">
        <v>0.37</v>
      </c>
      <c r="AP205" s="19">
        <v>0.40500000000000003</v>
      </c>
      <c r="AQ205" s="19">
        <v>0</v>
      </c>
      <c r="AR205" s="19">
        <v>0</v>
      </c>
      <c r="AS205" s="19">
        <f>SUM(AO205:AR205)</f>
        <v>0.77500000000000002</v>
      </c>
      <c r="AT205" s="19" t="s">
        <v>63</v>
      </c>
      <c r="AU205" s="19"/>
    </row>
    <row r="206" spans="1:47" s="6" customFormat="1" x14ac:dyDescent="0.2">
      <c r="A206" s="6" t="s">
        <v>181</v>
      </c>
      <c r="B206" s="16">
        <v>3.0150000000000001</v>
      </c>
      <c r="C206" s="9"/>
      <c r="D206" s="6">
        <v>0.77500000000000002</v>
      </c>
      <c r="F206" s="6">
        <v>0</v>
      </c>
      <c r="H206" s="6">
        <v>0</v>
      </c>
      <c r="I206" s="3">
        <f>D206+F206+H206</f>
        <v>0.77500000000000002</v>
      </c>
      <c r="K206" s="18">
        <v>2.5499999999999998</v>
      </c>
      <c r="L206" s="6">
        <v>1</v>
      </c>
      <c r="M206" s="6">
        <v>0</v>
      </c>
      <c r="N206" s="6">
        <v>1</v>
      </c>
      <c r="O206" s="6" t="s">
        <v>58</v>
      </c>
      <c r="P206" s="6">
        <v>0</v>
      </c>
      <c r="R206" s="6">
        <v>0</v>
      </c>
      <c r="S206">
        <f>4.72/2</f>
        <v>2.36</v>
      </c>
      <c r="T206">
        <f>1.881/2</f>
        <v>0.9405</v>
      </c>
      <c r="U206" s="6" t="s">
        <v>46</v>
      </c>
      <c r="V206" s="6">
        <v>0</v>
      </c>
      <c r="W206" s="6">
        <v>0</v>
      </c>
      <c r="X206" s="6">
        <v>0</v>
      </c>
      <c r="Y206" s="6">
        <v>0</v>
      </c>
      <c r="Z206" s="6">
        <v>11.016</v>
      </c>
      <c r="AA206" s="6">
        <v>0</v>
      </c>
      <c r="AB206" s="6">
        <v>10.6684</v>
      </c>
      <c r="AC206" s="6">
        <v>16.876999999999999</v>
      </c>
      <c r="AD206" s="6">
        <v>9.5329999999999995</v>
      </c>
      <c r="AE206" s="3">
        <f>SUM(Z206:AD206)</f>
        <v>48.0944</v>
      </c>
      <c r="AF206" s="6">
        <v>0</v>
      </c>
      <c r="AG206" s="6">
        <f>0.977</f>
        <v>0.97699999999999998</v>
      </c>
      <c r="AH206" s="6">
        <v>0.96099999999999997</v>
      </c>
      <c r="AI206" s="6">
        <v>1.9490000000000001</v>
      </c>
      <c r="AJ206" s="6">
        <v>0</v>
      </c>
      <c r="AK206" s="6">
        <v>0.624</v>
      </c>
      <c r="AL206" s="6">
        <v>0</v>
      </c>
      <c r="AM206" s="6">
        <v>0</v>
      </c>
      <c r="AN206" s="3">
        <f>SUM(AG206:AM206)</f>
        <v>4.5110000000000001</v>
      </c>
      <c r="AO206" s="6">
        <v>0</v>
      </c>
      <c r="AP206" s="6">
        <v>0.40500000000000003</v>
      </c>
      <c r="AQ206" s="6">
        <v>0</v>
      </c>
      <c r="AR206" s="6">
        <v>0</v>
      </c>
      <c r="AS206" s="3">
        <f>SUM(AO206:AR206)</f>
        <v>0.40500000000000003</v>
      </c>
      <c r="AT206" s="6" t="s">
        <v>63</v>
      </c>
    </row>
    <row r="207" spans="1:47" s="6" customFormat="1" x14ac:dyDescent="0.2">
      <c r="A207" s="6" t="s">
        <v>183</v>
      </c>
      <c r="B207" s="16">
        <v>3.0150000000000001</v>
      </c>
      <c r="C207" s="9">
        <v>0.7</v>
      </c>
      <c r="D207" s="6">
        <f>0.775*C207</f>
        <v>0.54249999999999998</v>
      </c>
      <c r="E207" s="6">
        <v>0.3</v>
      </c>
      <c r="F207" s="6">
        <f>3.152*E207</f>
        <v>0.9456</v>
      </c>
      <c r="H207" s="6">
        <v>0</v>
      </c>
      <c r="I207" s="3">
        <f>D207+F207+H207</f>
        <v>1.4881</v>
      </c>
      <c r="J207" s="6" t="s">
        <v>184</v>
      </c>
      <c r="K207" s="18">
        <v>2.5499999999999998</v>
      </c>
      <c r="L207" s="6">
        <v>1</v>
      </c>
      <c r="M207" s="6">
        <v>0</v>
      </c>
      <c r="N207" s="6">
        <v>1</v>
      </c>
      <c r="O207" s="6" t="s">
        <v>90</v>
      </c>
      <c r="P207" s="6">
        <v>1</v>
      </c>
      <c r="Q207" s="6" t="s">
        <v>46</v>
      </c>
      <c r="R207" s="6">
        <v>0</v>
      </c>
      <c r="S207">
        <f>4.72/2</f>
        <v>2.36</v>
      </c>
      <c r="T207">
        <f>1.881/2</f>
        <v>0.9405</v>
      </c>
      <c r="V207" s="6">
        <v>3.8780000000000001</v>
      </c>
      <c r="W207" s="6">
        <v>3.8780000000000001</v>
      </c>
      <c r="X207" s="6">
        <v>0</v>
      </c>
      <c r="Y207" s="6">
        <v>3.8780000000000001</v>
      </c>
      <c r="Z207" s="6">
        <v>11.016</v>
      </c>
      <c r="AA207" s="6">
        <v>0</v>
      </c>
      <c r="AB207" s="6">
        <v>10.6684</v>
      </c>
      <c r="AC207" s="6">
        <v>16.876999999999999</v>
      </c>
      <c r="AD207" s="6">
        <v>9.5329999999999995</v>
      </c>
      <c r="AE207" s="3">
        <f>SUM(Z207:AD207)</f>
        <v>48.0944</v>
      </c>
      <c r="AF207" s="6">
        <v>0</v>
      </c>
      <c r="AG207" s="6">
        <f>0.977</f>
        <v>0.97699999999999998</v>
      </c>
      <c r="AH207" s="6">
        <v>0.96099999999999997</v>
      </c>
      <c r="AI207" s="6">
        <v>0</v>
      </c>
      <c r="AJ207" s="6">
        <v>0</v>
      </c>
      <c r="AK207" s="6">
        <v>0.624</v>
      </c>
      <c r="AL207" s="6">
        <v>0</v>
      </c>
      <c r="AM207" s="6">
        <v>0</v>
      </c>
      <c r="AN207" s="3">
        <f>SUM(AG207:AM207)</f>
        <v>2.5619999999999998</v>
      </c>
      <c r="AO207" s="6">
        <v>0.37</v>
      </c>
      <c r="AP207" s="6">
        <v>0.40500000000000003</v>
      </c>
      <c r="AQ207" s="6">
        <v>0</v>
      </c>
      <c r="AR207" s="6">
        <v>0</v>
      </c>
      <c r="AS207" s="3">
        <f>SUM(AO207:AR207)</f>
        <v>0.77500000000000002</v>
      </c>
      <c r="AT207" s="6" t="s">
        <v>63</v>
      </c>
      <c r="AU207" s="7"/>
    </row>
    <row r="208" spans="1:47" s="6" customFormat="1" x14ac:dyDescent="0.2">
      <c r="A208" s="19" t="s">
        <v>73</v>
      </c>
      <c r="B208" s="20">
        <v>5.6849999999999996</v>
      </c>
      <c r="C208" s="21"/>
      <c r="D208" s="19">
        <v>0</v>
      </c>
      <c r="E208" s="19"/>
      <c r="F208" s="19">
        <v>0</v>
      </c>
      <c r="G208" s="19"/>
      <c r="H208" s="19">
        <v>3.5950000000000002</v>
      </c>
      <c r="I208" s="19">
        <f>D208+F208+H208</f>
        <v>3.5950000000000002</v>
      </c>
      <c r="J208" s="19"/>
      <c r="K208" s="22">
        <v>2.5499999999999998</v>
      </c>
      <c r="L208" s="19">
        <v>1</v>
      </c>
      <c r="M208" s="19">
        <v>0</v>
      </c>
      <c r="N208" s="19">
        <v>1</v>
      </c>
      <c r="O208" s="19" t="s">
        <v>71</v>
      </c>
      <c r="P208" s="19">
        <v>1</v>
      </c>
      <c r="Q208" s="19" t="s">
        <v>46</v>
      </c>
      <c r="R208" s="19">
        <v>0</v>
      </c>
      <c r="S208" s="19">
        <f>4.72/2</f>
        <v>2.36</v>
      </c>
      <c r="T208" s="19">
        <f>1.881/2</f>
        <v>0.9405</v>
      </c>
      <c r="U208" s="19"/>
      <c r="V208" s="19">
        <v>3.8780000000000001</v>
      </c>
      <c r="W208" s="19">
        <v>3.8780000000000001</v>
      </c>
      <c r="X208" s="19">
        <v>3.8780000000000001</v>
      </c>
      <c r="Y208" s="19">
        <v>3.8780000000000001</v>
      </c>
      <c r="Z208" s="19">
        <v>11.016</v>
      </c>
      <c r="AA208" s="19">
        <v>9.5329999999999995</v>
      </c>
      <c r="AB208" s="19">
        <v>10.6684</v>
      </c>
      <c r="AC208" s="19">
        <v>16.876999999999999</v>
      </c>
      <c r="AD208" s="19">
        <v>9.5329999999999995</v>
      </c>
      <c r="AE208" s="19">
        <f>SUM(Z208:AD208)</f>
        <v>57.627399999999994</v>
      </c>
      <c r="AF208" s="19">
        <v>0</v>
      </c>
      <c r="AG208" s="19">
        <f>0.977</f>
        <v>0.97699999999999998</v>
      </c>
      <c r="AH208" s="19">
        <v>0.96099999999999997</v>
      </c>
      <c r="AI208" s="19">
        <v>1.9490000000000001</v>
      </c>
      <c r="AJ208" s="19">
        <v>0</v>
      </c>
      <c r="AK208" s="19">
        <v>0.624</v>
      </c>
      <c r="AL208" s="19">
        <v>0</v>
      </c>
      <c r="AM208" s="19">
        <v>0</v>
      </c>
      <c r="AN208" s="19">
        <f>SUM(AG208:AM208)</f>
        <v>4.5110000000000001</v>
      </c>
      <c r="AO208" s="19">
        <v>0.37</v>
      </c>
      <c r="AP208" s="19">
        <v>0.40500000000000003</v>
      </c>
      <c r="AQ208" s="19">
        <v>0</v>
      </c>
      <c r="AR208" s="19">
        <v>0</v>
      </c>
      <c r="AS208" s="19">
        <f>SUM(AO208:AR208)</f>
        <v>0.77500000000000002</v>
      </c>
      <c r="AT208" s="19" t="s">
        <v>63</v>
      </c>
      <c r="AU208" s="19"/>
    </row>
    <row r="209" spans="1:47" s="10" customFormat="1" x14ac:dyDescent="0.2">
      <c r="A209" s="6" t="s">
        <v>210</v>
      </c>
      <c r="B209" s="16">
        <v>5.6849999999999996</v>
      </c>
      <c r="C209" s="9">
        <v>0.7</v>
      </c>
      <c r="D209" s="6">
        <f>0.775*C209</f>
        <v>0.54249999999999998</v>
      </c>
      <c r="E209" s="6">
        <v>0.3</v>
      </c>
      <c r="F209" s="6">
        <f>3.152*E209</f>
        <v>0.9456</v>
      </c>
      <c r="G209" s="6"/>
      <c r="H209" s="6">
        <v>0</v>
      </c>
      <c r="I209" s="3">
        <f>D209+F209+H209</f>
        <v>1.4881</v>
      </c>
      <c r="J209" s="6" t="s">
        <v>89</v>
      </c>
      <c r="K209" s="18">
        <v>2.5499999999999998</v>
      </c>
      <c r="L209" s="6">
        <v>1</v>
      </c>
      <c r="M209" s="6">
        <v>0</v>
      </c>
      <c r="N209" s="6">
        <v>1</v>
      </c>
      <c r="O209" s="6" t="s">
        <v>71</v>
      </c>
      <c r="P209" s="6">
        <v>0</v>
      </c>
      <c r="Q209" s="6"/>
      <c r="R209" s="6">
        <v>0</v>
      </c>
      <c r="S209">
        <f>4.72/2</f>
        <v>2.36</v>
      </c>
      <c r="T209">
        <f>1.881/2</f>
        <v>0.9405</v>
      </c>
      <c r="U209" s="6"/>
      <c r="V209" s="6">
        <v>3.8780000000000001</v>
      </c>
      <c r="W209" s="6">
        <v>3.8780000000000001</v>
      </c>
      <c r="X209" s="6">
        <v>3.8780000000000001</v>
      </c>
      <c r="Y209" s="6">
        <v>3.8780000000000001</v>
      </c>
      <c r="Z209" s="6">
        <v>11.016</v>
      </c>
      <c r="AA209" s="6">
        <v>9.5329999999999995</v>
      </c>
      <c r="AB209" s="6">
        <v>10.6684</v>
      </c>
      <c r="AC209" s="6">
        <v>16.876999999999999</v>
      </c>
      <c r="AD209" s="6">
        <v>9.5329999999999995</v>
      </c>
      <c r="AE209" s="23">
        <f>SUM(Z209:AD209)</f>
        <v>57.627399999999994</v>
      </c>
      <c r="AF209" s="6">
        <v>0</v>
      </c>
      <c r="AG209" s="6">
        <f>0.977</f>
        <v>0.97699999999999998</v>
      </c>
      <c r="AH209" s="6">
        <v>0.96099999999999997</v>
      </c>
      <c r="AI209" s="6">
        <v>1.9490000000000001</v>
      </c>
      <c r="AJ209" s="6">
        <v>0</v>
      </c>
      <c r="AK209" s="6">
        <v>0.624</v>
      </c>
      <c r="AL209" s="6">
        <v>0</v>
      </c>
      <c r="AM209" s="6">
        <v>0</v>
      </c>
      <c r="AN209" s="3">
        <f>SUM(AG209:AM209)</f>
        <v>4.5110000000000001</v>
      </c>
      <c r="AO209" s="6">
        <v>0.37</v>
      </c>
      <c r="AP209" s="6">
        <v>0.40500000000000003</v>
      </c>
      <c r="AQ209" s="6">
        <v>0</v>
      </c>
      <c r="AR209" s="6">
        <v>1.2529999999999999</v>
      </c>
      <c r="AS209" s="3">
        <f>SUM(AO209:AR209)</f>
        <v>2.028</v>
      </c>
      <c r="AT209" s="6" t="s">
        <v>63</v>
      </c>
      <c r="AU209" s="7"/>
    </row>
    <row r="210" spans="1:47" s="10" customFormat="1" x14ac:dyDescent="0.2">
      <c r="A210" s="6" t="s">
        <v>211</v>
      </c>
      <c r="B210" s="16">
        <v>5.6849999999999996</v>
      </c>
      <c r="C210" s="9"/>
      <c r="D210" s="6">
        <v>0.77500000000000002</v>
      </c>
      <c r="E210" s="6"/>
      <c r="F210" s="6">
        <v>0</v>
      </c>
      <c r="G210" s="6"/>
      <c r="H210" s="6">
        <v>0</v>
      </c>
      <c r="I210" s="3">
        <f>D210+F210+H210</f>
        <v>0.77500000000000002</v>
      </c>
      <c r="J210" s="6"/>
      <c r="K210" s="18">
        <v>2.5499999999999998</v>
      </c>
      <c r="L210" s="6">
        <v>1</v>
      </c>
      <c r="M210" s="6">
        <v>0</v>
      </c>
      <c r="N210" s="6">
        <v>1</v>
      </c>
      <c r="O210" s="6" t="s">
        <v>97</v>
      </c>
      <c r="P210" s="6">
        <v>1</v>
      </c>
      <c r="Q210" s="6" t="s">
        <v>46</v>
      </c>
      <c r="R210" s="6">
        <v>0</v>
      </c>
      <c r="S210">
        <f>4.72/2</f>
        <v>2.36</v>
      </c>
      <c r="T210">
        <f>1.881/2</f>
        <v>0.9405</v>
      </c>
      <c r="U210" s="6"/>
      <c r="V210" s="6">
        <v>3.8780000000000001</v>
      </c>
      <c r="W210" s="6">
        <v>3.8780000000000001</v>
      </c>
      <c r="X210" s="6">
        <v>3.8780000000000001</v>
      </c>
      <c r="Y210" s="6">
        <v>3.8780000000000001</v>
      </c>
      <c r="Z210" s="6">
        <v>11.016</v>
      </c>
      <c r="AA210" s="6">
        <v>9.5329999999999995</v>
      </c>
      <c r="AB210" s="6">
        <v>10.6684</v>
      </c>
      <c r="AC210" s="6">
        <v>16.876999999999999</v>
      </c>
      <c r="AD210" s="6">
        <v>9.5329999999999995</v>
      </c>
      <c r="AE210" s="23">
        <f>SUM(Z210:AD210)</f>
        <v>57.627399999999994</v>
      </c>
      <c r="AF210" s="6">
        <v>0</v>
      </c>
      <c r="AG210" s="6">
        <f>0.977</f>
        <v>0.97699999999999998</v>
      </c>
      <c r="AH210" s="6">
        <v>0.96099999999999997</v>
      </c>
      <c r="AI210" s="6">
        <v>1.9490000000000001</v>
      </c>
      <c r="AJ210" s="6">
        <v>0</v>
      </c>
      <c r="AK210" s="6">
        <v>0.624</v>
      </c>
      <c r="AL210" s="6">
        <v>0</v>
      </c>
      <c r="AM210" s="6">
        <v>0</v>
      </c>
      <c r="AN210" s="3">
        <f>SUM(AG210:AM210)</f>
        <v>4.5110000000000001</v>
      </c>
      <c r="AO210" s="6">
        <v>0.37</v>
      </c>
      <c r="AP210" s="6">
        <v>0.40500000000000003</v>
      </c>
      <c r="AQ210" s="6">
        <v>0</v>
      </c>
      <c r="AR210" s="6">
        <v>1.2529999999999999</v>
      </c>
      <c r="AS210" s="3">
        <f>SUM(AO210:AR210)</f>
        <v>2.028</v>
      </c>
      <c r="AT210" s="6" t="s">
        <v>63</v>
      </c>
      <c r="AU210" s="7"/>
    </row>
    <row r="211" spans="1:47" s="10" customFormat="1" x14ac:dyDescent="0.2">
      <c r="A211" s="6" t="s">
        <v>212</v>
      </c>
      <c r="B211" s="16">
        <v>5.6849999999999996</v>
      </c>
      <c r="C211" s="9">
        <v>0.7</v>
      </c>
      <c r="D211" s="6">
        <f>0.775*C211</f>
        <v>0.54249999999999998</v>
      </c>
      <c r="E211" s="6">
        <v>0.3</v>
      </c>
      <c r="F211" s="6">
        <f>3.152*E211</f>
        <v>0.9456</v>
      </c>
      <c r="G211" s="6"/>
      <c r="H211" s="6">
        <v>0</v>
      </c>
      <c r="I211" s="3">
        <f>D211+F211+H211</f>
        <v>1.4881</v>
      </c>
      <c r="J211" s="6" t="s">
        <v>89</v>
      </c>
      <c r="K211" s="18">
        <v>2.9609999999999999</v>
      </c>
      <c r="L211" s="6">
        <v>1</v>
      </c>
      <c r="M211" s="6">
        <v>0</v>
      </c>
      <c r="N211" s="6">
        <v>1</v>
      </c>
      <c r="O211" s="6" t="s">
        <v>213</v>
      </c>
      <c r="P211" s="6">
        <v>1</v>
      </c>
      <c r="Q211" s="6" t="s">
        <v>46</v>
      </c>
      <c r="R211" s="6">
        <v>4.6509999999999998</v>
      </c>
      <c r="S211">
        <f>4.72/2</f>
        <v>2.36</v>
      </c>
      <c r="T211">
        <f>1.881/2</f>
        <v>0.9405</v>
      </c>
      <c r="U211" s="6"/>
      <c r="V211" s="6">
        <v>3.8780000000000001</v>
      </c>
      <c r="W211" s="6">
        <v>0</v>
      </c>
      <c r="X211" s="6">
        <v>0</v>
      </c>
      <c r="Y211" s="6">
        <v>3.8780000000000001</v>
      </c>
      <c r="Z211" s="6">
        <v>11.016</v>
      </c>
      <c r="AA211" s="6">
        <v>9.5329999999999995</v>
      </c>
      <c r="AB211" s="6">
        <v>10.6684</v>
      </c>
      <c r="AC211" s="6">
        <v>16.876999999999999</v>
      </c>
      <c r="AD211" s="6">
        <v>9.5329999999999995</v>
      </c>
      <c r="AE211" s="23">
        <f>SUM(Z211:AD211)</f>
        <v>57.627399999999994</v>
      </c>
      <c r="AF211" s="6">
        <v>0</v>
      </c>
      <c r="AG211" s="6">
        <f>0.977</f>
        <v>0.97699999999999998</v>
      </c>
      <c r="AH211" s="6">
        <v>0.96099999999999997</v>
      </c>
      <c r="AI211" s="6">
        <v>1.9490000000000001</v>
      </c>
      <c r="AJ211" s="6">
        <v>0</v>
      </c>
      <c r="AK211" s="6">
        <v>0.624</v>
      </c>
      <c r="AL211" s="6">
        <v>0</v>
      </c>
      <c r="AM211" s="6">
        <v>0</v>
      </c>
      <c r="AN211" s="3">
        <f>SUM(AG211:AM211)</f>
        <v>4.5110000000000001</v>
      </c>
      <c r="AO211" s="6">
        <v>0</v>
      </c>
      <c r="AP211" s="6">
        <v>0.40500000000000003</v>
      </c>
      <c r="AQ211" s="6">
        <v>0</v>
      </c>
      <c r="AR211" s="6">
        <v>0</v>
      </c>
      <c r="AS211" s="3">
        <f>SUM(AO211:AR211)</f>
        <v>0.40500000000000003</v>
      </c>
      <c r="AT211" s="6" t="s">
        <v>63</v>
      </c>
      <c r="AU21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Planilha1</vt:lpstr>
      <vt:lpstr>Planilha1!fichas_revisadas_1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Erica Goto</cp:lastModifiedBy>
  <dcterms:created xsi:type="dcterms:W3CDTF">2018-10-08T16:51:45Z</dcterms:created>
  <dcterms:modified xsi:type="dcterms:W3CDTF">2019-03-24T19:53:41Z</dcterms:modified>
</cp:coreProperties>
</file>