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goto/Dropbox/ESTUDOS/erica phD/methodology/AHP/BGM-Weight02-MultilinerLogistic/BGM/"/>
    </mc:Choice>
  </mc:AlternateContent>
  <xr:revisionPtr revIDLastSave="0" documentId="13_ncr:1_{6906C566-8482-0B43-B4B8-8ACADE89F9CE}" xr6:coauthVersionLast="46" xr6:coauthVersionMax="46" xr10:uidLastSave="{00000000-0000-0000-0000-000000000000}"/>
  <bookViews>
    <workbookView xWindow="28800" yWindow="860" windowWidth="38400" windowHeight="21600" activeTab="3" xr2:uid="{4DE4361E-92E7-8143-8D98-BFADF998A9A4}"/>
  </bookViews>
  <sheets>
    <sheet name="parameters" sheetId="1" r:id="rId1"/>
    <sheet name="computation parameters" sheetId="2" r:id="rId2"/>
    <sheet name="Sheet3" sheetId="3" r:id="rId3"/>
    <sheet name="remove ones not us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4" l="1"/>
  <c r="K56" i="4"/>
  <c r="M51" i="4"/>
  <c r="J54" i="4"/>
  <c r="H51" i="4" l="1"/>
  <c r="M32" i="4"/>
  <c r="M38" i="4"/>
  <c r="J52" i="4"/>
  <c r="J53" i="4"/>
  <c r="J51" i="4"/>
  <c r="J48" i="4"/>
  <c r="J49" i="4"/>
  <c r="J50" i="4"/>
  <c r="J45" i="4"/>
  <c r="J46" i="4"/>
  <c r="J47" i="4"/>
  <c r="J44" i="4"/>
  <c r="J38" i="4"/>
  <c r="J39" i="4"/>
  <c r="J40" i="4"/>
  <c r="J41" i="4"/>
  <c r="J42" i="4"/>
  <c r="J43" i="4"/>
  <c r="J33" i="4"/>
  <c r="J34" i="4"/>
  <c r="J35" i="4"/>
  <c r="J36" i="4"/>
  <c r="J37" i="4"/>
  <c r="J32" i="4"/>
  <c r="J27" i="4"/>
  <c r="J25" i="4"/>
  <c r="J26" i="4"/>
  <c r="J24" i="4"/>
  <c r="J13" i="4"/>
  <c r="J14" i="4"/>
  <c r="J15" i="4"/>
  <c r="J16" i="4"/>
  <c r="J17" i="4"/>
  <c r="J12" i="4"/>
  <c r="H55" i="4"/>
  <c r="H54" i="4"/>
  <c r="H56" i="4" s="1"/>
  <c r="H53" i="4"/>
  <c r="H52" i="4"/>
  <c r="I50" i="4"/>
  <c r="I49" i="4"/>
  <c r="I48" i="4"/>
  <c r="H47" i="4"/>
  <c r="H46" i="4"/>
  <c r="H45" i="4"/>
  <c r="H44" i="4"/>
  <c r="G43" i="4"/>
  <c r="G42" i="4"/>
  <c r="G41" i="4"/>
  <c r="G40" i="4"/>
  <c r="G39" i="4"/>
  <c r="G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G23" i="4"/>
  <c r="G22" i="4"/>
  <c r="G21" i="4"/>
  <c r="G20" i="4"/>
  <c r="G19" i="4"/>
  <c r="G18" i="4"/>
  <c r="H17" i="4"/>
  <c r="H16" i="4"/>
  <c r="H15" i="4"/>
  <c r="H14" i="4"/>
  <c r="H13" i="4"/>
  <c r="H12" i="4"/>
  <c r="H11" i="4"/>
  <c r="H10" i="4"/>
  <c r="H9" i="4"/>
  <c r="G8" i="4"/>
  <c r="G7" i="4"/>
  <c r="G6" i="4"/>
  <c r="G5" i="4"/>
  <c r="H30" i="2"/>
  <c r="H51" i="2"/>
  <c r="I48" i="2"/>
  <c r="D50" i="3"/>
  <c r="D49" i="3"/>
  <c r="D48" i="3"/>
  <c r="D47" i="3"/>
  <c r="D46" i="3"/>
  <c r="D45" i="3"/>
  <c r="D44" i="3"/>
  <c r="D37" i="3"/>
  <c r="D36" i="3"/>
  <c r="D35" i="3"/>
  <c r="D34" i="3"/>
  <c r="D33" i="3"/>
  <c r="D32" i="3"/>
  <c r="D31" i="3"/>
  <c r="D30" i="3"/>
  <c r="D29" i="3"/>
  <c r="D28" i="3"/>
  <c r="D27" i="3"/>
  <c r="D25" i="3"/>
  <c r="D26" i="3"/>
  <c r="D24" i="3"/>
  <c r="D17" i="3"/>
  <c r="D16" i="3"/>
  <c r="D15" i="3"/>
  <c r="D14" i="3"/>
  <c r="D13" i="3"/>
  <c r="D12" i="3"/>
  <c r="D11" i="3"/>
  <c r="D10" i="3"/>
  <c r="D9" i="3"/>
  <c r="I49" i="2" l="1"/>
  <c r="I50" i="2"/>
  <c r="H52" i="2"/>
  <c r="H53" i="2"/>
  <c r="H54" i="2"/>
  <c r="H55" i="2"/>
  <c r="H45" i="2"/>
  <c r="H46" i="2"/>
  <c r="H47" i="2"/>
  <c r="H44" i="2"/>
  <c r="H25" i="2"/>
  <c r="H26" i="2"/>
  <c r="H27" i="2"/>
  <c r="H28" i="2"/>
  <c r="H29" i="2"/>
  <c r="H31" i="2"/>
  <c r="H32" i="2"/>
  <c r="H33" i="2"/>
  <c r="H34" i="2"/>
  <c r="H35" i="2"/>
  <c r="H36" i="2"/>
  <c r="H37" i="2"/>
  <c r="H24" i="2"/>
  <c r="H10" i="2"/>
  <c r="H11" i="2"/>
  <c r="H12" i="2"/>
  <c r="H13" i="2"/>
  <c r="H14" i="2"/>
  <c r="H15" i="2"/>
  <c r="H16" i="2"/>
  <c r="H17" i="2"/>
  <c r="H9" i="2"/>
  <c r="G39" i="2"/>
  <c r="G40" i="2"/>
  <c r="G41" i="2"/>
  <c r="G42" i="2"/>
  <c r="G43" i="2"/>
  <c r="G38" i="2"/>
  <c r="G19" i="2"/>
  <c r="G20" i="2"/>
  <c r="G21" i="2"/>
  <c r="G22" i="2"/>
  <c r="G23" i="2"/>
  <c r="G18" i="2"/>
  <c r="G8" i="2"/>
  <c r="G6" i="2"/>
  <c r="G7" i="2"/>
  <c r="G5" i="2"/>
</calcChain>
</file>

<file path=xl/sharedStrings.xml><?xml version="1.0" encoding="utf-8"?>
<sst xmlns="http://schemas.openxmlformats.org/spreadsheetml/2006/main" count="476" uniqueCount="163">
  <si>
    <t>Parameter</t>
  </si>
  <si>
    <t>category</t>
  </si>
  <si>
    <t>value-pairwise-perc</t>
  </si>
  <si>
    <t>value-pairwise</t>
  </si>
  <si>
    <t>normalize_min_max</t>
  </si>
  <si>
    <t>normalize_z_score</t>
  </si>
  <si>
    <t>natural</t>
  </si>
  <si>
    <t>N</t>
  </si>
  <si>
    <t>antropogenic</t>
  </si>
  <si>
    <t>A</t>
  </si>
  <si>
    <t>instability</t>
  </si>
  <si>
    <t>I</t>
  </si>
  <si>
    <t>angle</t>
  </si>
  <si>
    <t>soil</t>
  </si>
  <si>
    <t>natural_coverage</t>
  </si>
  <si>
    <t xml:space="preserve">natural </t>
  </si>
  <si>
    <t>geology</t>
  </si>
  <si>
    <t>favorable_to_sability</t>
  </si>
  <si>
    <t>non_observed</t>
  </si>
  <si>
    <t>unfavorable_to_stability</t>
  </si>
  <si>
    <t>geoloy</t>
  </si>
  <si>
    <t>A&lt;10</t>
  </si>
  <si>
    <t>10&lt;= A &lt;17</t>
  </si>
  <si>
    <t>17 &lt;= A &lt;30</t>
  </si>
  <si>
    <t>30&lt;=A &lt;60</t>
  </si>
  <si>
    <t>ange</t>
  </si>
  <si>
    <t>60&lt;= A &lt; 90</t>
  </si>
  <si>
    <t>A=90</t>
  </si>
  <si>
    <t>type_building</t>
  </si>
  <si>
    <t>anthropogenic</t>
  </si>
  <si>
    <t>water</t>
  </si>
  <si>
    <t>garbage</t>
  </si>
  <si>
    <t>building_location</t>
  </si>
  <si>
    <t>density</t>
  </si>
  <si>
    <t>land_cover</t>
  </si>
  <si>
    <t>wood</t>
  </si>
  <si>
    <t>brick</t>
  </si>
  <si>
    <t>mixed-material</t>
  </si>
  <si>
    <t>near_base.slope</t>
  </si>
  <si>
    <t>near_top.slope</t>
  </si>
  <si>
    <t>distant_base.slope</t>
  </si>
  <si>
    <t>distant_top.slope</t>
  </si>
  <si>
    <t>middle_slope</t>
  </si>
  <si>
    <t>tree</t>
  </si>
  <si>
    <t>shurb</t>
  </si>
  <si>
    <t>grass</t>
  </si>
  <si>
    <t>banana_tree</t>
  </si>
  <si>
    <t>urbanized</t>
  </si>
  <si>
    <t>leaning_wall</t>
  </si>
  <si>
    <t>crack_house</t>
  </si>
  <si>
    <t>tree_pole_tilted</t>
  </si>
  <si>
    <t>downward_floor</t>
  </si>
  <si>
    <t>landslide_scar</t>
  </si>
  <si>
    <t>crak_terrain</t>
  </si>
  <si>
    <t>d1</t>
  </si>
  <si>
    <t>d2</t>
  </si>
  <si>
    <t>d3</t>
  </si>
  <si>
    <t>d4</t>
  </si>
  <si>
    <t>none</t>
  </si>
  <si>
    <t>drainage</t>
  </si>
  <si>
    <t>precarious</t>
  </si>
  <si>
    <t>satisfactory</t>
  </si>
  <si>
    <t>wastewater</t>
  </si>
  <si>
    <t>rain_water</t>
  </si>
  <si>
    <t>leaking</t>
  </si>
  <si>
    <t>septic_tank</t>
  </si>
  <si>
    <t>weight01</t>
  </si>
  <si>
    <t>Final_Weight</t>
  </si>
  <si>
    <t>Normalized_final_weight</t>
  </si>
  <si>
    <t>Weight_Perc</t>
  </si>
  <si>
    <t>final_weight</t>
  </si>
  <si>
    <t>N_angle</t>
  </si>
  <si>
    <t>N_soil</t>
  </si>
  <si>
    <t>N_natural_coverage</t>
  </si>
  <si>
    <t>N_geology</t>
  </si>
  <si>
    <t>NG_favorable_to_sability</t>
  </si>
  <si>
    <t>NG_non_observed</t>
  </si>
  <si>
    <t>NG_unfavorable_to_stability</t>
  </si>
  <si>
    <t>NA_A&lt;10</t>
  </si>
  <si>
    <t>NA_10&lt;= A &lt;17</t>
  </si>
  <si>
    <t>NA_17 &lt;= A &lt;30</t>
  </si>
  <si>
    <t>NA_30&lt;=A &lt;60</t>
  </si>
  <si>
    <t>NA_60&lt;= A &lt; 90</t>
  </si>
  <si>
    <t>NA_A=90</t>
  </si>
  <si>
    <t>A_type_building</t>
  </si>
  <si>
    <t>A_water</t>
  </si>
  <si>
    <t>A_garbage</t>
  </si>
  <si>
    <t>A_building_location</t>
  </si>
  <si>
    <t>A_density</t>
  </si>
  <si>
    <t>A_land_cover</t>
  </si>
  <si>
    <t>AB_wood</t>
  </si>
  <si>
    <t>AB_brick</t>
  </si>
  <si>
    <t>AB_mixed-material</t>
  </si>
  <si>
    <t>AL_near_base.slope</t>
  </si>
  <si>
    <t>AL_near_top.slope</t>
  </si>
  <si>
    <t>AL_distant_base.slope</t>
  </si>
  <si>
    <t>AL_distant_top.slope</t>
  </si>
  <si>
    <t>AL_middle_slope</t>
  </si>
  <si>
    <t>AC_tree</t>
  </si>
  <si>
    <t>AC_shurb</t>
  </si>
  <si>
    <t>AC_soil</t>
  </si>
  <si>
    <t>AC_grass</t>
  </si>
  <si>
    <t>AC_banana_tree</t>
  </si>
  <si>
    <t>AC_urbanized</t>
  </si>
  <si>
    <t>I_leaning_wall</t>
  </si>
  <si>
    <t>I_crack_house</t>
  </si>
  <si>
    <t>I_tree_pole_tilted</t>
  </si>
  <si>
    <t>I_downward_floor</t>
  </si>
  <si>
    <t>I_landslide_scar</t>
  </si>
  <si>
    <t>I_crak_terrain</t>
  </si>
  <si>
    <t>AD_d1</t>
  </si>
  <si>
    <t>AD_d2</t>
  </si>
  <si>
    <t>AD_d3</t>
  </si>
  <si>
    <t>AD_d4</t>
  </si>
  <si>
    <t>AWD_none</t>
  </si>
  <si>
    <t>AWD_precarious</t>
  </si>
  <si>
    <t>AWD_satisfactory</t>
  </si>
  <si>
    <t>AW_wastewater</t>
  </si>
  <si>
    <t>AW_rain_water</t>
  </si>
  <si>
    <t>AW_leaking</t>
  </si>
  <si>
    <t>AW_septic_tank</t>
  </si>
  <si>
    <t>AW_drainage</t>
  </si>
  <si>
    <t>large_category</t>
  </si>
  <si>
    <t>N_favorable_to_stability</t>
  </si>
  <si>
    <t>N_non_observed</t>
  </si>
  <si>
    <t>N_unfavorable_to_stability</t>
  </si>
  <si>
    <t>N_A&lt;10</t>
  </si>
  <si>
    <t>N_10&lt;= A &lt;17</t>
  </si>
  <si>
    <t>N_17 &lt;= A &lt;30</t>
  </si>
  <si>
    <t>N_30&lt;=A &lt;60</t>
  </si>
  <si>
    <t>N_60&lt;= A &lt; 90</t>
  </si>
  <si>
    <t>N_A=90</t>
  </si>
  <si>
    <t>A_wood</t>
  </si>
  <si>
    <t>A_brick</t>
  </si>
  <si>
    <t>A_mixed-material</t>
  </si>
  <si>
    <t>A_near_base.slope</t>
  </si>
  <si>
    <t>A_near_top.slope</t>
  </si>
  <si>
    <t>A_distant_base.slope</t>
  </si>
  <si>
    <t>A_distant_top.slope</t>
  </si>
  <si>
    <t>A_middle_slope</t>
  </si>
  <si>
    <t>A_tree</t>
  </si>
  <si>
    <t>A_shurb</t>
  </si>
  <si>
    <t>A_grass</t>
  </si>
  <si>
    <t>A_banana_tree</t>
  </si>
  <si>
    <t>A_urbanized</t>
  </si>
  <si>
    <t>A_d1</t>
  </si>
  <si>
    <t>A_d2</t>
  </si>
  <si>
    <t>A_d3</t>
  </si>
  <si>
    <t>A_d4</t>
  </si>
  <si>
    <t>A_none</t>
  </si>
  <si>
    <t>A_precarious</t>
  </si>
  <si>
    <t>A_satisfactory</t>
  </si>
  <si>
    <t>A_wastewater</t>
  </si>
  <si>
    <t>A_rain_water</t>
  </si>
  <si>
    <t>A_leaking</t>
  </si>
  <si>
    <t>A_septic_tank</t>
  </si>
  <si>
    <t>A_drainage</t>
  </si>
  <si>
    <t>A_nude_soil</t>
  </si>
  <si>
    <t>Normalized-final Weight</t>
  </si>
  <si>
    <t>should be add to all the sectors</t>
  </si>
  <si>
    <t>each can be selected</t>
  </si>
  <si>
    <t>only one can be selected</t>
  </si>
  <si>
    <t xml:space="preserve">don't have grass. I will add to all sectors.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</si>
</sst>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2" fillId="3" borderId="0" xfId="0" applyFont="1" applyFill="1"/>
    <xf numFmtId="0" fontId="0" fillId="0" borderId="0" xfId="0" applyAlignment="1">
      <alignment horizont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5608-2F94-524D-82FC-A4391623E78A}">
  <dimension ref="A1:H55"/>
  <sheetViews>
    <sheetView workbookViewId="0">
      <pane ySplit="4" topLeftCell="A12" activePane="bottomLeft" state="frozen"/>
      <selection pane="bottomLeft" activeCell="I34" sqref="I34"/>
    </sheetView>
  </sheetViews>
  <sheetFormatPr baseColWidth="10" defaultRowHeight="16" x14ac:dyDescent="0.2"/>
  <cols>
    <col min="1" max="1" width="21.1640625" bestFit="1" customWidth="1"/>
    <col min="2" max="2" width="9.33203125" customWidth="1"/>
    <col min="3" max="3" width="10.83203125" customWidth="1"/>
    <col min="4" max="4" width="17.5" bestFit="1" customWidth="1"/>
    <col min="5" max="5" width="10.83203125" customWidth="1"/>
    <col min="6" max="6" width="5.33203125" hidden="1" customWidth="1"/>
    <col min="7" max="7" width="10.83203125" hidden="1" customWidth="1"/>
  </cols>
  <sheetData>
    <row r="1" spans="1:8" x14ac:dyDescent="0.2">
      <c r="A1" t="s">
        <v>0</v>
      </c>
      <c r="B1" t="s">
        <v>122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70</v>
      </c>
    </row>
    <row r="2" spans="1:8" hidden="1" x14ac:dyDescent="0.2">
      <c r="A2" t="s">
        <v>6</v>
      </c>
      <c r="B2" t="s">
        <v>7</v>
      </c>
      <c r="C2" t="s">
        <v>7</v>
      </c>
      <c r="D2">
        <v>17.100000000000001</v>
      </c>
      <c r="E2">
        <v>0.17100000000000001</v>
      </c>
      <c r="F2">
        <v>0</v>
      </c>
      <c r="G2">
        <v>-0.70709261973918014</v>
      </c>
      <c r="H2">
        <v>0.17100000000000001</v>
      </c>
    </row>
    <row r="3" spans="1:8" hidden="1" x14ac:dyDescent="0.2">
      <c r="A3" t="s">
        <v>8</v>
      </c>
      <c r="B3" t="s">
        <v>9</v>
      </c>
      <c r="C3" t="s">
        <v>9</v>
      </c>
      <c r="D3">
        <v>23.3</v>
      </c>
      <c r="E3">
        <v>0.23300000000000001</v>
      </c>
      <c r="F3">
        <v>0.14588235294117649</v>
      </c>
      <c r="G3">
        <v>-0.43703260480799422</v>
      </c>
      <c r="H3">
        <v>0.23300000000000001</v>
      </c>
    </row>
    <row r="4" spans="1:8" hidden="1" x14ac:dyDescent="0.2">
      <c r="A4" t="s">
        <v>10</v>
      </c>
      <c r="B4" t="s">
        <v>11</v>
      </c>
      <c r="C4" t="s">
        <v>11</v>
      </c>
      <c r="D4">
        <v>59.6</v>
      </c>
      <c r="E4">
        <v>0.59599999999999997</v>
      </c>
      <c r="F4">
        <v>1</v>
      </c>
      <c r="G4">
        <v>1.1441252245471745</v>
      </c>
      <c r="H4">
        <v>0.59599999999999997</v>
      </c>
    </row>
    <row r="5" spans="1:8" hidden="1" x14ac:dyDescent="0.2">
      <c r="A5" t="s">
        <v>71</v>
      </c>
      <c r="B5" t="s">
        <v>7</v>
      </c>
      <c r="C5" t="s">
        <v>6</v>
      </c>
      <c r="D5">
        <v>34.200000000000003</v>
      </c>
      <c r="E5">
        <v>0.34200000000000003</v>
      </c>
      <c r="F5">
        <v>1</v>
      </c>
      <c r="G5">
        <v>0.93213459186141556</v>
      </c>
      <c r="H5">
        <v>5.8482000000000006E-2</v>
      </c>
    </row>
    <row r="6" spans="1:8" hidden="1" x14ac:dyDescent="0.2">
      <c r="A6" t="s">
        <v>72</v>
      </c>
      <c r="B6" t="s">
        <v>7</v>
      </c>
      <c r="C6" t="s">
        <v>6</v>
      </c>
      <c r="D6">
        <v>27.6</v>
      </c>
      <c r="E6">
        <v>0.27600000000000002</v>
      </c>
      <c r="F6">
        <v>0.71551724137931039</v>
      </c>
      <c r="G6">
        <v>0.26342934117822631</v>
      </c>
      <c r="H6">
        <v>4.7196000000000009E-2</v>
      </c>
    </row>
    <row r="7" spans="1:8" hidden="1" x14ac:dyDescent="0.2">
      <c r="A7" t="s">
        <v>73</v>
      </c>
      <c r="B7" t="s">
        <v>7</v>
      </c>
      <c r="C7" t="s">
        <v>15</v>
      </c>
      <c r="D7">
        <v>11</v>
      </c>
      <c r="E7">
        <v>0.11</v>
      </c>
      <c r="F7">
        <v>0</v>
      </c>
      <c r="G7">
        <v>-1.4184656832673712</v>
      </c>
      <c r="H7">
        <v>1.881E-2</v>
      </c>
    </row>
    <row r="8" spans="1:8" hidden="1" x14ac:dyDescent="0.2">
      <c r="A8" t="s">
        <v>74</v>
      </c>
      <c r="B8" t="s">
        <v>7</v>
      </c>
      <c r="C8" t="s">
        <v>6</v>
      </c>
      <c r="D8">
        <v>27.2</v>
      </c>
      <c r="E8">
        <v>0.27200000000000002</v>
      </c>
      <c r="F8">
        <v>0.69827586206896552</v>
      </c>
      <c r="G8">
        <v>0.22290175022772996</v>
      </c>
      <c r="H8">
        <v>4.6512000000000005E-2</v>
      </c>
    </row>
    <row r="9" spans="1:8" x14ac:dyDescent="0.2">
      <c r="A9" s="1" t="s">
        <v>123</v>
      </c>
      <c r="B9" s="1" t="s">
        <v>7</v>
      </c>
      <c r="C9" s="1" t="s">
        <v>16</v>
      </c>
      <c r="D9" s="1">
        <v>15.4</v>
      </c>
      <c r="E9" s="1">
        <v>0.154</v>
      </c>
      <c r="F9" s="1">
        <v>0</v>
      </c>
      <c r="G9" s="1">
        <v>-0.65792642599332329</v>
      </c>
      <c r="H9" s="1">
        <v>0</v>
      </c>
    </row>
    <row r="10" spans="1:8" x14ac:dyDescent="0.2">
      <c r="A10" s="1" t="s">
        <v>124</v>
      </c>
      <c r="B10" s="1" t="s">
        <v>7</v>
      </c>
      <c r="C10" s="1" t="s">
        <v>16</v>
      </c>
      <c r="D10" s="1">
        <v>19.899999999999999</v>
      </c>
      <c r="E10" s="1">
        <v>0.19899999999999998</v>
      </c>
      <c r="F10" s="1">
        <v>9.1277890466531411E-2</v>
      </c>
      <c r="G10" s="1">
        <v>-0.49283336370875341</v>
      </c>
      <c r="H10" s="1">
        <v>4.2455172413793096E-3</v>
      </c>
    </row>
    <row r="11" spans="1:8" x14ac:dyDescent="0.2">
      <c r="A11" s="1" t="s">
        <v>125</v>
      </c>
      <c r="B11" s="1" t="s">
        <v>7</v>
      </c>
      <c r="C11" s="1" t="s">
        <v>20</v>
      </c>
      <c r="D11" s="1">
        <v>64.7</v>
      </c>
      <c r="E11" s="1">
        <v>0.64700000000000002</v>
      </c>
      <c r="F11" s="1">
        <v>1</v>
      </c>
      <c r="G11" s="1">
        <v>1.1507597897020769</v>
      </c>
      <c r="H11" s="1">
        <v>4.6511999999999998E-2</v>
      </c>
    </row>
    <row r="12" spans="1:8" x14ac:dyDescent="0.2">
      <c r="A12" t="s">
        <v>126</v>
      </c>
      <c r="B12" t="s">
        <v>7</v>
      </c>
      <c r="C12" t="s">
        <v>12</v>
      </c>
      <c r="D12">
        <v>3.5</v>
      </c>
      <c r="E12">
        <v>3.5000000000000003E-2</v>
      </c>
      <c r="F12">
        <v>0</v>
      </c>
      <c r="G12">
        <v>-1.0283188316723653</v>
      </c>
      <c r="H12">
        <v>0</v>
      </c>
    </row>
    <row r="13" spans="1:8" x14ac:dyDescent="0.2">
      <c r="A13" t="s">
        <v>127</v>
      </c>
      <c r="B13" t="s">
        <v>7</v>
      </c>
      <c r="C13" t="s">
        <v>12</v>
      </c>
      <c r="D13">
        <v>5.5</v>
      </c>
      <c r="E13">
        <v>5.5E-2</v>
      </c>
      <c r="F13">
        <v>6.9686411149825767E-2</v>
      </c>
      <c r="G13">
        <v>-0.87011593449200153</v>
      </c>
      <c r="H13">
        <v>4.0754006968641105E-3</v>
      </c>
    </row>
    <row r="14" spans="1:8" x14ac:dyDescent="0.2">
      <c r="A14" t="s">
        <v>128</v>
      </c>
      <c r="B14" t="s">
        <v>7</v>
      </c>
      <c r="C14" t="s">
        <v>12</v>
      </c>
      <c r="D14">
        <v>9.9</v>
      </c>
      <c r="E14">
        <v>9.9000000000000005E-2</v>
      </c>
      <c r="F14">
        <v>0.22299651567944248</v>
      </c>
      <c r="G14">
        <v>-0.52206956069520083</v>
      </c>
      <c r="H14">
        <v>1.3041282229965156E-2</v>
      </c>
    </row>
    <row r="15" spans="1:8" x14ac:dyDescent="0.2">
      <c r="A15" t="s">
        <v>129</v>
      </c>
      <c r="B15" t="s">
        <v>7</v>
      </c>
      <c r="C15" t="s">
        <v>25</v>
      </c>
      <c r="D15">
        <v>16.600000000000001</v>
      </c>
      <c r="E15">
        <v>0.16600000000000001</v>
      </c>
      <c r="F15">
        <v>0.45644599303135885</v>
      </c>
      <c r="G15">
        <v>7.9101448590182012E-3</v>
      </c>
      <c r="H15">
        <v>2.6693874564459933E-2</v>
      </c>
    </row>
    <row r="16" spans="1:8" x14ac:dyDescent="0.2">
      <c r="A16" t="s">
        <v>130</v>
      </c>
      <c r="B16" t="s">
        <v>7</v>
      </c>
      <c r="C16" t="s">
        <v>12</v>
      </c>
      <c r="D16">
        <v>31.3</v>
      </c>
      <c r="E16">
        <v>0.313</v>
      </c>
      <c r="F16">
        <v>0.96864111498257832</v>
      </c>
      <c r="G16">
        <v>1.1707014391346926</v>
      </c>
      <c r="H16">
        <v>5.6648069686411152E-2</v>
      </c>
    </row>
    <row r="17" spans="1:8" x14ac:dyDescent="0.2">
      <c r="A17" t="s">
        <v>131</v>
      </c>
      <c r="B17" t="s">
        <v>7</v>
      </c>
      <c r="C17" t="s">
        <v>12</v>
      </c>
      <c r="D17">
        <v>32.200000000000003</v>
      </c>
      <c r="E17">
        <v>0.32200000000000001</v>
      </c>
      <c r="F17">
        <v>1</v>
      </c>
      <c r="G17">
        <v>1.2418927428658566</v>
      </c>
      <c r="H17">
        <v>5.8482000000000006E-2</v>
      </c>
    </row>
    <row r="18" spans="1:8" x14ac:dyDescent="0.2">
      <c r="A18" t="s">
        <v>84</v>
      </c>
      <c r="B18" t="s">
        <v>9</v>
      </c>
      <c r="C18" t="s">
        <v>29</v>
      </c>
      <c r="D18">
        <v>15.3</v>
      </c>
      <c r="E18">
        <v>0.153</v>
      </c>
      <c r="F18">
        <v>0.24770642201834861</v>
      </c>
      <c r="G18">
        <v>-0.38089908725132432</v>
      </c>
      <c r="H18">
        <v>3.5649E-2</v>
      </c>
    </row>
    <row r="19" spans="1:8" x14ac:dyDescent="0.2">
      <c r="A19" t="s">
        <v>85</v>
      </c>
      <c r="B19" t="s">
        <v>9</v>
      </c>
      <c r="C19" t="s">
        <v>29</v>
      </c>
      <c r="D19">
        <v>23.5</v>
      </c>
      <c r="E19">
        <v>0.23499999999999999</v>
      </c>
      <c r="F19">
        <v>1</v>
      </c>
      <c r="G19">
        <v>1.8769605624794121</v>
      </c>
      <c r="H19">
        <v>5.4754999999999998E-2</v>
      </c>
    </row>
    <row r="20" spans="1:8" x14ac:dyDescent="0.2">
      <c r="A20" s="1" t="s">
        <v>86</v>
      </c>
      <c r="B20" s="1" t="s">
        <v>9</v>
      </c>
      <c r="C20" s="1" t="s">
        <v>29</v>
      </c>
      <c r="D20" s="1">
        <v>16.5</v>
      </c>
      <c r="E20" s="1">
        <v>0.16500000000000001</v>
      </c>
      <c r="F20" s="1">
        <v>0.35779816513761481</v>
      </c>
      <c r="G20" s="1">
        <v>-5.0480601924874753E-2</v>
      </c>
      <c r="H20" s="1">
        <v>3.8445E-2</v>
      </c>
    </row>
    <row r="21" spans="1:8" x14ac:dyDescent="0.2">
      <c r="A21" t="s">
        <v>87</v>
      </c>
      <c r="B21" t="s">
        <v>9</v>
      </c>
      <c r="C21" t="s">
        <v>29</v>
      </c>
      <c r="D21">
        <v>15.8</v>
      </c>
      <c r="E21">
        <v>0.158</v>
      </c>
      <c r="F21">
        <v>0.29357798165137622</v>
      </c>
      <c r="G21">
        <v>-0.24322471836530368</v>
      </c>
      <c r="H21">
        <v>3.6814E-2</v>
      </c>
    </row>
    <row r="22" spans="1:8" x14ac:dyDescent="0.2">
      <c r="A22" t="s">
        <v>88</v>
      </c>
      <c r="B22" t="s">
        <v>9</v>
      </c>
      <c r="C22" t="s">
        <v>29</v>
      </c>
      <c r="D22">
        <v>12.6</v>
      </c>
      <c r="E22">
        <v>0.126</v>
      </c>
      <c r="F22">
        <v>0</v>
      </c>
      <c r="G22">
        <v>-1.124340679235835</v>
      </c>
      <c r="H22">
        <v>2.9358000000000002E-2</v>
      </c>
    </row>
    <row r="23" spans="1:8" ht="17" customHeight="1" x14ac:dyDescent="0.2">
      <c r="A23" t="s">
        <v>89</v>
      </c>
      <c r="B23" t="s">
        <v>9</v>
      </c>
      <c r="C23" t="s">
        <v>29</v>
      </c>
      <c r="D23">
        <v>16.399999999999999</v>
      </c>
      <c r="E23">
        <v>0.16399999999999998</v>
      </c>
      <c r="F23">
        <v>0.34862385321100903</v>
      </c>
      <c r="G23">
        <v>-7.8015475702079645E-2</v>
      </c>
      <c r="H23">
        <v>3.8211999999999996E-2</v>
      </c>
    </row>
    <row r="24" spans="1:8" x14ac:dyDescent="0.2">
      <c r="A24" s="1" t="s">
        <v>132</v>
      </c>
      <c r="B24" s="1" t="s">
        <v>9</v>
      </c>
      <c r="C24" s="1" t="s">
        <v>28</v>
      </c>
      <c r="D24" s="1">
        <v>41.9</v>
      </c>
      <c r="E24" s="1">
        <v>0.41899999999999998</v>
      </c>
      <c r="F24" s="1">
        <v>0.84266666666666656</v>
      </c>
      <c r="G24" s="1">
        <v>0.42484097932059306</v>
      </c>
      <c r="H24" s="1">
        <v>3.0040224000000001E-2</v>
      </c>
    </row>
    <row r="25" spans="1:8" x14ac:dyDescent="0.2">
      <c r="A25" s="1" t="s">
        <v>133</v>
      </c>
      <c r="B25" s="1" t="s">
        <v>9</v>
      </c>
      <c r="C25" s="1" t="s">
        <v>28</v>
      </c>
      <c r="D25" s="1">
        <v>10.3</v>
      </c>
      <c r="E25" s="1">
        <v>0.10300000000000001</v>
      </c>
      <c r="F25" s="1">
        <v>0</v>
      </c>
      <c r="G25" s="1">
        <v>-1.1422767187180147</v>
      </c>
      <c r="H25" s="1">
        <v>0</v>
      </c>
    </row>
    <row r="26" spans="1:8" x14ac:dyDescent="0.2">
      <c r="A26" s="1" t="s">
        <v>134</v>
      </c>
      <c r="B26" s="1" t="s">
        <v>9</v>
      </c>
      <c r="C26" s="1" t="s">
        <v>28</v>
      </c>
      <c r="D26" s="1">
        <v>47.8</v>
      </c>
      <c r="E26" s="1">
        <v>0.47799999999999998</v>
      </c>
      <c r="F26" s="1">
        <v>1</v>
      </c>
      <c r="G26" s="1">
        <v>0.71743573939742167</v>
      </c>
      <c r="H26" s="1">
        <v>3.5649E-2</v>
      </c>
    </row>
    <row r="27" spans="1:8" x14ac:dyDescent="0.2">
      <c r="A27" t="s">
        <v>135</v>
      </c>
      <c r="B27" t="s">
        <v>9</v>
      </c>
      <c r="C27" t="s">
        <v>32</v>
      </c>
      <c r="D27">
        <v>33.799999999999997</v>
      </c>
      <c r="E27">
        <v>0.33799999999999997</v>
      </c>
      <c r="F27">
        <v>1</v>
      </c>
      <c r="G27">
        <v>0.9692387919561799</v>
      </c>
      <c r="H27">
        <v>3.6814E-2</v>
      </c>
    </row>
    <row r="28" spans="1:8" x14ac:dyDescent="0.2">
      <c r="A28" t="s">
        <v>136</v>
      </c>
      <c r="B28" t="s">
        <v>9</v>
      </c>
      <c r="C28" t="s">
        <v>32</v>
      </c>
      <c r="D28">
        <v>23.7</v>
      </c>
      <c r="E28">
        <v>0.23699999999999999</v>
      </c>
      <c r="F28">
        <v>0.65529010238907859</v>
      </c>
      <c r="G28">
        <v>0.25986837175636701</v>
      </c>
      <c r="H28">
        <v>2.4123849829351538E-2</v>
      </c>
    </row>
    <row r="29" spans="1:8" x14ac:dyDescent="0.2">
      <c r="A29" t="s">
        <v>137</v>
      </c>
      <c r="B29" t="s">
        <v>9</v>
      </c>
      <c r="C29" t="s">
        <v>32</v>
      </c>
      <c r="D29">
        <v>5.5</v>
      </c>
      <c r="E29">
        <v>5.5E-2</v>
      </c>
      <c r="F29">
        <v>3.4129692832764513E-2</v>
      </c>
      <c r="G29">
        <v>-1.0184030785046823</v>
      </c>
      <c r="H29">
        <v>1.2564505119453929E-3</v>
      </c>
    </row>
    <row r="30" spans="1:8" x14ac:dyDescent="0.2">
      <c r="A30" t="s">
        <v>138</v>
      </c>
      <c r="B30" t="s">
        <v>9</v>
      </c>
      <c r="C30" t="s">
        <v>32</v>
      </c>
      <c r="D30">
        <v>4.5</v>
      </c>
      <c r="E30">
        <v>4.4999999999999998E-2</v>
      </c>
      <c r="F30">
        <v>0</v>
      </c>
      <c r="G30">
        <v>-1.0886377735739707</v>
      </c>
      <c r="H30">
        <v>0</v>
      </c>
    </row>
    <row r="31" spans="1:8" x14ac:dyDescent="0.2">
      <c r="A31" t="s">
        <v>139</v>
      </c>
      <c r="B31" t="s">
        <v>9</v>
      </c>
      <c r="C31" t="s">
        <v>32</v>
      </c>
      <c r="D31">
        <v>32.5</v>
      </c>
      <c r="E31">
        <v>0.32500000000000001</v>
      </c>
      <c r="F31">
        <v>0.95563139931740626</v>
      </c>
      <c r="G31">
        <v>0.8779336883661053</v>
      </c>
      <c r="H31">
        <v>3.5180614334470992E-2</v>
      </c>
    </row>
    <row r="32" spans="1:8" s="2" customFormat="1" x14ac:dyDescent="0.2">
      <c r="A32" s="2" t="s">
        <v>140</v>
      </c>
      <c r="B32" s="2" t="s">
        <v>9</v>
      </c>
      <c r="C32" s="2" t="s">
        <v>34</v>
      </c>
      <c r="D32" s="2">
        <v>9.6</v>
      </c>
      <c r="E32" s="2">
        <v>9.6000000000000002E-2</v>
      </c>
      <c r="F32" s="2">
        <v>3.3755274261603352E-2</v>
      </c>
      <c r="G32" s="2">
        <v>-0.63106864783312289</v>
      </c>
      <c r="H32" s="2">
        <v>1.28985654008439E-3</v>
      </c>
    </row>
    <row r="33" spans="1:8" s="2" customFormat="1" x14ac:dyDescent="0.2">
      <c r="A33" s="2" t="s">
        <v>141</v>
      </c>
      <c r="B33" s="2" t="s">
        <v>9</v>
      </c>
      <c r="C33" s="2" t="s">
        <v>34</v>
      </c>
      <c r="D33" s="2">
        <v>9</v>
      </c>
      <c r="E33" s="2">
        <v>0.09</v>
      </c>
      <c r="F33" s="2">
        <v>8.4388185654007929E-3</v>
      </c>
      <c r="G33" s="2">
        <v>-0.68477661786147381</v>
      </c>
      <c r="H33" s="2">
        <v>3.2246413502109501E-4</v>
      </c>
    </row>
    <row r="34" spans="1:8" s="2" customFormat="1" x14ac:dyDescent="0.2">
      <c r="A34" s="2" t="s">
        <v>157</v>
      </c>
      <c r="B34" s="2" t="s">
        <v>9</v>
      </c>
      <c r="C34" s="2" t="s">
        <v>34</v>
      </c>
      <c r="D34" s="2">
        <v>29.5</v>
      </c>
      <c r="E34" s="2">
        <v>0.29499999999999998</v>
      </c>
      <c r="F34" s="2">
        <v>0.87341772151898722</v>
      </c>
      <c r="G34" s="2">
        <v>1.1502456914405146</v>
      </c>
      <c r="H34" s="2">
        <v>3.3375037974683497E-2</v>
      </c>
    </row>
    <row r="35" spans="1:8" s="2" customFormat="1" x14ac:dyDescent="0.2">
      <c r="A35" s="2" t="s">
        <v>142</v>
      </c>
      <c r="B35" s="2" t="s">
        <v>9</v>
      </c>
      <c r="C35" s="2" t="s">
        <v>34</v>
      </c>
      <c r="D35" s="2">
        <v>10.5</v>
      </c>
      <c r="E35" s="2">
        <v>0.105</v>
      </c>
      <c r="F35" s="2">
        <v>7.172995780590713E-2</v>
      </c>
      <c r="G35" s="2">
        <v>-0.55050669279059661</v>
      </c>
      <c r="H35" s="2">
        <v>2.740945147679323E-3</v>
      </c>
    </row>
    <row r="36" spans="1:8" s="2" customFormat="1" x14ac:dyDescent="0.2">
      <c r="A36" s="2" t="s">
        <v>143</v>
      </c>
      <c r="B36" s="2" t="s">
        <v>9</v>
      </c>
      <c r="C36" s="2" t="s">
        <v>34</v>
      </c>
      <c r="D36" s="2">
        <v>32.5</v>
      </c>
      <c r="E36" s="2">
        <v>0.32500000000000001</v>
      </c>
      <c r="F36" s="2">
        <v>1</v>
      </c>
      <c r="G36" s="2">
        <v>1.4187855415822692</v>
      </c>
      <c r="H36" s="2">
        <v>3.0040224000000001E-2</v>
      </c>
    </row>
    <row r="37" spans="1:8" s="2" customFormat="1" x14ac:dyDescent="0.2">
      <c r="A37" s="2" t="s">
        <v>144</v>
      </c>
      <c r="B37" s="2" t="s">
        <v>9</v>
      </c>
      <c r="C37" s="2" t="s">
        <v>34</v>
      </c>
      <c r="D37" s="2">
        <v>8.8000000000000007</v>
      </c>
      <c r="E37" s="2">
        <v>8.8000000000000009E-2</v>
      </c>
      <c r="F37" s="2">
        <v>0</v>
      </c>
      <c r="G37" s="2">
        <v>-0.70267927453759071</v>
      </c>
      <c r="H37" s="2">
        <v>0</v>
      </c>
    </row>
    <row r="38" spans="1:8" s="4" customFormat="1" x14ac:dyDescent="0.2">
      <c r="A38" s="4" t="s">
        <v>104</v>
      </c>
      <c r="B38" s="4" t="s">
        <v>11</v>
      </c>
      <c r="C38" s="4" t="s">
        <v>10</v>
      </c>
      <c r="D38" s="4">
        <v>13.5</v>
      </c>
      <c r="E38" s="4">
        <v>0.13500000000000001</v>
      </c>
      <c r="F38" s="4">
        <v>7.9646017699115126E-2</v>
      </c>
      <c r="G38" s="4">
        <v>-0.729664775625955</v>
      </c>
      <c r="H38" s="4">
        <v>8.0460000000000004E-2</v>
      </c>
    </row>
    <row r="39" spans="1:8" s="4" customFormat="1" x14ac:dyDescent="0.2">
      <c r="A39" s="4" t="s">
        <v>105</v>
      </c>
      <c r="B39" s="4" t="s">
        <v>11</v>
      </c>
      <c r="C39" s="4" t="s">
        <v>10</v>
      </c>
      <c r="D39" s="4">
        <v>12.6</v>
      </c>
      <c r="E39" s="4">
        <v>0.126</v>
      </c>
      <c r="F39" s="4">
        <v>0</v>
      </c>
      <c r="G39" s="4">
        <v>-0.93704318554070043</v>
      </c>
      <c r="H39" s="4">
        <v>7.5095999999999996E-2</v>
      </c>
    </row>
    <row r="40" spans="1:8" s="4" customFormat="1" x14ac:dyDescent="0.2">
      <c r="A40" s="4" t="s">
        <v>106</v>
      </c>
      <c r="B40" s="4" t="s">
        <v>11</v>
      </c>
      <c r="C40" s="4" t="s">
        <v>10</v>
      </c>
      <c r="D40" s="4">
        <v>13.5</v>
      </c>
      <c r="E40" s="4">
        <v>0.13500000000000001</v>
      </c>
      <c r="F40" s="4">
        <v>7.9646017699115126E-2</v>
      </c>
      <c r="G40" s="4">
        <v>-0.729664775625955</v>
      </c>
      <c r="H40" s="4">
        <v>8.0460000000000004E-2</v>
      </c>
    </row>
    <row r="41" spans="1:8" s="4" customFormat="1" x14ac:dyDescent="0.2">
      <c r="A41" s="4" t="s">
        <v>107</v>
      </c>
      <c r="B41" s="4" t="s">
        <v>11</v>
      </c>
      <c r="C41" s="4" t="s">
        <v>10</v>
      </c>
      <c r="D41" s="4">
        <v>23.9</v>
      </c>
      <c r="E41" s="4">
        <v>0.23899999999999999</v>
      </c>
      <c r="F41" s="4">
        <v>1</v>
      </c>
      <c r="G41" s="4">
        <v>1.666707961166656</v>
      </c>
      <c r="H41" s="4">
        <v>0.14244399999999999</v>
      </c>
    </row>
    <row r="42" spans="1:8" s="4" customFormat="1" x14ac:dyDescent="0.2">
      <c r="A42" s="4" t="s">
        <v>108</v>
      </c>
      <c r="B42" s="4" t="s">
        <v>11</v>
      </c>
      <c r="C42" s="4" t="s">
        <v>10</v>
      </c>
      <c r="D42" s="4">
        <v>17.899999999999999</v>
      </c>
      <c r="E42" s="4">
        <v>0.17899999999999999</v>
      </c>
      <c r="F42" s="4">
        <v>0.46902654867256632</v>
      </c>
      <c r="G42" s="4">
        <v>0.28418522840168792</v>
      </c>
      <c r="H42" s="4">
        <v>0.106684</v>
      </c>
    </row>
    <row r="43" spans="1:8" s="4" customFormat="1" x14ac:dyDescent="0.2">
      <c r="A43" s="4" t="s">
        <v>109</v>
      </c>
      <c r="B43" s="4" t="s">
        <v>11</v>
      </c>
      <c r="C43" s="4" t="s">
        <v>10</v>
      </c>
      <c r="D43" s="4">
        <v>18.600000000000001</v>
      </c>
      <c r="E43" s="4">
        <v>0.18600000000000003</v>
      </c>
      <c r="F43" s="4">
        <v>0.5309734513274339</v>
      </c>
      <c r="G43" s="4">
        <v>0.44547954722426836</v>
      </c>
      <c r="H43" s="4">
        <v>0.110856</v>
      </c>
    </row>
    <row r="44" spans="1:8" x14ac:dyDescent="0.2">
      <c r="A44" s="1" t="s">
        <v>145</v>
      </c>
      <c r="B44" s="1" t="s">
        <v>9</v>
      </c>
      <c r="C44" s="1" t="s">
        <v>33</v>
      </c>
      <c r="D44" s="1">
        <v>10.9</v>
      </c>
      <c r="E44" s="1">
        <v>0.109</v>
      </c>
      <c r="F44" s="1">
        <v>0</v>
      </c>
      <c r="G44" s="1">
        <v>-1.4179151531911309</v>
      </c>
      <c r="H44" s="1">
        <v>0</v>
      </c>
    </row>
    <row r="45" spans="1:8" x14ac:dyDescent="0.2">
      <c r="A45" s="1" t="s">
        <v>146</v>
      </c>
      <c r="B45" s="1" t="s">
        <v>9</v>
      </c>
      <c r="C45" s="1" t="s">
        <v>33</v>
      </c>
      <c r="D45" s="1">
        <v>29.2</v>
      </c>
      <c r="E45" s="1">
        <v>0.29199999999999998</v>
      </c>
      <c r="F45" s="1">
        <v>0.79565217391304355</v>
      </c>
      <c r="G45" s="1">
        <v>0.42235770520586857</v>
      </c>
      <c r="H45" s="1">
        <v>2.3358756521739101E-2</v>
      </c>
    </row>
    <row r="46" spans="1:8" x14ac:dyDescent="0.2">
      <c r="A46" s="1" t="s">
        <v>147</v>
      </c>
      <c r="B46" s="1" t="s">
        <v>9</v>
      </c>
      <c r="C46" s="1" t="s">
        <v>33</v>
      </c>
      <c r="D46" s="1">
        <v>33.9</v>
      </c>
      <c r="E46" s="1">
        <v>0.33899999999999997</v>
      </c>
      <c r="F46" s="1">
        <v>1</v>
      </c>
      <c r="G46" s="1">
        <v>0.8949960896029121</v>
      </c>
      <c r="H46" s="1">
        <v>2.9357999999999999E-2</v>
      </c>
    </row>
    <row r="47" spans="1:8" x14ac:dyDescent="0.2">
      <c r="A47" s="1" t="s">
        <v>148</v>
      </c>
      <c r="B47" s="1" t="s">
        <v>9</v>
      </c>
      <c r="C47" s="1" t="s">
        <v>33</v>
      </c>
      <c r="D47" s="1">
        <v>26</v>
      </c>
      <c r="E47" s="1">
        <v>0.26</v>
      </c>
      <c r="F47" s="1">
        <v>0.65652173913043499</v>
      </c>
      <c r="G47" s="1">
        <v>0.10056135838234979</v>
      </c>
      <c r="H47" s="1">
        <v>1.9274165217391299E-2</v>
      </c>
    </row>
    <row r="48" spans="1:8" s="3" customFormat="1" x14ac:dyDescent="0.2">
      <c r="A48" s="3" t="s">
        <v>149</v>
      </c>
      <c r="B48" s="3" t="s">
        <v>9</v>
      </c>
      <c r="C48" s="3" t="s">
        <v>59</v>
      </c>
      <c r="D48" s="3">
        <v>49.6</v>
      </c>
      <c r="E48" s="3">
        <v>0.496</v>
      </c>
      <c r="F48" s="3">
        <v>1</v>
      </c>
      <c r="G48" s="3">
        <v>0.72911467819625897</v>
      </c>
      <c r="H48" s="3">
        <v>6.1873149999999997E-3</v>
      </c>
    </row>
    <row r="49" spans="1:8" s="3" customFormat="1" x14ac:dyDescent="0.2">
      <c r="A49" s="3" t="s">
        <v>150</v>
      </c>
      <c r="B49" s="3" t="s">
        <v>9</v>
      </c>
      <c r="C49" s="3" t="s">
        <v>59</v>
      </c>
      <c r="D49" s="3">
        <v>42.5</v>
      </c>
      <c r="E49" s="3">
        <v>0.42499999999999999</v>
      </c>
      <c r="F49" s="3">
        <v>0.82973621103117501</v>
      </c>
      <c r="G49" s="3">
        <v>0.41087405021305573</v>
      </c>
      <c r="H49" s="3">
        <v>5.13383930455635E-3</v>
      </c>
    </row>
    <row r="50" spans="1:8" s="3" customFormat="1" x14ac:dyDescent="0.2">
      <c r="A50" s="3" t="s">
        <v>151</v>
      </c>
      <c r="B50" s="3" t="s">
        <v>9</v>
      </c>
      <c r="C50" s="3" t="s">
        <v>59</v>
      </c>
      <c r="D50" s="3">
        <v>7.9</v>
      </c>
      <c r="E50" s="3">
        <v>7.9000000000000001E-2</v>
      </c>
      <c r="F50" s="3">
        <v>0</v>
      </c>
      <c r="G50" s="3">
        <v>-1.1399887284093144</v>
      </c>
      <c r="H50" s="3">
        <v>0</v>
      </c>
    </row>
    <row r="51" spans="1:8" s="3" customFormat="1" x14ac:dyDescent="0.2">
      <c r="A51" s="3" t="s">
        <v>152</v>
      </c>
      <c r="B51" s="3" t="s">
        <v>9</v>
      </c>
      <c r="C51" s="3" t="s">
        <v>30</v>
      </c>
      <c r="D51" s="3">
        <v>17.399999999999999</v>
      </c>
      <c r="E51" s="3">
        <v>0.17399999999999999</v>
      </c>
      <c r="F51" s="3">
        <v>0.2541666666666666</v>
      </c>
      <c r="G51" s="3">
        <v>-0.21383611163949867</v>
      </c>
      <c r="H51" s="3">
        <v>9.5273700000000003E-3</v>
      </c>
    </row>
    <row r="52" spans="1:8" s="3" customFormat="1" x14ac:dyDescent="0.2">
      <c r="A52" s="3" t="s">
        <v>153</v>
      </c>
      <c r="B52" s="3" t="s">
        <v>9</v>
      </c>
      <c r="C52" s="3" t="s">
        <v>30</v>
      </c>
      <c r="D52" s="3">
        <v>17.7</v>
      </c>
      <c r="E52" s="3">
        <v>0.17699999999999999</v>
      </c>
      <c r="F52" s="3">
        <v>0.26666666666666661</v>
      </c>
      <c r="G52" s="3">
        <v>-0.18143670078502919</v>
      </c>
      <c r="H52" s="3">
        <v>9.6916350000000005E-3</v>
      </c>
    </row>
    <row r="53" spans="1:8" s="3" customFormat="1" x14ac:dyDescent="0.2">
      <c r="A53" s="3" t="s">
        <v>154</v>
      </c>
      <c r="B53" s="3" t="s">
        <v>9</v>
      </c>
      <c r="C53" s="3" t="s">
        <v>30</v>
      </c>
      <c r="D53" s="3">
        <v>35.299999999999997</v>
      </c>
      <c r="E53" s="3">
        <v>0.35299999999999998</v>
      </c>
      <c r="F53" s="3">
        <v>1</v>
      </c>
      <c r="G53" s="3">
        <v>1.7193287360105134</v>
      </c>
      <c r="H53" s="3">
        <v>1.9328515000000001E-2</v>
      </c>
    </row>
    <row r="54" spans="1:8" s="3" customFormat="1" x14ac:dyDescent="0.2">
      <c r="A54" s="3" t="s">
        <v>155</v>
      </c>
      <c r="B54" s="3" t="s">
        <v>9</v>
      </c>
      <c r="C54" s="3" t="s">
        <v>30</v>
      </c>
      <c r="D54" s="3">
        <v>15.2</v>
      </c>
      <c r="E54" s="3">
        <v>0.152</v>
      </c>
      <c r="F54" s="3">
        <v>0.16249999999999998</v>
      </c>
      <c r="G54" s="3">
        <v>-0.45143179123894145</v>
      </c>
      <c r="H54" s="3">
        <v>8.3227600000000002E-3</v>
      </c>
    </row>
    <row r="55" spans="1:8" hidden="1" x14ac:dyDescent="0.2">
      <c r="A55" t="s">
        <v>156</v>
      </c>
      <c r="B55" t="s">
        <v>9</v>
      </c>
      <c r="C55" t="s">
        <v>30</v>
      </c>
      <c r="D55">
        <v>11.3</v>
      </c>
      <c r="E55">
        <v>0.113</v>
      </c>
      <c r="F55">
        <v>0</v>
      </c>
      <c r="G55">
        <v>-0.87262413234704461</v>
      </c>
      <c r="H55">
        <v>6.1873149999999997E-3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B6BB-A8A3-BB42-B244-A452936C8D58}">
  <dimension ref="A1:K55"/>
  <sheetViews>
    <sheetView workbookViewId="0">
      <pane ySplit="1" topLeftCell="A2" activePane="bottomLeft" state="frozen"/>
      <selection pane="bottomLeft" sqref="A1:J1048576"/>
    </sheetView>
  </sheetViews>
  <sheetFormatPr baseColWidth="10" defaultRowHeight="16" x14ac:dyDescent="0.2"/>
  <cols>
    <col min="5" max="7" width="10.83203125" customWidth="1"/>
  </cols>
  <sheetData>
    <row r="1" spans="1:11" x14ac:dyDescent="0.2">
      <c r="A1" t="s">
        <v>0</v>
      </c>
      <c r="B1" t="s">
        <v>1</v>
      </c>
      <c r="C1" t="s">
        <v>1</v>
      </c>
      <c r="D1" t="s">
        <v>3</v>
      </c>
      <c r="E1" t="s">
        <v>4</v>
      </c>
      <c r="F1" t="s">
        <v>5</v>
      </c>
      <c r="G1" t="s">
        <v>66</v>
      </c>
      <c r="J1" t="s">
        <v>67</v>
      </c>
      <c r="K1" t="s">
        <v>68</v>
      </c>
    </row>
    <row r="2" spans="1:11" x14ac:dyDescent="0.2">
      <c r="A2" t="s">
        <v>6</v>
      </c>
      <c r="B2" t="s">
        <v>7</v>
      </c>
      <c r="C2" t="s">
        <v>7</v>
      </c>
      <c r="D2" s="5">
        <v>0.17100000000000001</v>
      </c>
      <c r="E2">
        <v>0</v>
      </c>
      <c r="F2">
        <v>-0.70709261973918014</v>
      </c>
    </row>
    <row r="3" spans="1:11" x14ac:dyDescent="0.2">
      <c r="A3" t="s">
        <v>8</v>
      </c>
      <c r="B3" t="s">
        <v>9</v>
      </c>
      <c r="C3" t="s">
        <v>9</v>
      </c>
      <c r="D3" s="5">
        <v>0.23300000000000001</v>
      </c>
      <c r="E3">
        <v>0.14588235294117649</v>
      </c>
      <c r="F3">
        <v>-0.43703260480799422</v>
      </c>
    </row>
    <row r="4" spans="1:11" x14ac:dyDescent="0.2">
      <c r="A4" t="s">
        <v>10</v>
      </c>
      <c r="B4" t="s">
        <v>11</v>
      </c>
      <c r="C4" t="s">
        <v>11</v>
      </c>
      <c r="D4" s="5">
        <v>0.59599999999999997</v>
      </c>
      <c r="E4">
        <v>1</v>
      </c>
      <c r="F4">
        <v>1.1441252245471745</v>
      </c>
    </row>
    <row r="5" spans="1:11" x14ac:dyDescent="0.2">
      <c r="A5" t="s">
        <v>12</v>
      </c>
      <c r="B5" t="s">
        <v>6</v>
      </c>
      <c r="C5" s="5">
        <v>0.17100000000000001</v>
      </c>
      <c r="D5" s="6">
        <v>0.34200000000000003</v>
      </c>
      <c r="E5">
        <v>1</v>
      </c>
      <c r="F5">
        <v>0.93213459186141556</v>
      </c>
      <c r="G5">
        <f>C5*D5</f>
        <v>5.8482000000000006E-2</v>
      </c>
    </row>
    <row r="6" spans="1:11" x14ac:dyDescent="0.2">
      <c r="A6" t="s">
        <v>13</v>
      </c>
      <c r="B6" t="s">
        <v>6</v>
      </c>
      <c r="C6" s="5">
        <v>0.17100000000000001</v>
      </c>
      <c r="D6" s="6">
        <v>0.27600000000000002</v>
      </c>
      <c r="E6">
        <v>0.71551724137931039</v>
      </c>
      <c r="F6">
        <v>0.26342934117822631</v>
      </c>
      <c r="G6">
        <f t="shared" ref="G6:G7" si="0">C6*D6</f>
        <v>4.7196000000000009E-2</v>
      </c>
      <c r="J6">
        <v>4.7196000000000009E-2</v>
      </c>
    </row>
    <row r="7" spans="1:11" x14ac:dyDescent="0.2">
      <c r="A7" t="s">
        <v>14</v>
      </c>
      <c r="B7" t="s">
        <v>15</v>
      </c>
      <c r="C7" s="5">
        <v>0.17100000000000001</v>
      </c>
      <c r="D7" s="6">
        <v>0.11</v>
      </c>
      <c r="E7">
        <v>0</v>
      </c>
      <c r="F7">
        <v>-1.4184656832673712</v>
      </c>
      <c r="G7">
        <f t="shared" si="0"/>
        <v>1.881E-2</v>
      </c>
      <c r="J7">
        <v>1.881E-2</v>
      </c>
    </row>
    <row r="8" spans="1:11" x14ac:dyDescent="0.2">
      <c r="A8" t="s">
        <v>16</v>
      </c>
      <c r="B8" t="s">
        <v>6</v>
      </c>
      <c r="C8" s="5">
        <v>0.17100000000000001</v>
      </c>
      <c r="D8" s="6">
        <v>0.27200000000000002</v>
      </c>
      <c r="E8">
        <v>0.69827586206896552</v>
      </c>
      <c r="F8">
        <v>0.22290175022772996</v>
      </c>
      <c r="G8">
        <f>C8*D8</f>
        <v>4.6512000000000005E-2</v>
      </c>
    </row>
    <row r="9" spans="1:11" x14ac:dyDescent="0.2">
      <c r="A9" t="s">
        <v>17</v>
      </c>
      <c r="B9" t="s">
        <v>16</v>
      </c>
      <c r="C9">
        <v>4.6512000000000005E-2</v>
      </c>
      <c r="D9">
        <v>0.154</v>
      </c>
      <c r="E9">
        <v>0</v>
      </c>
      <c r="F9">
        <v>-0.65792642599332329</v>
      </c>
      <c r="H9">
        <f>C9*D9</f>
        <v>7.1628480000000003E-3</v>
      </c>
      <c r="J9">
        <v>7.1628480000000003E-3</v>
      </c>
    </row>
    <row r="10" spans="1:11" x14ac:dyDescent="0.2">
      <c r="A10" t="s">
        <v>18</v>
      </c>
      <c r="B10" t="s">
        <v>16</v>
      </c>
      <c r="C10">
        <v>4.6512000000000005E-2</v>
      </c>
      <c r="D10">
        <v>0.19899999999999998</v>
      </c>
      <c r="E10">
        <v>9.1277890466531411E-2</v>
      </c>
      <c r="F10">
        <v>-0.49283336370875341</v>
      </c>
      <c r="H10">
        <f t="shared" ref="H10:H17" si="1">C10*D10</f>
        <v>9.2558880000000003E-3</v>
      </c>
      <c r="J10">
        <v>9.2558880000000003E-3</v>
      </c>
    </row>
    <row r="11" spans="1:11" x14ac:dyDescent="0.2">
      <c r="A11" t="s">
        <v>19</v>
      </c>
      <c r="B11" t="s">
        <v>20</v>
      </c>
      <c r="C11">
        <v>4.6512000000000005E-2</v>
      </c>
      <c r="D11">
        <v>0.64700000000000002</v>
      </c>
      <c r="E11">
        <v>1</v>
      </c>
      <c r="F11">
        <v>1.1507597897020769</v>
      </c>
      <c r="H11">
        <f t="shared" si="1"/>
        <v>3.0093264000000005E-2</v>
      </c>
      <c r="J11">
        <v>3.0093264000000005E-2</v>
      </c>
    </row>
    <row r="12" spans="1:11" x14ac:dyDescent="0.2">
      <c r="A12" t="s">
        <v>21</v>
      </c>
      <c r="B12" t="s">
        <v>12</v>
      </c>
      <c r="C12">
        <v>5.8482000000000006E-2</v>
      </c>
      <c r="D12">
        <v>3.5000000000000003E-2</v>
      </c>
      <c r="E12">
        <v>0</v>
      </c>
      <c r="F12">
        <v>-1.0283188316723653</v>
      </c>
      <c r="H12">
        <f t="shared" si="1"/>
        <v>2.0468700000000005E-3</v>
      </c>
      <c r="J12">
        <v>2.0468700000000005E-3</v>
      </c>
    </row>
    <row r="13" spans="1:11" x14ac:dyDescent="0.2">
      <c r="A13" t="s">
        <v>22</v>
      </c>
      <c r="B13" t="s">
        <v>12</v>
      </c>
      <c r="C13">
        <v>5.8482000000000006E-2</v>
      </c>
      <c r="D13">
        <v>5.5E-2</v>
      </c>
      <c r="E13">
        <v>6.9686411149825767E-2</v>
      </c>
      <c r="F13">
        <v>-0.87011593449200153</v>
      </c>
      <c r="H13">
        <f t="shared" si="1"/>
        <v>3.2165100000000005E-3</v>
      </c>
      <c r="J13">
        <v>3.2165100000000005E-3</v>
      </c>
    </row>
    <row r="14" spans="1:11" x14ac:dyDescent="0.2">
      <c r="A14" t="s">
        <v>23</v>
      </c>
      <c r="B14" t="s">
        <v>12</v>
      </c>
      <c r="C14">
        <v>5.8482000000000006E-2</v>
      </c>
      <c r="D14">
        <v>9.9000000000000005E-2</v>
      </c>
      <c r="E14">
        <v>0.22299651567944248</v>
      </c>
      <c r="F14">
        <v>-0.52206956069520083</v>
      </c>
      <c r="H14">
        <f t="shared" si="1"/>
        <v>5.789718000000001E-3</v>
      </c>
      <c r="J14">
        <v>5.789718000000001E-3</v>
      </c>
    </row>
    <row r="15" spans="1:11" x14ac:dyDescent="0.2">
      <c r="A15" t="s">
        <v>24</v>
      </c>
      <c r="B15" t="s">
        <v>25</v>
      </c>
      <c r="C15">
        <v>5.8482000000000006E-2</v>
      </c>
      <c r="D15">
        <v>0.16600000000000001</v>
      </c>
      <c r="E15">
        <v>0.45644599303135885</v>
      </c>
      <c r="F15">
        <v>7.9101448590182012E-3</v>
      </c>
      <c r="H15">
        <f t="shared" si="1"/>
        <v>9.708012000000002E-3</v>
      </c>
      <c r="J15">
        <v>9.708012000000002E-3</v>
      </c>
    </row>
    <row r="16" spans="1:11" x14ac:dyDescent="0.2">
      <c r="A16" t="s">
        <v>26</v>
      </c>
      <c r="B16" t="s">
        <v>12</v>
      </c>
      <c r="C16">
        <v>5.8482000000000006E-2</v>
      </c>
      <c r="D16">
        <v>0.313</v>
      </c>
      <c r="E16">
        <v>0.96864111498257832</v>
      </c>
      <c r="F16">
        <v>1.1707014391346926</v>
      </c>
      <c r="H16">
        <f t="shared" si="1"/>
        <v>1.8304866000000003E-2</v>
      </c>
      <c r="J16">
        <v>1.8304866000000003E-2</v>
      </c>
    </row>
    <row r="17" spans="1:10" x14ac:dyDescent="0.2">
      <c r="A17" t="s">
        <v>27</v>
      </c>
      <c r="B17" t="s">
        <v>12</v>
      </c>
      <c r="C17">
        <v>5.8482000000000006E-2</v>
      </c>
      <c r="D17">
        <v>0.32200000000000001</v>
      </c>
      <c r="E17">
        <v>1</v>
      </c>
      <c r="F17">
        <v>1.2418927428658566</v>
      </c>
      <c r="H17">
        <f t="shared" si="1"/>
        <v>1.8831204000000004E-2</v>
      </c>
      <c r="J17">
        <v>1.8831204000000004E-2</v>
      </c>
    </row>
    <row r="18" spans="1:10" x14ac:dyDescent="0.2">
      <c r="A18" t="s">
        <v>28</v>
      </c>
      <c r="B18" t="s">
        <v>29</v>
      </c>
      <c r="C18" s="5">
        <v>0.23300000000000001</v>
      </c>
      <c r="D18">
        <v>0.153</v>
      </c>
      <c r="E18">
        <v>0.24770642201834861</v>
      </c>
      <c r="F18">
        <v>-0.38089908725132432</v>
      </c>
      <c r="G18">
        <f>C18*D18</f>
        <v>3.5649E-2</v>
      </c>
    </row>
    <row r="19" spans="1:10" x14ac:dyDescent="0.2">
      <c r="A19" t="s">
        <v>30</v>
      </c>
      <c r="B19" t="s">
        <v>29</v>
      </c>
      <c r="C19" s="5">
        <v>0.23300000000000001</v>
      </c>
      <c r="D19">
        <v>0.23499999999999999</v>
      </c>
      <c r="E19">
        <v>1</v>
      </c>
      <c r="F19">
        <v>1.8769605624794121</v>
      </c>
      <c r="G19">
        <f t="shared" ref="G19:G23" si="2">C19*D19</f>
        <v>5.4754999999999998E-2</v>
      </c>
    </row>
    <row r="20" spans="1:10" x14ac:dyDescent="0.2">
      <c r="A20" t="s">
        <v>31</v>
      </c>
      <c r="B20" t="s">
        <v>29</v>
      </c>
      <c r="C20" s="5">
        <v>0.23300000000000001</v>
      </c>
      <c r="D20">
        <v>0.16500000000000001</v>
      </c>
      <c r="E20">
        <v>0.35779816513761481</v>
      </c>
      <c r="F20">
        <v>-5.0480601924874753E-2</v>
      </c>
      <c r="G20">
        <f t="shared" si="2"/>
        <v>3.8445000000000007E-2</v>
      </c>
    </row>
    <row r="21" spans="1:10" x14ac:dyDescent="0.2">
      <c r="A21" t="s">
        <v>32</v>
      </c>
      <c r="B21" t="s">
        <v>29</v>
      </c>
      <c r="C21" s="5">
        <v>0.23300000000000001</v>
      </c>
      <c r="D21">
        <v>0.158</v>
      </c>
      <c r="E21">
        <v>0.29357798165137622</v>
      </c>
      <c r="F21">
        <v>-0.24322471836530368</v>
      </c>
      <c r="G21">
        <f t="shared" si="2"/>
        <v>3.6814E-2</v>
      </c>
    </row>
    <row r="22" spans="1:10" x14ac:dyDescent="0.2">
      <c r="A22" t="s">
        <v>33</v>
      </c>
      <c r="B22" t="s">
        <v>29</v>
      </c>
      <c r="C22" s="5">
        <v>0.23300000000000001</v>
      </c>
      <c r="D22">
        <v>0.126</v>
      </c>
      <c r="E22">
        <v>0</v>
      </c>
      <c r="F22">
        <v>-1.124340679235835</v>
      </c>
      <c r="G22">
        <f t="shared" si="2"/>
        <v>2.9358000000000002E-2</v>
      </c>
    </row>
    <row r="23" spans="1:10" x14ac:dyDescent="0.2">
      <c r="A23" t="s">
        <v>34</v>
      </c>
      <c r="B23" t="s">
        <v>29</v>
      </c>
      <c r="C23" s="5">
        <v>0.23300000000000001</v>
      </c>
      <c r="D23">
        <v>0.16399999999999998</v>
      </c>
      <c r="E23">
        <v>0.34862385321100903</v>
      </c>
      <c r="F23">
        <v>-7.8015475702079645E-2</v>
      </c>
      <c r="G23">
        <f t="shared" si="2"/>
        <v>3.8211999999999996E-2</v>
      </c>
    </row>
    <row r="24" spans="1:10" x14ac:dyDescent="0.2">
      <c r="A24" t="s">
        <v>35</v>
      </c>
      <c r="B24" t="s">
        <v>28</v>
      </c>
      <c r="C24">
        <v>3.5649E-2</v>
      </c>
      <c r="D24">
        <v>0.41899999999999998</v>
      </c>
      <c r="E24">
        <v>0.84266666666666656</v>
      </c>
      <c r="F24">
        <v>0.42484097932059306</v>
      </c>
      <c r="H24">
        <f>C24*D24</f>
        <v>1.4936930999999999E-2</v>
      </c>
      <c r="J24">
        <v>1.4936930999999999E-2</v>
      </c>
    </row>
    <row r="25" spans="1:10" x14ac:dyDescent="0.2">
      <c r="A25" t="s">
        <v>36</v>
      </c>
      <c r="B25" t="s">
        <v>28</v>
      </c>
      <c r="C25">
        <v>3.5649E-2</v>
      </c>
      <c r="D25">
        <v>0.10300000000000001</v>
      </c>
      <c r="E25">
        <v>0</v>
      </c>
      <c r="F25">
        <v>-1.1422767187180147</v>
      </c>
      <c r="H25">
        <f t="shared" ref="H25:H37" si="3">C25*D25</f>
        <v>3.6718470000000002E-3</v>
      </c>
      <c r="J25">
        <v>3.6718470000000002E-3</v>
      </c>
    </row>
    <row r="26" spans="1:10" x14ac:dyDescent="0.2">
      <c r="A26" t="s">
        <v>37</v>
      </c>
      <c r="B26" t="s">
        <v>28</v>
      </c>
      <c r="C26">
        <v>3.5649E-2</v>
      </c>
      <c r="D26">
        <v>0.47799999999999998</v>
      </c>
      <c r="E26">
        <v>1</v>
      </c>
      <c r="F26">
        <v>0.71743573939742167</v>
      </c>
      <c r="H26">
        <f t="shared" si="3"/>
        <v>1.7040222000000001E-2</v>
      </c>
      <c r="J26">
        <v>1.7040222000000001E-2</v>
      </c>
    </row>
    <row r="27" spans="1:10" x14ac:dyDescent="0.2">
      <c r="A27" t="s">
        <v>38</v>
      </c>
      <c r="B27" t="s">
        <v>32</v>
      </c>
      <c r="C27">
        <v>3.6814E-2</v>
      </c>
      <c r="D27">
        <v>0.33799999999999997</v>
      </c>
      <c r="E27">
        <v>1</v>
      </c>
      <c r="F27">
        <v>0.9692387919561799</v>
      </c>
      <c r="H27" s="7">
        <f t="shared" si="3"/>
        <v>1.2443131999999999E-2</v>
      </c>
      <c r="J27" s="7">
        <v>1.2443131999999999E-2</v>
      </c>
    </row>
    <row r="28" spans="1:10" x14ac:dyDescent="0.2">
      <c r="A28" t="s">
        <v>39</v>
      </c>
      <c r="B28" t="s">
        <v>32</v>
      </c>
      <c r="C28">
        <v>3.6814E-2</v>
      </c>
      <c r="D28">
        <v>0.23699999999999999</v>
      </c>
      <c r="E28">
        <v>0.65529010238907859</v>
      </c>
      <c r="F28">
        <v>0.25986837175636701</v>
      </c>
      <c r="H28" s="7">
        <f t="shared" si="3"/>
        <v>8.7249179999999999E-3</v>
      </c>
      <c r="J28" s="7">
        <v>8.7249179999999999E-3</v>
      </c>
    </row>
    <row r="29" spans="1:10" x14ac:dyDescent="0.2">
      <c r="A29" t="s">
        <v>40</v>
      </c>
      <c r="B29" t="s">
        <v>32</v>
      </c>
      <c r="C29">
        <v>3.6814E-2</v>
      </c>
      <c r="D29">
        <v>5.5E-2</v>
      </c>
      <c r="E29">
        <v>3.4129692832764513E-2</v>
      </c>
      <c r="F29">
        <v>-1.0184030785046823</v>
      </c>
      <c r="H29" s="7">
        <f t="shared" si="3"/>
        <v>2.02477E-3</v>
      </c>
      <c r="J29" s="7">
        <v>2.02477E-3</v>
      </c>
    </row>
    <row r="30" spans="1:10" x14ac:dyDescent="0.2">
      <c r="A30" t="s">
        <v>41</v>
      </c>
      <c r="B30" t="s">
        <v>32</v>
      </c>
      <c r="C30">
        <v>3.6814E-2</v>
      </c>
      <c r="D30">
        <v>4.4999999999999998E-2</v>
      </c>
      <c r="E30">
        <v>0</v>
      </c>
      <c r="F30">
        <v>-1.0886377735739707</v>
      </c>
      <c r="H30" s="7">
        <f>C30*D30</f>
        <v>1.6566299999999999E-3</v>
      </c>
      <c r="J30" s="7">
        <v>1.6566299999999999E-3</v>
      </c>
    </row>
    <row r="31" spans="1:10" x14ac:dyDescent="0.2">
      <c r="A31" t="s">
        <v>42</v>
      </c>
      <c r="B31" t="s">
        <v>32</v>
      </c>
      <c r="C31">
        <v>3.6814E-2</v>
      </c>
      <c r="D31">
        <v>0.32500000000000001</v>
      </c>
      <c r="E31">
        <v>0.95563139931740626</v>
      </c>
      <c r="F31">
        <v>0.8779336883661053</v>
      </c>
      <c r="H31" s="7">
        <f t="shared" si="3"/>
        <v>1.1964550000000001E-2</v>
      </c>
      <c r="J31" s="7">
        <v>1.1964550000000001E-2</v>
      </c>
    </row>
    <row r="32" spans="1:10" x14ac:dyDescent="0.2">
      <c r="A32" t="s">
        <v>43</v>
      </c>
      <c r="B32" t="s">
        <v>34</v>
      </c>
      <c r="C32">
        <v>3.8211999999999996E-2</v>
      </c>
      <c r="D32">
        <v>9.6000000000000002E-2</v>
      </c>
      <c r="E32">
        <v>3.3755274261603352E-2</v>
      </c>
      <c r="F32">
        <v>-0.63106864783312289</v>
      </c>
      <c r="H32" s="7">
        <f t="shared" si="3"/>
        <v>3.6683519999999997E-3</v>
      </c>
      <c r="J32" s="7">
        <v>3.6683519999999997E-3</v>
      </c>
    </row>
    <row r="33" spans="1:10" x14ac:dyDescent="0.2">
      <c r="A33" t="s">
        <v>44</v>
      </c>
      <c r="B33" t="s">
        <v>34</v>
      </c>
      <c r="C33">
        <v>3.8211999999999996E-2</v>
      </c>
      <c r="D33">
        <v>0.09</v>
      </c>
      <c r="E33">
        <v>8.4388185654007929E-3</v>
      </c>
      <c r="F33">
        <v>-0.68477661786147381</v>
      </c>
      <c r="H33">
        <f t="shared" si="3"/>
        <v>3.4390799999999993E-3</v>
      </c>
      <c r="J33">
        <v>3.4390799999999993E-3</v>
      </c>
    </row>
    <row r="34" spans="1:10" x14ac:dyDescent="0.2">
      <c r="A34" t="s">
        <v>13</v>
      </c>
      <c r="B34" t="s">
        <v>34</v>
      </c>
      <c r="C34">
        <v>3.8211999999999996E-2</v>
      </c>
      <c r="D34">
        <v>0.29499999999999998</v>
      </c>
      <c r="E34">
        <v>0.87341772151898722</v>
      </c>
      <c r="F34">
        <v>1.1502456914405146</v>
      </c>
      <c r="H34">
        <f t="shared" si="3"/>
        <v>1.1272539999999998E-2</v>
      </c>
      <c r="J34">
        <v>1.1272539999999998E-2</v>
      </c>
    </row>
    <row r="35" spans="1:10" x14ac:dyDescent="0.2">
      <c r="A35" t="s">
        <v>45</v>
      </c>
      <c r="B35" t="s">
        <v>34</v>
      </c>
      <c r="C35">
        <v>3.8211999999999996E-2</v>
      </c>
      <c r="D35">
        <v>0.105</v>
      </c>
      <c r="E35">
        <v>7.172995780590713E-2</v>
      </c>
      <c r="F35">
        <v>-0.55050669279059661</v>
      </c>
      <c r="H35">
        <f t="shared" si="3"/>
        <v>4.0122599999999993E-3</v>
      </c>
      <c r="J35">
        <v>4.0122599999999993E-3</v>
      </c>
    </row>
    <row r="36" spans="1:10" x14ac:dyDescent="0.2">
      <c r="A36" t="s">
        <v>46</v>
      </c>
      <c r="B36" t="s">
        <v>34</v>
      </c>
      <c r="C36">
        <v>3.8211999999999996E-2</v>
      </c>
      <c r="D36">
        <v>0.32500000000000001</v>
      </c>
      <c r="E36">
        <v>1</v>
      </c>
      <c r="F36">
        <v>1.4187855415822692</v>
      </c>
      <c r="H36">
        <f t="shared" si="3"/>
        <v>1.2418899999999998E-2</v>
      </c>
      <c r="J36">
        <v>1.2418899999999998E-2</v>
      </c>
    </row>
    <row r="37" spans="1:10" x14ac:dyDescent="0.2">
      <c r="A37" t="s">
        <v>47</v>
      </c>
      <c r="B37" t="s">
        <v>34</v>
      </c>
      <c r="C37">
        <v>3.8211999999999996E-2</v>
      </c>
      <c r="D37">
        <v>8.8000000000000009E-2</v>
      </c>
      <c r="E37">
        <v>0</v>
      </c>
      <c r="F37">
        <v>-0.70267927453759071</v>
      </c>
      <c r="H37">
        <f t="shared" si="3"/>
        <v>3.3626559999999999E-3</v>
      </c>
      <c r="J37">
        <v>3.3626559999999999E-3</v>
      </c>
    </row>
    <row r="38" spans="1:10" x14ac:dyDescent="0.2">
      <c r="A38" t="s">
        <v>48</v>
      </c>
      <c r="B38" t="s">
        <v>10</v>
      </c>
      <c r="C38" s="5">
        <v>0.59599999999999997</v>
      </c>
      <c r="D38">
        <v>0.13500000000000001</v>
      </c>
      <c r="E38">
        <v>7.9646017699115126E-2</v>
      </c>
      <c r="F38">
        <v>-0.729664775625955</v>
      </c>
      <c r="G38">
        <f>C38*D38</f>
        <v>8.0460000000000004E-2</v>
      </c>
      <c r="J38">
        <v>0.13500000000000001</v>
      </c>
    </row>
    <row r="39" spans="1:10" x14ac:dyDescent="0.2">
      <c r="A39" t="s">
        <v>49</v>
      </c>
      <c r="B39" t="s">
        <v>10</v>
      </c>
      <c r="C39" s="5">
        <v>0.59599999999999997</v>
      </c>
      <c r="D39">
        <v>0.126</v>
      </c>
      <c r="E39">
        <v>0</v>
      </c>
      <c r="F39">
        <v>-0.93704318554070043</v>
      </c>
      <c r="G39">
        <f t="shared" ref="G39:G43" si="4">C39*D39</f>
        <v>7.5095999999999996E-2</v>
      </c>
      <c r="J39">
        <v>0.126</v>
      </c>
    </row>
    <row r="40" spans="1:10" x14ac:dyDescent="0.2">
      <c r="A40" t="s">
        <v>50</v>
      </c>
      <c r="B40" t="s">
        <v>10</v>
      </c>
      <c r="C40" s="5">
        <v>0.59599999999999997</v>
      </c>
      <c r="D40">
        <v>0.13500000000000001</v>
      </c>
      <c r="E40">
        <v>7.9646017699115126E-2</v>
      </c>
      <c r="F40">
        <v>-0.729664775625955</v>
      </c>
      <c r="G40">
        <f t="shared" si="4"/>
        <v>8.0460000000000004E-2</v>
      </c>
      <c r="J40">
        <v>0.13500000000000001</v>
      </c>
    </row>
    <row r="41" spans="1:10" x14ac:dyDescent="0.2">
      <c r="A41" t="s">
        <v>51</v>
      </c>
      <c r="B41" t="s">
        <v>10</v>
      </c>
      <c r="C41" s="5">
        <v>0.59599999999999997</v>
      </c>
      <c r="D41">
        <v>0.23899999999999999</v>
      </c>
      <c r="E41">
        <v>1</v>
      </c>
      <c r="F41">
        <v>1.666707961166656</v>
      </c>
      <c r="G41">
        <f t="shared" si="4"/>
        <v>0.14244399999999999</v>
      </c>
      <c r="J41">
        <v>0.23899999999999999</v>
      </c>
    </row>
    <row r="42" spans="1:10" x14ac:dyDescent="0.2">
      <c r="A42" t="s">
        <v>52</v>
      </c>
      <c r="B42" t="s">
        <v>10</v>
      </c>
      <c r="C42" s="5">
        <v>0.59599999999999997</v>
      </c>
      <c r="D42">
        <v>0.17899999999999999</v>
      </c>
      <c r="E42">
        <v>0.46902654867256632</v>
      </c>
      <c r="F42">
        <v>0.28418522840168792</v>
      </c>
      <c r="G42">
        <f t="shared" si="4"/>
        <v>0.10668399999999999</v>
      </c>
      <c r="J42">
        <v>0.17899999999999999</v>
      </c>
    </row>
    <row r="43" spans="1:10" x14ac:dyDescent="0.2">
      <c r="A43" t="s">
        <v>53</v>
      </c>
      <c r="B43" t="s">
        <v>10</v>
      </c>
      <c r="C43" s="5">
        <v>0.59599999999999997</v>
      </c>
      <c r="D43">
        <v>0.18600000000000003</v>
      </c>
      <c r="E43">
        <v>0.5309734513274339</v>
      </c>
      <c r="F43">
        <v>0.44547954722426836</v>
      </c>
      <c r="G43">
        <f t="shared" si="4"/>
        <v>0.11085600000000001</v>
      </c>
      <c r="J43">
        <v>0.18600000000000003</v>
      </c>
    </row>
    <row r="44" spans="1:10" x14ac:dyDescent="0.2">
      <c r="A44" t="s">
        <v>54</v>
      </c>
      <c r="B44" t="s">
        <v>33</v>
      </c>
      <c r="C44">
        <v>2.9358000000000002E-2</v>
      </c>
      <c r="D44">
        <v>0.109</v>
      </c>
      <c r="E44">
        <v>0</v>
      </c>
      <c r="F44">
        <v>-1.4179151531911309</v>
      </c>
      <c r="H44">
        <f>C44*D44</f>
        <v>3.2000220000000003E-3</v>
      </c>
      <c r="J44">
        <v>3.2000220000000003E-3</v>
      </c>
    </row>
    <row r="45" spans="1:10" x14ac:dyDescent="0.2">
      <c r="A45" t="s">
        <v>55</v>
      </c>
      <c r="B45" t="s">
        <v>33</v>
      </c>
      <c r="C45">
        <v>2.9358000000000002E-2</v>
      </c>
      <c r="D45">
        <v>0.29199999999999998</v>
      </c>
      <c r="E45">
        <v>0.79565217391304355</v>
      </c>
      <c r="F45">
        <v>0.42235770520586857</v>
      </c>
      <c r="H45">
        <f t="shared" ref="H45:H47" si="5">C45*D45</f>
        <v>8.5725360000000004E-3</v>
      </c>
      <c r="J45">
        <v>8.5725360000000004E-3</v>
      </c>
    </row>
    <row r="46" spans="1:10" x14ac:dyDescent="0.2">
      <c r="A46" t="s">
        <v>56</v>
      </c>
      <c r="B46" t="s">
        <v>33</v>
      </c>
      <c r="C46">
        <v>2.9358000000000002E-2</v>
      </c>
      <c r="D46">
        <v>0.33899999999999997</v>
      </c>
      <c r="E46">
        <v>1</v>
      </c>
      <c r="F46">
        <v>0.8949960896029121</v>
      </c>
      <c r="H46">
        <f t="shared" si="5"/>
        <v>9.9523619999999993E-3</v>
      </c>
      <c r="J46">
        <v>9.9523619999999993E-3</v>
      </c>
    </row>
    <row r="47" spans="1:10" x14ac:dyDescent="0.2">
      <c r="A47" t="s">
        <v>57</v>
      </c>
      <c r="B47" t="s">
        <v>33</v>
      </c>
      <c r="C47">
        <v>2.9358000000000002E-2</v>
      </c>
      <c r="D47">
        <v>0.26</v>
      </c>
      <c r="E47">
        <v>0.65652173913043499</v>
      </c>
      <c r="F47">
        <v>0.10056135838234979</v>
      </c>
      <c r="H47">
        <f t="shared" si="5"/>
        <v>7.6330800000000004E-3</v>
      </c>
      <c r="J47">
        <v>7.6330800000000004E-3</v>
      </c>
    </row>
    <row r="48" spans="1:10" x14ac:dyDescent="0.2">
      <c r="A48" t="s">
        <v>58</v>
      </c>
      <c r="B48" t="s">
        <v>59</v>
      </c>
      <c r="C48">
        <v>6.1873149999999997E-3</v>
      </c>
      <c r="D48">
        <v>0.496</v>
      </c>
      <c r="E48">
        <v>1</v>
      </c>
      <c r="F48">
        <v>0.72911467819625897</v>
      </c>
      <c r="I48">
        <f>C48*D48</f>
        <v>3.0689082399999999E-3</v>
      </c>
      <c r="J48">
        <v>3.0689082399999999E-3</v>
      </c>
    </row>
    <row r="49" spans="1:10" x14ac:dyDescent="0.2">
      <c r="A49" t="s">
        <v>60</v>
      </c>
      <c r="B49" t="s">
        <v>59</v>
      </c>
      <c r="C49">
        <v>6.1873149999999997E-3</v>
      </c>
      <c r="D49">
        <v>0.42499999999999999</v>
      </c>
      <c r="E49">
        <v>0.82973621103117501</v>
      </c>
      <c r="F49">
        <v>0.41087405021305573</v>
      </c>
      <c r="I49">
        <f t="shared" ref="I49:I50" si="6">C49*D49</f>
        <v>2.6296088749999998E-3</v>
      </c>
      <c r="J49">
        <v>2.6296088749999998E-3</v>
      </c>
    </row>
    <row r="50" spans="1:10" x14ac:dyDescent="0.2">
      <c r="A50" t="s">
        <v>61</v>
      </c>
      <c r="B50" t="s">
        <v>59</v>
      </c>
      <c r="C50">
        <v>6.1873149999999997E-3</v>
      </c>
      <c r="D50">
        <v>7.9000000000000001E-2</v>
      </c>
      <c r="E50">
        <v>0</v>
      </c>
      <c r="F50">
        <v>-1.1399887284093144</v>
      </c>
      <c r="I50">
        <f t="shared" si="6"/>
        <v>4.8879788499999995E-4</v>
      </c>
      <c r="J50">
        <v>4.8879788499999995E-4</v>
      </c>
    </row>
    <row r="51" spans="1:10" x14ac:dyDescent="0.2">
      <c r="A51" t="s">
        <v>62</v>
      </c>
      <c r="B51" t="s">
        <v>30</v>
      </c>
      <c r="C51">
        <v>5.4754999999999998E-2</v>
      </c>
      <c r="D51">
        <v>0.17399999999999999</v>
      </c>
      <c r="E51">
        <v>0.2541666666666666</v>
      </c>
      <c r="F51">
        <v>-0.21383611163949867</v>
      </c>
      <c r="H51">
        <f>C51*D51</f>
        <v>9.5273699999999985E-3</v>
      </c>
      <c r="J51">
        <v>9.5273699999999985E-3</v>
      </c>
    </row>
    <row r="52" spans="1:10" x14ac:dyDescent="0.2">
      <c r="A52" t="s">
        <v>63</v>
      </c>
      <c r="B52" t="s">
        <v>30</v>
      </c>
      <c r="C52">
        <v>5.4754999999999998E-2</v>
      </c>
      <c r="D52">
        <v>0.17699999999999999</v>
      </c>
      <c r="E52">
        <v>0.26666666666666661</v>
      </c>
      <c r="F52">
        <v>-0.18143670078502919</v>
      </c>
      <c r="H52">
        <f t="shared" ref="H52:H55" si="7">C52*D52</f>
        <v>9.6916349999999988E-3</v>
      </c>
      <c r="J52">
        <v>9.6916349999999988E-3</v>
      </c>
    </row>
    <row r="53" spans="1:10" x14ac:dyDescent="0.2">
      <c r="A53" t="s">
        <v>64</v>
      </c>
      <c r="B53" t="s">
        <v>30</v>
      </c>
      <c r="C53">
        <v>5.4754999999999998E-2</v>
      </c>
      <c r="D53">
        <v>0.35299999999999998</v>
      </c>
      <c r="E53">
        <v>1</v>
      </c>
      <c r="F53">
        <v>1.7193287360105134</v>
      </c>
      <c r="H53">
        <f t="shared" si="7"/>
        <v>1.9328514999999998E-2</v>
      </c>
      <c r="J53">
        <v>1.9328514999999998E-2</v>
      </c>
    </row>
    <row r="54" spans="1:10" x14ac:dyDescent="0.2">
      <c r="A54" t="s">
        <v>65</v>
      </c>
      <c r="B54" t="s">
        <v>30</v>
      </c>
      <c r="C54">
        <v>5.4754999999999998E-2</v>
      </c>
      <c r="D54">
        <v>0.152</v>
      </c>
      <c r="E54">
        <v>0.16249999999999998</v>
      </c>
      <c r="F54">
        <v>-0.45143179123894145</v>
      </c>
      <c r="H54">
        <f t="shared" si="7"/>
        <v>8.3227600000000002E-3</v>
      </c>
      <c r="J54">
        <v>8.3227600000000002E-3</v>
      </c>
    </row>
    <row r="55" spans="1:10" x14ac:dyDescent="0.2">
      <c r="A55" t="s">
        <v>59</v>
      </c>
      <c r="B55" t="s">
        <v>30</v>
      </c>
      <c r="C55">
        <v>5.4754999999999998E-2</v>
      </c>
      <c r="D55">
        <v>0.113</v>
      </c>
      <c r="E55">
        <v>0</v>
      </c>
      <c r="F55">
        <v>-0.87262413234704461</v>
      </c>
      <c r="H55">
        <f t="shared" si="7"/>
        <v>6.1873149999999997E-3</v>
      </c>
      <c r="J55">
        <v>6.1873149999999997E-3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81D9-673F-B848-BD2D-70F0C4ACDEE2}">
  <dimension ref="A1:D55"/>
  <sheetViews>
    <sheetView zoomScale="161" workbookViewId="0">
      <selection activeCell="D9" sqref="D9"/>
    </sheetView>
  </sheetViews>
  <sheetFormatPr baseColWidth="10" defaultRowHeight="16" x14ac:dyDescent="0.2"/>
  <cols>
    <col min="1" max="1" width="21.1640625" bestFit="1" customWidth="1"/>
  </cols>
  <sheetData>
    <row r="1" spans="1:4" x14ac:dyDescent="0.2">
      <c r="A1" t="s">
        <v>0</v>
      </c>
      <c r="B1" t="s">
        <v>69</v>
      </c>
      <c r="C1" t="s">
        <v>4</v>
      </c>
      <c r="D1" t="s">
        <v>70</v>
      </c>
    </row>
    <row r="2" spans="1:4" x14ac:dyDescent="0.2">
      <c r="A2" t="s">
        <v>6</v>
      </c>
      <c r="B2">
        <v>0.17100000000000001</v>
      </c>
      <c r="D2">
        <v>0.17100000000000001</v>
      </c>
    </row>
    <row r="3" spans="1:4" x14ac:dyDescent="0.2">
      <c r="A3" t="s">
        <v>8</v>
      </c>
      <c r="B3">
        <v>0.23300000000000001</v>
      </c>
      <c r="D3">
        <v>0.23300000000000001</v>
      </c>
    </row>
    <row r="4" spans="1:4" x14ac:dyDescent="0.2">
      <c r="A4" t="s">
        <v>10</v>
      </c>
      <c r="B4">
        <v>0.59599999999999997</v>
      </c>
      <c r="D4">
        <v>0.59599999999999997</v>
      </c>
    </row>
    <row r="5" spans="1:4" x14ac:dyDescent="0.2">
      <c r="A5" t="s">
        <v>71</v>
      </c>
      <c r="B5">
        <v>5.8482000000000006E-2</v>
      </c>
      <c r="C5">
        <v>1</v>
      </c>
      <c r="D5">
        <v>5.8482000000000006E-2</v>
      </c>
    </row>
    <row r="6" spans="1:4" x14ac:dyDescent="0.2">
      <c r="A6" s="3" t="s">
        <v>72</v>
      </c>
      <c r="B6" s="3">
        <v>4.7196000000000009E-2</v>
      </c>
      <c r="C6" s="3">
        <v>0.71551724137931039</v>
      </c>
      <c r="D6" s="3">
        <v>4.7196000000000009E-2</v>
      </c>
    </row>
    <row r="7" spans="1:4" x14ac:dyDescent="0.2">
      <c r="A7" s="3" t="s">
        <v>73</v>
      </c>
      <c r="B7" s="3">
        <v>1.881E-2</v>
      </c>
      <c r="C7" s="3">
        <v>0</v>
      </c>
      <c r="D7" s="3">
        <v>1.881E-2</v>
      </c>
    </row>
    <row r="8" spans="1:4" x14ac:dyDescent="0.2">
      <c r="A8" s="3" t="s">
        <v>74</v>
      </c>
      <c r="B8" s="3">
        <v>4.6512000000000005E-2</v>
      </c>
      <c r="C8" s="3">
        <v>0.69827586206896552</v>
      </c>
      <c r="D8" s="3">
        <v>4.6512000000000005E-2</v>
      </c>
    </row>
    <row r="9" spans="1:4" x14ac:dyDescent="0.2">
      <c r="A9" s="3" t="s">
        <v>75</v>
      </c>
      <c r="B9" s="3">
        <v>7.1628480000000003E-3</v>
      </c>
      <c r="C9" s="3">
        <v>0</v>
      </c>
      <c r="D9" s="3">
        <f>C9*D8</f>
        <v>0</v>
      </c>
    </row>
    <row r="10" spans="1:4" x14ac:dyDescent="0.2">
      <c r="A10" t="s">
        <v>76</v>
      </c>
      <c r="B10">
        <v>9.2558880000000003E-3</v>
      </c>
      <c r="C10">
        <v>9.1277890466531411E-2</v>
      </c>
      <c r="D10">
        <f>C10*D8</f>
        <v>4.2455172413793096E-3</v>
      </c>
    </row>
    <row r="11" spans="1:4" x14ac:dyDescent="0.2">
      <c r="A11" t="s">
        <v>77</v>
      </c>
      <c r="B11">
        <v>3.0093264000000005E-2</v>
      </c>
      <c r="C11">
        <v>1</v>
      </c>
      <c r="D11">
        <f>C11*D8</f>
        <v>4.6512000000000005E-2</v>
      </c>
    </row>
    <row r="12" spans="1:4" x14ac:dyDescent="0.2">
      <c r="A12" t="s">
        <v>78</v>
      </c>
      <c r="B12">
        <v>2.0468700000000005E-3</v>
      </c>
      <c r="C12">
        <v>0</v>
      </c>
      <c r="D12">
        <f>D5*C12</f>
        <v>0</v>
      </c>
    </row>
    <row r="13" spans="1:4" x14ac:dyDescent="0.2">
      <c r="A13" t="s">
        <v>79</v>
      </c>
      <c r="B13">
        <v>3.2165100000000005E-3</v>
      </c>
      <c r="C13">
        <v>6.9686411149825767E-2</v>
      </c>
      <c r="D13">
        <f>D5*C13</f>
        <v>4.0754006968641105E-3</v>
      </c>
    </row>
    <row r="14" spans="1:4" x14ac:dyDescent="0.2">
      <c r="A14" t="s">
        <v>80</v>
      </c>
      <c r="B14">
        <v>5.789718000000001E-3</v>
      </c>
      <c r="C14">
        <v>0.22299651567944248</v>
      </c>
      <c r="D14">
        <f>C14*D5</f>
        <v>1.3041282229965156E-2</v>
      </c>
    </row>
    <row r="15" spans="1:4" x14ac:dyDescent="0.2">
      <c r="A15" t="s">
        <v>81</v>
      </c>
      <c r="B15">
        <v>9.708012000000002E-3</v>
      </c>
      <c r="C15">
        <v>0.45644599303135885</v>
      </c>
      <c r="D15">
        <f>C15*D5</f>
        <v>2.6693874564459933E-2</v>
      </c>
    </row>
    <row r="16" spans="1:4" x14ac:dyDescent="0.2">
      <c r="A16" t="s">
        <v>82</v>
      </c>
      <c r="B16">
        <v>1.8304866000000003E-2</v>
      </c>
      <c r="C16">
        <v>0.96864111498257832</v>
      </c>
      <c r="D16">
        <f>C16*D5</f>
        <v>5.6648069686411152E-2</v>
      </c>
    </row>
    <row r="17" spans="1:4" x14ac:dyDescent="0.2">
      <c r="A17" t="s">
        <v>83</v>
      </c>
      <c r="B17">
        <v>1.8831204000000004E-2</v>
      </c>
      <c r="C17">
        <v>1</v>
      </c>
      <c r="D17">
        <f>C17*D5</f>
        <v>5.8482000000000006E-2</v>
      </c>
    </row>
    <row r="18" spans="1:4" x14ac:dyDescent="0.2">
      <c r="A18" t="s">
        <v>84</v>
      </c>
      <c r="B18">
        <v>3.5649E-2</v>
      </c>
      <c r="C18">
        <v>0.24770642201834861</v>
      </c>
      <c r="D18">
        <v>3.5649E-2</v>
      </c>
    </row>
    <row r="19" spans="1:4" x14ac:dyDescent="0.2">
      <c r="A19" t="s">
        <v>85</v>
      </c>
      <c r="B19">
        <v>5.4754999999999998E-2</v>
      </c>
      <c r="C19">
        <v>1</v>
      </c>
      <c r="D19">
        <v>5.4754999999999998E-2</v>
      </c>
    </row>
    <row r="20" spans="1:4" x14ac:dyDescent="0.2">
      <c r="A20" t="s">
        <v>86</v>
      </c>
      <c r="B20">
        <v>3.8445000000000007E-2</v>
      </c>
      <c r="C20">
        <v>0.35779816513761481</v>
      </c>
      <c r="D20">
        <v>3.8445000000000007E-2</v>
      </c>
    </row>
    <row r="21" spans="1:4" x14ac:dyDescent="0.2">
      <c r="A21" t="s">
        <v>87</v>
      </c>
      <c r="B21">
        <v>3.6814E-2</v>
      </c>
      <c r="C21">
        <v>0.29357798165137622</v>
      </c>
      <c r="D21">
        <v>3.6814E-2</v>
      </c>
    </row>
    <row r="22" spans="1:4" x14ac:dyDescent="0.2">
      <c r="A22" t="s">
        <v>88</v>
      </c>
      <c r="B22">
        <v>2.9358000000000002E-2</v>
      </c>
      <c r="C22">
        <v>0</v>
      </c>
      <c r="D22">
        <v>2.9358000000000002E-2</v>
      </c>
    </row>
    <row r="23" spans="1:4" x14ac:dyDescent="0.2">
      <c r="A23" t="s">
        <v>89</v>
      </c>
      <c r="B23">
        <v>3.8211999999999996E-2</v>
      </c>
      <c r="C23">
        <v>0.34862385321100903</v>
      </c>
      <c r="D23">
        <v>3.8211999999999996E-2</v>
      </c>
    </row>
    <row r="24" spans="1:4" x14ac:dyDescent="0.2">
      <c r="A24" t="s">
        <v>90</v>
      </c>
      <c r="B24">
        <v>1.4936930999999999E-2</v>
      </c>
      <c r="C24">
        <v>0.84266666666666656</v>
      </c>
      <c r="D24">
        <f>D18*C24</f>
        <v>3.0040223999999997E-2</v>
      </c>
    </row>
    <row r="25" spans="1:4" x14ac:dyDescent="0.2">
      <c r="A25" t="s">
        <v>91</v>
      </c>
      <c r="B25">
        <v>3.6718470000000002E-3</v>
      </c>
      <c r="C25">
        <v>0</v>
      </c>
      <c r="D25">
        <f>D18*C25</f>
        <v>0</v>
      </c>
    </row>
    <row r="26" spans="1:4" x14ac:dyDescent="0.2">
      <c r="A26" t="s">
        <v>92</v>
      </c>
      <c r="B26">
        <v>1.7040222000000001E-2</v>
      </c>
      <c r="C26">
        <v>1</v>
      </c>
      <c r="D26">
        <f>D18*C26</f>
        <v>3.5649E-2</v>
      </c>
    </row>
    <row r="27" spans="1:4" x14ac:dyDescent="0.2">
      <c r="A27" t="s">
        <v>93</v>
      </c>
      <c r="B27">
        <v>1.2443131999999999E-2</v>
      </c>
      <c r="C27">
        <v>1</v>
      </c>
      <c r="D27">
        <f>D21*C27</f>
        <v>3.6814E-2</v>
      </c>
    </row>
    <row r="28" spans="1:4" x14ac:dyDescent="0.2">
      <c r="A28" t="s">
        <v>94</v>
      </c>
      <c r="B28">
        <v>8.7249179999999999E-3</v>
      </c>
      <c r="C28">
        <v>0.65529010238907859</v>
      </c>
      <c r="D28">
        <f>D21*C28</f>
        <v>2.4123849829351538E-2</v>
      </c>
    </row>
    <row r="29" spans="1:4" x14ac:dyDescent="0.2">
      <c r="A29" t="s">
        <v>95</v>
      </c>
      <c r="B29">
        <v>2.02477E-3</v>
      </c>
      <c r="C29">
        <v>3.4129692832764513E-2</v>
      </c>
      <c r="D29">
        <f>D21*C29</f>
        <v>1.2564505119453929E-3</v>
      </c>
    </row>
    <row r="30" spans="1:4" x14ac:dyDescent="0.2">
      <c r="A30" t="s">
        <v>96</v>
      </c>
      <c r="B30">
        <v>1.6566299999999999E-3</v>
      </c>
      <c r="C30">
        <v>0</v>
      </c>
      <c r="D30">
        <f>D21*C30</f>
        <v>0</v>
      </c>
    </row>
    <row r="31" spans="1:4" x14ac:dyDescent="0.2">
      <c r="A31" t="s">
        <v>97</v>
      </c>
      <c r="B31">
        <v>1.1964550000000001E-2</v>
      </c>
      <c r="C31">
        <v>0.95563139931740626</v>
      </c>
      <c r="D31">
        <f>D21*C31</f>
        <v>3.5180614334470992E-2</v>
      </c>
    </row>
    <row r="32" spans="1:4" x14ac:dyDescent="0.2">
      <c r="A32" t="s">
        <v>98</v>
      </c>
      <c r="B32">
        <v>3.6683519999999997E-3</v>
      </c>
      <c r="C32">
        <v>3.3755274261603352E-2</v>
      </c>
      <c r="D32">
        <f>D23*C32</f>
        <v>1.2898565400843872E-3</v>
      </c>
    </row>
    <row r="33" spans="1:4" x14ac:dyDescent="0.2">
      <c r="A33" t="s">
        <v>99</v>
      </c>
      <c r="B33">
        <v>3.4390799999999993E-3</v>
      </c>
      <c r="C33">
        <v>8.4388185654007929E-3</v>
      </c>
      <c r="D33">
        <f>D23*C33</f>
        <v>3.2246413502109506E-4</v>
      </c>
    </row>
    <row r="34" spans="1:4" x14ac:dyDescent="0.2">
      <c r="A34" t="s">
        <v>100</v>
      </c>
      <c r="B34">
        <v>1.1272539999999998E-2</v>
      </c>
      <c r="C34">
        <v>0.87341772151898722</v>
      </c>
      <c r="D34">
        <f>D23*C34</f>
        <v>3.3375037974683538E-2</v>
      </c>
    </row>
    <row r="35" spans="1:4" x14ac:dyDescent="0.2">
      <c r="A35" t="s">
        <v>101</v>
      </c>
      <c r="B35">
        <v>4.0122599999999993E-3</v>
      </c>
      <c r="C35">
        <v>7.172995780590713E-2</v>
      </c>
      <c r="D35">
        <f>D23*C35</f>
        <v>2.740945147679323E-3</v>
      </c>
    </row>
    <row r="36" spans="1:4" x14ac:dyDescent="0.2">
      <c r="A36" t="s">
        <v>102</v>
      </c>
      <c r="B36">
        <v>1.2418899999999998E-2</v>
      </c>
      <c r="C36">
        <v>1</v>
      </c>
      <c r="D36">
        <f>D24*C36</f>
        <v>3.0040223999999997E-2</v>
      </c>
    </row>
    <row r="37" spans="1:4" x14ac:dyDescent="0.2">
      <c r="A37" t="s">
        <v>103</v>
      </c>
      <c r="B37">
        <v>3.3626559999999999E-3</v>
      </c>
      <c r="C37">
        <v>0</v>
      </c>
      <c r="D37">
        <f>D23*C37</f>
        <v>0</v>
      </c>
    </row>
    <row r="38" spans="1:4" x14ac:dyDescent="0.2">
      <c r="A38" t="s">
        <v>104</v>
      </c>
      <c r="B38">
        <v>8.0460000000000004E-2</v>
      </c>
      <c r="C38">
        <v>7.9646017699115126E-2</v>
      </c>
      <c r="D38">
        <v>8.0460000000000004E-2</v>
      </c>
    </row>
    <row r="39" spans="1:4" x14ac:dyDescent="0.2">
      <c r="A39" t="s">
        <v>105</v>
      </c>
      <c r="B39">
        <v>7.5095999999999996E-2</v>
      </c>
      <c r="C39">
        <v>0</v>
      </c>
      <c r="D39">
        <v>7.5095999999999996E-2</v>
      </c>
    </row>
    <row r="40" spans="1:4" x14ac:dyDescent="0.2">
      <c r="A40" t="s">
        <v>106</v>
      </c>
      <c r="B40">
        <v>8.0460000000000004E-2</v>
      </c>
      <c r="C40">
        <v>7.9646017699115126E-2</v>
      </c>
      <c r="D40">
        <v>8.0460000000000004E-2</v>
      </c>
    </row>
    <row r="41" spans="1:4" x14ac:dyDescent="0.2">
      <c r="A41" t="s">
        <v>107</v>
      </c>
      <c r="B41">
        <v>0.14244399999999999</v>
      </c>
      <c r="C41">
        <v>1</v>
      </c>
      <c r="D41">
        <v>0.14244399999999999</v>
      </c>
    </row>
    <row r="42" spans="1:4" x14ac:dyDescent="0.2">
      <c r="A42" t="s">
        <v>108</v>
      </c>
      <c r="B42">
        <v>0.10668399999999999</v>
      </c>
      <c r="C42">
        <v>0.46902654867256632</v>
      </c>
      <c r="D42">
        <v>0.10668399999999999</v>
      </c>
    </row>
    <row r="43" spans="1:4" x14ac:dyDescent="0.2">
      <c r="A43" t="s">
        <v>109</v>
      </c>
      <c r="B43">
        <v>0.11085600000000001</v>
      </c>
      <c r="C43">
        <v>0.5309734513274339</v>
      </c>
      <c r="D43">
        <v>0.11085600000000001</v>
      </c>
    </row>
    <row r="44" spans="1:4" x14ac:dyDescent="0.2">
      <c r="A44" t="s">
        <v>110</v>
      </c>
      <c r="B44">
        <v>3.2000220000000003E-3</v>
      </c>
      <c r="C44">
        <v>0</v>
      </c>
      <c r="D44">
        <f>D22*C44</f>
        <v>0</v>
      </c>
    </row>
    <row r="45" spans="1:4" x14ac:dyDescent="0.2">
      <c r="A45" t="s">
        <v>111</v>
      </c>
      <c r="B45">
        <v>8.5725360000000004E-3</v>
      </c>
      <c r="C45">
        <v>0.79565217391304355</v>
      </c>
      <c r="D45">
        <f>C45*D22</f>
        <v>2.3358756521739136E-2</v>
      </c>
    </row>
    <row r="46" spans="1:4" x14ac:dyDescent="0.2">
      <c r="A46" t="s">
        <v>112</v>
      </c>
      <c r="B46">
        <v>9.9523619999999993E-3</v>
      </c>
      <c r="C46">
        <v>1</v>
      </c>
      <c r="D46">
        <f>C46*D22</f>
        <v>2.9358000000000002E-2</v>
      </c>
    </row>
    <row r="47" spans="1:4" x14ac:dyDescent="0.2">
      <c r="A47" t="s">
        <v>113</v>
      </c>
      <c r="B47">
        <v>7.6330800000000004E-3</v>
      </c>
      <c r="C47">
        <v>0.65652173913043499</v>
      </c>
      <c r="D47">
        <f>C47*D22</f>
        <v>1.9274165217391313E-2</v>
      </c>
    </row>
    <row r="48" spans="1:4" x14ac:dyDescent="0.2">
      <c r="A48" t="s">
        <v>114</v>
      </c>
      <c r="B48">
        <v>3.0689082399999999E-3</v>
      </c>
      <c r="C48">
        <v>1</v>
      </c>
      <c r="D48">
        <f>D55*C48</f>
        <v>6.1873149999999997E-3</v>
      </c>
    </row>
    <row r="49" spans="1:4" x14ac:dyDescent="0.2">
      <c r="A49" t="s">
        <v>115</v>
      </c>
      <c r="B49">
        <v>2.6296088749999998E-3</v>
      </c>
      <c r="C49">
        <v>0.82973621103117501</v>
      </c>
      <c r="D49">
        <f>C49*D55</f>
        <v>5.1338393045563544E-3</v>
      </c>
    </row>
    <row r="50" spans="1:4" x14ac:dyDescent="0.2">
      <c r="A50" t="s">
        <v>116</v>
      </c>
      <c r="B50">
        <v>4.8879788499999995E-4</v>
      </c>
      <c r="C50">
        <v>0</v>
      </c>
      <c r="D50">
        <f>D55*C50</f>
        <v>0</v>
      </c>
    </row>
    <row r="51" spans="1:4" x14ac:dyDescent="0.2">
      <c r="A51" t="s">
        <v>117</v>
      </c>
      <c r="B51">
        <v>9.5273699999999985E-3</v>
      </c>
      <c r="C51">
        <v>0.2541666666666666</v>
      </c>
      <c r="D51">
        <v>9.5273699999999985E-3</v>
      </c>
    </row>
    <row r="52" spans="1:4" x14ac:dyDescent="0.2">
      <c r="A52" t="s">
        <v>118</v>
      </c>
      <c r="B52">
        <v>9.6916349999999988E-3</v>
      </c>
      <c r="C52">
        <v>0.26666666666666661</v>
      </c>
      <c r="D52">
        <v>9.6916349999999988E-3</v>
      </c>
    </row>
    <row r="53" spans="1:4" x14ac:dyDescent="0.2">
      <c r="A53" t="s">
        <v>119</v>
      </c>
      <c r="B53">
        <v>1.9328514999999998E-2</v>
      </c>
      <c r="C53">
        <v>1</v>
      </c>
      <c r="D53">
        <v>1.9328514999999998E-2</v>
      </c>
    </row>
    <row r="54" spans="1:4" x14ac:dyDescent="0.2">
      <c r="A54" t="s">
        <v>120</v>
      </c>
      <c r="B54">
        <v>8.3227600000000002E-3</v>
      </c>
      <c r="C54">
        <v>0.16249999999999998</v>
      </c>
      <c r="D54">
        <v>8.3227600000000002E-3</v>
      </c>
    </row>
    <row r="55" spans="1:4" x14ac:dyDescent="0.2">
      <c r="A55" t="s">
        <v>121</v>
      </c>
      <c r="B55">
        <v>6.1873149999999997E-3</v>
      </c>
      <c r="C55">
        <v>0</v>
      </c>
      <c r="D55">
        <v>6.1873149999999997E-3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D202-4AF2-A54A-B370-B116FC1DC5B9}">
  <dimension ref="A1:N56"/>
  <sheetViews>
    <sheetView tabSelected="1" topLeftCell="A4" workbookViewId="0">
      <selection activeCell="J27" sqref="J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1</v>
      </c>
      <c r="D1" t="s">
        <v>3</v>
      </c>
      <c r="E1" t="s">
        <v>4</v>
      </c>
      <c r="F1" t="s">
        <v>5</v>
      </c>
      <c r="G1" t="s">
        <v>66</v>
      </c>
      <c r="J1" t="s">
        <v>158</v>
      </c>
    </row>
    <row r="2" spans="1:12" x14ac:dyDescent="0.2">
      <c r="A2" t="s">
        <v>6</v>
      </c>
      <c r="B2" t="s">
        <v>7</v>
      </c>
      <c r="C2" t="s">
        <v>7</v>
      </c>
      <c r="D2" s="5">
        <v>0.17100000000000001</v>
      </c>
      <c r="E2">
        <v>0</v>
      </c>
      <c r="F2">
        <v>-0.70709261973918014</v>
      </c>
    </row>
    <row r="3" spans="1:12" x14ac:dyDescent="0.2">
      <c r="A3" t="s">
        <v>8</v>
      </c>
      <c r="B3" t="s">
        <v>9</v>
      </c>
      <c r="C3" t="s">
        <v>9</v>
      </c>
      <c r="D3" s="5">
        <v>0.23300000000000001</v>
      </c>
      <c r="E3">
        <v>0.14588235294117649</v>
      </c>
      <c r="F3">
        <v>-0.43703260480799422</v>
      </c>
    </row>
    <row r="4" spans="1:12" x14ac:dyDescent="0.2">
      <c r="A4" t="s">
        <v>10</v>
      </c>
      <c r="B4" t="s">
        <v>11</v>
      </c>
      <c r="C4" t="s">
        <v>11</v>
      </c>
      <c r="D4" s="5">
        <v>0.59599999999999997</v>
      </c>
      <c r="E4">
        <v>1</v>
      </c>
      <c r="F4">
        <v>1.1441252245471745</v>
      </c>
    </row>
    <row r="5" spans="1:12" x14ac:dyDescent="0.2">
      <c r="A5" t="s">
        <v>12</v>
      </c>
      <c r="B5" t="s">
        <v>6</v>
      </c>
      <c r="C5" s="5">
        <v>0.17100000000000001</v>
      </c>
      <c r="D5" s="6">
        <v>0.34200000000000003</v>
      </c>
      <c r="E5">
        <v>1</v>
      </c>
      <c r="F5">
        <v>0.93213459186141556</v>
      </c>
      <c r="G5">
        <f>C5*D5</f>
        <v>5.8482000000000006E-2</v>
      </c>
    </row>
    <row r="6" spans="1:12" s="3" customFormat="1" x14ac:dyDescent="0.2">
      <c r="A6" s="3" t="s">
        <v>13</v>
      </c>
      <c r="B6" s="3" t="s">
        <v>6</v>
      </c>
      <c r="C6" s="8">
        <v>0.17100000000000001</v>
      </c>
      <c r="D6" s="9">
        <v>0.27600000000000002</v>
      </c>
      <c r="E6" s="3">
        <v>0.71551724137931039</v>
      </c>
      <c r="F6" s="3">
        <v>0.26342934117822631</v>
      </c>
      <c r="G6" s="3">
        <f t="shared" ref="G6:G7" si="0">C6*D6</f>
        <v>4.7196000000000009E-2</v>
      </c>
    </row>
    <row r="7" spans="1:12" s="3" customFormat="1" x14ac:dyDescent="0.2">
      <c r="A7" s="3" t="s">
        <v>14</v>
      </c>
      <c r="B7" s="3" t="s">
        <v>15</v>
      </c>
      <c r="C7" s="8">
        <v>0.17100000000000001</v>
      </c>
      <c r="D7" s="9">
        <v>0.11</v>
      </c>
      <c r="E7" s="3">
        <v>0</v>
      </c>
      <c r="F7" s="3">
        <v>-1.4184656832673712</v>
      </c>
      <c r="G7" s="3">
        <f t="shared" si="0"/>
        <v>1.881E-2</v>
      </c>
    </row>
    <row r="8" spans="1:12" s="3" customFormat="1" x14ac:dyDescent="0.2">
      <c r="A8" s="3" t="s">
        <v>16</v>
      </c>
      <c r="B8" s="3" t="s">
        <v>6</v>
      </c>
      <c r="C8" s="8">
        <v>0.17100000000000001</v>
      </c>
      <c r="D8" s="9">
        <v>0.27200000000000002</v>
      </c>
      <c r="E8" s="3">
        <v>0.69827586206896552</v>
      </c>
      <c r="F8" s="3">
        <v>0.22290175022772996</v>
      </c>
      <c r="G8" s="3">
        <f>C8*D8</f>
        <v>4.6512000000000005E-2</v>
      </c>
    </row>
    <row r="9" spans="1:12" s="3" customFormat="1" x14ac:dyDescent="0.2">
      <c r="A9" s="3" t="s">
        <v>17</v>
      </c>
      <c r="B9" s="3" t="s">
        <v>16</v>
      </c>
      <c r="C9" s="3">
        <v>4.6512000000000005E-2</v>
      </c>
      <c r="D9" s="3">
        <v>0.154</v>
      </c>
      <c r="E9" s="3">
        <v>0</v>
      </c>
      <c r="F9" s="3">
        <v>-0.65792642599332329</v>
      </c>
      <c r="H9" s="3">
        <f>C9*D9</f>
        <v>7.1628480000000003E-3</v>
      </c>
    </row>
    <row r="10" spans="1:12" s="3" customFormat="1" x14ac:dyDescent="0.2">
      <c r="A10" s="3" t="s">
        <v>18</v>
      </c>
      <c r="B10" s="3" t="s">
        <v>16</v>
      </c>
      <c r="C10" s="3">
        <v>4.6512000000000005E-2</v>
      </c>
      <c r="D10" s="3">
        <v>0.19899999999999998</v>
      </c>
      <c r="E10" s="3">
        <v>9.1277890466531411E-2</v>
      </c>
      <c r="F10" s="3">
        <v>-0.49283336370875341</v>
      </c>
      <c r="H10" s="3">
        <f t="shared" ref="H10:H17" si="1">C10*D10</f>
        <v>9.2558880000000003E-3</v>
      </c>
    </row>
    <row r="11" spans="1:12" s="3" customFormat="1" x14ac:dyDescent="0.2">
      <c r="A11" s="3" t="s">
        <v>19</v>
      </c>
      <c r="B11" s="3" t="s">
        <v>20</v>
      </c>
      <c r="C11" s="3">
        <v>4.6512000000000005E-2</v>
      </c>
      <c r="D11" s="3">
        <v>0.64700000000000002</v>
      </c>
      <c r="E11" s="3">
        <v>1</v>
      </c>
      <c r="F11" s="3">
        <v>1.1507597897020769</v>
      </c>
      <c r="H11" s="3">
        <f t="shared" si="1"/>
        <v>3.0093264000000005E-2</v>
      </c>
    </row>
    <row r="12" spans="1:12" x14ac:dyDescent="0.2">
      <c r="A12" t="s">
        <v>21</v>
      </c>
      <c r="B12" t="s">
        <v>12</v>
      </c>
      <c r="C12" s="5">
        <v>0.17100000000000001</v>
      </c>
      <c r="D12">
        <v>3.5000000000000003E-2</v>
      </c>
      <c r="E12" s="10">
        <v>0</v>
      </c>
      <c r="F12">
        <v>-1.0283188316723653</v>
      </c>
      <c r="H12">
        <f t="shared" si="1"/>
        <v>5.9850000000000007E-3</v>
      </c>
      <c r="J12">
        <f>C12*E12</f>
        <v>0</v>
      </c>
    </row>
    <row r="13" spans="1:12" x14ac:dyDescent="0.2">
      <c r="A13" t="s">
        <v>22</v>
      </c>
      <c r="B13" t="s">
        <v>12</v>
      </c>
      <c r="C13" s="5">
        <v>0.17100000000000001</v>
      </c>
      <c r="D13">
        <v>5.5E-2</v>
      </c>
      <c r="E13" s="10">
        <v>6.9686411149825767E-2</v>
      </c>
      <c r="F13">
        <v>-0.87011593449200153</v>
      </c>
      <c r="H13">
        <f t="shared" si="1"/>
        <v>9.4050000000000002E-3</v>
      </c>
      <c r="J13">
        <f t="shared" ref="J13:J17" si="2">C13*E13</f>
        <v>1.1916376306620208E-2</v>
      </c>
      <c r="L13" s="12" t="s">
        <v>161</v>
      </c>
    </row>
    <row r="14" spans="1:12" x14ac:dyDescent="0.2">
      <c r="A14" t="s">
        <v>23</v>
      </c>
      <c r="B14" t="s">
        <v>12</v>
      </c>
      <c r="C14" s="5">
        <v>0.17100000000000001</v>
      </c>
      <c r="D14">
        <v>9.9000000000000005E-2</v>
      </c>
      <c r="E14" s="10">
        <v>0.22299651567944248</v>
      </c>
      <c r="F14">
        <v>-0.52206956069520083</v>
      </c>
      <c r="H14">
        <f t="shared" si="1"/>
        <v>1.6929000000000003E-2</v>
      </c>
      <c r="J14">
        <f t="shared" si="2"/>
        <v>3.8132404181184666E-2</v>
      </c>
      <c r="L14" s="12"/>
    </row>
    <row r="15" spans="1:12" x14ac:dyDescent="0.2">
      <c r="A15" t="s">
        <v>24</v>
      </c>
      <c r="B15" t="s">
        <v>25</v>
      </c>
      <c r="C15" s="5">
        <v>0.17100000000000001</v>
      </c>
      <c r="D15">
        <v>0.16600000000000001</v>
      </c>
      <c r="E15" s="10">
        <v>0.45644599303135885</v>
      </c>
      <c r="F15">
        <v>7.9101448590182012E-3</v>
      </c>
      <c r="H15">
        <f t="shared" si="1"/>
        <v>2.8386000000000005E-2</v>
      </c>
      <c r="J15">
        <f t="shared" si="2"/>
        <v>7.8052264808362373E-2</v>
      </c>
      <c r="L15" s="12"/>
    </row>
    <row r="16" spans="1:12" x14ac:dyDescent="0.2">
      <c r="A16" t="s">
        <v>26</v>
      </c>
      <c r="B16" t="s">
        <v>12</v>
      </c>
      <c r="C16" s="5">
        <v>0.17100000000000001</v>
      </c>
      <c r="D16">
        <v>0.313</v>
      </c>
      <c r="E16" s="10">
        <v>0.96864111498257832</v>
      </c>
      <c r="F16">
        <v>1.1707014391346926</v>
      </c>
      <c r="H16">
        <f t="shared" si="1"/>
        <v>5.3523000000000001E-2</v>
      </c>
      <c r="J16">
        <f t="shared" si="2"/>
        <v>0.16563763066202092</v>
      </c>
      <c r="L16" s="12"/>
    </row>
    <row r="17" spans="1:13" x14ac:dyDescent="0.2">
      <c r="A17" t="s">
        <v>27</v>
      </c>
      <c r="B17" t="s">
        <v>12</v>
      </c>
      <c r="C17" s="5">
        <v>0.17100000000000001</v>
      </c>
      <c r="D17">
        <v>0.32200000000000001</v>
      </c>
      <c r="E17" s="10">
        <v>1</v>
      </c>
      <c r="F17">
        <v>1.2418927428658566</v>
      </c>
      <c r="H17">
        <f t="shared" si="1"/>
        <v>5.5062000000000007E-2</v>
      </c>
      <c r="J17">
        <f t="shared" si="2"/>
        <v>0.17100000000000001</v>
      </c>
      <c r="K17">
        <v>0.17100000000000001</v>
      </c>
      <c r="L17" s="12"/>
    </row>
    <row r="18" spans="1:13" x14ac:dyDescent="0.2">
      <c r="A18" t="s">
        <v>28</v>
      </c>
      <c r="B18" t="s">
        <v>29</v>
      </c>
      <c r="C18" s="5">
        <v>0.23300000000000001</v>
      </c>
      <c r="D18">
        <v>0.153</v>
      </c>
      <c r="E18">
        <v>0.247706422018349</v>
      </c>
      <c r="F18">
        <v>-0.38089908725132432</v>
      </c>
      <c r="G18" s="13">
        <f>C18*D18</f>
        <v>3.5649E-2</v>
      </c>
    </row>
    <row r="19" spans="1:13" x14ac:dyDescent="0.2">
      <c r="A19" t="s">
        <v>30</v>
      </c>
      <c r="B19" t="s">
        <v>29</v>
      </c>
      <c r="C19" s="5">
        <v>0.23300000000000001</v>
      </c>
      <c r="D19">
        <v>0.23499999999999999</v>
      </c>
      <c r="E19">
        <v>1</v>
      </c>
      <c r="F19">
        <v>1.8769605624794121</v>
      </c>
      <c r="G19" s="13">
        <f t="shared" ref="G19:G23" si="3">C19*D19</f>
        <v>5.4754999999999998E-2</v>
      </c>
    </row>
    <row r="20" spans="1:13" x14ac:dyDescent="0.2">
      <c r="A20" t="s">
        <v>31</v>
      </c>
      <c r="B20" t="s">
        <v>29</v>
      </c>
      <c r="C20" s="5">
        <v>0.23300000000000001</v>
      </c>
      <c r="D20">
        <v>0.16500000000000001</v>
      </c>
      <c r="E20">
        <v>0.35779816513761481</v>
      </c>
      <c r="F20">
        <v>-5.0480601924874753E-2</v>
      </c>
      <c r="G20" s="13">
        <f t="shared" si="3"/>
        <v>3.8445000000000007E-2</v>
      </c>
      <c r="J20">
        <v>3.8445000000000007E-2</v>
      </c>
      <c r="K20">
        <v>3.8445000000000007E-2</v>
      </c>
      <c r="M20">
        <v>3.8445000000000007E-2</v>
      </c>
    </row>
    <row r="21" spans="1:13" x14ac:dyDescent="0.2">
      <c r="A21" t="s">
        <v>32</v>
      </c>
      <c r="B21" t="s">
        <v>29</v>
      </c>
      <c r="C21" s="5">
        <v>0.23300000000000001</v>
      </c>
      <c r="D21">
        <v>0.158</v>
      </c>
      <c r="E21">
        <v>0.29357798165137622</v>
      </c>
      <c r="F21">
        <v>-0.24322471836530368</v>
      </c>
      <c r="G21" s="13">
        <f t="shared" si="3"/>
        <v>3.6814E-2</v>
      </c>
    </row>
    <row r="22" spans="1:13" x14ac:dyDescent="0.2">
      <c r="A22" t="s">
        <v>33</v>
      </c>
      <c r="B22" t="s">
        <v>29</v>
      </c>
      <c r="C22" s="5">
        <v>0.23300000000000001</v>
      </c>
      <c r="D22">
        <v>0.126</v>
      </c>
      <c r="E22">
        <v>0</v>
      </c>
      <c r="F22">
        <v>-1.124340679235835</v>
      </c>
      <c r="G22" s="13">
        <f t="shared" si="3"/>
        <v>2.9358000000000002E-2</v>
      </c>
    </row>
    <row r="23" spans="1:13" x14ac:dyDescent="0.2">
      <c r="A23" t="s">
        <v>34</v>
      </c>
      <c r="B23" t="s">
        <v>29</v>
      </c>
      <c r="C23" s="5">
        <v>0.23300000000000001</v>
      </c>
      <c r="D23">
        <v>0.16399999999999998</v>
      </c>
      <c r="E23">
        <v>0.34862385321100903</v>
      </c>
      <c r="F23">
        <v>-7.8015475702079645E-2</v>
      </c>
      <c r="G23" s="13">
        <f t="shared" si="3"/>
        <v>3.8211999999999996E-2</v>
      </c>
    </row>
    <row r="24" spans="1:13" x14ac:dyDescent="0.2">
      <c r="A24" t="s">
        <v>35</v>
      </c>
      <c r="B24" t="s">
        <v>28</v>
      </c>
      <c r="C24">
        <v>3.5649E-2</v>
      </c>
      <c r="D24">
        <v>0.41899999999999998</v>
      </c>
      <c r="E24">
        <v>0.84266666666666656</v>
      </c>
      <c r="F24">
        <v>0.42484097932059306</v>
      </c>
      <c r="H24">
        <f>C24*D24</f>
        <v>1.4936930999999999E-2</v>
      </c>
      <c r="J24">
        <f>C24*E24</f>
        <v>3.0040223999999997E-2</v>
      </c>
      <c r="K24">
        <v>3.5649E-2</v>
      </c>
      <c r="L24" s="12" t="s">
        <v>161</v>
      </c>
    </row>
    <row r="25" spans="1:13" x14ac:dyDescent="0.2">
      <c r="A25" t="s">
        <v>36</v>
      </c>
      <c r="B25" t="s">
        <v>28</v>
      </c>
      <c r="C25">
        <v>3.5649E-2</v>
      </c>
      <c r="D25">
        <v>0.10300000000000001</v>
      </c>
      <c r="E25">
        <v>0</v>
      </c>
      <c r="F25">
        <v>-1.1422767187180147</v>
      </c>
      <c r="H25">
        <f t="shared" ref="H25:H37" si="4">C25*D25</f>
        <v>3.6718470000000002E-3</v>
      </c>
      <c r="J25">
        <f t="shared" ref="J25:J27" si="5">C25*E25</f>
        <v>0</v>
      </c>
      <c r="L25" s="12"/>
    </row>
    <row r="26" spans="1:13" x14ac:dyDescent="0.2">
      <c r="A26" t="s">
        <v>37</v>
      </c>
      <c r="B26" t="s">
        <v>28</v>
      </c>
      <c r="C26">
        <v>3.5649E-2</v>
      </c>
      <c r="D26">
        <v>0.47799999999999998</v>
      </c>
      <c r="E26">
        <v>1</v>
      </c>
      <c r="F26">
        <v>0.71743573939742167</v>
      </c>
      <c r="H26">
        <f t="shared" si="4"/>
        <v>1.7040222000000001E-2</v>
      </c>
      <c r="J26">
        <f t="shared" si="5"/>
        <v>3.5649E-2</v>
      </c>
      <c r="L26" s="12"/>
    </row>
    <row r="27" spans="1:13" s="2" customFormat="1" x14ac:dyDescent="0.2">
      <c r="A27" s="2" t="s">
        <v>38</v>
      </c>
      <c r="B27" s="2" t="s">
        <v>32</v>
      </c>
      <c r="C27" s="2">
        <v>3.6814E-2</v>
      </c>
      <c r="D27" s="2">
        <v>0.33799999999999997</v>
      </c>
      <c r="E27" s="2">
        <v>1</v>
      </c>
      <c r="F27" s="2">
        <v>0.9692387919561799</v>
      </c>
      <c r="H27" s="11">
        <f t="shared" si="4"/>
        <v>1.2443131999999999E-2</v>
      </c>
      <c r="J27">
        <f t="shared" si="5"/>
        <v>3.6814E-2</v>
      </c>
      <c r="K27" s="2">
        <v>3.6814E-2</v>
      </c>
      <c r="L27" s="2" t="s">
        <v>159</v>
      </c>
    </row>
    <row r="28" spans="1:13" s="2" customFormat="1" x14ac:dyDescent="0.2">
      <c r="A28" s="2" t="s">
        <v>39</v>
      </c>
      <c r="B28" s="2" t="s">
        <v>32</v>
      </c>
      <c r="C28" s="2">
        <v>3.6814E-2</v>
      </c>
      <c r="D28" s="2">
        <v>0.23699999999999999</v>
      </c>
      <c r="E28" s="2">
        <v>0.65529010238907859</v>
      </c>
      <c r="F28" s="2">
        <v>0.25986837175636701</v>
      </c>
      <c r="H28" s="11">
        <f t="shared" si="4"/>
        <v>8.7249179999999999E-3</v>
      </c>
      <c r="J28" s="11"/>
    </row>
    <row r="29" spans="1:13" s="2" customFormat="1" x14ac:dyDescent="0.2">
      <c r="A29" s="2" t="s">
        <v>40</v>
      </c>
      <c r="B29" s="2" t="s">
        <v>32</v>
      </c>
      <c r="C29" s="2">
        <v>3.6814E-2</v>
      </c>
      <c r="D29" s="2">
        <v>5.5E-2</v>
      </c>
      <c r="E29" s="2">
        <v>3.4129692832764513E-2</v>
      </c>
      <c r="F29" s="2">
        <v>-1.0184030785046823</v>
      </c>
      <c r="H29" s="11">
        <f t="shared" si="4"/>
        <v>2.02477E-3</v>
      </c>
      <c r="J29" s="11"/>
    </row>
    <row r="30" spans="1:13" s="2" customFormat="1" x14ac:dyDescent="0.2">
      <c r="A30" s="2" t="s">
        <v>41</v>
      </c>
      <c r="B30" s="2" t="s">
        <v>32</v>
      </c>
      <c r="C30" s="2">
        <v>3.6814E-2</v>
      </c>
      <c r="D30" s="2">
        <v>4.4999999999999998E-2</v>
      </c>
      <c r="E30" s="2">
        <v>0</v>
      </c>
      <c r="F30" s="2">
        <v>-1.0886377735739707</v>
      </c>
      <c r="H30" s="11">
        <f>C30*D30</f>
        <v>1.6566299999999999E-3</v>
      </c>
      <c r="J30" s="11"/>
    </row>
    <row r="31" spans="1:13" s="2" customFormat="1" x14ac:dyDescent="0.2">
      <c r="A31" s="2" t="s">
        <v>42</v>
      </c>
      <c r="B31" s="2" t="s">
        <v>32</v>
      </c>
      <c r="C31" s="2">
        <v>3.6814E-2</v>
      </c>
      <c r="D31" s="2">
        <v>0.32500000000000001</v>
      </c>
      <c r="E31" s="2">
        <v>0.95563139931740626</v>
      </c>
      <c r="F31" s="2">
        <v>0.8779336883661053</v>
      </c>
      <c r="H31" s="11">
        <f t="shared" si="4"/>
        <v>1.1964550000000001E-2</v>
      </c>
      <c r="J31" s="11"/>
    </row>
    <row r="32" spans="1:13" x14ac:dyDescent="0.2">
      <c r="A32" t="s">
        <v>43</v>
      </c>
      <c r="B32" t="s">
        <v>34</v>
      </c>
      <c r="C32">
        <v>3.8211999999999996E-2</v>
      </c>
      <c r="D32">
        <v>9.6000000000000002E-2</v>
      </c>
      <c r="E32">
        <v>3.3755274261603352E-2</v>
      </c>
      <c r="F32">
        <v>-0.63106864783312289</v>
      </c>
      <c r="H32" s="7">
        <f t="shared" si="4"/>
        <v>3.6683519999999997E-3</v>
      </c>
      <c r="J32" s="7">
        <f>D32*C32</f>
        <v>3.6683519999999997E-3</v>
      </c>
      <c r="K32">
        <v>3.6683519999999997E-3</v>
      </c>
      <c r="L32" s="12" t="s">
        <v>160</v>
      </c>
      <c r="M32">
        <f>SUM(K32:K37)</f>
        <v>3.8173787999999993E-2</v>
      </c>
    </row>
    <row r="33" spans="1:13" x14ac:dyDescent="0.2">
      <c r="A33" t="s">
        <v>44</v>
      </c>
      <c r="B33" t="s">
        <v>34</v>
      </c>
      <c r="C33">
        <v>3.8211999999999996E-2</v>
      </c>
      <c r="D33">
        <v>0.09</v>
      </c>
      <c r="E33">
        <v>8.4388185654007929E-3</v>
      </c>
      <c r="F33">
        <v>-0.68477661786147381</v>
      </c>
      <c r="H33">
        <f t="shared" si="4"/>
        <v>3.4390799999999993E-3</v>
      </c>
      <c r="J33" s="7">
        <f t="shared" ref="J33:J43" si="6">D33*C33</f>
        <v>3.4390799999999993E-3</v>
      </c>
      <c r="K33">
        <v>3.4390799999999993E-3</v>
      </c>
      <c r="L33" s="12"/>
    </row>
    <row r="34" spans="1:13" x14ac:dyDescent="0.2">
      <c r="A34" t="s">
        <v>13</v>
      </c>
      <c r="B34" t="s">
        <v>34</v>
      </c>
      <c r="C34">
        <v>3.8211999999999996E-2</v>
      </c>
      <c r="D34">
        <v>0.29499999999999998</v>
      </c>
      <c r="E34">
        <v>0.87341772151898722</v>
      </c>
      <c r="F34">
        <v>1.1502456914405146</v>
      </c>
      <c r="H34">
        <f t="shared" si="4"/>
        <v>1.1272539999999998E-2</v>
      </c>
      <c r="J34" s="7">
        <f t="shared" si="6"/>
        <v>1.1272539999999998E-2</v>
      </c>
      <c r="K34">
        <v>1.1272539999999998E-2</v>
      </c>
      <c r="L34" s="12"/>
    </row>
    <row r="35" spans="1:13" x14ac:dyDescent="0.2">
      <c r="A35" t="s">
        <v>45</v>
      </c>
      <c r="B35" t="s">
        <v>34</v>
      </c>
      <c r="C35">
        <v>3.8211999999999996E-2</v>
      </c>
      <c r="D35">
        <v>0.105</v>
      </c>
      <c r="E35">
        <v>7.172995780590713E-2</v>
      </c>
      <c r="F35">
        <v>-0.55050669279059661</v>
      </c>
      <c r="H35">
        <f t="shared" si="4"/>
        <v>4.0122599999999993E-3</v>
      </c>
      <c r="J35" s="7">
        <f t="shared" si="6"/>
        <v>4.0122599999999993E-3</v>
      </c>
      <c r="K35">
        <v>4.0122599999999993E-3</v>
      </c>
      <c r="L35" s="12"/>
      <c r="M35" t="s">
        <v>162</v>
      </c>
    </row>
    <row r="36" spans="1:13" x14ac:dyDescent="0.2">
      <c r="A36" t="s">
        <v>46</v>
      </c>
      <c r="B36" t="s">
        <v>34</v>
      </c>
      <c r="C36">
        <v>3.8211999999999996E-2</v>
      </c>
      <c r="D36">
        <v>0.32500000000000001</v>
      </c>
      <c r="E36">
        <v>1</v>
      </c>
      <c r="F36">
        <v>1.4187855415822692</v>
      </c>
      <c r="H36">
        <f t="shared" si="4"/>
        <v>1.2418899999999998E-2</v>
      </c>
      <c r="J36" s="7">
        <f t="shared" si="6"/>
        <v>1.2418899999999998E-2</v>
      </c>
      <c r="K36">
        <v>1.2418899999999998E-2</v>
      </c>
      <c r="L36" s="12"/>
    </row>
    <row r="37" spans="1:13" x14ac:dyDescent="0.2">
      <c r="A37" t="s">
        <v>47</v>
      </c>
      <c r="B37" t="s">
        <v>34</v>
      </c>
      <c r="C37">
        <v>3.8211999999999996E-2</v>
      </c>
      <c r="D37">
        <v>8.8000000000000009E-2</v>
      </c>
      <c r="E37">
        <v>0</v>
      </c>
      <c r="F37">
        <v>-0.70267927453759071</v>
      </c>
      <c r="H37">
        <f t="shared" si="4"/>
        <v>3.3626559999999999E-3</v>
      </c>
      <c r="J37" s="7">
        <f t="shared" si="6"/>
        <v>3.3626559999999999E-3</v>
      </c>
      <c r="K37">
        <v>3.3626559999999999E-3</v>
      </c>
      <c r="L37" s="12"/>
    </row>
    <row r="38" spans="1:13" x14ac:dyDescent="0.2">
      <c r="A38" t="s">
        <v>48</v>
      </c>
      <c r="B38" t="s">
        <v>10</v>
      </c>
      <c r="C38" s="5">
        <v>0.59599999999999997</v>
      </c>
      <c r="D38">
        <v>0.13500000000000001</v>
      </c>
      <c r="E38">
        <v>7.9646017699115126E-2</v>
      </c>
      <c r="F38">
        <v>-0.729664775625955</v>
      </c>
      <c r="G38">
        <f>C38*D38</f>
        <v>8.0460000000000004E-2</v>
      </c>
      <c r="J38" s="7">
        <f t="shared" si="6"/>
        <v>8.0460000000000004E-2</v>
      </c>
      <c r="K38">
        <v>8.0460000000000004E-2</v>
      </c>
      <c r="L38" s="12" t="s">
        <v>160</v>
      </c>
      <c r="M38">
        <f>SUM(K38:K43)</f>
        <v>0.59600000000000009</v>
      </c>
    </row>
    <row r="39" spans="1:13" x14ac:dyDescent="0.2">
      <c r="A39" t="s">
        <v>49</v>
      </c>
      <c r="B39" t="s">
        <v>10</v>
      </c>
      <c r="C39" s="5">
        <v>0.59599999999999997</v>
      </c>
      <c r="D39">
        <v>0.126</v>
      </c>
      <c r="E39">
        <v>0</v>
      </c>
      <c r="F39">
        <v>-0.93704318554070043</v>
      </c>
      <c r="G39">
        <f t="shared" ref="G39:G43" si="7">C39*D39</f>
        <v>7.5095999999999996E-2</v>
      </c>
      <c r="J39" s="7">
        <f t="shared" si="6"/>
        <v>7.5095999999999996E-2</v>
      </c>
      <c r="K39">
        <v>7.5095999999999996E-2</v>
      </c>
      <c r="L39" s="12"/>
    </row>
    <row r="40" spans="1:13" x14ac:dyDescent="0.2">
      <c r="A40" t="s">
        <v>50</v>
      </c>
      <c r="B40" t="s">
        <v>10</v>
      </c>
      <c r="C40" s="5">
        <v>0.59599999999999997</v>
      </c>
      <c r="D40">
        <v>0.13500000000000001</v>
      </c>
      <c r="E40">
        <v>7.9646017699115126E-2</v>
      </c>
      <c r="F40">
        <v>-0.729664775625955</v>
      </c>
      <c r="G40">
        <f t="shared" si="7"/>
        <v>8.0460000000000004E-2</v>
      </c>
      <c r="J40" s="7">
        <f t="shared" si="6"/>
        <v>8.0460000000000004E-2</v>
      </c>
      <c r="K40">
        <v>8.0460000000000004E-2</v>
      </c>
      <c r="L40" s="12"/>
    </row>
    <row r="41" spans="1:13" x14ac:dyDescent="0.2">
      <c r="A41" t="s">
        <v>51</v>
      </c>
      <c r="B41" t="s">
        <v>10</v>
      </c>
      <c r="C41" s="5">
        <v>0.59599999999999997</v>
      </c>
      <c r="D41">
        <v>0.23899999999999999</v>
      </c>
      <c r="E41">
        <v>1</v>
      </c>
      <c r="F41">
        <v>1.666707961166656</v>
      </c>
      <c r="G41">
        <f t="shared" si="7"/>
        <v>0.14244399999999999</v>
      </c>
      <c r="J41" s="7">
        <f t="shared" si="6"/>
        <v>0.14244399999999999</v>
      </c>
      <c r="K41">
        <v>0.14244399999999999</v>
      </c>
      <c r="L41" s="12"/>
    </row>
    <row r="42" spans="1:13" x14ac:dyDescent="0.2">
      <c r="A42" t="s">
        <v>52</v>
      </c>
      <c r="B42" t="s">
        <v>10</v>
      </c>
      <c r="C42" s="5">
        <v>0.59599999999999997</v>
      </c>
      <c r="D42">
        <v>0.17899999999999999</v>
      </c>
      <c r="E42">
        <v>0.46902654867256632</v>
      </c>
      <c r="F42">
        <v>0.28418522840168792</v>
      </c>
      <c r="G42">
        <f t="shared" si="7"/>
        <v>0.10668399999999999</v>
      </c>
      <c r="J42" s="7">
        <f t="shared" si="6"/>
        <v>0.10668399999999999</v>
      </c>
      <c r="K42">
        <v>0.10668399999999999</v>
      </c>
      <c r="L42" s="12"/>
    </row>
    <row r="43" spans="1:13" x14ac:dyDescent="0.2">
      <c r="A43" t="s">
        <v>53</v>
      </c>
      <c r="B43" t="s">
        <v>10</v>
      </c>
      <c r="C43" s="5">
        <v>0.59599999999999997</v>
      </c>
      <c r="D43">
        <v>0.18600000000000003</v>
      </c>
      <c r="E43">
        <v>0.5309734513274339</v>
      </c>
      <c r="F43">
        <v>0.44547954722426836</v>
      </c>
      <c r="G43">
        <f t="shared" si="7"/>
        <v>0.11085600000000001</v>
      </c>
      <c r="J43" s="7">
        <f t="shared" si="6"/>
        <v>0.11085600000000001</v>
      </c>
      <c r="K43">
        <v>0.11085600000000001</v>
      </c>
      <c r="L43" s="12"/>
    </row>
    <row r="44" spans="1:13" x14ac:dyDescent="0.2">
      <c r="A44" t="s">
        <v>54</v>
      </c>
      <c r="B44" t="s">
        <v>33</v>
      </c>
      <c r="C44">
        <v>2.9358000000000002E-2</v>
      </c>
      <c r="D44">
        <v>0.109</v>
      </c>
      <c r="E44">
        <v>0</v>
      </c>
      <c r="F44">
        <v>-1.4179151531911309</v>
      </c>
      <c r="H44">
        <f>C44*D44</f>
        <v>3.2000220000000003E-3</v>
      </c>
      <c r="J44" s="7">
        <f>C44*E44</f>
        <v>0</v>
      </c>
      <c r="L44" s="12" t="s">
        <v>161</v>
      </c>
    </row>
    <row r="45" spans="1:13" x14ac:dyDescent="0.2">
      <c r="A45" t="s">
        <v>55</v>
      </c>
      <c r="B45" t="s">
        <v>33</v>
      </c>
      <c r="C45">
        <v>2.9358000000000002E-2</v>
      </c>
      <c r="D45">
        <v>0.29199999999999998</v>
      </c>
      <c r="E45">
        <v>0.79565217391304355</v>
      </c>
      <c r="F45">
        <v>0.42235770520586857</v>
      </c>
      <c r="H45">
        <f t="shared" ref="H45:H47" si="8">C45*D45</f>
        <v>8.5725360000000004E-3</v>
      </c>
      <c r="J45" s="7">
        <f t="shared" ref="J45:J50" si="9">C45*E45</f>
        <v>2.3358756521739136E-2</v>
      </c>
      <c r="L45" s="12"/>
    </row>
    <row r="46" spans="1:13" x14ac:dyDescent="0.2">
      <c r="A46" t="s">
        <v>56</v>
      </c>
      <c r="B46" t="s">
        <v>33</v>
      </c>
      <c r="C46">
        <v>2.9358000000000002E-2</v>
      </c>
      <c r="D46">
        <v>0.33899999999999997</v>
      </c>
      <c r="E46">
        <v>1</v>
      </c>
      <c r="F46">
        <v>0.8949960896029121</v>
      </c>
      <c r="H46">
        <f t="shared" si="8"/>
        <v>9.9523619999999993E-3</v>
      </c>
      <c r="J46" s="7">
        <f t="shared" si="9"/>
        <v>2.9358000000000002E-2</v>
      </c>
      <c r="K46">
        <v>2.9358000000000002E-2</v>
      </c>
      <c r="L46" s="12"/>
      <c r="M46">
        <v>2.9358000000000002E-2</v>
      </c>
    </row>
    <row r="47" spans="1:13" x14ac:dyDescent="0.2">
      <c r="A47" t="s">
        <v>57</v>
      </c>
      <c r="B47" t="s">
        <v>33</v>
      </c>
      <c r="C47">
        <v>2.9358000000000002E-2</v>
      </c>
      <c r="D47">
        <v>0.26</v>
      </c>
      <c r="E47">
        <v>0.65652173913043499</v>
      </c>
      <c r="F47">
        <v>0.10056135838234979</v>
      </c>
      <c r="H47">
        <f t="shared" si="8"/>
        <v>7.6330800000000004E-3</v>
      </c>
      <c r="J47" s="7">
        <f t="shared" si="9"/>
        <v>1.9274165217391313E-2</v>
      </c>
      <c r="L47" s="12"/>
    </row>
    <row r="48" spans="1:13" x14ac:dyDescent="0.2">
      <c r="A48" t="s">
        <v>58</v>
      </c>
      <c r="B48" t="s">
        <v>59</v>
      </c>
      <c r="C48">
        <v>6.1873149999999997E-3</v>
      </c>
      <c r="D48">
        <v>0.496</v>
      </c>
      <c r="E48">
        <v>1</v>
      </c>
      <c r="F48">
        <v>0.72911467819625897</v>
      </c>
      <c r="I48">
        <f>C48*D48</f>
        <v>3.0689082399999999E-3</v>
      </c>
      <c r="J48" s="7">
        <f t="shared" si="9"/>
        <v>6.1873149999999997E-3</v>
      </c>
      <c r="K48">
        <v>6.1873149999999997E-3</v>
      </c>
      <c r="L48" s="12" t="s">
        <v>161</v>
      </c>
    </row>
    <row r="49" spans="1:14" x14ac:dyDescent="0.2">
      <c r="A49" t="s">
        <v>60</v>
      </c>
      <c r="B49" t="s">
        <v>59</v>
      </c>
      <c r="C49">
        <v>6.1873149999999997E-3</v>
      </c>
      <c r="D49">
        <v>0.42499999999999999</v>
      </c>
      <c r="E49">
        <v>0.82973621103117501</v>
      </c>
      <c r="F49">
        <v>0.41087405021305573</v>
      </c>
      <c r="I49">
        <f t="shared" ref="I49:I50" si="10">C49*D49</f>
        <v>2.6296088749999998E-3</v>
      </c>
      <c r="J49" s="7">
        <f t="shared" si="9"/>
        <v>5.1338393045563544E-3</v>
      </c>
      <c r="L49" s="12"/>
    </row>
    <row r="50" spans="1:14" x14ac:dyDescent="0.2">
      <c r="A50" t="s">
        <v>61</v>
      </c>
      <c r="B50" t="s">
        <v>59</v>
      </c>
      <c r="C50">
        <v>6.1873149999999997E-3</v>
      </c>
      <c r="D50">
        <v>7.9000000000000001E-2</v>
      </c>
      <c r="E50">
        <v>0</v>
      </c>
      <c r="F50">
        <v>-1.1399887284093144</v>
      </c>
      <c r="I50">
        <f t="shared" si="10"/>
        <v>4.8879788499999995E-4</v>
      </c>
      <c r="J50" s="7">
        <f t="shared" si="9"/>
        <v>0</v>
      </c>
      <c r="L50" s="12"/>
    </row>
    <row r="51" spans="1:14" x14ac:dyDescent="0.2">
      <c r="A51" t="s">
        <v>62</v>
      </c>
      <c r="B51" t="s">
        <v>30</v>
      </c>
      <c r="C51">
        <v>5.4754999999999998E-2</v>
      </c>
      <c r="D51">
        <v>0.17399999999999999</v>
      </c>
      <c r="E51">
        <v>0.2541666666666666</v>
      </c>
      <c r="F51">
        <v>-0.21383611163949867</v>
      </c>
      <c r="H51">
        <f>C51*D51</f>
        <v>9.5273699999999985E-3</v>
      </c>
      <c r="J51" s="7">
        <f>C51*D51</f>
        <v>9.5273699999999985E-3</v>
      </c>
      <c r="K51">
        <v>9.5273699999999985E-3</v>
      </c>
      <c r="L51" s="12" t="s">
        <v>160</v>
      </c>
      <c r="M51">
        <f>SUM(K51:K54)+K48</f>
        <v>5.4700244999999995E-2</v>
      </c>
      <c r="N51">
        <f>M51+M46+M32+K24+K27</f>
        <v>0.19469503300000002</v>
      </c>
    </row>
    <row r="52" spans="1:14" x14ac:dyDescent="0.2">
      <c r="A52" t="s">
        <v>63</v>
      </c>
      <c r="B52" t="s">
        <v>30</v>
      </c>
      <c r="C52">
        <v>5.4754999999999998E-2</v>
      </c>
      <c r="D52">
        <v>0.17699999999999999</v>
      </c>
      <c r="E52">
        <v>0.26666666666666661</v>
      </c>
      <c r="F52">
        <v>-0.18143670078502919</v>
      </c>
      <c r="H52">
        <f t="shared" ref="H52:H55" si="11">C52*D52</f>
        <v>9.6916349999999988E-3</v>
      </c>
      <c r="J52" s="7">
        <f t="shared" ref="J52:J55" si="12">C52*D52</f>
        <v>9.6916349999999988E-3</v>
      </c>
      <c r="K52">
        <v>9.6916349999999988E-3</v>
      </c>
      <c r="L52" s="12"/>
    </row>
    <row r="53" spans="1:14" x14ac:dyDescent="0.2">
      <c r="A53" t="s">
        <v>64</v>
      </c>
      <c r="B53" t="s">
        <v>30</v>
      </c>
      <c r="C53">
        <v>5.4754999999999998E-2</v>
      </c>
      <c r="D53">
        <v>0.35299999999999998</v>
      </c>
      <c r="E53">
        <v>1</v>
      </c>
      <c r="F53">
        <v>1.7193287360105134</v>
      </c>
      <c r="H53">
        <f t="shared" si="11"/>
        <v>1.9328514999999998E-2</v>
      </c>
      <c r="J53" s="7">
        <f t="shared" si="12"/>
        <v>1.9328514999999998E-2</v>
      </c>
      <c r="K53">
        <v>1.9328514999999998E-2</v>
      </c>
      <c r="L53" s="12"/>
    </row>
    <row r="54" spans="1:14" x14ac:dyDescent="0.2">
      <c r="A54" t="s">
        <v>65</v>
      </c>
      <c r="B54" t="s">
        <v>30</v>
      </c>
      <c r="C54">
        <v>5.4754999999999998E-2</v>
      </c>
      <c r="D54">
        <v>0.182</v>
      </c>
      <c r="E54">
        <v>0.16249999999999998</v>
      </c>
      <c r="F54">
        <v>-0.45143179123894145</v>
      </c>
      <c r="H54">
        <f t="shared" si="11"/>
        <v>9.9654099999999992E-3</v>
      </c>
      <c r="J54" s="7">
        <f>C54*D54</f>
        <v>9.9654099999999992E-3</v>
      </c>
      <c r="K54">
        <v>9.9654099999999992E-3</v>
      </c>
      <c r="L54" s="12"/>
    </row>
    <row r="55" spans="1:14" x14ac:dyDescent="0.2">
      <c r="A55" t="s">
        <v>59</v>
      </c>
      <c r="B55" t="s">
        <v>30</v>
      </c>
      <c r="C55">
        <v>5.4754999999999998E-2</v>
      </c>
      <c r="D55">
        <v>0.113</v>
      </c>
      <c r="E55">
        <v>0</v>
      </c>
      <c r="F55">
        <v>-0.87262413234704461</v>
      </c>
      <c r="H55">
        <f t="shared" si="11"/>
        <v>6.1873149999999997E-3</v>
      </c>
      <c r="J55" s="7"/>
      <c r="L55" s="12"/>
    </row>
    <row r="56" spans="1:14" x14ac:dyDescent="0.2">
      <c r="H56">
        <f>SUM(H51:H55)</f>
        <v>5.4700244999999995E-2</v>
      </c>
      <c r="K56">
        <f>SUM(K17:K54)</f>
        <v>1.0001400330000001</v>
      </c>
    </row>
  </sheetData>
  <mergeCells count="7">
    <mergeCell ref="L51:L55"/>
    <mergeCell ref="L32:L37"/>
    <mergeCell ref="L38:L43"/>
    <mergeCell ref="L24:L26"/>
    <mergeCell ref="L13:L17"/>
    <mergeCell ref="L44:L47"/>
    <mergeCell ref="L48:L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computation parameters</vt:lpstr>
      <vt:lpstr>Sheet3</vt:lpstr>
      <vt:lpstr>remove ones not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Erica Goto</cp:lastModifiedBy>
  <dcterms:created xsi:type="dcterms:W3CDTF">2021-03-13T18:18:55Z</dcterms:created>
  <dcterms:modified xsi:type="dcterms:W3CDTF">2021-04-04T01:35:41Z</dcterms:modified>
</cp:coreProperties>
</file>