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anzhong/Documents/"/>
    </mc:Choice>
  </mc:AlternateContent>
  <xr:revisionPtr revIDLastSave="0" documentId="8_{150234B2-5DB5-5145-9703-EC9A0F69655F}" xr6:coauthVersionLast="47" xr6:coauthVersionMax="47" xr10:uidLastSave="{00000000-0000-0000-0000-000000000000}"/>
  <bookViews>
    <workbookView xWindow="0" yWindow="74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J2" i="1"/>
  <c r="J3" i="1"/>
  <c r="J4" i="1"/>
  <c r="J9" i="1"/>
  <c r="K9" i="1" s="1" a="1"/>
  <c r="K9" i="1" s="1"/>
  <c r="H17" i="1"/>
  <c r="D17" i="1"/>
  <c r="C17" i="1"/>
  <c r="H8" i="1"/>
  <c r="J8" i="1" s="1"/>
  <c r="H9" i="1"/>
  <c r="H10" i="1"/>
  <c r="J10" i="1" s="1"/>
  <c r="L10" i="1" s="1"/>
  <c r="H11" i="1"/>
  <c r="J11" i="1" s="1"/>
  <c r="H12" i="1"/>
  <c r="J12" i="1" s="1"/>
  <c r="H13" i="1"/>
  <c r="J13" i="1" s="1"/>
  <c r="H14" i="1"/>
  <c r="J14" i="1" s="1"/>
  <c r="H15" i="1"/>
  <c r="J15" i="1" s="1"/>
  <c r="H3" i="1"/>
  <c r="H4" i="1"/>
  <c r="H5" i="1"/>
  <c r="J5" i="1" s="1"/>
  <c r="H6" i="1"/>
  <c r="J6" i="1" s="1"/>
  <c r="H7" i="1"/>
  <c r="J7" i="1" s="1"/>
  <c r="H2" i="1"/>
  <c r="L2" i="1" s="1"/>
  <c r="L8" i="1" l="1"/>
  <c r="K8" i="1" a="1"/>
  <c r="K8" i="1" s="1"/>
  <c r="L9" i="1"/>
  <c r="L14" i="1"/>
  <c r="K14" i="1" a="1"/>
  <c r="K14" i="1" s="1"/>
  <c r="K6" i="1" a="1"/>
  <c r="K6" i="1" s="1"/>
  <c r="L6" i="1"/>
  <c r="K13" i="1" a="1"/>
  <c r="K13" i="1" s="1"/>
  <c r="L13" i="1"/>
  <c r="L7" i="1"/>
  <c r="K7" i="1" a="1"/>
  <c r="K7" i="1" s="1"/>
  <c r="L12" i="1"/>
  <c r="N14" i="1" s="1"/>
  <c r="K12" i="1" a="1"/>
  <c r="K12" i="1" s="1"/>
  <c r="L11" i="1"/>
  <c r="K11" i="1" a="1"/>
  <c r="K11" i="1" s="1"/>
  <c r="K5" i="1" a="1"/>
  <c r="K5" i="1" s="1"/>
  <c r="L5" i="1"/>
  <c r="J17" i="1"/>
  <c r="L4" i="1"/>
  <c r="L3" i="1"/>
  <c r="K3" i="1" a="1"/>
  <c r="K3" i="1" s="1"/>
  <c r="K15" i="1" a="1"/>
  <c r="K15" i="1" s="1"/>
  <c r="L15" i="1"/>
  <c r="K2" i="1" a="1"/>
  <c r="K2" i="1" s="1"/>
  <c r="K10" i="1" a="1"/>
  <c r="K10" i="1" s="1"/>
  <c r="K4" i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<sst xmlns="http://schemas.openxmlformats.org/spreadsheetml/2006/main" count="48" uniqueCount="34">
  <si>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</si>
  <si>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</si>
  <si>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</si>
  <si>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</si>
  <si>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</si>
  <si>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</si>
  <si>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</si>
  <si>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</si>
  <si>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</si>
  <si>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</si>
  <si>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</si>
  <si>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</si>
  <si>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</si>
  <si>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</si>
  <si>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</si>
  <si>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</si>
  <si>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</si>
  <si>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</si>
  <si>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陳慢慢</t>
    <phoneticPr fontId="2" type="noConversion"/>
  </si>
  <si>
    <t>黃阿坤</t>
    <phoneticPr fontId="2" type="noConversion"/>
  </si>
  <si>
    <t>李大仁</t>
    <phoneticPr fontId="2" type="noConversion"/>
  </si>
  <si>
    <t>陳小奇</t>
    <phoneticPr fontId="2" type="noConversion"/>
  </si>
  <si>
    <t>羅小花</t>
    <phoneticPr fontId="2" type="noConversion"/>
  </si>
  <si>
    <t>李小君</t>
    <phoneticPr fontId="2" type="noConversion"/>
  </si>
  <si>
    <t>李大輝</t>
    <phoneticPr fontId="2" type="noConversion"/>
  </si>
  <si>
    <t>白阿國</t>
    <phoneticPr fontId="2" type="noConversion"/>
  </si>
  <si>
    <t>王小明</t>
    <phoneticPr fontId="2" type="noConversion"/>
  </si>
  <si>
    <t>李大月</t>
    <phoneticPr fontId="2" type="noConversion"/>
  </si>
  <si>
    <t>林大義</t>
    <phoneticPr fontId="2" type="noConversion"/>
  </si>
  <si>
    <t>宋小倫</t>
    <phoneticPr fontId="2" type="noConversion"/>
  </si>
  <si>
    <t>許亮亮</t>
    <phoneticPr fontId="2" type="noConversion"/>
  </si>
  <si>
    <t>何大美</t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</si>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</sst>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D2A-6046-9577-431A0380284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2A-6046-9577-431A03802843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D2A-6046-9577-431A0380284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D2A-6046-9577-431A038028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工作表1!$M$14:$M$15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工作表1!$N$14:$N$15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A-6046-9577-431A03802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04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工作表1!$C$18:$C$31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工作表1!$D$18:$D$31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5-FA42-8454-2BC852BBB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421119"/>
        <c:axId val="907979647"/>
      </c:barChart>
      <c:catAx>
        <c:axId val="129542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7979647"/>
        <c:crosses val="autoZero"/>
        <c:auto val="1"/>
        <c:lblAlgn val="ctr"/>
        <c:lblOffset val="100"/>
        <c:noMultiLvlLbl val="0"/>
      </c:catAx>
      <c:valAx>
        <c:axId val="9079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542111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1805145</xdr:colOff>
      <xdr:row>16</xdr:row>
      <xdr:rowOff>179545</xdr:rowOff>
    </xdr:from>
    <xdr:to>
      <xdr:col>16</xdr:col>
      <xdr:colOff>104703</xdr:colOff>
      <xdr:row>31</xdr:row>
      <xdr:rowOff>4654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00C6B48-FA19-2E1B-C2BE-9A530F19B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268542</xdr:colOff>
      <xdr:row>25</xdr:row>
      <xdr:rowOff>5041</xdr:rowOff>
    </xdr:from>
    <xdr:to>
      <xdr:col>10</xdr:col>
      <xdr:colOff>1515274</xdr:colOff>
      <xdr:row>39</xdr:row>
      <xdr:rowOff>33738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DBB3EF4-080B-375A-9164-57B64DAE9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56"/>
  <sheetViews>
    <sheetView tabSelected="1" zoomScale="125" workbookViewId="0">
      <selection activeCell="H43" sqref="H43:I5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  <col min="14" max="14" width="9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  <c r="J1" s="3" t="s">
        <v>9</v>
      </c>
      <c r="K1" s="3" t="s">
        <v>10</v>
      </c>
      <c r="L1" s="3" t="s">
        <v>11</v>
      </c>
    </row>
    <row r="2" spans="1:14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SUM(H2*0.5,I2*0.5)</f>
        <v>91.7</v>
      </c>
      <c r="K2" t="e" cm="1">
        <f t="array" ref="K2">_xlfn.IFS(#REF!&gt;=90,"A",#REF!&gt;=80,"B",#REF!&gt;=70,"C",#REF!&gt;=60,"D",#REF!&gt;=0,"F")</f>
        <v>#REF!</v>
      </c>
      <c r="L2" t="e">
        <f>IF(#REF!&gt;=60,"pass","fail")</f>
        <v>#REF!</v>
      </c>
    </row>
    <row r="3" spans="1:14">
      <c r="A3" s="1">
        <v>3</v>
      </c>
      <c r="B3" s="1" t="s">
        <v>18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SUM(H3*0.5,I3*0.5)</f>
        <v>90</v>
      </c>
      <c r="K3" t="str" cm="1">
        <f t="array" ref="K3">_xlfn.IFS(J2&gt;=90,"A",J2&gt;=80,"B",J2&gt;=70,"C",J2&gt;=60,"D",J2&gt;=0,"F")</f>
        <v>A</v>
      </c>
      <c r="L3" t="str">
        <f>IF(J2&gt;=60,"pass","fail")</f>
        <v>pass</v>
      </c>
    </row>
    <row r="4" spans="1:14">
      <c r="A4" s="1">
        <v>10</v>
      </c>
      <c r="B4" s="1" t="s">
        <v>19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>SUM(H4*0.5,I4*0.5)</f>
        <v>81.2</v>
      </c>
      <c r="K4" t="str" cm="1">
        <f t="array" ref="K4">_xlfn.IFS(J4&gt;=90,"A",J4&gt;=80,"B",J4&gt;=70,"C",J4&gt;=60,"D",J4&gt;=0,"F")</f>
        <v>B</v>
      </c>
      <c r="L4" t="str">
        <f t="shared" ref="L3:L15" si="1">IF(J4&gt;=60,"pass","fail")</f>
        <v>pass</v>
      </c>
    </row>
    <row r="5" spans="1:14">
      <c r="A5" s="1">
        <v>6</v>
      </c>
      <c r="B5" s="1" t="s">
        <v>20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ref="J3:J15" si="2">SUM(H5*0.5,I5*0.5)</f>
        <v>80.8</v>
      </c>
      <c r="K5" t="str" cm="1">
        <f t="array" ref="K5">_xlfn.IFS(J5&gt;=90,"A",J5&gt;=80,"B",J5&gt;=70,"C",J5&gt;=60,"D",J5&gt;=0,"F")</f>
        <v>B</v>
      </c>
      <c r="L5" t="str">
        <f t="shared" si="1"/>
        <v>pass</v>
      </c>
    </row>
    <row r="6" spans="1:14">
      <c r="A6" s="1">
        <v>2</v>
      </c>
      <c r="B6" s="1" t="s">
        <v>21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_xlfn.IFS(J6&gt;=90,"A",J6&gt;=80,"B",J6&gt;=70,"C",J6&gt;=60,"D",J6&gt;=0,"F")</f>
        <v>B</v>
      </c>
      <c r="L6" t="str">
        <f t="shared" si="1"/>
        <v>pass</v>
      </c>
    </row>
    <row r="7" spans="1:14">
      <c r="A7" s="1">
        <v>5</v>
      </c>
      <c r="B7" s="1" t="s">
        <v>22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</v>
      </c>
      <c r="K7" t="str" cm="1">
        <f t="array" ref="K7">_xlfn.IFS(J7&gt;=90,"A",J7&gt;=80,"B",J7&gt;=70,"C",J7&gt;=60,"D",J7&gt;=0,"F")</f>
        <v>B</v>
      </c>
      <c r="L7" t="str">
        <f t="shared" si="1"/>
        <v>pass</v>
      </c>
    </row>
    <row r="8" spans="1:14">
      <c r="A8" s="1">
        <v>7</v>
      </c>
      <c r="B8" s="1" t="s">
        <v>23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_xlfn.IFS(J8&gt;=90,"A",J8&gt;=80,"B",J8&gt;=70,"C",J8&gt;=60,"D",J8&gt;=0,"F")</f>
        <v>C</v>
      </c>
      <c r="L8" t="str">
        <f t="shared" si="1"/>
        <v>pass</v>
      </c>
    </row>
    <row r="9" spans="1:14">
      <c r="A9" s="1">
        <v>9</v>
      </c>
      <c r="B9" s="1" t="s">
        <v>24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_xlfn.IFS(J9&gt;=90,"A",J9&gt;=80,"B",J9&gt;=70,"C",J9&gt;=60,"D",J9&gt;=0,"F")</f>
        <v>C</v>
      </c>
      <c r="L9" t="str">
        <f t="shared" si="1"/>
        <v>pass</v>
      </c>
    </row>
    <row r="10" spans="1:14">
      <c r="A10" s="1">
        <v>13</v>
      </c>
      <c r="B10" s="1" t="s">
        <v>25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_xlfn.IFS(J10&gt;=90,"A",J10&gt;=80,"B",J10&gt;=70,"C",J10&gt;=60,"D",J10&gt;=0,"F")</f>
        <v>C</v>
      </c>
      <c r="L10" t="str">
        <f t="shared" si="1"/>
        <v>pass</v>
      </c>
    </row>
    <row r="11" spans="1:14">
      <c r="A11" s="1">
        <v>1</v>
      </c>
      <c r="B11" s="1" t="s">
        <v>26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1"/>
        <v>pass</v>
      </c>
    </row>
    <row r="12" spans="1:14">
      <c r="A12" s="1">
        <v>8</v>
      </c>
      <c r="B12" s="1" t="s">
        <v>27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1"/>
        <v>pass</v>
      </c>
    </row>
    <row r="13" spans="1:14">
      <c r="A13" s="1">
        <v>12</v>
      </c>
      <c r="B13" s="1" t="s">
        <v>28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_xlfn.IFS(J13&gt;=90,"A",J13&gt;=80,"B",J13&gt;=70,"C",J13&gt;=60,"D",J13&gt;=0,"F")</f>
        <v>F</v>
      </c>
      <c r="L13" t="str">
        <f t="shared" si="1"/>
        <v>fail</v>
      </c>
    </row>
    <row r="14" spans="1:14">
      <c r="A14" s="1">
        <v>11</v>
      </c>
      <c r="B14" s="1" t="s">
        <v>29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1"/>
        <v>pass</v>
      </c>
      <c r="M14" t="s">
        <v>32</v>
      </c>
      <c r="N14">
        <f>COUNTIF(L12:L15,"pass")</f>
        <v>2</v>
      </c>
    </row>
    <row r="15" spans="1:14">
      <c r="A15" s="1">
        <v>14</v>
      </c>
      <c r="B15" s="1" t="s">
        <v>30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_xlfn.IFS(J15&gt;=90,"A",J15&gt;=80,"B",J15&gt;=70,"C",J15&gt;=60,"D",J15&gt;=0,"F")</f>
        <v>F</v>
      </c>
      <c r="L15" t="str">
        <f t="shared" si="1"/>
        <v>fail</v>
      </c>
      <c r="M15" t="s">
        <v>33</v>
      </c>
      <c r="N15">
        <v>12</v>
      </c>
    </row>
    <row r="16" spans="1:14" ht="16">
      <c r="C16" s="4" t="s">
        <v>13</v>
      </c>
      <c r="D16" s="4" t="s">
        <v>14</v>
      </c>
      <c r="H16" s="4" t="s">
        <v>15</v>
      </c>
      <c r="J16" s="4" t="s">
        <v>12</v>
      </c>
      <c r="L16" s="4" t="s">
        <v>17</v>
      </c>
    </row>
    <row r="17" spans="3:10">
      <c r="C17">
        <f>LARGE(C1:C15,1)</f>
        <v>98</v>
      </c>
      <c r="D17">
        <f>LARGE(D2:D15,2)</f>
        <v>92</v>
      </c>
      <c r="H17" s="1">
        <f>COUNTIF(H2:H15,"&lt;80")</f>
        <v>8</v>
      </c>
      <c r="J17">
        <f>AVERAGE(J2:J16)</f>
        <v>76.871428571428581</v>
      </c>
    </row>
    <row r="18" spans="3:10">
      <c r="C18" s="1" t="s">
        <v>31</v>
      </c>
      <c r="D18">
        <f>SUM(H2*0.5,I2*0.5)</f>
        <v>91.7</v>
      </c>
    </row>
    <row r="19" spans="3:10">
      <c r="C19" s="1" t="s">
        <v>18</v>
      </c>
      <c r="D19">
        <f t="shared" ref="D19:D31" si="3">SUM(H3*0.5,I3*0.5)</f>
        <v>90</v>
      </c>
    </row>
    <row r="20" spans="3:10">
      <c r="C20" s="1" t="s">
        <v>19</v>
      </c>
      <c r="D20">
        <f t="shared" si="3"/>
        <v>81.2</v>
      </c>
    </row>
    <row r="21" spans="3:10">
      <c r="C21" s="1" t="s">
        <v>20</v>
      </c>
      <c r="D21">
        <f t="shared" si="3"/>
        <v>80.8</v>
      </c>
    </row>
    <row r="22" spans="3:10">
      <c r="C22" s="1" t="s">
        <v>21</v>
      </c>
      <c r="D22">
        <f t="shared" si="3"/>
        <v>84.7</v>
      </c>
    </row>
    <row r="23" spans="3:10">
      <c r="C23" s="1" t="s">
        <v>22</v>
      </c>
      <c r="D23">
        <f t="shared" si="3"/>
        <v>80.8</v>
      </c>
    </row>
    <row r="24" spans="3:10" ht="16">
      <c r="C24" s="1" t="s">
        <v>23</v>
      </c>
      <c r="D24">
        <f t="shared" si="3"/>
        <v>77.900000000000006</v>
      </c>
      <c r="J24" s="4" t="s">
        <v>16</v>
      </c>
    </row>
    <row r="25" spans="3:10">
      <c r="C25" s="1" t="s">
        <v>24</v>
      </c>
      <c r="D25">
        <f t="shared" si="3"/>
        <v>74.2</v>
      </c>
    </row>
    <row r="26" spans="3:10">
      <c r="C26" s="1" t="s">
        <v>25</v>
      </c>
      <c r="D26">
        <f t="shared" si="3"/>
        <v>75.2</v>
      </c>
    </row>
    <row r="27" spans="3:10">
      <c r="C27" s="1" t="s">
        <v>26</v>
      </c>
      <c r="D27">
        <f t="shared" si="3"/>
        <v>77.599999999999994</v>
      </c>
    </row>
    <row r="28" spans="3:10">
      <c r="C28" s="1" t="s">
        <v>27</v>
      </c>
      <c r="D28">
        <f t="shared" si="3"/>
        <v>80.599999999999994</v>
      </c>
    </row>
    <row r="29" spans="3:10">
      <c r="C29" s="1" t="s">
        <v>28</v>
      </c>
      <c r="D29">
        <f t="shared" si="3"/>
        <v>59</v>
      </c>
    </row>
    <row r="30" spans="3:10">
      <c r="C30" s="1" t="s">
        <v>29</v>
      </c>
      <c r="D30">
        <f t="shared" si="3"/>
        <v>66.900000000000006</v>
      </c>
    </row>
    <row r="31" spans="3:10">
      <c r="C31" s="1" t="s">
        <v>30</v>
      </c>
      <c r="D31">
        <f t="shared" si="3"/>
        <v>55.6</v>
      </c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</sheetData>
  <phoneticPr fontId="2" type="noConversion"/>
  <conditionalFormatting sqref="L2:L15">
    <cfRule type="cellIs" dxfId="2" priority="1" operator="equal">
      <formula>"fail"</formula>
    </cfRule>
    <cfRule type="cellIs" dxfId="1" priority="2" operator="equal">
      <formula>"pass"</formula>
    </cfRule>
    <cfRule type="cellIs" dxfId="0" priority="3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liyuanzhong125@gmail.com</cp:lastModifiedBy>
  <dcterms:created xsi:type="dcterms:W3CDTF">2023-10-19T05:27:10Z</dcterms:created>
  <dcterms:modified xsi:type="dcterms:W3CDTF">2023-10-26T08:37:28Z</dcterms:modified>
</cp:coreProperties>
</file>