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410c2e6df7d96/Documents/BAN 501/"/>
    </mc:Choice>
  </mc:AlternateContent>
  <xr:revisionPtr revIDLastSave="0" documentId="8_{85C3FEA7-8D42-42D7-A607-6C7D5B531781}" xr6:coauthVersionLast="46" xr6:coauthVersionMax="46" xr10:uidLastSave="{00000000-0000-0000-0000-000000000000}"/>
  <bookViews>
    <workbookView xWindow="-28920" yWindow="-120" windowWidth="29040" windowHeight="15840" activeTab="1" xr2:uid="{DCE75A3D-D273-41FE-9E39-8D509EFAD857}"/>
  </bookViews>
  <sheets>
    <sheet name="Sheet1" sheetId="1" r:id="rId1"/>
    <sheet name="Sheet2" sheetId="2" r:id="rId2"/>
  </sheets>
  <definedNames>
    <definedName name="solver_adj" localSheetId="0" hidden="1">Sheet1!$B$10:$H$13</definedName>
    <definedName name="solver_adj" localSheetId="1" hidden="1">Sheet2!$B$12:$F$16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Sheet1!$M$3:$M$6</definedName>
    <definedName name="solver_lhs1" localSheetId="1" hidden="1">Sheet2!$D$20:$D$29</definedName>
    <definedName name="solver_lhs2" localSheetId="0" hidden="1">Sheet1!$M$7:$M$13</definedName>
    <definedName name="solver_lhs2" localSheetId="1" hidden="1">Sheet2!$C$20:$C$24</definedName>
    <definedName name="solver_lhs3" localSheetId="1" hidden="1">Sheet2!$C$20:$C$24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Sheet1!$A$17</definedName>
    <definedName name="solver_opt" localSheetId="1" hidden="1">Sheet2!$A$32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2</definedName>
    <definedName name="solver_rel3" localSheetId="1" hidden="1">2</definedName>
    <definedName name="solver_rhs1" localSheetId="0" hidden="1">Sheet1!$O$3:$O$6</definedName>
    <definedName name="solver_rhs1" localSheetId="1" hidden="1">Sheet2!$F$20:$F$29</definedName>
    <definedName name="solver_rhs2" localSheetId="0" hidden="1">Sheet1!$O$7:$O$13</definedName>
    <definedName name="solver_rhs2" localSheetId="1" hidden="1">Sheet2!$F$20:$F$24</definedName>
    <definedName name="solver_rhs3" localSheetId="1" hidden="1">Sheet2!$F$20:$F$24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varrs">Sheet1!$A$17</definedName>
    <definedName name="vars">Sheet1!$A$17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" l="1"/>
  <c r="C24" i="2"/>
  <c r="D24" i="2" s="1"/>
  <c r="C23" i="2"/>
  <c r="D23" i="2" s="1"/>
  <c r="C22" i="2"/>
  <c r="D22" i="2" s="1"/>
  <c r="C21" i="2"/>
  <c r="D21" i="2" s="1"/>
  <c r="C20" i="2"/>
  <c r="D20" i="2" s="1"/>
  <c r="B29" i="2"/>
  <c r="D29" i="2" s="1"/>
  <c r="B28" i="2"/>
  <c r="D28" i="2" s="1"/>
  <c r="B27" i="2"/>
  <c r="D27" i="2" s="1"/>
  <c r="B26" i="2"/>
  <c r="D26" i="2" s="1"/>
  <c r="B25" i="2"/>
  <c r="D25" i="2" s="1"/>
  <c r="A17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K13" i="1"/>
  <c r="M13" i="1" s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L4" i="1"/>
  <c r="M4" i="1" s="1"/>
  <c r="L5" i="1"/>
  <c r="M5" i="1" s="1"/>
  <c r="L6" i="1"/>
  <c r="M6" i="1" s="1"/>
  <c r="L3" i="1"/>
  <c r="M3" i="1" s="1"/>
</calcChain>
</file>

<file path=xl/sharedStrings.xml><?xml version="1.0" encoding="utf-8"?>
<sst xmlns="http://schemas.openxmlformats.org/spreadsheetml/2006/main" count="83" uniqueCount="32">
  <si>
    <t>Tacoma</t>
  </si>
  <si>
    <t>San Diego</t>
  </si>
  <si>
    <t>Dallas</t>
  </si>
  <si>
    <t>Denver</t>
  </si>
  <si>
    <t>St. Louis</t>
  </si>
  <si>
    <t>Tampa</t>
  </si>
  <si>
    <t>Baltimore</t>
  </si>
  <si>
    <t>Atlanta</t>
  </si>
  <si>
    <t>Louisville</t>
  </si>
  <si>
    <t>Detroit</t>
  </si>
  <si>
    <t>Phoenix</t>
  </si>
  <si>
    <t>Location</t>
  </si>
  <si>
    <t>St Louis</t>
  </si>
  <si>
    <t>Flow In</t>
  </si>
  <si>
    <t>Flow Out</t>
  </si>
  <si>
    <t>LHS</t>
  </si>
  <si>
    <t>Sign</t>
  </si>
  <si>
    <t>RHS</t>
  </si>
  <si>
    <t>=</t>
  </si>
  <si>
    <t>&lt;=</t>
  </si>
  <si>
    <t>objective</t>
  </si>
  <si>
    <t>Programmer</t>
  </si>
  <si>
    <t>Task</t>
  </si>
  <si>
    <t>Cost of Production</t>
  </si>
  <si>
    <t>Flow Balance Equations</t>
  </si>
  <si>
    <t>Node</t>
  </si>
  <si>
    <t xml:space="preserve">Net Flow </t>
  </si>
  <si>
    <t>Programmer 2</t>
  </si>
  <si>
    <t>Programmer 3</t>
  </si>
  <si>
    <t>Programmer 4</t>
  </si>
  <si>
    <t>Programmer 5</t>
  </si>
  <si>
    <t>Programmer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</si>
</sst>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" xfId="0" applyFill="1" applyBorder="1"/>
    <xf numFmtId="0" fontId="0" fillId="2" borderId="7" xfId="0" applyFill="1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1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2" borderId="11" xfId="0" applyFill="1" applyBorder="1"/>
    <xf numFmtId="0" fontId="0" fillId="2" borderId="26" xfId="0" applyFill="1" applyBorder="1"/>
    <xf numFmtId="0" fontId="0" fillId="2" borderId="12" xfId="0" applyFill="1" applyBorder="1"/>
    <xf numFmtId="0" fontId="0" fillId="0" borderId="27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2" xfId="0" applyFill="1" applyBorder="1"/>
    <xf numFmtId="44" fontId="0" fillId="4" borderId="0" xfId="1" applyNumberFormat="1" applyFont="1" applyFill="1"/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A1AE-4407-4EA9-8DAD-D7316A202363}">
  <dimension ref="A1:O17"/>
  <sheetViews>
    <sheetView workbookViewId="0">
      <selection activeCell="J31" sqref="J31"/>
    </sheetView>
  </sheetViews>
  <sheetFormatPr defaultRowHeight="14.4" x14ac:dyDescent="0.3"/>
  <cols>
    <col min="1" max="1" width="17" customWidth="1"/>
    <col min="10" max="10" width="13.88671875" customWidth="1"/>
  </cols>
  <sheetData>
    <row r="1" spans="1:15" ht="15" thickBot="1" x14ac:dyDescent="0.35">
      <c r="A1" s="31"/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3" t="s">
        <v>6</v>
      </c>
    </row>
    <row r="2" spans="1:15" ht="15" thickBot="1" x14ac:dyDescent="0.35">
      <c r="A2" s="34" t="s">
        <v>7</v>
      </c>
      <c r="B2" s="1">
        <v>38</v>
      </c>
      <c r="C2" s="1">
        <v>38.25</v>
      </c>
      <c r="D2" s="1">
        <v>37.25</v>
      </c>
      <c r="E2" s="1">
        <v>37.5</v>
      </c>
      <c r="F2" s="1">
        <v>37.6</v>
      </c>
      <c r="G2" s="1">
        <v>37.299999999999997</v>
      </c>
      <c r="H2" s="3">
        <v>37.15</v>
      </c>
      <c r="J2" s="35" t="s">
        <v>11</v>
      </c>
      <c r="K2" s="35" t="s">
        <v>13</v>
      </c>
      <c r="L2" s="35" t="s">
        <v>14</v>
      </c>
      <c r="M2" s="35" t="s">
        <v>15</v>
      </c>
      <c r="N2" s="35" t="s">
        <v>16</v>
      </c>
      <c r="O2" s="35" t="s">
        <v>17</v>
      </c>
    </row>
    <row r="3" spans="1:15" ht="15" thickBot="1" x14ac:dyDescent="0.35">
      <c r="A3" s="34" t="s">
        <v>8</v>
      </c>
      <c r="B3" s="1">
        <v>39.35</v>
      </c>
      <c r="C3" s="1">
        <v>39.4</v>
      </c>
      <c r="D3" s="1">
        <v>39</v>
      </c>
      <c r="E3" s="1">
        <v>39.1</v>
      </c>
      <c r="F3" s="1">
        <v>38.5</v>
      </c>
      <c r="G3" s="1">
        <v>39.4</v>
      </c>
      <c r="H3" s="3">
        <v>39.35</v>
      </c>
      <c r="J3" s="35" t="s">
        <v>7</v>
      </c>
      <c r="K3" s="11">
        <v>0</v>
      </c>
      <c r="L3" s="7">
        <f>SUM(B10:H10)</f>
        <v>18000</v>
      </c>
      <c r="M3" s="7">
        <f>K3-L3</f>
        <v>-18000</v>
      </c>
      <c r="N3" s="20" t="s">
        <v>18</v>
      </c>
      <c r="O3" s="8">
        <v>-18000</v>
      </c>
    </row>
    <row r="4" spans="1:15" ht="15" thickBot="1" x14ac:dyDescent="0.35">
      <c r="A4" s="34" t="s">
        <v>9</v>
      </c>
      <c r="B4" s="1">
        <f>SUM(2.3,D7)</f>
        <v>39.549999999999997</v>
      </c>
      <c r="C4" s="1">
        <f>SUM(2.25,D7)</f>
        <v>39.5</v>
      </c>
      <c r="D4" s="1">
        <f>SUM(1.85,D7)</f>
        <v>39.1</v>
      </c>
      <c r="E4" s="1">
        <f>SUM(1.25,D7)</f>
        <v>38.5</v>
      </c>
      <c r="F4" s="1">
        <f>SUM(1.5,D7)</f>
        <v>38.75</v>
      </c>
      <c r="G4" s="1">
        <f>SUM(2.25,D7)</f>
        <v>39.5</v>
      </c>
      <c r="H4" s="3">
        <f>SUM(2,D7)</f>
        <v>39.25</v>
      </c>
      <c r="J4" s="35" t="s">
        <v>8</v>
      </c>
      <c r="K4" s="9">
        <v>0</v>
      </c>
      <c r="L4" s="7">
        <f>SUM(B11:H11)</f>
        <v>15000</v>
      </c>
      <c r="M4" s="7">
        <f t="shared" ref="M4:M6" si="0">K4-L4</f>
        <v>-15000</v>
      </c>
      <c r="N4" s="21" t="s">
        <v>18</v>
      </c>
      <c r="O4" s="3">
        <v>-15000</v>
      </c>
    </row>
    <row r="5" spans="1:15" ht="15" thickBot="1" x14ac:dyDescent="0.35">
      <c r="A5" s="34" t="s">
        <v>10</v>
      </c>
      <c r="B5" s="1">
        <f>SUM(1.9,E7)</f>
        <v>38.15</v>
      </c>
      <c r="C5" s="1">
        <f>SUM(0.9,E7)</f>
        <v>37.15</v>
      </c>
      <c r="D5" s="1">
        <f>SUM(1.6,E7)</f>
        <v>37.85</v>
      </c>
      <c r="E5" s="1">
        <f>SUM(1.75,E7)</f>
        <v>38</v>
      </c>
      <c r="F5" s="1">
        <f>SUM(2,E7)</f>
        <v>38.25</v>
      </c>
      <c r="G5" s="1">
        <f>SUM(2.5,E7)</f>
        <v>38.75</v>
      </c>
      <c r="H5" s="3">
        <f>SUM(2.65,E7)</f>
        <v>38.9</v>
      </c>
      <c r="J5" s="35" t="s">
        <v>9</v>
      </c>
      <c r="K5" s="9">
        <v>0</v>
      </c>
      <c r="L5" s="7">
        <f>SUM(B12:H12)</f>
        <v>18000</v>
      </c>
      <c r="M5" s="7">
        <f t="shared" si="0"/>
        <v>-18000</v>
      </c>
      <c r="N5" s="21" t="s">
        <v>18</v>
      </c>
      <c r="O5" s="3">
        <v>-18000</v>
      </c>
    </row>
    <row r="6" spans="1:15" ht="15" thickBot="1" x14ac:dyDescent="0.35">
      <c r="B6" t="s">
        <v>7</v>
      </c>
      <c r="C6" t="s">
        <v>8</v>
      </c>
      <c r="D6" t="s">
        <v>9</v>
      </c>
      <c r="E6" t="s">
        <v>10</v>
      </c>
      <c r="J6" s="35" t="s">
        <v>10</v>
      </c>
      <c r="K6" s="10">
        <v>0</v>
      </c>
      <c r="L6" s="24">
        <f>SUM(B13:H13)</f>
        <v>20000</v>
      </c>
      <c r="M6" s="24">
        <f t="shared" si="0"/>
        <v>-20000</v>
      </c>
      <c r="N6" s="22" t="s">
        <v>18</v>
      </c>
      <c r="O6" s="5">
        <v>-20000</v>
      </c>
    </row>
    <row r="7" spans="1:15" ht="15" thickBot="1" x14ac:dyDescent="0.35">
      <c r="A7" t="s">
        <v>23</v>
      </c>
      <c r="B7">
        <v>35.5</v>
      </c>
      <c r="C7">
        <v>37.5</v>
      </c>
      <c r="D7">
        <v>37.25</v>
      </c>
      <c r="E7">
        <v>36.25</v>
      </c>
      <c r="J7" s="36" t="s">
        <v>0</v>
      </c>
      <c r="K7" s="11">
        <f>SUM(B10:B13)</f>
        <v>5500</v>
      </c>
      <c r="L7" s="7">
        <v>0</v>
      </c>
      <c r="M7" s="7">
        <f>K7-L7</f>
        <v>5500</v>
      </c>
      <c r="N7" s="20" t="s">
        <v>19</v>
      </c>
      <c r="O7" s="8">
        <v>5500</v>
      </c>
    </row>
    <row r="8" spans="1:15" ht="15" thickBot="1" x14ac:dyDescent="0.35">
      <c r="J8" s="35" t="s">
        <v>1</v>
      </c>
      <c r="K8" s="11">
        <f>SUM(C10:C13)</f>
        <v>11500</v>
      </c>
      <c r="L8" s="1">
        <v>0</v>
      </c>
      <c r="M8" s="7">
        <f t="shared" ref="M8:M13" si="1">K8-L8</f>
        <v>11500</v>
      </c>
      <c r="N8" s="21" t="s">
        <v>19</v>
      </c>
      <c r="O8" s="3">
        <v>11500</v>
      </c>
    </row>
    <row r="9" spans="1:15" ht="15" thickBot="1" x14ac:dyDescent="0.35">
      <c r="A9" s="15"/>
      <c r="B9" s="16" t="s">
        <v>0</v>
      </c>
      <c r="C9" s="16" t="s">
        <v>1</v>
      </c>
      <c r="D9" s="16" t="s">
        <v>2</v>
      </c>
      <c r="E9" s="16" t="s">
        <v>3</v>
      </c>
      <c r="F9" s="16" t="s">
        <v>4</v>
      </c>
      <c r="G9" s="30" t="s">
        <v>5</v>
      </c>
      <c r="H9" s="17" t="s">
        <v>6</v>
      </c>
      <c r="J9" s="35" t="s">
        <v>2</v>
      </c>
      <c r="K9" s="11">
        <f>SUM(D10:D13)</f>
        <v>10500</v>
      </c>
      <c r="L9" s="1">
        <v>0</v>
      </c>
      <c r="M9" s="7">
        <f t="shared" si="1"/>
        <v>10500</v>
      </c>
      <c r="N9" s="21" t="s">
        <v>19</v>
      </c>
      <c r="O9" s="3">
        <v>10500</v>
      </c>
    </row>
    <row r="10" spans="1:15" ht="15" thickBot="1" x14ac:dyDescent="0.35">
      <c r="A10" s="6" t="s">
        <v>7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8">
        <v>11900</v>
      </c>
      <c r="H10" s="29">
        <v>6100</v>
      </c>
      <c r="J10" s="35" t="s">
        <v>3</v>
      </c>
      <c r="K10" s="11">
        <f>SUM(E10:E13)</f>
        <v>9600</v>
      </c>
      <c r="L10" s="1">
        <v>0</v>
      </c>
      <c r="M10" s="7">
        <f t="shared" si="1"/>
        <v>9600</v>
      </c>
      <c r="N10" s="21" t="s">
        <v>19</v>
      </c>
      <c r="O10" s="3">
        <v>9600</v>
      </c>
    </row>
    <row r="11" spans="1:15" ht="15" thickBot="1" x14ac:dyDescent="0.35">
      <c r="A11" s="2" t="s">
        <v>8</v>
      </c>
      <c r="B11" s="18">
        <v>0</v>
      </c>
      <c r="C11" s="18">
        <v>0</v>
      </c>
      <c r="D11" s="18">
        <v>0</v>
      </c>
      <c r="E11" s="18">
        <v>0</v>
      </c>
      <c r="F11" s="18">
        <v>15000</v>
      </c>
      <c r="G11" s="23">
        <v>0</v>
      </c>
      <c r="H11" s="19">
        <v>0</v>
      </c>
      <c r="J11" s="35" t="s">
        <v>12</v>
      </c>
      <c r="K11" s="11">
        <f>SUM(F10:F13)</f>
        <v>15400</v>
      </c>
      <c r="L11" s="1">
        <v>0</v>
      </c>
      <c r="M11" s="7">
        <f t="shared" si="1"/>
        <v>15400</v>
      </c>
      <c r="N11" s="21" t="s">
        <v>19</v>
      </c>
      <c r="O11" s="3">
        <v>15400</v>
      </c>
    </row>
    <row r="12" spans="1:15" ht="15" thickBot="1" x14ac:dyDescent="0.35">
      <c r="A12" s="2" t="s">
        <v>9</v>
      </c>
      <c r="B12" s="18">
        <v>0</v>
      </c>
      <c r="C12" s="18">
        <v>0</v>
      </c>
      <c r="D12" s="18">
        <v>7500</v>
      </c>
      <c r="E12" s="18">
        <v>9600</v>
      </c>
      <c r="F12" s="18">
        <v>400</v>
      </c>
      <c r="G12" s="23">
        <v>0</v>
      </c>
      <c r="H12" s="19">
        <v>500</v>
      </c>
      <c r="J12" s="35" t="s">
        <v>5</v>
      </c>
      <c r="K12" s="11">
        <f>SUM(G10:G13)</f>
        <v>11900</v>
      </c>
      <c r="L12" s="1">
        <v>0</v>
      </c>
      <c r="M12" s="7">
        <f t="shared" si="1"/>
        <v>11900</v>
      </c>
      <c r="N12" s="21" t="s">
        <v>19</v>
      </c>
      <c r="O12" s="3">
        <v>12500</v>
      </c>
    </row>
    <row r="13" spans="1:15" ht="15" thickBot="1" x14ac:dyDescent="0.35">
      <c r="A13" s="2" t="s">
        <v>10</v>
      </c>
      <c r="B13" s="18">
        <v>5500</v>
      </c>
      <c r="C13" s="18">
        <v>11500</v>
      </c>
      <c r="D13" s="18">
        <v>3000</v>
      </c>
      <c r="E13" s="18">
        <v>0</v>
      </c>
      <c r="F13" s="18">
        <v>0</v>
      </c>
      <c r="G13" s="23">
        <v>0</v>
      </c>
      <c r="H13" s="19">
        <v>0</v>
      </c>
      <c r="J13" s="35" t="s">
        <v>6</v>
      </c>
      <c r="K13" s="25">
        <f>SUM(H10:H13)</f>
        <v>6600</v>
      </c>
      <c r="L13" s="4">
        <v>0</v>
      </c>
      <c r="M13" s="24">
        <f t="shared" si="1"/>
        <v>6600</v>
      </c>
      <c r="N13" s="22" t="s">
        <v>19</v>
      </c>
      <c r="O13" s="5">
        <v>6600</v>
      </c>
    </row>
    <row r="16" spans="1:15" x14ac:dyDescent="0.3">
      <c r="A16" t="s">
        <v>20</v>
      </c>
    </row>
    <row r="17" spans="1:1" x14ac:dyDescent="0.3">
      <c r="A17" s="37">
        <f>SUMPRODUCT(B10:H13,B2:H5)</f>
        <v>2696560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D3A3-A11D-4DA2-98B3-909F37FA46D9}">
  <dimension ref="A1:F32"/>
  <sheetViews>
    <sheetView tabSelected="1" workbookViewId="0">
      <selection activeCell="I23" sqref="I23"/>
    </sheetView>
  </sheetViews>
  <sheetFormatPr defaultRowHeight="14.4" x14ac:dyDescent="0.3"/>
  <cols>
    <col min="1" max="1" width="19.77734375" customWidth="1"/>
  </cols>
  <sheetData>
    <row r="1" spans="1:6" ht="15" thickBot="1" x14ac:dyDescent="0.35">
      <c r="A1" s="14"/>
      <c r="B1" s="46" t="s">
        <v>22</v>
      </c>
      <c r="C1" s="47"/>
      <c r="D1" s="47"/>
      <c r="E1" s="47"/>
      <c r="F1" s="48"/>
    </row>
    <row r="2" spans="1:6" ht="15" thickBot="1" x14ac:dyDescent="0.35">
      <c r="A2" s="45" t="s">
        <v>21</v>
      </c>
      <c r="B2" s="42">
        <v>1</v>
      </c>
      <c r="C2" s="43">
        <v>2</v>
      </c>
      <c r="D2" s="43">
        <v>3</v>
      </c>
      <c r="E2" s="43">
        <v>4</v>
      </c>
      <c r="F2" s="44">
        <v>5</v>
      </c>
    </row>
    <row r="3" spans="1:6" ht="15" thickBot="1" x14ac:dyDescent="0.35">
      <c r="A3" s="45">
        <v>1</v>
      </c>
      <c r="B3" s="9">
        <v>50</v>
      </c>
      <c r="C3" s="1">
        <v>25</v>
      </c>
      <c r="D3" s="1">
        <v>78</v>
      </c>
      <c r="E3" s="1">
        <v>64</v>
      </c>
      <c r="F3" s="3">
        <v>60</v>
      </c>
    </row>
    <row r="4" spans="1:6" ht="15" thickBot="1" x14ac:dyDescent="0.35">
      <c r="A4" s="45">
        <v>2</v>
      </c>
      <c r="B4" s="9">
        <v>43</v>
      </c>
      <c r="C4" s="1">
        <v>30</v>
      </c>
      <c r="D4" s="1">
        <v>70</v>
      </c>
      <c r="E4" s="1">
        <v>56</v>
      </c>
      <c r="F4" s="3">
        <v>72</v>
      </c>
    </row>
    <row r="5" spans="1:6" ht="15" thickBot="1" x14ac:dyDescent="0.35">
      <c r="A5" s="45">
        <v>3</v>
      </c>
      <c r="B5" s="9">
        <v>60</v>
      </c>
      <c r="C5" s="1">
        <v>28</v>
      </c>
      <c r="D5" s="1">
        <v>80</v>
      </c>
      <c r="E5" s="1">
        <v>66</v>
      </c>
      <c r="F5" s="3">
        <v>68</v>
      </c>
    </row>
    <row r="6" spans="1:6" ht="15" thickBot="1" x14ac:dyDescent="0.35">
      <c r="A6" s="45">
        <v>4</v>
      </c>
      <c r="B6" s="9">
        <v>54</v>
      </c>
      <c r="C6" s="1">
        <v>29</v>
      </c>
      <c r="D6" s="1">
        <v>75</v>
      </c>
      <c r="E6" s="1">
        <v>60</v>
      </c>
      <c r="F6" s="3">
        <v>70</v>
      </c>
    </row>
    <row r="7" spans="1:6" ht="15" thickBot="1" x14ac:dyDescent="0.35">
      <c r="A7" s="45">
        <v>5</v>
      </c>
      <c r="B7" s="10">
        <v>45</v>
      </c>
      <c r="C7" s="4">
        <v>32</v>
      </c>
      <c r="D7" s="4">
        <v>70</v>
      </c>
      <c r="E7" s="4">
        <v>62</v>
      </c>
      <c r="F7" s="5">
        <v>75</v>
      </c>
    </row>
    <row r="9" spans="1:6" ht="15" thickBot="1" x14ac:dyDescent="0.35"/>
    <row r="10" spans="1:6" ht="15" thickBot="1" x14ac:dyDescent="0.35">
      <c r="A10" s="14"/>
      <c r="B10" s="46" t="s">
        <v>22</v>
      </c>
      <c r="C10" s="47"/>
      <c r="D10" s="47"/>
      <c r="E10" s="47"/>
      <c r="F10" s="48"/>
    </row>
    <row r="11" spans="1:6" ht="15" thickBot="1" x14ac:dyDescent="0.35">
      <c r="A11" s="45" t="s">
        <v>21</v>
      </c>
      <c r="B11" s="42">
        <v>1</v>
      </c>
      <c r="C11" s="43">
        <v>2</v>
      </c>
      <c r="D11" s="43">
        <v>3</v>
      </c>
      <c r="E11" s="43">
        <v>4</v>
      </c>
      <c r="F11" s="44">
        <v>5</v>
      </c>
    </row>
    <row r="12" spans="1:6" ht="15" thickBot="1" x14ac:dyDescent="0.35">
      <c r="A12" s="45">
        <v>1</v>
      </c>
      <c r="B12" s="52">
        <v>0</v>
      </c>
      <c r="C12" s="18">
        <v>0</v>
      </c>
      <c r="D12" s="18">
        <v>0</v>
      </c>
      <c r="E12" s="18">
        <v>0</v>
      </c>
      <c r="F12" s="19">
        <v>1</v>
      </c>
    </row>
    <row r="13" spans="1:6" ht="15" thickBot="1" x14ac:dyDescent="0.35">
      <c r="A13" s="45">
        <v>2</v>
      </c>
      <c r="B13" s="52">
        <v>1</v>
      </c>
      <c r="C13" s="18">
        <v>0</v>
      </c>
      <c r="D13" s="18">
        <v>0</v>
      </c>
      <c r="E13" s="18">
        <v>0</v>
      </c>
      <c r="F13" s="19">
        <v>0</v>
      </c>
    </row>
    <row r="14" spans="1:6" ht="15" thickBot="1" x14ac:dyDescent="0.35">
      <c r="A14" s="45">
        <v>3</v>
      </c>
      <c r="B14" s="52">
        <v>0</v>
      </c>
      <c r="C14" s="18">
        <v>1</v>
      </c>
      <c r="D14" s="18">
        <v>0</v>
      </c>
      <c r="E14" s="18">
        <v>0</v>
      </c>
      <c r="F14" s="19">
        <v>0</v>
      </c>
    </row>
    <row r="15" spans="1:6" ht="15" thickBot="1" x14ac:dyDescent="0.35">
      <c r="A15" s="45">
        <v>4</v>
      </c>
      <c r="B15" s="52">
        <v>0</v>
      </c>
      <c r="C15" s="18">
        <v>0</v>
      </c>
      <c r="D15" s="18">
        <v>0</v>
      </c>
      <c r="E15" s="18">
        <v>1</v>
      </c>
      <c r="F15" s="19">
        <v>0</v>
      </c>
    </row>
    <row r="16" spans="1:6" ht="15" thickBot="1" x14ac:dyDescent="0.35">
      <c r="A16" s="45">
        <v>5</v>
      </c>
      <c r="B16" s="53">
        <v>0</v>
      </c>
      <c r="C16" s="54">
        <v>0</v>
      </c>
      <c r="D16" s="54">
        <v>1</v>
      </c>
      <c r="E16" s="54">
        <v>0</v>
      </c>
      <c r="F16" s="55">
        <v>0</v>
      </c>
    </row>
    <row r="17" spans="1:6" ht="15" thickBot="1" x14ac:dyDescent="0.35"/>
    <row r="18" spans="1:6" ht="15" thickBot="1" x14ac:dyDescent="0.35">
      <c r="A18" s="39" t="s">
        <v>24</v>
      </c>
      <c r="B18" s="40"/>
      <c r="C18" s="40"/>
      <c r="D18" s="40"/>
      <c r="E18" s="40"/>
      <c r="F18" s="41"/>
    </row>
    <row r="19" spans="1:6" ht="15" thickBot="1" x14ac:dyDescent="0.35">
      <c r="A19" s="14" t="s">
        <v>25</v>
      </c>
      <c r="B19" s="14" t="s">
        <v>13</v>
      </c>
      <c r="C19" s="14" t="s">
        <v>14</v>
      </c>
      <c r="D19" s="14" t="s">
        <v>26</v>
      </c>
      <c r="E19" s="14" t="s">
        <v>16</v>
      </c>
      <c r="F19" s="14" t="s">
        <v>17</v>
      </c>
    </row>
    <row r="20" spans="1:6" ht="15" thickBot="1" x14ac:dyDescent="0.35">
      <c r="A20" s="38" t="s">
        <v>31</v>
      </c>
      <c r="B20" s="26">
        <v>0</v>
      </c>
      <c r="C20" s="26">
        <f>SUM(B12:F12)</f>
        <v>1</v>
      </c>
      <c r="D20" s="26">
        <f>B20-C20</f>
        <v>-1</v>
      </c>
      <c r="E20" s="26" t="s">
        <v>18</v>
      </c>
      <c r="F20" s="49">
        <v>-1</v>
      </c>
    </row>
    <row r="21" spans="1:6" ht="15" thickBot="1" x14ac:dyDescent="0.35">
      <c r="A21" s="38" t="s">
        <v>27</v>
      </c>
      <c r="B21" s="12">
        <v>0</v>
      </c>
      <c r="C21" s="12">
        <f>SUM(B13:F13)</f>
        <v>1</v>
      </c>
      <c r="D21" s="12">
        <f t="shared" ref="D21:D29" si="0">B21-C21</f>
        <v>-1</v>
      </c>
      <c r="E21" s="12" t="s">
        <v>18</v>
      </c>
      <c r="F21" s="49">
        <v>-1</v>
      </c>
    </row>
    <row r="22" spans="1:6" ht="15" thickBot="1" x14ac:dyDescent="0.35">
      <c r="A22" s="38" t="s">
        <v>28</v>
      </c>
      <c r="B22" s="12">
        <v>0</v>
      </c>
      <c r="C22" s="12">
        <f>SUM(B14:F14)</f>
        <v>1</v>
      </c>
      <c r="D22" s="12">
        <f t="shared" si="0"/>
        <v>-1</v>
      </c>
      <c r="E22" s="12" t="s">
        <v>18</v>
      </c>
      <c r="F22" s="49">
        <v>-1</v>
      </c>
    </row>
    <row r="23" spans="1:6" ht="15" thickBot="1" x14ac:dyDescent="0.35">
      <c r="A23" s="38" t="s">
        <v>29</v>
      </c>
      <c r="B23" s="12">
        <v>0</v>
      </c>
      <c r="C23" s="12">
        <f>SUM(B15:F15)</f>
        <v>1</v>
      </c>
      <c r="D23" s="12">
        <f t="shared" si="0"/>
        <v>-1</v>
      </c>
      <c r="E23" s="12" t="s">
        <v>18</v>
      </c>
      <c r="F23" s="49">
        <v>-1</v>
      </c>
    </row>
    <row r="24" spans="1:6" ht="15" thickBot="1" x14ac:dyDescent="0.35">
      <c r="A24" s="38" t="s">
        <v>30</v>
      </c>
      <c r="B24" s="12">
        <v>0</v>
      </c>
      <c r="C24" s="12">
        <f>SUM(B16:F16)</f>
        <v>1</v>
      </c>
      <c r="D24" s="12">
        <f t="shared" si="0"/>
        <v>-1</v>
      </c>
      <c r="E24" s="12" t="s">
        <v>18</v>
      </c>
      <c r="F24" s="49">
        <v>-1</v>
      </c>
    </row>
    <row r="25" spans="1:6" ht="15" thickBot="1" x14ac:dyDescent="0.35">
      <c r="A25" s="38">
        <v>1</v>
      </c>
      <c r="B25" s="12">
        <f>SUM(B12:B16)</f>
        <v>1</v>
      </c>
      <c r="C25" s="12">
        <v>0</v>
      </c>
      <c r="D25" s="12">
        <f>B25-C25</f>
        <v>1</v>
      </c>
      <c r="E25" s="12" t="s">
        <v>18</v>
      </c>
      <c r="F25" s="50">
        <v>1</v>
      </c>
    </row>
    <row r="26" spans="1:6" ht="15" thickBot="1" x14ac:dyDescent="0.35">
      <c r="A26" s="38">
        <v>2</v>
      </c>
      <c r="B26" s="12">
        <f>SUM(C12:C16)</f>
        <v>1</v>
      </c>
      <c r="C26" s="12">
        <v>0</v>
      </c>
      <c r="D26" s="12">
        <f t="shared" si="0"/>
        <v>1</v>
      </c>
      <c r="E26" s="12" t="s">
        <v>18</v>
      </c>
      <c r="F26" s="50">
        <v>1</v>
      </c>
    </row>
    <row r="27" spans="1:6" ht="15" thickBot="1" x14ac:dyDescent="0.35">
      <c r="A27" s="38">
        <v>3</v>
      </c>
      <c r="B27" s="12">
        <f>SUM(D12:D16)</f>
        <v>1</v>
      </c>
      <c r="C27" s="12">
        <v>0</v>
      </c>
      <c r="D27" s="12">
        <f t="shared" si="0"/>
        <v>1</v>
      </c>
      <c r="E27" s="12" t="s">
        <v>18</v>
      </c>
      <c r="F27" s="50">
        <v>1</v>
      </c>
    </row>
    <row r="28" spans="1:6" ht="15" thickBot="1" x14ac:dyDescent="0.35">
      <c r="A28" s="38">
        <v>4</v>
      </c>
      <c r="B28" s="12">
        <f>SUM(E12:E16)</f>
        <v>1</v>
      </c>
      <c r="C28" s="12">
        <v>0</v>
      </c>
      <c r="D28" s="12">
        <f t="shared" si="0"/>
        <v>1</v>
      </c>
      <c r="E28" s="12" t="s">
        <v>18</v>
      </c>
      <c r="F28" s="50">
        <v>1</v>
      </c>
    </row>
    <row r="29" spans="1:6" ht="15" thickBot="1" x14ac:dyDescent="0.35">
      <c r="A29" s="38">
        <v>5</v>
      </c>
      <c r="B29" s="13">
        <f>SUM(F12:F16)</f>
        <v>1</v>
      </c>
      <c r="C29" s="13">
        <v>0</v>
      </c>
      <c r="D29" s="13">
        <f t="shared" si="0"/>
        <v>1</v>
      </c>
      <c r="E29" s="13" t="s">
        <v>18</v>
      </c>
      <c r="F29" s="51">
        <v>1</v>
      </c>
    </row>
    <row r="31" spans="1:6" x14ac:dyDescent="0.3">
      <c r="A31" s="1" t="s">
        <v>20</v>
      </c>
    </row>
    <row r="32" spans="1:6" x14ac:dyDescent="0.3">
      <c r="A32" s="56">
        <f>SUMPRODUCT(B12:F16,B3:F7)</f>
        <v>261</v>
      </c>
    </row>
  </sheetData>
  <mergeCells count="3">
    <mergeCell ref="B1:F1"/>
    <mergeCell ref="B10:F10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varrs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MacBride</dc:creator>
  <cp:lastModifiedBy>Erica MacBride</cp:lastModifiedBy>
  <dcterms:created xsi:type="dcterms:W3CDTF">2021-02-07T15:47:46Z</dcterms:created>
  <dcterms:modified xsi:type="dcterms:W3CDTF">2021-02-07T18:57:08Z</dcterms:modified>
</cp:coreProperties>
</file>