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410c2e6df7d96/Documents/BAN 501/"/>
    </mc:Choice>
  </mc:AlternateContent>
  <xr:revisionPtr revIDLastSave="809" documentId="8_{D2F334F6-8BFD-41AE-9425-5CBCE55480DB}" xr6:coauthVersionLast="46" xr6:coauthVersionMax="46" xr10:uidLastSave="{1D17AFC5-89EE-4E1D-89BA-12EA1789A09F}"/>
  <bookViews>
    <workbookView xWindow="-108" yWindow="-108" windowWidth="23256" windowHeight="12576" activeTab="6" xr2:uid="{BAF7CF1D-244E-4B88-A4F5-369A065AA231}"/>
  </bookViews>
  <sheets>
    <sheet name="Question 1" sheetId="7" r:id="rId1"/>
    <sheet name="Question 2" sheetId="4" r:id="rId2"/>
    <sheet name="Question 3" sheetId="3" r:id="rId3"/>
    <sheet name="Question 4" sheetId="2" r:id="rId4"/>
    <sheet name="Question 5" sheetId="5" r:id="rId5"/>
    <sheet name="Question 6" sheetId="6" r:id="rId6"/>
    <sheet name="Question 7" sheetId="1" r:id="rId7"/>
  </sheets>
  <definedNames>
    <definedName name="solver_adj" localSheetId="0" hidden="1">'Question 1'!$B$2:$B$7</definedName>
    <definedName name="solver_adj" localSheetId="1" hidden="1">'Question 2'!$B$3:$G$3</definedName>
    <definedName name="solver_adj" localSheetId="2" hidden="1">'Question 3'!$A$2:$A$17</definedName>
    <definedName name="solver_adj" localSheetId="3" hidden="1">'Question 4'!$C$16:$N$22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'Question 1'!$B$2:$B$7</definedName>
    <definedName name="solver_lhs1" localSheetId="1" hidden="1">'Question 2'!$B$3:$G$3</definedName>
    <definedName name="solver_lhs1" localSheetId="2" hidden="1">'Question 3'!$J$3:$J$15</definedName>
    <definedName name="solver_lhs1" localSheetId="3" hidden="1">'Question 4'!$C$16:$M$22</definedName>
    <definedName name="solver_lhs2" localSheetId="0" hidden="1">'Question 1'!$L$2:$L$6</definedName>
    <definedName name="solver_lhs2" localSheetId="1" hidden="1">'Question 2'!$H$10:$H$11</definedName>
    <definedName name="solver_lhs2" localSheetId="3" hidden="1">'Question 4'!$N$16:$N$22</definedName>
    <definedName name="solver_lhs3" localSheetId="1" hidden="1">'Question 2'!$H$5:$H$9</definedName>
    <definedName name="solver_lhs3" localSheetId="3" hidden="1">'Question 4'!$S$10:$S$20</definedName>
    <definedName name="solver_lhs4" localSheetId="3" hidden="1">'Question 4'!$S$3:$S$9</definedName>
    <definedName name="solver_lhs5" localSheetId="3" hidden="1">'Question 4'!$X$3:$X$9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1" hidden="1">3</definedName>
    <definedName name="solver_num" localSheetId="2" hidden="1">1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'Question 1'!$C$10</definedName>
    <definedName name="solver_opt" localSheetId="1" hidden="1">'Question 2'!$B$13</definedName>
    <definedName name="solver_opt" localSheetId="2" hidden="1">'Question 3'!$B$35</definedName>
    <definedName name="solver_opt" localSheetId="3" hidden="1">'Question 4'!$B$25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el1" localSheetId="0" hidden="1">1</definedName>
    <definedName name="solver_rel1" localSheetId="1" hidden="1">5</definedName>
    <definedName name="solver_rel1" localSheetId="2" hidden="1">2</definedName>
    <definedName name="solver_rel1" localSheetId="3" hidden="1">4</definedName>
    <definedName name="solver_rel2" localSheetId="0" hidden="1">2</definedName>
    <definedName name="solver_rel2" localSheetId="1" hidden="1">3</definedName>
    <definedName name="solver_rel2" localSheetId="3" hidden="1">5</definedName>
    <definedName name="solver_rel3" localSheetId="1" hidden="1">1</definedName>
    <definedName name="solver_rel3" localSheetId="3" hidden="1">2</definedName>
    <definedName name="solver_rel4" localSheetId="3" hidden="1">3</definedName>
    <definedName name="solver_rel5" localSheetId="3" hidden="1">1</definedName>
    <definedName name="solver_rhs1" localSheetId="0" hidden="1">'Question 1'!$E$2:$E$7</definedName>
    <definedName name="solver_rhs1" localSheetId="1" hidden="1">binary</definedName>
    <definedName name="solver_rhs1" localSheetId="2" hidden="1">'Question 3'!$L$3:$L$15</definedName>
    <definedName name="solver_rhs1" localSheetId="3" hidden="1">integer</definedName>
    <definedName name="solver_rhs2" localSheetId="0" hidden="1">'Question 1'!$N$2:$N$6</definedName>
    <definedName name="solver_rhs2" localSheetId="1" hidden="1">'Question 2'!$J$10:$J$11</definedName>
    <definedName name="solver_rhs2" localSheetId="3" hidden="1">binary</definedName>
    <definedName name="solver_rhs3" localSheetId="1" hidden="1">'Question 2'!$J$5:$J$9</definedName>
    <definedName name="solver_rhs3" localSheetId="3" hidden="1">'Question 4'!$U$10:$U$20</definedName>
    <definedName name="solver_rhs4" localSheetId="3" hidden="1">'Question 4'!$U$3:$U$9</definedName>
    <definedName name="solver_rhs5" localSheetId="3" hidden="1">'Question 4'!$Z$3:$Z$9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" l="1"/>
  <c r="S18" i="1"/>
  <c r="S24" i="1"/>
  <c r="S26" i="1"/>
  <c r="S34" i="1"/>
  <c r="S40" i="1"/>
  <c r="S46" i="1"/>
  <c r="S48" i="1"/>
  <c r="S56" i="1"/>
  <c r="S62" i="1"/>
  <c r="S66" i="1"/>
  <c r="S70" i="1"/>
  <c r="S78" i="1"/>
  <c r="S82" i="1"/>
  <c r="S88" i="1"/>
  <c r="S90" i="1"/>
  <c r="S98" i="1"/>
  <c r="S104" i="1"/>
  <c r="S110" i="1"/>
  <c r="S112" i="1"/>
  <c r="S120" i="1"/>
  <c r="S126" i="1"/>
  <c r="S130" i="1"/>
  <c r="S134" i="1"/>
  <c r="S142" i="1"/>
  <c r="S146" i="1"/>
  <c r="S152" i="1"/>
  <c r="S154" i="1"/>
  <c r="S162" i="1"/>
  <c r="S168" i="1"/>
  <c r="S174" i="1"/>
  <c r="S176" i="1"/>
  <c r="S184" i="1"/>
  <c r="S190" i="1"/>
  <c r="S194" i="1"/>
  <c r="S198" i="1"/>
  <c r="S6" i="1"/>
  <c r="D12" i="1"/>
  <c r="C13" i="1" s="1"/>
  <c r="D13" i="1" s="1"/>
  <c r="C14" i="1" s="1"/>
  <c r="D14" i="1" s="1"/>
  <c r="C15" i="1" s="1"/>
  <c r="D15" i="1" s="1"/>
  <c r="D6" i="1"/>
  <c r="C7" i="1" s="1"/>
  <c r="D7" i="1" s="1"/>
  <c r="C8" i="1" s="1"/>
  <c r="B13" i="4"/>
  <c r="H6" i="4"/>
  <c r="H7" i="4"/>
  <c r="H8" i="4"/>
  <c r="H9" i="4"/>
  <c r="H10" i="4"/>
  <c r="H11" i="4"/>
  <c r="H5" i="4"/>
  <c r="E6" i="6"/>
  <c r="E5" i="6"/>
  <c r="E4" i="6"/>
  <c r="E3" i="6"/>
  <c r="E2" i="6"/>
  <c r="B25" i="2"/>
  <c r="X4" i="2"/>
  <c r="X5" i="2"/>
  <c r="X6" i="2"/>
  <c r="X7" i="2"/>
  <c r="X8" i="2"/>
  <c r="X9" i="2"/>
  <c r="X3" i="2"/>
  <c r="R4" i="2"/>
  <c r="S4" i="2" s="1"/>
  <c r="R5" i="2"/>
  <c r="S5" i="2" s="1"/>
  <c r="R6" i="2"/>
  <c r="S6" i="2" s="1"/>
  <c r="R7" i="2"/>
  <c r="S7" i="2" s="1"/>
  <c r="R8" i="2"/>
  <c r="S8" i="2" s="1"/>
  <c r="R9" i="2"/>
  <c r="S9" i="2" s="1"/>
  <c r="R3" i="2"/>
  <c r="S3" i="2" s="1"/>
  <c r="Q20" i="2"/>
  <c r="S20" i="2" s="1"/>
  <c r="Q19" i="2"/>
  <c r="S19" i="2" s="1"/>
  <c r="Q18" i="2"/>
  <c r="S18" i="2" s="1"/>
  <c r="Q17" i="2"/>
  <c r="S17" i="2" s="1"/>
  <c r="Q16" i="2"/>
  <c r="S16" i="2" s="1"/>
  <c r="Q15" i="2"/>
  <c r="S15" i="2" s="1"/>
  <c r="Q14" i="2"/>
  <c r="S14" i="2" s="1"/>
  <c r="Q13" i="2"/>
  <c r="S13" i="2" s="1"/>
  <c r="Q12" i="2"/>
  <c r="S12" i="2" s="1"/>
  <c r="Q11" i="2"/>
  <c r="S11" i="2" s="1"/>
  <c r="Q10" i="2"/>
  <c r="S10" i="2" s="1"/>
  <c r="L21" i="3"/>
  <c r="B35" i="3"/>
  <c r="I4" i="3"/>
  <c r="I5" i="3"/>
  <c r="I6" i="3"/>
  <c r="I7" i="3"/>
  <c r="I8" i="3"/>
  <c r="I9" i="3"/>
  <c r="I10" i="3"/>
  <c r="I11" i="3"/>
  <c r="I12" i="3"/>
  <c r="I13" i="3"/>
  <c r="I14" i="3"/>
  <c r="I15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3" i="3"/>
  <c r="D17" i="5"/>
  <c r="D18" i="5"/>
  <c r="D16" i="5"/>
  <c r="C19" i="5"/>
  <c r="B19" i="5"/>
  <c r="D11" i="5"/>
  <c r="D12" i="5"/>
  <c r="D10" i="5"/>
  <c r="C11" i="5"/>
  <c r="C12" i="5"/>
  <c r="C10" i="5"/>
  <c r="B11" i="5"/>
  <c r="B12" i="5"/>
  <c r="B10" i="5"/>
  <c r="F5" i="5"/>
  <c r="F6" i="5"/>
  <c r="F4" i="5"/>
  <c r="D5" i="5"/>
  <c r="D6" i="5"/>
  <c r="D4" i="5"/>
  <c r="C10" i="7"/>
  <c r="K3" i="7"/>
  <c r="K4" i="7"/>
  <c r="K5" i="7"/>
  <c r="K6" i="7"/>
  <c r="K2" i="7"/>
  <c r="J3" i="7"/>
  <c r="J4" i="7"/>
  <c r="J5" i="7"/>
  <c r="J6" i="7"/>
  <c r="J2" i="7"/>
  <c r="S192" i="1" l="1"/>
  <c r="S170" i="1"/>
  <c r="S150" i="1"/>
  <c r="S128" i="1"/>
  <c r="S106" i="1"/>
  <c r="S86" i="1"/>
  <c r="S64" i="1"/>
  <c r="S42" i="1"/>
  <c r="S22" i="1"/>
  <c r="S186" i="1"/>
  <c r="S166" i="1"/>
  <c r="S144" i="1"/>
  <c r="S122" i="1"/>
  <c r="S102" i="1"/>
  <c r="S80" i="1"/>
  <c r="S58" i="1"/>
  <c r="S38" i="1"/>
  <c r="S16" i="1"/>
  <c r="S202" i="1"/>
  <c r="S182" i="1"/>
  <c r="S160" i="1"/>
  <c r="S138" i="1"/>
  <c r="S118" i="1"/>
  <c r="S96" i="1"/>
  <c r="S74" i="1"/>
  <c r="S54" i="1"/>
  <c r="S32" i="1"/>
  <c r="S10" i="1"/>
  <c r="S200" i="1"/>
  <c r="S178" i="1"/>
  <c r="S158" i="1"/>
  <c r="S136" i="1"/>
  <c r="S114" i="1"/>
  <c r="S94" i="1"/>
  <c r="S72" i="1"/>
  <c r="S50" i="1"/>
  <c r="S30" i="1"/>
  <c r="S8" i="1"/>
  <c r="S205" i="1"/>
  <c r="S197" i="1"/>
  <c r="S189" i="1"/>
  <c r="S181" i="1"/>
  <c r="S173" i="1"/>
  <c r="S165" i="1"/>
  <c r="S157" i="1"/>
  <c r="S149" i="1"/>
  <c r="S141" i="1"/>
  <c r="S133" i="1"/>
  <c r="S125" i="1"/>
  <c r="S117" i="1"/>
  <c r="S109" i="1"/>
  <c r="S101" i="1"/>
  <c r="S93" i="1"/>
  <c r="S85" i="1"/>
  <c r="S77" i="1"/>
  <c r="S69" i="1"/>
  <c r="S61" i="1"/>
  <c r="S53" i="1"/>
  <c r="S45" i="1"/>
  <c r="S37" i="1"/>
  <c r="S29" i="1"/>
  <c r="S21" i="1"/>
  <c r="S13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76" i="1"/>
  <c r="S68" i="1"/>
  <c r="S60" i="1"/>
  <c r="S52" i="1"/>
  <c r="S44" i="1"/>
  <c r="S36" i="1"/>
  <c r="S28" i="1"/>
  <c r="S20" i="1"/>
  <c r="S12" i="1"/>
  <c r="S203" i="1"/>
  <c r="S195" i="1"/>
  <c r="S187" i="1"/>
  <c r="S179" i="1"/>
  <c r="S171" i="1"/>
  <c r="S163" i="1"/>
  <c r="S155" i="1"/>
  <c r="S147" i="1"/>
  <c r="S139" i="1"/>
  <c r="S131" i="1"/>
  <c r="S123" i="1"/>
  <c r="S115" i="1"/>
  <c r="S107" i="1"/>
  <c r="S99" i="1"/>
  <c r="S91" i="1"/>
  <c r="S83" i="1"/>
  <c r="S75" i="1"/>
  <c r="S67" i="1"/>
  <c r="S59" i="1"/>
  <c r="S51" i="1"/>
  <c r="S43" i="1"/>
  <c r="S35" i="1"/>
  <c r="S27" i="1"/>
  <c r="S19" i="1"/>
  <c r="S11" i="1"/>
  <c r="S201" i="1"/>
  <c r="S193" i="1"/>
  <c r="S185" i="1"/>
  <c r="S177" i="1"/>
  <c r="S169" i="1"/>
  <c r="S161" i="1"/>
  <c r="S153" i="1"/>
  <c r="S145" i="1"/>
  <c r="S137" i="1"/>
  <c r="S129" i="1"/>
  <c r="S121" i="1"/>
  <c r="S113" i="1"/>
  <c r="S105" i="1"/>
  <c r="S97" i="1"/>
  <c r="S89" i="1"/>
  <c r="S81" i="1"/>
  <c r="S73" i="1"/>
  <c r="S65" i="1"/>
  <c r="S57" i="1"/>
  <c r="S49" i="1"/>
  <c r="S41" i="1"/>
  <c r="S33" i="1"/>
  <c r="S25" i="1"/>
  <c r="S17" i="1"/>
  <c r="S9" i="1"/>
  <c r="S199" i="1"/>
  <c r="S191" i="1"/>
  <c r="S183" i="1"/>
  <c r="S175" i="1"/>
  <c r="S167" i="1"/>
  <c r="S159" i="1"/>
  <c r="S151" i="1"/>
  <c r="S143" i="1"/>
  <c r="S135" i="1"/>
  <c r="S127" i="1"/>
  <c r="S119" i="1"/>
  <c r="S111" i="1"/>
  <c r="S103" i="1"/>
  <c r="S95" i="1"/>
  <c r="S87" i="1"/>
  <c r="S79" i="1"/>
  <c r="S71" i="1"/>
  <c r="S63" i="1"/>
  <c r="S55" i="1"/>
  <c r="S47" i="1"/>
  <c r="S39" i="1"/>
  <c r="S31" i="1"/>
  <c r="S23" i="1"/>
  <c r="S15" i="1"/>
  <c r="S7" i="1"/>
  <c r="P15" i="1"/>
  <c r="P55" i="1"/>
  <c r="P63" i="1"/>
  <c r="P79" i="1"/>
  <c r="P119" i="1"/>
  <c r="P167" i="1"/>
  <c r="P16" i="1"/>
  <c r="P24" i="1"/>
  <c r="P40" i="1"/>
  <c r="P160" i="1"/>
  <c r="P121" i="1"/>
  <c r="P129" i="1"/>
  <c r="P145" i="1"/>
  <c r="P185" i="1"/>
  <c r="P201" i="1"/>
  <c r="P106" i="1"/>
  <c r="P9" i="1"/>
  <c r="D8" i="1"/>
  <c r="C9" i="1" s="1"/>
  <c r="D9" i="1" s="1"/>
  <c r="C10" i="1" s="1"/>
  <c r="D10" i="1" s="1"/>
  <c r="P162" i="1"/>
  <c r="P74" i="1"/>
  <c r="P82" i="1"/>
  <c r="P51" i="1"/>
  <c r="P45" i="1"/>
  <c r="P125" i="1"/>
  <c r="P141" i="1"/>
  <c r="P189" i="1"/>
  <c r="P78" i="1"/>
  <c r="P110" i="1"/>
  <c r="P134" i="1"/>
  <c r="P122" i="1"/>
  <c r="P86" i="1"/>
  <c r="P102" i="1"/>
  <c r="P142" i="1"/>
  <c r="P170" i="1"/>
  <c r="P194" i="1"/>
  <c r="P163" i="1"/>
  <c r="P84" i="1"/>
  <c r="P92" i="1"/>
  <c r="P124" i="1"/>
  <c r="P148" i="1"/>
  <c r="J8" i="3"/>
  <c r="J10" i="3"/>
  <c r="J9" i="3"/>
  <c r="J11" i="3"/>
  <c r="J13" i="3"/>
  <c r="J12" i="3"/>
  <c r="J4" i="3"/>
  <c r="J15" i="3"/>
  <c r="J5" i="3"/>
  <c r="J3" i="3"/>
  <c r="J7" i="3"/>
  <c r="J14" i="3"/>
  <c r="J6" i="3"/>
  <c r="L3" i="7"/>
  <c r="L4" i="7"/>
  <c r="L6" i="7"/>
  <c r="L2" i="7"/>
  <c r="L5" i="7"/>
  <c r="P164" i="1" l="1"/>
  <c r="P173" i="1"/>
  <c r="P10" i="1"/>
  <c r="P177" i="1"/>
  <c r="P32" i="1"/>
  <c r="P83" i="1"/>
  <c r="P113" i="1"/>
  <c r="P151" i="1"/>
  <c r="P94" i="1"/>
  <c r="P138" i="1"/>
  <c r="P35" i="1"/>
  <c r="P25" i="1"/>
  <c r="P143" i="1"/>
  <c r="P158" i="1"/>
  <c r="P118" i="1"/>
  <c r="P62" i="1"/>
  <c r="P109" i="1"/>
  <c r="P182" i="1"/>
  <c r="P21" i="1"/>
  <c r="P26" i="1"/>
  <c r="P81" i="1"/>
  <c r="P123" i="1"/>
  <c r="P128" i="1"/>
  <c r="P204" i="1"/>
  <c r="P196" i="1"/>
  <c r="P76" i="1"/>
  <c r="P165" i="1"/>
  <c r="P68" i="1"/>
  <c r="P18" i="1"/>
  <c r="P152" i="1"/>
  <c r="P70" i="1"/>
  <c r="P116" i="1"/>
  <c r="P30" i="1"/>
  <c r="P69" i="1"/>
  <c r="P111" i="1"/>
  <c r="P132" i="1"/>
  <c r="P130" i="1"/>
  <c r="P14" i="1"/>
  <c r="P197" i="1"/>
  <c r="P61" i="1"/>
  <c r="P58" i="1"/>
  <c r="P178" i="1"/>
  <c r="P34" i="1"/>
  <c r="P60" i="1"/>
  <c r="P105" i="1"/>
  <c r="P101" i="1"/>
  <c r="P43" i="1"/>
  <c r="P57" i="1"/>
  <c r="P184" i="1"/>
  <c r="P120" i="1"/>
  <c r="P47" i="1"/>
  <c r="P67" i="1"/>
  <c r="P38" i="1"/>
  <c r="P28" i="1"/>
  <c r="P11" i="1"/>
  <c r="P202" i="1"/>
  <c r="P176" i="1"/>
  <c r="P96" i="1"/>
  <c r="P183" i="1"/>
  <c r="P103" i="1"/>
  <c r="P156" i="1"/>
  <c r="P180" i="1"/>
  <c r="P99" i="1"/>
  <c r="P205" i="1"/>
  <c r="P133" i="1"/>
  <c r="P29" i="1"/>
  <c r="P20" i="1"/>
  <c r="P146" i="1"/>
  <c r="P169" i="1"/>
  <c r="P168" i="1"/>
  <c r="P72" i="1"/>
  <c r="P175" i="1"/>
  <c r="P95" i="1"/>
  <c r="P77" i="1"/>
  <c r="P90" i="1"/>
  <c r="P17" i="1"/>
  <c r="P172" i="1"/>
  <c r="P171" i="1"/>
  <c r="P187" i="1"/>
  <c r="P59" i="1"/>
  <c r="P12" i="1"/>
  <c r="P98" i="1"/>
  <c r="P154" i="1"/>
  <c r="P161" i="1"/>
  <c r="P49" i="1"/>
  <c r="P56" i="1"/>
  <c r="P91" i="1"/>
  <c r="P115" i="1"/>
  <c r="P126" i="1"/>
  <c r="P13" i="1"/>
  <c r="P41" i="1"/>
  <c r="P48" i="1"/>
  <c r="P159" i="1"/>
  <c r="P190" i="1"/>
  <c r="P157" i="1"/>
  <c r="P52" i="1"/>
  <c r="P27" i="1"/>
  <c r="P50" i="1"/>
  <c r="P200" i="1"/>
  <c r="P112" i="1"/>
  <c r="P39" i="1"/>
  <c r="P203" i="1"/>
  <c r="P100" i="1"/>
  <c r="P186" i="1"/>
  <c r="P149" i="1"/>
  <c r="P44" i="1"/>
  <c r="P19" i="1"/>
  <c r="P42" i="1"/>
  <c r="P8" i="1"/>
  <c r="P104" i="1"/>
  <c r="P153" i="1"/>
  <c r="P88" i="1"/>
  <c r="P188" i="1"/>
  <c r="P140" i="1"/>
  <c r="P131" i="1"/>
  <c r="P174" i="1"/>
  <c r="P22" i="1"/>
  <c r="P85" i="1"/>
  <c r="P193" i="1"/>
  <c r="P65" i="1"/>
  <c r="P192" i="1"/>
  <c r="P64" i="1"/>
  <c r="P191" i="1"/>
  <c r="P127" i="1"/>
  <c r="P108" i="1"/>
  <c r="P139" i="1"/>
  <c r="P155" i="1"/>
  <c r="P107" i="1"/>
  <c r="P198" i="1"/>
  <c r="P181" i="1"/>
  <c r="P117" i="1"/>
  <c r="P53" i="1"/>
  <c r="P66" i="1"/>
  <c r="P114" i="1"/>
  <c r="P97" i="1"/>
  <c r="P33" i="1"/>
  <c r="P31" i="1"/>
  <c r="P23" i="1"/>
  <c r="P75" i="1"/>
  <c r="P195" i="1"/>
  <c r="P6" i="1"/>
  <c r="P166" i="1"/>
  <c r="P46" i="1"/>
  <c r="P37" i="1"/>
  <c r="P36" i="1"/>
  <c r="P144" i="1"/>
  <c r="P80" i="1"/>
  <c r="P89" i="1"/>
  <c r="P87" i="1"/>
  <c r="P147" i="1"/>
  <c r="P179" i="1"/>
  <c r="P54" i="1"/>
  <c r="P150" i="1"/>
  <c r="P93" i="1"/>
  <c r="P137" i="1"/>
  <c r="P73" i="1"/>
  <c r="P136" i="1"/>
  <c r="P199" i="1"/>
  <c r="P135" i="1"/>
  <c r="P71" i="1"/>
  <c r="P7" i="1"/>
  <c r="Q6" i="1" l="1"/>
  <c r="R6" i="1" l="1"/>
  <c r="Q7" i="1"/>
  <c r="U6" i="1" l="1"/>
  <c r="T6" i="1"/>
  <c r="R7" i="1" s="1"/>
  <c r="W7" i="1" s="1"/>
  <c r="W6" i="1"/>
  <c r="Q8" i="1"/>
  <c r="Q9" i="1" s="1"/>
  <c r="V6" i="1" l="1"/>
  <c r="T7" i="1"/>
  <c r="R8" i="1" s="1"/>
  <c r="U8" i="1" s="1"/>
  <c r="V8" i="1" s="1"/>
  <c r="U7" i="1"/>
  <c r="Q10" i="1"/>
  <c r="V7" i="1" l="1"/>
  <c r="W8" i="1"/>
  <c r="T8" i="1"/>
  <c r="R9" i="1" s="1"/>
  <c r="Q11" i="1"/>
  <c r="T9" i="1" l="1"/>
  <c r="R10" i="1" s="1"/>
  <c r="T10" i="1" s="1"/>
  <c r="R11" i="1" s="1"/>
  <c r="W11" i="1" s="1"/>
  <c r="W9" i="1"/>
  <c r="U9" i="1"/>
  <c r="Q12" i="1"/>
  <c r="W10" i="1" l="1"/>
  <c r="U10" i="1"/>
  <c r="V10" i="1" s="1"/>
  <c r="V9" i="1"/>
  <c r="T11" i="1"/>
  <c r="R12" i="1" s="1"/>
  <c r="W12" i="1" s="1"/>
  <c r="U11" i="1"/>
  <c r="V11" i="1" s="1"/>
  <c r="Q13" i="1"/>
  <c r="T12" i="1" l="1"/>
  <c r="R13" i="1" s="1"/>
  <c r="W13" i="1" s="1"/>
  <c r="U12" i="1"/>
  <c r="Q14" i="1"/>
  <c r="V12" i="1" l="1"/>
  <c r="T13" i="1"/>
  <c r="R14" i="1" s="1"/>
  <c r="W14" i="1" s="1"/>
  <c r="U13" i="1"/>
  <c r="V13" i="1" s="1"/>
  <c r="Q15" i="1"/>
  <c r="T14" i="1" l="1"/>
  <c r="R15" i="1" s="1"/>
  <c r="W15" i="1" s="1"/>
  <c r="U14" i="1"/>
  <c r="V14" i="1" s="1"/>
  <c r="Q16" i="1"/>
  <c r="T15" i="1" l="1"/>
  <c r="R16" i="1" s="1"/>
  <c r="W16" i="1" s="1"/>
  <c r="U15" i="1"/>
  <c r="V15" i="1" s="1"/>
  <c r="Q17" i="1"/>
  <c r="T16" i="1" l="1"/>
  <c r="R17" i="1" s="1"/>
  <c r="W17" i="1" s="1"/>
  <c r="U16" i="1"/>
  <c r="V16" i="1" s="1"/>
  <c r="Q18" i="1"/>
  <c r="T17" i="1" l="1"/>
  <c r="R18" i="1" s="1"/>
  <c r="W18" i="1" s="1"/>
  <c r="U17" i="1"/>
  <c r="V17" i="1" s="1"/>
  <c r="Q19" i="1"/>
  <c r="T18" i="1" l="1"/>
  <c r="R19" i="1" s="1"/>
  <c r="W19" i="1" s="1"/>
  <c r="U18" i="1"/>
  <c r="V18" i="1" s="1"/>
  <c r="Q20" i="1"/>
  <c r="T19" i="1" l="1"/>
  <c r="R20" i="1" s="1"/>
  <c r="W20" i="1" s="1"/>
  <c r="U19" i="1"/>
  <c r="V19" i="1" s="1"/>
  <c r="Q21" i="1"/>
  <c r="T20" i="1" l="1"/>
  <c r="R21" i="1" s="1"/>
  <c r="W21" i="1" s="1"/>
  <c r="U20" i="1"/>
  <c r="V20" i="1" s="1"/>
  <c r="Q22" i="1"/>
  <c r="T21" i="1" l="1"/>
  <c r="R22" i="1" s="1"/>
  <c r="W22" i="1" s="1"/>
  <c r="U21" i="1"/>
  <c r="V21" i="1" s="1"/>
  <c r="Q23" i="1"/>
  <c r="T22" i="1" l="1"/>
  <c r="R23" i="1" s="1"/>
  <c r="W23" i="1" s="1"/>
  <c r="U22" i="1"/>
  <c r="V22" i="1" s="1"/>
  <c r="Q24" i="1"/>
  <c r="T23" i="1" l="1"/>
  <c r="R24" i="1" s="1"/>
  <c r="W24" i="1" s="1"/>
  <c r="U23" i="1"/>
  <c r="V23" i="1" s="1"/>
  <c r="Q25" i="1"/>
  <c r="T24" i="1" l="1"/>
  <c r="R25" i="1" s="1"/>
  <c r="W25" i="1" s="1"/>
  <c r="U24" i="1"/>
  <c r="V24" i="1" s="1"/>
  <c r="Q26" i="1"/>
  <c r="T25" i="1" l="1"/>
  <c r="R26" i="1" s="1"/>
  <c r="W26" i="1" s="1"/>
  <c r="U25" i="1"/>
  <c r="V25" i="1" s="1"/>
  <c r="Q27" i="1"/>
  <c r="T26" i="1" l="1"/>
  <c r="R27" i="1" s="1"/>
  <c r="W27" i="1" s="1"/>
  <c r="U26" i="1"/>
  <c r="V26" i="1" s="1"/>
  <c r="Q28" i="1"/>
  <c r="T27" i="1" l="1"/>
  <c r="R28" i="1" s="1"/>
  <c r="W28" i="1" s="1"/>
  <c r="U27" i="1"/>
  <c r="V27" i="1" s="1"/>
  <c r="Q29" i="1"/>
  <c r="T28" i="1" l="1"/>
  <c r="R29" i="1" s="1"/>
  <c r="W29" i="1" s="1"/>
  <c r="U28" i="1"/>
  <c r="V28" i="1" s="1"/>
  <c r="Q30" i="1"/>
  <c r="T29" i="1" l="1"/>
  <c r="R30" i="1" s="1"/>
  <c r="W30" i="1" s="1"/>
  <c r="U29" i="1"/>
  <c r="V29" i="1" s="1"/>
  <c r="Q31" i="1"/>
  <c r="T30" i="1" l="1"/>
  <c r="R31" i="1" s="1"/>
  <c r="W31" i="1" s="1"/>
  <c r="U30" i="1"/>
  <c r="V30" i="1" s="1"/>
  <c r="Q32" i="1"/>
  <c r="T31" i="1" l="1"/>
  <c r="R32" i="1" s="1"/>
  <c r="W32" i="1" s="1"/>
  <c r="U31" i="1"/>
  <c r="V31" i="1" s="1"/>
  <c r="Q33" i="1"/>
  <c r="T32" i="1" l="1"/>
  <c r="R33" i="1" s="1"/>
  <c r="W33" i="1" s="1"/>
  <c r="U32" i="1"/>
  <c r="V32" i="1" s="1"/>
  <c r="Q34" i="1"/>
  <c r="T33" i="1" l="1"/>
  <c r="R34" i="1" s="1"/>
  <c r="W34" i="1" s="1"/>
  <c r="U33" i="1"/>
  <c r="V33" i="1" s="1"/>
  <c r="Q35" i="1"/>
  <c r="T34" i="1" l="1"/>
  <c r="R35" i="1" s="1"/>
  <c r="W35" i="1" s="1"/>
  <c r="U34" i="1"/>
  <c r="V34" i="1" s="1"/>
  <c r="Q36" i="1"/>
  <c r="T35" i="1" l="1"/>
  <c r="R36" i="1" s="1"/>
  <c r="W36" i="1" s="1"/>
  <c r="U35" i="1"/>
  <c r="V35" i="1" s="1"/>
  <c r="Q37" i="1"/>
  <c r="T36" i="1" l="1"/>
  <c r="R37" i="1" s="1"/>
  <c r="W37" i="1" s="1"/>
  <c r="U36" i="1"/>
  <c r="V36" i="1" s="1"/>
  <c r="Q38" i="1"/>
  <c r="T37" i="1" l="1"/>
  <c r="R38" i="1" s="1"/>
  <c r="W38" i="1" s="1"/>
  <c r="U37" i="1"/>
  <c r="V37" i="1" s="1"/>
  <c r="Q39" i="1"/>
  <c r="T38" i="1" l="1"/>
  <c r="R39" i="1" s="1"/>
  <c r="W39" i="1" s="1"/>
  <c r="U38" i="1"/>
  <c r="V38" i="1" s="1"/>
  <c r="Q40" i="1"/>
  <c r="T39" i="1" l="1"/>
  <c r="R40" i="1" s="1"/>
  <c r="W40" i="1" s="1"/>
  <c r="U39" i="1"/>
  <c r="V39" i="1" s="1"/>
  <c r="Q41" i="1"/>
  <c r="T40" i="1" l="1"/>
  <c r="R41" i="1" s="1"/>
  <c r="W41" i="1" s="1"/>
  <c r="U40" i="1"/>
  <c r="V40" i="1" s="1"/>
  <c r="Q42" i="1"/>
  <c r="T41" i="1" l="1"/>
  <c r="R42" i="1" s="1"/>
  <c r="W42" i="1" s="1"/>
  <c r="U41" i="1"/>
  <c r="V41" i="1" s="1"/>
  <c r="Q43" i="1"/>
  <c r="T42" i="1" l="1"/>
  <c r="R43" i="1" s="1"/>
  <c r="W43" i="1" s="1"/>
  <c r="U42" i="1"/>
  <c r="V42" i="1" s="1"/>
  <c r="Q44" i="1"/>
  <c r="T43" i="1" l="1"/>
  <c r="R44" i="1" s="1"/>
  <c r="W44" i="1" s="1"/>
  <c r="U43" i="1"/>
  <c r="V43" i="1" s="1"/>
  <c r="Q45" i="1"/>
  <c r="T44" i="1" l="1"/>
  <c r="R45" i="1" s="1"/>
  <c r="W45" i="1" s="1"/>
  <c r="U44" i="1"/>
  <c r="V44" i="1" s="1"/>
  <c r="Q46" i="1"/>
  <c r="T45" i="1" l="1"/>
  <c r="R46" i="1" s="1"/>
  <c r="W46" i="1" s="1"/>
  <c r="U45" i="1"/>
  <c r="V45" i="1" s="1"/>
  <c r="Q47" i="1"/>
  <c r="T46" i="1" l="1"/>
  <c r="R47" i="1" s="1"/>
  <c r="W47" i="1" s="1"/>
  <c r="U46" i="1"/>
  <c r="V46" i="1" s="1"/>
  <c r="Q48" i="1"/>
  <c r="T47" i="1" l="1"/>
  <c r="R48" i="1" s="1"/>
  <c r="W48" i="1" s="1"/>
  <c r="U47" i="1"/>
  <c r="V47" i="1" s="1"/>
  <c r="Q49" i="1"/>
  <c r="T48" i="1" l="1"/>
  <c r="R49" i="1" s="1"/>
  <c r="W49" i="1" s="1"/>
  <c r="U48" i="1"/>
  <c r="V48" i="1" s="1"/>
  <c r="Q50" i="1"/>
  <c r="T49" i="1" l="1"/>
  <c r="R50" i="1" s="1"/>
  <c r="W50" i="1" s="1"/>
  <c r="U49" i="1"/>
  <c r="V49" i="1" s="1"/>
  <c r="Q51" i="1"/>
  <c r="T50" i="1" l="1"/>
  <c r="R51" i="1" s="1"/>
  <c r="W51" i="1" s="1"/>
  <c r="U50" i="1"/>
  <c r="V50" i="1" s="1"/>
  <c r="Q52" i="1"/>
  <c r="T51" i="1" l="1"/>
  <c r="R52" i="1" s="1"/>
  <c r="W52" i="1" s="1"/>
  <c r="U51" i="1"/>
  <c r="V51" i="1" s="1"/>
  <c r="Q53" i="1"/>
  <c r="T52" i="1" l="1"/>
  <c r="R53" i="1" s="1"/>
  <c r="W53" i="1" s="1"/>
  <c r="U52" i="1"/>
  <c r="V52" i="1" s="1"/>
  <c r="Q54" i="1"/>
  <c r="T53" i="1" l="1"/>
  <c r="R54" i="1" s="1"/>
  <c r="W54" i="1" s="1"/>
  <c r="U53" i="1"/>
  <c r="V53" i="1" s="1"/>
  <c r="Q55" i="1"/>
  <c r="T54" i="1" l="1"/>
  <c r="R55" i="1" s="1"/>
  <c r="W55" i="1" s="1"/>
  <c r="U54" i="1"/>
  <c r="V54" i="1" s="1"/>
  <c r="Q56" i="1"/>
  <c r="T55" i="1" l="1"/>
  <c r="R56" i="1" s="1"/>
  <c r="W56" i="1" s="1"/>
  <c r="U55" i="1"/>
  <c r="V55" i="1" s="1"/>
  <c r="Q57" i="1"/>
  <c r="T56" i="1" l="1"/>
  <c r="R57" i="1" s="1"/>
  <c r="W57" i="1" s="1"/>
  <c r="U56" i="1"/>
  <c r="V56" i="1" s="1"/>
  <c r="Q58" i="1"/>
  <c r="T57" i="1" l="1"/>
  <c r="R58" i="1" s="1"/>
  <c r="W58" i="1" s="1"/>
  <c r="U57" i="1"/>
  <c r="V57" i="1" s="1"/>
  <c r="Q59" i="1"/>
  <c r="T58" i="1" l="1"/>
  <c r="R59" i="1" s="1"/>
  <c r="W59" i="1" s="1"/>
  <c r="U58" i="1"/>
  <c r="V58" i="1" s="1"/>
  <c r="Q60" i="1"/>
  <c r="T59" i="1" l="1"/>
  <c r="R60" i="1" s="1"/>
  <c r="W60" i="1" s="1"/>
  <c r="U59" i="1"/>
  <c r="V59" i="1" s="1"/>
  <c r="Q61" i="1"/>
  <c r="T60" i="1" l="1"/>
  <c r="R61" i="1" s="1"/>
  <c r="W61" i="1" s="1"/>
  <c r="U60" i="1"/>
  <c r="V60" i="1" s="1"/>
  <c r="Q62" i="1"/>
  <c r="T61" i="1" l="1"/>
  <c r="R62" i="1" s="1"/>
  <c r="W62" i="1" s="1"/>
  <c r="U61" i="1"/>
  <c r="V61" i="1" s="1"/>
  <c r="Q63" i="1"/>
  <c r="T62" i="1" l="1"/>
  <c r="R63" i="1" s="1"/>
  <c r="W63" i="1" s="1"/>
  <c r="U62" i="1"/>
  <c r="V62" i="1" s="1"/>
  <c r="Q64" i="1"/>
  <c r="T63" i="1" l="1"/>
  <c r="R64" i="1" s="1"/>
  <c r="W64" i="1" s="1"/>
  <c r="U63" i="1"/>
  <c r="V63" i="1" s="1"/>
  <c r="Q65" i="1"/>
  <c r="T64" i="1" l="1"/>
  <c r="R65" i="1" s="1"/>
  <c r="W65" i="1" s="1"/>
  <c r="U64" i="1"/>
  <c r="V64" i="1" s="1"/>
  <c r="Q66" i="1"/>
  <c r="T65" i="1" l="1"/>
  <c r="R66" i="1" s="1"/>
  <c r="W66" i="1" s="1"/>
  <c r="U65" i="1"/>
  <c r="V65" i="1" s="1"/>
  <c r="Q67" i="1"/>
  <c r="T66" i="1" l="1"/>
  <c r="R67" i="1" s="1"/>
  <c r="W67" i="1" s="1"/>
  <c r="U66" i="1"/>
  <c r="V66" i="1" s="1"/>
  <c r="Q68" i="1"/>
  <c r="T67" i="1" l="1"/>
  <c r="R68" i="1" s="1"/>
  <c r="W68" i="1" s="1"/>
  <c r="U67" i="1"/>
  <c r="V67" i="1" s="1"/>
  <c r="Q69" i="1"/>
  <c r="T68" i="1" l="1"/>
  <c r="R69" i="1" s="1"/>
  <c r="W69" i="1" s="1"/>
  <c r="U68" i="1"/>
  <c r="V68" i="1" s="1"/>
  <c r="Q70" i="1"/>
  <c r="T69" i="1" l="1"/>
  <c r="R70" i="1" s="1"/>
  <c r="W70" i="1" s="1"/>
  <c r="U69" i="1"/>
  <c r="V69" i="1" s="1"/>
  <c r="Q71" i="1"/>
  <c r="T70" i="1" l="1"/>
  <c r="R71" i="1" s="1"/>
  <c r="W71" i="1" s="1"/>
  <c r="U70" i="1"/>
  <c r="V70" i="1" s="1"/>
  <c r="Q72" i="1"/>
  <c r="T71" i="1" l="1"/>
  <c r="R72" i="1" s="1"/>
  <c r="W72" i="1" s="1"/>
  <c r="U71" i="1"/>
  <c r="V71" i="1" s="1"/>
  <c r="Q73" i="1"/>
  <c r="T72" i="1" l="1"/>
  <c r="R73" i="1" s="1"/>
  <c r="W73" i="1" s="1"/>
  <c r="U72" i="1"/>
  <c r="V72" i="1" s="1"/>
  <c r="Q74" i="1"/>
  <c r="T73" i="1" l="1"/>
  <c r="R74" i="1" s="1"/>
  <c r="W74" i="1" s="1"/>
  <c r="U73" i="1"/>
  <c r="V73" i="1" s="1"/>
  <c r="Q75" i="1"/>
  <c r="T74" i="1" l="1"/>
  <c r="R75" i="1" s="1"/>
  <c r="W75" i="1" s="1"/>
  <c r="U74" i="1"/>
  <c r="V74" i="1" s="1"/>
  <c r="Q76" i="1"/>
  <c r="T75" i="1" l="1"/>
  <c r="R76" i="1" s="1"/>
  <c r="W76" i="1" s="1"/>
  <c r="U75" i="1"/>
  <c r="V75" i="1" s="1"/>
  <c r="Q77" i="1"/>
  <c r="T76" i="1" l="1"/>
  <c r="R77" i="1" s="1"/>
  <c r="W77" i="1" s="1"/>
  <c r="U76" i="1"/>
  <c r="V76" i="1" s="1"/>
  <c r="Q78" i="1"/>
  <c r="T77" i="1" l="1"/>
  <c r="R78" i="1" s="1"/>
  <c r="W78" i="1" s="1"/>
  <c r="U77" i="1"/>
  <c r="V77" i="1" s="1"/>
  <c r="Q79" i="1"/>
  <c r="T78" i="1" l="1"/>
  <c r="R79" i="1" s="1"/>
  <c r="W79" i="1" s="1"/>
  <c r="U78" i="1"/>
  <c r="V78" i="1" s="1"/>
  <c r="Q80" i="1"/>
  <c r="T79" i="1" l="1"/>
  <c r="R80" i="1" s="1"/>
  <c r="W80" i="1" s="1"/>
  <c r="U79" i="1"/>
  <c r="V79" i="1" s="1"/>
  <c r="Q81" i="1"/>
  <c r="T80" i="1" l="1"/>
  <c r="R81" i="1" s="1"/>
  <c r="W81" i="1" s="1"/>
  <c r="U80" i="1"/>
  <c r="V80" i="1" s="1"/>
  <c r="Q82" i="1"/>
  <c r="T81" i="1" l="1"/>
  <c r="R82" i="1" s="1"/>
  <c r="W82" i="1" s="1"/>
  <c r="U81" i="1"/>
  <c r="V81" i="1" s="1"/>
  <c r="Q83" i="1"/>
  <c r="T82" i="1" l="1"/>
  <c r="R83" i="1" s="1"/>
  <c r="W83" i="1" s="1"/>
  <c r="U82" i="1"/>
  <c r="V82" i="1" s="1"/>
  <c r="Q84" i="1"/>
  <c r="T83" i="1" l="1"/>
  <c r="R84" i="1" s="1"/>
  <c r="W84" i="1" s="1"/>
  <c r="U83" i="1"/>
  <c r="V83" i="1" s="1"/>
  <c r="Q85" i="1"/>
  <c r="T84" i="1" l="1"/>
  <c r="R85" i="1" s="1"/>
  <c r="W85" i="1" s="1"/>
  <c r="U84" i="1"/>
  <c r="V84" i="1" s="1"/>
  <c r="Q86" i="1"/>
  <c r="T85" i="1" l="1"/>
  <c r="R86" i="1" s="1"/>
  <c r="W86" i="1" s="1"/>
  <c r="U85" i="1"/>
  <c r="V85" i="1" s="1"/>
  <c r="Q87" i="1"/>
  <c r="T86" i="1" l="1"/>
  <c r="R87" i="1" s="1"/>
  <c r="W87" i="1" s="1"/>
  <c r="U86" i="1"/>
  <c r="V86" i="1" s="1"/>
  <c r="Q88" i="1"/>
  <c r="T87" i="1" l="1"/>
  <c r="R88" i="1" s="1"/>
  <c r="W88" i="1" s="1"/>
  <c r="U87" i="1"/>
  <c r="V87" i="1" s="1"/>
  <c r="Q89" i="1"/>
  <c r="T88" i="1" l="1"/>
  <c r="R89" i="1" s="1"/>
  <c r="W89" i="1" s="1"/>
  <c r="U88" i="1"/>
  <c r="V88" i="1" s="1"/>
  <c r="Q90" i="1"/>
  <c r="T89" i="1" l="1"/>
  <c r="R90" i="1" s="1"/>
  <c r="W90" i="1" s="1"/>
  <c r="U89" i="1"/>
  <c r="V89" i="1" s="1"/>
  <c r="Q91" i="1"/>
  <c r="T90" i="1" l="1"/>
  <c r="R91" i="1" s="1"/>
  <c r="W91" i="1" s="1"/>
  <c r="U90" i="1"/>
  <c r="V90" i="1" s="1"/>
  <c r="Q92" i="1"/>
  <c r="T91" i="1" l="1"/>
  <c r="R92" i="1" s="1"/>
  <c r="W92" i="1" s="1"/>
  <c r="U91" i="1"/>
  <c r="V91" i="1" s="1"/>
  <c r="Q93" i="1"/>
  <c r="T92" i="1" l="1"/>
  <c r="R93" i="1" s="1"/>
  <c r="W93" i="1" s="1"/>
  <c r="U92" i="1"/>
  <c r="V92" i="1" s="1"/>
  <c r="Q94" i="1"/>
  <c r="T93" i="1" l="1"/>
  <c r="R94" i="1" s="1"/>
  <c r="W94" i="1" s="1"/>
  <c r="U93" i="1"/>
  <c r="V93" i="1" s="1"/>
  <c r="Q95" i="1"/>
  <c r="T94" i="1" l="1"/>
  <c r="R95" i="1" s="1"/>
  <c r="W95" i="1" s="1"/>
  <c r="U94" i="1"/>
  <c r="V94" i="1" s="1"/>
  <c r="Q96" i="1"/>
  <c r="T95" i="1" l="1"/>
  <c r="R96" i="1" s="1"/>
  <c r="W96" i="1" s="1"/>
  <c r="U95" i="1"/>
  <c r="V95" i="1" s="1"/>
  <c r="Q97" i="1"/>
  <c r="T96" i="1" l="1"/>
  <c r="R97" i="1" s="1"/>
  <c r="W97" i="1" s="1"/>
  <c r="U96" i="1"/>
  <c r="V96" i="1" s="1"/>
  <c r="Q98" i="1"/>
  <c r="T97" i="1" l="1"/>
  <c r="R98" i="1" s="1"/>
  <c r="W98" i="1" s="1"/>
  <c r="U97" i="1"/>
  <c r="V97" i="1" s="1"/>
  <c r="Q99" i="1"/>
  <c r="T98" i="1" l="1"/>
  <c r="R99" i="1" s="1"/>
  <c r="W99" i="1" s="1"/>
  <c r="U98" i="1"/>
  <c r="V98" i="1" s="1"/>
  <c r="Q100" i="1"/>
  <c r="T99" i="1" l="1"/>
  <c r="R100" i="1" s="1"/>
  <c r="W100" i="1" s="1"/>
  <c r="U99" i="1"/>
  <c r="V99" i="1" s="1"/>
  <c r="Q101" i="1"/>
  <c r="T100" i="1" l="1"/>
  <c r="R101" i="1" s="1"/>
  <c r="W101" i="1" s="1"/>
  <c r="U100" i="1"/>
  <c r="V100" i="1" s="1"/>
  <c r="Q102" i="1"/>
  <c r="T101" i="1" l="1"/>
  <c r="R102" i="1" s="1"/>
  <c r="W102" i="1" s="1"/>
  <c r="U101" i="1"/>
  <c r="V101" i="1" s="1"/>
  <c r="Q103" i="1"/>
  <c r="T102" i="1" l="1"/>
  <c r="R103" i="1" s="1"/>
  <c r="W103" i="1" s="1"/>
  <c r="U102" i="1"/>
  <c r="V102" i="1" s="1"/>
  <c r="Q104" i="1"/>
  <c r="T103" i="1" l="1"/>
  <c r="R104" i="1" s="1"/>
  <c r="W104" i="1" s="1"/>
  <c r="U103" i="1"/>
  <c r="V103" i="1" s="1"/>
  <c r="Q105" i="1"/>
  <c r="T104" i="1" l="1"/>
  <c r="R105" i="1" s="1"/>
  <c r="W105" i="1" s="1"/>
  <c r="U104" i="1"/>
  <c r="V104" i="1" s="1"/>
  <c r="Q106" i="1"/>
  <c r="T105" i="1" l="1"/>
  <c r="R106" i="1" s="1"/>
  <c r="W106" i="1" s="1"/>
  <c r="U105" i="1"/>
  <c r="V105" i="1" s="1"/>
  <c r="Q107" i="1"/>
  <c r="T106" i="1" l="1"/>
  <c r="R107" i="1" s="1"/>
  <c r="W107" i="1" s="1"/>
  <c r="U106" i="1"/>
  <c r="V106" i="1" s="1"/>
  <c r="Q108" i="1"/>
  <c r="T107" i="1" l="1"/>
  <c r="R108" i="1" s="1"/>
  <c r="W108" i="1" s="1"/>
  <c r="U107" i="1"/>
  <c r="V107" i="1" s="1"/>
  <c r="Q109" i="1"/>
  <c r="T108" i="1" l="1"/>
  <c r="R109" i="1" s="1"/>
  <c r="W109" i="1" s="1"/>
  <c r="U108" i="1"/>
  <c r="V108" i="1" s="1"/>
  <c r="Q110" i="1"/>
  <c r="T109" i="1" l="1"/>
  <c r="R110" i="1" s="1"/>
  <c r="W110" i="1" s="1"/>
  <c r="U109" i="1"/>
  <c r="V109" i="1" s="1"/>
  <c r="Q111" i="1"/>
  <c r="T110" i="1" l="1"/>
  <c r="R111" i="1" s="1"/>
  <c r="W111" i="1" s="1"/>
  <c r="U110" i="1"/>
  <c r="V110" i="1" s="1"/>
  <c r="Q112" i="1"/>
  <c r="T111" i="1" l="1"/>
  <c r="R112" i="1" s="1"/>
  <c r="W112" i="1" s="1"/>
  <c r="U111" i="1"/>
  <c r="V111" i="1" s="1"/>
  <c r="Q113" i="1"/>
  <c r="T112" i="1" l="1"/>
  <c r="R113" i="1" s="1"/>
  <c r="W113" i="1" s="1"/>
  <c r="U112" i="1"/>
  <c r="V112" i="1" s="1"/>
  <c r="Q114" i="1"/>
  <c r="T113" i="1" l="1"/>
  <c r="R114" i="1" s="1"/>
  <c r="W114" i="1" s="1"/>
  <c r="U113" i="1"/>
  <c r="V113" i="1" s="1"/>
  <c r="Q115" i="1"/>
  <c r="T114" i="1" l="1"/>
  <c r="R115" i="1" s="1"/>
  <c r="W115" i="1" s="1"/>
  <c r="U114" i="1"/>
  <c r="V114" i="1" s="1"/>
  <c r="Q116" i="1"/>
  <c r="T115" i="1" l="1"/>
  <c r="R116" i="1" s="1"/>
  <c r="W116" i="1" s="1"/>
  <c r="U115" i="1"/>
  <c r="V115" i="1" s="1"/>
  <c r="Q117" i="1"/>
  <c r="T116" i="1" l="1"/>
  <c r="R117" i="1" s="1"/>
  <c r="W117" i="1" s="1"/>
  <c r="U116" i="1"/>
  <c r="V116" i="1" s="1"/>
  <c r="Q118" i="1"/>
  <c r="T117" i="1" l="1"/>
  <c r="R118" i="1" s="1"/>
  <c r="W118" i="1" s="1"/>
  <c r="U117" i="1"/>
  <c r="V117" i="1" s="1"/>
  <c r="Q119" i="1"/>
  <c r="T118" i="1" l="1"/>
  <c r="R119" i="1" s="1"/>
  <c r="W119" i="1" s="1"/>
  <c r="U118" i="1"/>
  <c r="V118" i="1" s="1"/>
  <c r="Q120" i="1"/>
  <c r="T119" i="1" l="1"/>
  <c r="R120" i="1" s="1"/>
  <c r="W120" i="1" s="1"/>
  <c r="U119" i="1"/>
  <c r="V119" i="1" s="1"/>
  <c r="Q121" i="1"/>
  <c r="T120" i="1" l="1"/>
  <c r="R121" i="1" s="1"/>
  <c r="W121" i="1" s="1"/>
  <c r="U120" i="1"/>
  <c r="V120" i="1" s="1"/>
  <c r="Q122" i="1"/>
  <c r="T121" i="1" l="1"/>
  <c r="R122" i="1" s="1"/>
  <c r="W122" i="1" s="1"/>
  <c r="U121" i="1"/>
  <c r="V121" i="1" s="1"/>
  <c r="Q123" i="1"/>
  <c r="T122" i="1" l="1"/>
  <c r="R123" i="1" s="1"/>
  <c r="W123" i="1" s="1"/>
  <c r="U122" i="1"/>
  <c r="V122" i="1" s="1"/>
  <c r="Q124" i="1"/>
  <c r="T123" i="1" l="1"/>
  <c r="R124" i="1" s="1"/>
  <c r="W124" i="1" s="1"/>
  <c r="U123" i="1"/>
  <c r="V123" i="1" s="1"/>
  <c r="Q125" i="1"/>
  <c r="T124" i="1" l="1"/>
  <c r="R125" i="1" s="1"/>
  <c r="W125" i="1" s="1"/>
  <c r="U124" i="1"/>
  <c r="V124" i="1" s="1"/>
  <c r="Q126" i="1"/>
  <c r="T125" i="1" l="1"/>
  <c r="R126" i="1" s="1"/>
  <c r="W126" i="1" s="1"/>
  <c r="U125" i="1"/>
  <c r="V125" i="1" s="1"/>
  <c r="Q127" i="1"/>
  <c r="T126" i="1" l="1"/>
  <c r="R127" i="1" s="1"/>
  <c r="W127" i="1" s="1"/>
  <c r="U126" i="1"/>
  <c r="V126" i="1" s="1"/>
  <c r="Q128" i="1"/>
  <c r="T127" i="1" l="1"/>
  <c r="R128" i="1" s="1"/>
  <c r="W128" i="1" s="1"/>
  <c r="U127" i="1"/>
  <c r="V127" i="1" s="1"/>
  <c r="Q129" i="1"/>
  <c r="T128" i="1" l="1"/>
  <c r="R129" i="1" s="1"/>
  <c r="W129" i="1" s="1"/>
  <c r="U128" i="1"/>
  <c r="V128" i="1" s="1"/>
  <c r="Q130" i="1"/>
  <c r="T129" i="1" l="1"/>
  <c r="R130" i="1" s="1"/>
  <c r="W130" i="1" s="1"/>
  <c r="U129" i="1"/>
  <c r="V129" i="1" s="1"/>
  <c r="Q131" i="1"/>
  <c r="T130" i="1" l="1"/>
  <c r="R131" i="1" s="1"/>
  <c r="W131" i="1" s="1"/>
  <c r="U130" i="1"/>
  <c r="V130" i="1" s="1"/>
  <c r="Q132" i="1"/>
  <c r="T131" i="1" l="1"/>
  <c r="R132" i="1" s="1"/>
  <c r="W132" i="1" s="1"/>
  <c r="U131" i="1"/>
  <c r="V131" i="1" s="1"/>
  <c r="Q133" i="1"/>
  <c r="T132" i="1" l="1"/>
  <c r="R133" i="1" s="1"/>
  <c r="W133" i="1" s="1"/>
  <c r="U132" i="1"/>
  <c r="V132" i="1" s="1"/>
  <c r="Q134" i="1"/>
  <c r="T133" i="1" l="1"/>
  <c r="R134" i="1" s="1"/>
  <c r="W134" i="1" s="1"/>
  <c r="U133" i="1"/>
  <c r="V133" i="1" s="1"/>
  <c r="Q135" i="1"/>
  <c r="T134" i="1" l="1"/>
  <c r="R135" i="1" s="1"/>
  <c r="W135" i="1" s="1"/>
  <c r="U134" i="1"/>
  <c r="V134" i="1" s="1"/>
  <c r="Q136" i="1"/>
  <c r="T135" i="1" l="1"/>
  <c r="R136" i="1" s="1"/>
  <c r="W136" i="1" s="1"/>
  <c r="U135" i="1"/>
  <c r="V135" i="1" s="1"/>
  <c r="Q137" i="1"/>
  <c r="T136" i="1" l="1"/>
  <c r="R137" i="1" s="1"/>
  <c r="W137" i="1" s="1"/>
  <c r="U136" i="1"/>
  <c r="V136" i="1" s="1"/>
  <c r="Q138" i="1"/>
  <c r="T137" i="1" l="1"/>
  <c r="R138" i="1" s="1"/>
  <c r="W138" i="1" s="1"/>
  <c r="U137" i="1"/>
  <c r="V137" i="1" s="1"/>
  <c r="Q139" i="1"/>
  <c r="T138" i="1" l="1"/>
  <c r="R139" i="1" s="1"/>
  <c r="W139" i="1" s="1"/>
  <c r="U138" i="1"/>
  <c r="V138" i="1" s="1"/>
  <c r="Q140" i="1"/>
  <c r="T139" i="1" l="1"/>
  <c r="R140" i="1" s="1"/>
  <c r="W140" i="1" s="1"/>
  <c r="U139" i="1"/>
  <c r="V139" i="1" s="1"/>
  <c r="Q141" i="1"/>
  <c r="T140" i="1" l="1"/>
  <c r="R141" i="1" s="1"/>
  <c r="W141" i="1" s="1"/>
  <c r="U140" i="1"/>
  <c r="V140" i="1" s="1"/>
  <c r="Q142" i="1"/>
  <c r="T141" i="1" l="1"/>
  <c r="R142" i="1" s="1"/>
  <c r="W142" i="1" s="1"/>
  <c r="U141" i="1"/>
  <c r="V141" i="1" s="1"/>
  <c r="Q143" i="1"/>
  <c r="T142" i="1" l="1"/>
  <c r="R143" i="1" s="1"/>
  <c r="W143" i="1" s="1"/>
  <c r="U142" i="1"/>
  <c r="V142" i="1" s="1"/>
  <c r="Q144" i="1"/>
  <c r="T143" i="1" l="1"/>
  <c r="R144" i="1" s="1"/>
  <c r="W144" i="1" s="1"/>
  <c r="U143" i="1"/>
  <c r="V143" i="1" s="1"/>
  <c r="Q145" i="1"/>
  <c r="T144" i="1" l="1"/>
  <c r="R145" i="1" s="1"/>
  <c r="W145" i="1" s="1"/>
  <c r="U144" i="1"/>
  <c r="V144" i="1" s="1"/>
  <c r="Q146" i="1"/>
  <c r="T145" i="1" l="1"/>
  <c r="R146" i="1" s="1"/>
  <c r="W146" i="1" s="1"/>
  <c r="U145" i="1"/>
  <c r="V145" i="1" s="1"/>
  <c r="Q147" i="1"/>
  <c r="T146" i="1" l="1"/>
  <c r="R147" i="1" s="1"/>
  <c r="W147" i="1" s="1"/>
  <c r="U146" i="1"/>
  <c r="V146" i="1" s="1"/>
  <c r="Q148" i="1"/>
  <c r="T147" i="1" l="1"/>
  <c r="R148" i="1" s="1"/>
  <c r="W148" i="1" s="1"/>
  <c r="U147" i="1"/>
  <c r="V147" i="1" s="1"/>
  <c r="Q149" i="1"/>
  <c r="T148" i="1" l="1"/>
  <c r="R149" i="1" s="1"/>
  <c r="W149" i="1" s="1"/>
  <c r="U148" i="1"/>
  <c r="V148" i="1" s="1"/>
  <c r="Q150" i="1"/>
  <c r="T149" i="1" l="1"/>
  <c r="R150" i="1" s="1"/>
  <c r="W150" i="1" s="1"/>
  <c r="U149" i="1"/>
  <c r="V149" i="1" s="1"/>
  <c r="Q151" i="1"/>
  <c r="T150" i="1" l="1"/>
  <c r="R151" i="1" s="1"/>
  <c r="W151" i="1" s="1"/>
  <c r="U150" i="1"/>
  <c r="V150" i="1" s="1"/>
  <c r="Q152" i="1"/>
  <c r="T151" i="1" l="1"/>
  <c r="R152" i="1" s="1"/>
  <c r="W152" i="1" s="1"/>
  <c r="U151" i="1"/>
  <c r="V151" i="1" s="1"/>
  <c r="Q153" i="1"/>
  <c r="T152" i="1" l="1"/>
  <c r="R153" i="1" s="1"/>
  <c r="W153" i="1" s="1"/>
  <c r="U152" i="1"/>
  <c r="V152" i="1" s="1"/>
  <c r="Q154" i="1"/>
  <c r="T153" i="1" l="1"/>
  <c r="R154" i="1" s="1"/>
  <c r="W154" i="1" s="1"/>
  <c r="U153" i="1"/>
  <c r="V153" i="1" s="1"/>
  <c r="Q155" i="1"/>
  <c r="T154" i="1" l="1"/>
  <c r="R155" i="1" s="1"/>
  <c r="W155" i="1" s="1"/>
  <c r="U154" i="1"/>
  <c r="V154" i="1" s="1"/>
  <c r="Q156" i="1"/>
  <c r="T155" i="1" l="1"/>
  <c r="R156" i="1" s="1"/>
  <c r="W156" i="1" s="1"/>
  <c r="U155" i="1"/>
  <c r="V155" i="1" s="1"/>
  <c r="Q157" i="1"/>
  <c r="T156" i="1" l="1"/>
  <c r="R157" i="1" s="1"/>
  <c r="W157" i="1" s="1"/>
  <c r="U156" i="1"/>
  <c r="V156" i="1" s="1"/>
  <c r="Q158" i="1"/>
  <c r="T157" i="1" l="1"/>
  <c r="R158" i="1" s="1"/>
  <c r="W158" i="1" s="1"/>
  <c r="U157" i="1"/>
  <c r="V157" i="1" s="1"/>
  <c r="Q159" i="1"/>
  <c r="T158" i="1" l="1"/>
  <c r="R159" i="1" s="1"/>
  <c r="W159" i="1" s="1"/>
  <c r="U158" i="1"/>
  <c r="V158" i="1" s="1"/>
  <c r="Q160" i="1"/>
  <c r="T159" i="1" l="1"/>
  <c r="R160" i="1" s="1"/>
  <c r="W160" i="1" s="1"/>
  <c r="U159" i="1"/>
  <c r="V159" i="1" s="1"/>
  <c r="Q161" i="1"/>
  <c r="T160" i="1" l="1"/>
  <c r="R161" i="1" s="1"/>
  <c r="W161" i="1" s="1"/>
  <c r="U160" i="1"/>
  <c r="V160" i="1" s="1"/>
  <c r="Q162" i="1"/>
  <c r="T161" i="1" l="1"/>
  <c r="R162" i="1" s="1"/>
  <c r="W162" i="1" s="1"/>
  <c r="U161" i="1"/>
  <c r="V161" i="1" s="1"/>
  <c r="Q163" i="1"/>
  <c r="T162" i="1" l="1"/>
  <c r="R163" i="1" s="1"/>
  <c r="W163" i="1" s="1"/>
  <c r="U162" i="1"/>
  <c r="V162" i="1" s="1"/>
  <c r="Q164" i="1"/>
  <c r="T163" i="1" l="1"/>
  <c r="R164" i="1" s="1"/>
  <c r="W164" i="1" s="1"/>
  <c r="U163" i="1"/>
  <c r="V163" i="1" s="1"/>
  <c r="Q165" i="1"/>
  <c r="T164" i="1" l="1"/>
  <c r="R165" i="1" s="1"/>
  <c r="W165" i="1" s="1"/>
  <c r="U164" i="1"/>
  <c r="V164" i="1" s="1"/>
  <c r="Q166" i="1"/>
  <c r="T165" i="1" l="1"/>
  <c r="R166" i="1" s="1"/>
  <c r="W166" i="1" s="1"/>
  <c r="U165" i="1"/>
  <c r="V165" i="1" s="1"/>
  <c r="Q167" i="1"/>
  <c r="T166" i="1" l="1"/>
  <c r="R167" i="1" s="1"/>
  <c r="W167" i="1" s="1"/>
  <c r="U166" i="1"/>
  <c r="V166" i="1" s="1"/>
  <c r="Q168" i="1"/>
  <c r="T167" i="1" l="1"/>
  <c r="R168" i="1" s="1"/>
  <c r="W168" i="1" s="1"/>
  <c r="U167" i="1"/>
  <c r="V167" i="1" s="1"/>
  <c r="Q169" i="1"/>
  <c r="T168" i="1" l="1"/>
  <c r="R169" i="1" s="1"/>
  <c r="W169" i="1" s="1"/>
  <c r="U168" i="1"/>
  <c r="V168" i="1" s="1"/>
  <c r="Q170" i="1"/>
  <c r="T169" i="1" l="1"/>
  <c r="R170" i="1" s="1"/>
  <c r="W170" i="1" s="1"/>
  <c r="U169" i="1"/>
  <c r="V169" i="1" s="1"/>
  <c r="Q171" i="1"/>
  <c r="T170" i="1" l="1"/>
  <c r="R171" i="1" s="1"/>
  <c r="W171" i="1" s="1"/>
  <c r="U170" i="1"/>
  <c r="V170" i="1" s="1"/>
  <c r="Q172" i="1"/>
  <c r="T171" i="1" l="1"/>
  <c r="R172" i="1" s="1"/>
  <c r="W172" i="1" s="1"/>
  <c r="U171" i="1"/>
  <c r="V171" i="1" s="1"/>
  <c r="Q173" i="1"/>
  <c r="T172" i="1" l="1"/>
  <c r="R173" i="1" s="1"/>
  <c r="W173" i="1" s="1"/>
  <c r="U172" i="1"/>
  <c r="V172" i="1" s="1"/>
  <c r="Q174" i="1"/>
  <c r="T173" i="1" l="1"/>
  <c r="R174" i="1" s="1"/>
  <c r="W174" i="1" s="1"/>
  <c r="U173" i="1"/>
  <c r="V173" i="1" s="1"/>
  <c r="Q175" i="1"/>
  <c r="T174" i="1" l="1"/>
  <c r="R175" i="1" s="1"/>
  <c r="W175" i="1" s="1"/>
  <c r="U174" i="1"/>
  <c r="V174" i="1" s="1"/>
  <c r="Q176" i="1"/>
  <c r="T175" i="1" l="1"/>
  <c r="R176" i="1" s="1"/>
  <c r="W176" i="1" s="1"/>
  <c r="U175" i="1"/>
  <c r="V175" i="1" s="1"/>
  <c r="Q177" i="1"/>
  <c r="T176" i="1" l="1"/>
  <c r="R177" i="1" s="1"/>
  <c r="W177" i="1" s="1"/>
  <c r="U176" i="1"/>
  <c r="V176" i="1" s="1"/>
  <c r="Q178" i="1"/>
  <c r="T177" i="1" l="1"/>
  <c r="R178" i="1" s="1"/>
  <c r="W178" i="1" s="1"/>
  <c r="U177" i="1"/>
  <c r="V177" i="1" s="1"/>
  <c r="Q179" i="1"/>
  <c r="T178" i="1" l="1"/>
  <c r="R179" i="1" s="1"/>
  <c r="W179" i="1" s="1"/>
  <c r="U178" i="1"/>
  <c r="V178" i="1" s="1"/>
  <c r="Q180" i="1"/>
  <c r="T179" i="1" l="1"/>
  <c r="R180" i="1" s="1"/>
  <c r="W180" i="1" s="1"/>
  <c r="U179" i="1"/>
  <c r="V179" i="1" s="1"/>
  <c r="Q181" i="1"/>
  <c r="T180" i="1" l="1"/>
  <c r="R181" i="1" s="1"/>
  <c r="W181" i="1" s="1"/>
  <c r="U180" i="1"/>
  <c r="V180" i="1" s="1"/>
  <c r="Q182" i="1"/>
  <c r="T181" i="1" l="1"/>
  <c r="R182" i="1" s="1"/>
  <c r="W182" i="1" s="1"/>
  <c r="U181" i="1"/>
  <c r="V181" i="1" s="1"/>
  <c r="Q183" i="1"/>
  <c r="T182" i="1" l="1"/>
  <c r="R183" i="1" s="1"/>
  <c r="W183" i="1" s="1"/>
  <c r="U182" i="1"/>
  <c r="V182" i="1" s="1"/>
  <c r="Q184" i="1"/>
  <c r="T183" i="1" l="1"/>
  <c r="R184" i="1" s="1"/>
  <c r="W184" i="1" s="1"/>
  <c r="U183" i="1"/>
  <c r="V183" i="1" s="1"/>
  <c r="Q185" i="1"/>
  <c r="T184" i="1" l="1"/>
  <c r="R185" i="1" s="1"/>
  <c r="W185" i="1" s="1"/>
  <c r="U184" i="1"/>
  <c r="V184" i="1" s="1"/>
  <c r="Q186" i="1"/>
  <c r="T185" i="1" l="1"/>
  <c r="R186" i="1" s="1"/>
  <c r="W186" i="1" s="1"/>
  <c r="U185" i="1"/>
  <c r="V185" i="1" s="1"/>
  <c r="Q187" i="1"/>
  <c r="T186" i="1" l="1"/>
  <c r="R187" i="1" s="1"/>
  <c r="W187" i="1" s="1"/>
  <c r="U186" i="1"/>
  <c r="V186" i="1" s="1"/>
  <c r="Q188" i="1"/>
  <c r="T187" i="1" l="1"/>
  <c r="R188" i="1" s="1"/>
  <c r="W188" i="1" s="1"/>
  <c r="U187" i="1"/>
  <c r="V187" i="1" s="1"/>
  <c r="Q189" i="1"/>
  <c r="T188" i="1" l="1"/>
  <c r="R189" i="1" s="1"/>
  <c r="W189" i="1" s="1"/>
  <c r="U188" i="1"/>
  <c r="V188" i="1" s="1"/>
  <c r="Q190" i="1"/>
  <c r="T189" i="1" l="1"/>
  <c r="R190" i="1" s="1"/>
  <c r="W190" i="1" s="1"/>
  <c r="U189" i="1"/>
  <c r="V189" i="1" s="1"/>
  <c r="Q191" i="1"/>
  <c r="T190" i="1" l="1"/>
  <c r="R191" i="1" s="1"/>
  <c r="W191" i="1" s="1"/>
  <c r="U190" i="1"/>
  <c r="V190" i="1" s="1"/>
  <c r="Q192" i="1"/>
  <c r="T191" i="1" l="1"/>
  <c r="R192" i="1" s="1"/>
  <c r="W192" i="1" s="1"/>
  <c r="U191" i="1"/>
  <c r="V191" i="1" s="1"/>
  <c r="Q193" i="1"/>
  <c r="T192" i="1" l="1"/>
  <c r="R193" i="1" s="1"/>
  <c r="W193" i="1" s="1"/>
  <c r="U192" i="1"/>
  <c r="V192" i="1" s="1"/>
  <c r="Q194" i="1"/>
  <c r="T193" i="1" l="1"/>
  <c r="R194" i="1" s="1"/>
  <c r="W194" i="1" s="1"/>
  <c r="U193" i="1"/>
  <c r="V193" i="1" s="1"/>
  <c r="Q195" i="1"/>
  <c r="T194" i="1" l="1"/>
  <c r="R195" i="1" s="1"/>
  <c r="W195" i="1" s="1"/>
  <c r="U194" i="1"/>
  <c r="V194" i="1" s="1"/>
  <c r="Q196" i="1"/>
  <c r="T195" i="1" l="1"/>
  <c r="R196" i="1" s="1"/>
  <c r="W196" i="1" s="1"/>
  <c r="U195" i="1"/>
  <c r="V195" i="1" s="1"/>
  <c r="Q197" i="1"/>
  <c r="T196" i="1" l="1"/>
  <c r="R197" i="1" s="1"/>
  <c r="W197" i="1" s="1"/>
  <c r="U196" i="1"/>
  <c r="V196" i="1" s="1"/>
  <c r="Q198" i="1"/>
  <c r="T197" i="1" l="1"/>
  <c r="R198" i="1" s="1"/>
  <c r="W198" i="1" s="1"/>
  <c r="U197" i="1"/>
  <c r="V197" i="1" s="1"/>
  <c r="Q199" i="1"/>
  <c r="T198" i="1" l="1"/>
  <c r="R199" i="1" s="1"/>
  <c r="W199" i="1" s="1"/>
  <c r="U198" i="1"/>
  <c r="V198" i="1" s="1"/>
  <c r="Q200" i="1"/>
  <c r="T199" i="1" l="1"/>
  <c r="R200" i="1" s="1"/>
  <c r="W200" i="1" s="1"/>
  <c r="U199" i="1"/>
  <c r="V199" i="1" s="1"/>
  <c r="Q201" i="1"/>
  <c r="T200" i="1" l="1"/>
  <c r="R201" i="1" s="1"/>
  <c r="W201" i="1" s="1"/>
  <c r="U200" i="1"/>
  <c r="V200" i="1" s="1"/>
  <c r="Q202" i="1"/>
  <c r="T201" i="1" l="1"/>
  <c r="R202" i="1" s="1"/>
  <c r="W202" i="1" s="1"/>
  <c r="U201" i="1"/>
  <c r="V201" i="1" s="1"/>
  <c r="Q203" i="1"/>
  <c r="T202" i="1" l="1"/>
  <c r="R203" i="1" s="1"/>
  <c r="W203" i="1" s="1"/>
  <c r="U202" i="1"/>
  <c r="V202" i="1" s="1"/>
  <c r="Q204" i="1"/>
  <c r="T203" i="1" l="1"/>
  <c r="R204" i="1" s="1"/>
  <c r="W204" i="1" s="1"/>
  <c r="U203" i="1"/>
  <c r="V203" i="1" s="1"/>
  <c r="Q205" i="1"/>
  <c r="T204" i="1" l="1"/>
  <c r="R205" i="1" s="1"/>
  <c r="W205" i="1" s="1"/>
  <c r="U204" i="1"/>
  <c r="V204" i="1" s="1"/>
  <c r="T205" i="1" l="1"/>
  <c r="Z9" i="1" s="1"/>
  <c r="AE5" i="1" s="1"/>
  <c r="Z15" i="1" s="1"/>
  <c r="U205" i="1"/>
  <c r="Z7" i="1" s="1"/>
  <c r="AC5" i="1" s="1"/>
  <c r="Z13" i="1" s="1"/>
  <c r="V205" i="1" l="1"/>
  <c r="Z8" i="1" s="1"/>
  <c r="AD5" i="1" s="1"/>
  <c r="Z14" i="1" s="1"/>
</calcChain>
</file>

<file path=xl/sharedStrings.xml><?xml version="1.0" encoding="utf-8"?>
<sst xmlns="http://schemas.openxmlformats.org/spreadsheetml/2006/main" count="345" uniqueCount="139">
  <si>
    <t>Units of Flow</t>
  </si>
  <si>
    <t>FROM</t>
  </si>
  <si>
    <t>TO</t>
  </si>
  <si>
    <t>BOUND</t>
  </si>
  <si>
    <t>VOTV</t>
  </si>
  <si>
    <t>VOCI</t>
  </si>
  <si>
    <t>VOBL</t>
  </si>
  <si>
    <t>VOGO</t>
  </si>
  <si>
    <t>VABB</t>
  </si>
  <si>
    <t>Node</t>
  </si>
  <si>
    <t>Flow In</t>
  </si>
  <si>
    <t>Flow Out</t>
  </si>
  <si>
    <t>LHS</t>
  </si>
  <si>
    <t>Sign</t>
  </si>
  <si>
    <t>RHS</t>
  </si>
  <si>
    <t>=</t>
  </si>
  <si>
    <t>Objective</t>
  </si>
  <si>
    <t>Payoffs</t>
  </si>
  <si>
    <t>Alternative</t>
  </si>
  <si>
    <t>Buy 1 Machine</t>
  </si>
  <si>
    <t>Buy 2 Machines</t>
  </si>
  <si>
    <t>Buy 3 Machines</t>
  </si>
  <si>
    <t>Regret</t>
  </si>
  <si>
    <t>Buy 2 Machine</t>
  </si>
  <si>
    <t>Probabilities</t>
  </si>
  <si>
    <t>Outcomes</t>
  </si>
  <si>
    <t>Equally</t>
  </si>
  <si>
    <t>Hurwicz</t>
  </si>
  <si>
    <t xml:space="preserve">Bid Accepted </t>
  </si>
  <si>
    <t>Bid Rejected</t>
  </si>
  <si>
    <t>Average</t>
  </si>
  <si>
    <t>Choice</t>
  </si>
  <si>
    <t>Realism</t>
  </si>
  <si>
    <t>Alpha</t>
  </si>
  <si>
    <t>Bid Accepted</t>
  </si>
  <si>
    <t>Maximum</t>
  </si>
  <si>
    <t>Minimax</t>
  </si>
  <si>
    <t>EMV</t>
  </si>
  <si>
    <t>Choice'</t>
  </si>
  <si>
    <t>EVWPI</t>
  </si>
  <si>
    <t>EVPI</t>
  </si>
  <si>
    <t>Path</t>
  </si>
  <si>
    <t>Distance</t>
  </si>
  <si>
    <t>New York</t>
  </si>
  <si>
    <t>Richmond</t>
  </si>
  <si>
    <t>Nashville</t>
  </si>
  <si>
    <t>Atlanta</t>
  </si>
  <si>
    <t>Dallas</t>
  </si>
  <si>
    <t>Cleveland</t>
  </si>
  <si>
    <t>Clevelend</t>
  </si>
  <si>
    <t>St.Louis</t>
  </si>
  <si>
    <t>Chicago</t>
  </si>
  <si>
    <t>Phoenix</t>
  </si>
  <si>
    <t>Denver</t>
  </si>
  <si>
    <t>Lincoln</t>
  </si>
  <si>
    <t>LA</t>
  </si>
  <si>
    <t>Flow Balance</t>
  </si>
  <si>
    <t>Location</t>
  </si>
  <si>
    <t>Nodes</t>
  </si>
  <si>
    <t>San Diego</t>
  </si>
  <si>
    <t>New York -&gt;</t>
  </si>
  <si>
    <t>Richmond -&gt;</t>
  </si>
  <si>
    <t>Nashville -&gt;</t>
  </si>
  <si>
    <t>Dallas -&gt;</t>
  </si>
  <si>
    <t>Phoenix -&gt;</t>
  </si>
  <si>
    <t>LA -&gt;</t>
  </si>
  <si>
    <t>Path 1 -&gt; 2 -&gt; 3 -&gt; 7 -&gt; 9 -&gt; 12 -&gt; 13</t>
  </si>
  <si>
    <t>WareHouses</t>
  </si>
  <si>
    <t>Atl</t>
  </si>
  <si>
    <t>Bir</t>
  </si>
  <si>
    <t>Col</t>
  </si>
  <si>
    <t>Lvl</t>
  </si>
  <si>
    <t>Mem</t>
  </si>
  <si>
    <t>Nash</t>
  </si>
  <si>
    <t>Orl</t>
  </si>
  <si>
    <t>Jac</t>
  </si>
  <si>
    <t>Jvl</t>
  </si>
  <si>
    <t>Mia</t>
  </si>
  <si>
    <t>NewO</t>
  </si>
  <si>
    <t>Shipping Cost (per Carton)</t>
  </si>
  <si>
    <t>Volume/Month</t>
  </si>
  <si>
    <t>Fixed Cost</t>
  </si>
  <si>
    <t>Net Flow</t>
  </si>
  <si>
    <t>&gt;=</t>
  </si>
  <si>
    <t>F</t>
  </si>
  <si>
    <t>Capacity</t>
  </si>
  <si>
    <t>&lt;=</t>
  </si>
  <si>
    <t>Input Data</t>
  </si>
  <si>
    <t>Arrival Rate</t>
  </si>
  <si>
    <t>Service Rate</t>
  </si>
  <si>
    <t>Number of Cashiers</t>
  </si>
  <si>
    <t>Operating Characteristics</t>
  </si>
  <si>
    <t>Average Server Utilizations</t>
  </si>
  <si>
    <t>Average Number of Students in Line</t>
  </si>
  <si>
    <t>Average Waiting Time in Queue</t>
  </si>
  <si>
    <t>Average Time in the System</t>
  </si>
  <si>
    <t>Probability (% of time) System is Empty</t>
  </si>
  <si>
    <t>NPV</t>
  </si>
  <si>
    <t>Investment 1</t>
  </si>
  <si>
    <t>Investment 2</t>
  </si>
  <si>
    <t>Investment 3</t>
  </si>
  <si>
    <t>Investment 4</t>
  </si>
  <si>
    <t>Investment 5</t>
  </si>
  <si>
    <t>Investment 6</t>
  </si>
  <si>
    <t>Variables</t>
  </si>
  <si>
    <t>Budget</t>
  </si>
  <si>
    <t>Invest 1, Invest 4+5</t>
  </si>
  <si>
    <t>Invest 2, Invest 1</t>
  </si>
  <si>
    <t>Invest 2, Do Not Invest 4</t>
  </si>
  <si>
    <t>Invest 3, Do Not Invest 6</t>
  </si>
  <si>
    <t>Min</t>
  </si>
  <si>
    <t>Invest 2 or Invest 3</t>
  </si>
  <si>
    <t>A</t>
  </si>
  <si>
    <t>B</t>
  </si>
  <si>
    <t>C</t>
  </si>
  <si>
    <t>D</t>
  </si>
  <si>
    <t>E</t>
  </si>
  <si>
    <t>Best</t>
  </si>
  <si>
    <t>Customer</t>
  </si>
  <si>
    <t>Time Between Arrival</t>
  </si>
  <si>
    <t>Arrival</t>
  </si>
  <si>
    <t>Service Start time</t>
  </si>
  <si>
    <t>Service Time</t>
  </si>
  <si>
    <t>End Service Time</t>
  </si>
  <si>
    <t>Wait Time</t>
  </si>
  <si>
    <t>Time In Queue</t>
  </si>
  <si>
    <t>Queue Length</t>
  </si>
  <si>
    <t>Arrival Distribution</t>
  </si>
  <si>
    <t>Service</t>
  </si>
  <si>
    <t>Avg. Wait Time</t>
  </si>
  <si>
    <t>Avg. Time in System</t>
  </si>
  <si>
    <t>% Busy</t>
  </si>
  <si>
    <t>Run</t>
  </si>
  <si>
    <t>Avg Wait Time</t>
  </si>
  <si>
    <t>Avg Queue Length</t>
  </si>
  <si>
    <t>1 Replication</t>
  </si>
  <si>
    <t>200 Replication</t>
  </si>
  <si>
    <t>Average Time in System</t>
  </si>
  <si>
    <t>Percent 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</si>
</sst>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0" borderId="0" xfId="0" applyFont="1"/>
    <xf numFmtId="0" fontId="2" fillId="0" borderId="0" xfId="0" applyFont="1" applyFill="1"/>
    <xf numFmtId="0" fontId="0" fillId="3" borderId="1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3" fontId="0" fillId="0" borderId="0" xfId="0" applyNumberFormat="1"/>
    <xf numFmtId="0" fontId="0" fillId="3" borderId="1" xfId="0" applyFill="1" applyBorder="1"/>
    <xf numFmtId="0" fontId="0" fillId="2" borderId="6" xfId="0" applyFill="1" applyBorder="1"/>
    <xf numFmtId="9" fontId="0" fillId="2" borderId="6" xfId="1" applyFont="1" applyFill="1" applyBorder="1"/>
    <xf numFmtId="9" fontId="0" fillId="2" borderId="9" xfId="0" applyNumberFormat="1" applyFill="1" applyBorder="1"/>
    <xf numFmtId="0" fontId="0" fillId="2" borderId="0" xfId="0" applyFill="1" applyBorder="1"/>
    <xf numFmtId="9" fontId="0" fillId="2" borderId="6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</xdr:colOff>
      <xdr:row>15</xdr:row>
      <xdr:rowOff>125730</xdr:rowOff>
    </xdr:from>
    <xdr:to>
      <xdr:col>5</xdr:col>
      <xdr:colOff>347662</xdr:colOff>
      <xdr:row>25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F35053-47A6-4E39-AB13-CFD48C90BB1F}"/>
            </a:ext>
          </a:extLst>
        </xdr:cNvPr>
        <xdr:cNvSpPr txBox="1"/>
      </xdr:nvSpPr>
      <xdr:spPr>
        <a:xfrm>
          <a:off x="1358264" y="2868930"/>
          <a:ext cx="6099811" cy="17697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Formulation:</a:t>
          </a:r>
        </a:p>
        <a:p>
          <a:r>
            <a:rPr lang="en-US" sz="1100"/>
            <a:t>Objective: Maximize connecting flights operated between VOTV and VABB. Maximize</a:t>
          </a:r>
          <a:r>
            <a:rPr lang="en-US" sz="1100" baseline="0"/>
            <a:t> X51.</a:t>
          </a:r>
        </a:p>
        <a:p>
          <a:r>
            <a:rPr lang="en-US" sz="1100" baseline="0"/>
            <a:t>Constraints:</a:t>
          </a:r>
        </a:p>
        <a:p>
          <a:r>
            <a:rPr lang="en-US" sz="1100" baseline="0"/>
            <a:t>Node 1: X51 - X12 = 0</a:t>
          </a:r>
        </a:p>
        <a:p>
          <a:r>
            <a:rPr lang="en-US" sz="1100" baseline="0"/>
            <a:t>Node 2: X12 -X23 - X24 = 0</a:t>
          </a:r>
        </a:p>
        <a:p>
          <a:r>
            <a:rPr lang="en-US" sz="1100" baseline="0"/>
            <a:t>Node 3: X23 -X35 = 0</a:t>
          </a:r>
        </a:p>
        <a:p>
          <a:r>
            <a:rPr lang="en-US" sz="1100" baseline="0"/>
            <a:t>Node 4: X24 -X45 = 0</a:t>
          </a:r>
        </a:p>
        <a:p>
          <a:r>
            <a:rPr lang="en-US" sz="1100" baseline="0"/>
            <a:t>Node 5: (X35 = X45) - X51 = 0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100541</xdr:colOff>
      <xdr:row>15</xdr:row>
      <xdr:rowOff>31750</xdr:rowOff>
    </xdr:from>
    <xdr:to>
      <xdr:col>3</xdr:col>
      <xdr:colOff>502708</xdr:colOff>
      <xdr:row>32</xdr:row>
      <xdr:rowOff>84666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39236B-706B-4E0B-950D-65F1FAA47F74}"/>
            </a:ext>
          </a:extLst>
        </xdr:cNvPr>
        <xdr:cNvSpPr txBox="1"/>
      </xdr:nvSpPr>
      <xdr:spPr>
        <a:xfrm>
          <a:off x="201083" y="2772833"/>
          <a:ext cx="8530167" cy="3111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Formulation</a:t>
          </a:r>
        </a:p>
        <a:p>
          <a:r>
            <a:rPr lang="en-US" sz="1100"/>
            <a:t>Objective</a:t>
          </a:r>
          <a:r>
            <a:rPr lang="en-US" sz="1100" baseline="0"/>
            <a:t>: Maximize NPV. Maxmize (20000(A) + 22000(B) + 17000(C) + 21000(D) + 10000(E) + 8000(F))</a:t>
          </a:r>
        </a:p>
        <a:p>
          <a:r>
            <a:rPr lang="en-US" sz="1100" baseline="0"/>
            <a:t>Constraints:</a:t>
          </a:r>
        </a:p>
        <a:p>
          <a:r>
            <a:rPr lang="en-US" sz="1100" baseline="0"/>
            <a:t>Invest in at least 3 investments. ( A + B + C + D + E + F &gt;= 3)</a:t>
          </a:r>
        </a:p>
        <a:p>
          <a:r>
            <a:rPr lang="en-US" sz="1100" baseline="0"/>
            <a:t>Invest in 1, invest in 4 and 5. ( B - A &lt;= 0)</a:t>
          </a:r>
        </a:p>
        <a:p>
          <a:r>
            <a:rPr lang="en-US" sz="1100" baseline="0"/>
            <a:t>Invest in 2, must invest in 1. (B + D &lt;=  1)</a:t>
          </a:r>
        </a:p>
        <a:p>
          <a:r>
            <a:rPr lang="en-US" sz="1100" baseline="0"/>
            <a:t>Invest in 2, do not invest 4. (C + F &lt;= 1)</a:t>
          </a:r>
        </a:p>
        <a:p>
          <a:r>
            <a:rPr lang="en-US" sz="1100" baseline="0"/>
            <a:t>Invest in 3, do not invest 6. ( A - D - E &lt;= -1)</a:t>
          </a:r>
        </a:p>
        <a:p>
          <a:r>
            <a:rPr lang="en-US" sz="1100" baseline="0"/>
            <a:t>Must invest in 2 or 3. (B + C &gt;= 1)</a:t>
          </a:r>
        </a:p>
        <a:p>
          <a:endParaRPr lang="en-US" sz="1100" baseline="0"/>
        </a:p>
        <a:p>
          <a:r>
            <a:rPr lang="en-US" sz="1100" baseline="0"/>
            <a:t>Budget: 5000A + 7000B + 4000C + 6000D + 3000E + 1500F &lt;= 22000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24</xdr:row>
      <xdr:rowOff>53340</xdr:rowOff>
    </xdr:from>
    <xdr:to>
      <xdr:col>15</xdr:col>
      <xdr:colOff>390524</xdr:colOff>
      <xdr:row>42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0A678C-73C1-4904-9220-CE1BA8FA69C3}"/>
            </a:ext>
          </a:extLst>
        </xdr:cNvPr>
        <xdr:cNvSpPr txBox="1"/>
      </xdr:nvSpPr>
      <xdr:spPr>
        <a:xfrm>
          <a:off x="3371849" y="4453890"/>
          <a:ext cx="8810625" cy="32232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Formulation</a:t>
          </a:r>
        </a:p>
        <a:p>
          <a:r>
            <a:rPr lang="en-US" sz="1100"/>
            <a:t>Objective: Minimize</a:t>
          </a:r>
          <a:r>
            <a:rPr lang="en-US" sz="1100" baseline="0"/>
            <a:t> 350X12 + 610X23 + 530X24 + 835X47 + 590X56 + 330X36 + 600X37 + 300X68 + 600X67 + 900X79 + 800X117 + 522X810 + 485X1011 + 400X912 + 120X1213</a:t>
          </a:r>
        </a:p>
        <a:p>
          <a:r>
            <a:rPr lang="en-US" sz="1100" baseline="0"/>
            <a:t>Constraints:</a:t>
          </a:r>
        </a:p>
        <a:p>
          <a:r>
            <a:rPr lang="en-US" sz="1100" baseline="0"/>
            <a:t>New York: 0 - X12 = -1</a:t>
          </a:r>
        </a:p>
        <a:p>
          <a:r>
            <a:rPr lang="en-US" sz="1100" baseline="0"/>
            <a:t>Richmond: X12 - X23 - X24 = 0</a:t>
          </a:r>
        </a:p>
        <a:p>
          <a:r>
            <a:rPr lang="en-US" sz="1100" baseline="0"/>
            <a:t>Nashville: X23 - X35 - X37 = 0</a:t>
          </a:r>
        </a:p>
        <a:p>
          <a:r>
            <a:rPr lang="en-US" sz="1100" baseline="0"/>
            <a:t>Atlanta: X24 - X47 = 0</a:t>
          </a:r>
        </a:p>
        <a:p>
          <a:r>
            <a:rPr lang="en-US" sz="1100" baseline="0"/>
            <a:t>Cleveland: X35 - X56 = 0</a:t>
          </a:r>
        </a:p>
        <a:p>
          <a:r>
            <a:rPr lang="en-US" sz="1100" baseline="0"/>
            <a:t>St. Louis: X56 - X68 - X67 = 0</a:t>
          </a:r>
        </a:p>
        <a:p>
          <a:r>
            <a:rPr lang="en-US" sz="1100" baseline="0"/>
            <a:t>Dallas: X47 - X79 = 0</a:t>
          </a:r>
        </a:p>
        <a:p>
          <a:r>
            <a:rPr lang="en-US" sz="1100" baseline="0"/>
            <a:t>Chicago: X68 - X810 = 0</a:t>
          </a:r>
        </a:p>
        <a:p>
          <a:r>
            <a:rPr lang="en-US" sz="1100" baseline="0"/>
            <a:t>Phoenix: X79 - X912 = 0</a:t>
          </a:r>
        </a:p>
        <a:p>
          <a:r>
            <a:rPr lang="en-US" sz="1100" baseline="0"/>
            <a:t>Lincoln: X810 - X1011 = 0</a:t>
          </a:r>
        </a:p>
        <a:p>
          <a:r>
            <a:rPr lang="en-US" sz="1100" baseline="0"/>
            <a:t>Denver: X1011 -X117 = 0</a:t>
          </a:r>
        </a:p>
        <a:p>
          <a:r>
            <a:rPr lang="en-US" sz="1100" baseline="0"/>
            <a:t>LA: X912 - X1213</a:t>
          </a:r>
        </a:p>
        <a:p>
          <a:r>
            <a:rPr lang="en-US" sz="1100" baseline="0"/>
            <a:t>San Diego: X1213 - 0 = 1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24</xdr:row>
      <xdr:rowOff>59054</xdr:rowOff>
    </xdr:from>
    <xdr:to>
      <xdr:col>21</xdr:col>
      <xdr:colOff>257175</xdr:colOff>
      <xdr:row>64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1AC1B9-0509-491A-9A05-6C7165F40AD8}"/>
            </a:ext>
          </a:extLst>
        </xdr:cNvPr>
        <xdr:cNvSpPr txBox="1"/>
      </xdr:nvSpPr>
      <xdr:spPr>
        <a:xfrm>
          <a:off x="3196590" y="4602479"/>
          <a:ext cx="10824210" cy="72751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Formulation</a:t>
          </a:r>
        </a:p>
        <a:p>
          <a:r>
            <a:rPr lang="en-US" sz="1100"/>
            <a:t>Objective:</a:t>
          </a:r>
          <a:r>
            <a:rPr lang="en-US" sz="1100" baseline="0"/>
            <a:t> Minimize Cost </a:t>
          </a:r>
        </a:p>
        <a:p>
          <a:r>
            <a:rPr lang="en-US" sz="1100" baseline="0"/>
            <a:t>0XAtlAtl + .15XAtlBir + .21XAtlCol + .4XAtlJac + .31XAtlJvl + .42XAtlLvl + .38XAtlMem + .66XAtlMia + .25XAtlNash + .48XAtlNewO + .43XAtlOrl +3600Atl +.15XBirAtl + 0XBirBir + .36XBirCol + .25XBirJac + .46XBirJvl + .36XBirLvl + .26XBirMem + .75XBirMia + .19XBirNash + .85XBirNewO + .55XBirOrl + 3600Bir + .21XColAtl + .36XColBir + 0XColCol + .8XColJac + .3XColJvl + .9XColLvl + .62XColMem + .74XColMia + .44XColNash + .69XColNewO + .64XColOrl + 3600Col + .42XLvlAtl + .36XLvlBir + .5XLvlCol + .59XLvlJac + .73XLvlJvl + 0XLvlLvl + .38XLvlMem + 1.09XLvlMia + .17XLvlNash + .7XLvlNewO + .86XLvlOrl + 3600Lvl + .38XMemAtl + .26XMemBir + .62XMemCol + .21XMemJac + .69XMemJvl + .38XMemLvl + 0XMemMem + 1XMemMia + .21XMemNash + .41XMemNewO = .78MemOrl + 3600Mem + .25XNashAtl + .99XNashBir + .44XNashCol + .41XNashJac + .56XNashJvl + .57XMemLvl + .21XNashMem + .91XNashMia + 0XNashNash + .53XNashNewO + .69XNashOrl + 3600Nash + .43XOrlAtl + .85XOrlBir + .44XOrlCol + .7XOrlJac + .14XOrlJvl +.86XOrlLvl + .78XOrlMem + .83XOrlMia + .69XOrlNash + .65XOrlNewO + 0XorlOrl + 3600Orl</a:t>
          </a:r>
        </a:p>
        <a:p>
          <a:r>
            <a:rPr lang="en-US" sz="1100" baseline="0"/>
            <a:t>Parameters: Supply 20,000</a:t>
          </a:r>
        </a:p>
        <a:p>
          <a:r>
            <a:rPr lang="en-US" sz="1100" baseline="0"/>
            <a:t>Demand: Atl(5000), Bir(3000), Col(1400), Jac(2200), Jvl(8800), Mem(7800),  Nash(6800), NewO(5800), Orl(2200)</a:t>
          </a:r>
        </a:p>
        <a:p>
          <a:r>
            <a:rPr lang="en-US" sz="1100"/>
            <a:t>Constraints:</a:t>
          </a:r>
        </a:p>
        <a:p>
          <a:r>
            <a:rPr lang="en-US" sz="1100"/>
            <a:t>Atl:</a:t>
          </a:r>
          <a:r>
            <a:rPr lang="en-US" sz="1100" baseline="0"/>
            <a:t> 0-(XAtlAtl + XAtlBir + XAtlBir + XAtlCol + XAtlJac + XAtlJvl + XAtlLvl + XAtlMem + XAtlMia + XAtlNash + XAtlNewO + XAtlOrl) &gt;= -20000</a:t>
          </a:r>
        </a:p>
        <a:p>
          <a:r>
            <a:rPr lang="en-US" sz="1100" baseline="0"/>
            <a:t>Bir: 0 -(XBirAtl + XBirBir + XBirCol + XBirJac + XBirJvl + XBirLvl + XBirMem + XBirMia + XBirNash + XBirNewO + XBirOrl) &gt;= -20000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Col: 0 -(XColAtl + XColBir + XColCol + XColJac + XColJvl + XColLvl + XColMem + XColMia + XColNash + XColNewO + XColOrl) &gt;= -20000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Lvl: 0 -(XLvlAtl + XLvlBir + XLvlCol + XLvlJac + XLvlJvl + XLvlLvl + XLvlMem + XLvlMia + XLvlNash + XLvlNewO + XLvlOrl) &gt;= -20000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Mem: 0 -(XMemAtl + XMemBir + XMemCol + XMemJac + XMemJvl + XMemLvl + XMemMem + XMemMia + XMemNash + XMemNewO + XMemOrl) &gt;= -20000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Nash: 0 -(XNashAtl + XNashBir + XNashCol + XNashJac + XNashJvl + XNashLvl + XNashMem + XNashMia + XNashNash + XNashNewO + XNashOrl) &gt;= -20000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Orl: 0 -(XOrlAtl + XOrlBir + XOrlCol + XOrlJac + XOrlJvl + XOrlLvl + XOrlMem + XOrlMia + XOrlNash + XOrlNewO + XOrlOrl) &gt;= -20000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Atl: XAtlAtl</a:t>
          </a:r>
          <a:r>
            <a:rPr lang="en-US" baseline="0">
              <a:effectLst/>
            </a:rPr>
            <a:t> + XAtlBir + XAtlCol + XAtlLvl + XAtlMem + XAtlNash + XAtlOrl &lt;= 5000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Bir: XBirAtl + XBirBir + XBirCol + XBirLvl + XBirMem + XBirNash + XBirOrl &lt;= 3000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Col: XColAtl + XColBir + XColCol + XColLvl + XColMem + XColNash + XColOrl &lt;= 1400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Jac: XJacAtl + XJacBir + XJacCol + XJacLvl + XJacMem + XJacNash + XJacOrl &lt;= 2200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Jvl: XJvlAtl + XJvlBir + XJvlCol + XJvlLvl + XJvlMem + XJvlNash + XJvlOrl &lt;= 8800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Lvl: XLvlAtl + XLvlBir + XLvlCol + XLvlLvl + XLvlMem + XLvlNash + XLvlOrl &lt;= 3000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Mem: XMemAtl + XMemBir + XMemCol + XMemLvl + XMemMem + XMemNash + XMemOrl &lt;= 7800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Mia: XMiaAtl + XMiaBir + XMiaCol + XMiaLvl + XMiaMem + XMiaNash + XMiaOrl &lt;= 4400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Nash: XNashAtl + XNashBir + XNashCol + XNashLvl + XNashMem + XNashNash + XNashOrl &lt;= 6800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NewO: XNewOAtl + XNewOBir + XNewOCol + XNewOLvl + XNewOMem + XNewONash + XNewOOrl &lt;= 5800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Orl: XOrlAtl + XOrlBir + XOrlCol + XOrlLvl + XOrlMem + XOrlNash + XOrlOrl &lt;= 2200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Atl: XAtlAtl + XAtlBir + XAtlBir + XAtlCol + XAtlJac + XAtlJvl + XAtlLvl + XAtlMem + XAtlMia + XAtlNash + XAtlNewO + XAtlOrl -3600Atl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Bir: XBirAtl + XBirBir + XBirCol + XBirJac + XBirJvl + XBirLvl + XBirMem + XBirMia + XBirNash + XBirNewO + XBirOrl -3600Bir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Col: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XColAtl + XColBir + XColCol + XColJac + XColJvl + XColLvl + XColMem + XColMia + XColNash + XColNewO + XColOrl - 3600Bit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Lvl: XLvlAtl + XLvlBir + XLvlCol + XLvlJac + XLvlJvl + XLvlLvl + XLvlMem + XLvlMia + XLvlNash + XLvlNewO + XLvlOrl - 3600Lvl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Mem: XMemAtl + XMemBir + XMemCol + XMemJac + XMemJvl + XMemLvl + XMemMem + XMemMia + XMemNash + XMemNewO + XMemOrl -3600Mem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Nash:</a:t>
          </a:r>
          <a:r>
            <a:rPr lang="en-US" baseline="0">
              <a:effectLst/>
            </a:rPr>
            <a:t> </a:t>
          </a:r>
          <a:r>
            <a:rPr lang="en-US">
              <a:effectLst/>
            </a:rPr>
            <a:t>XNashAtl + XNashBir + XNashCol + XNashJac + XNashJvl + XNashLvl + XNashMem + XNashMia + XNashNash + XNashNewO + XNashOrl -3600Nash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Orl: XOrlAtl + XOrlBir + XOrlCol + XOrlJac + XOrlJvl + XOrlLvl + XOrlMem + XOrlMia + XOrlNash + XOrlNewO + XOrlOrl -</a:t>
          </a:r>
          <a:r>
            <a:rPr lang="en-US" baseline="0">
              <a:effectLst/>
            </a:rPr>
            <a:t> 3600Bir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AF0A-58D9-42AF-A0A6-A53B117CC6A2}">
  <dimension ref="B1:N10"/>
  <sheetViews>
    <sheetView workbookViewId="0">
      <selection activeCell="I26" sqref="I26"/>
    </sheetView>
  </sheetViews>
  <sheetFormatPr defaultRowHeight="14.4" x14ac:dyDescent="0.3"/>
  <cols>
    <col min="2" max="2" width="13.77734375" customWidth="1"/>
    <col min="10" max="10" width="16.77734375" customWidth="1"/>
    <col min="11" max="11" width="15.77734375" customWidth="1"/>
  </cols>
  <sheetData>
    <row r="1" spans="2:14" ht="15" thickBot="1" x14ac:dyDescent="0.35">
      <c r="B1" s="12" t="s">
        <v>0</v>
      </c>
      <c r="C1" s="13" t="s">
        <v>1</v>
      </c>
      <c r="D1" s="13" t="s">
        <v>2</v>
      </c>
      <c r="E1" s="14" t="s">
        <v>3</v>
      </c>
      <c r="G1" s="38" t="s">
        <v>58</v>
      </c>
      <c r="I1" s="12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4" t="s">
        <v>14</v>
      </c>
    </row>
    <row r="2" spans="2:14" x14ac:dyDescent="0.3">
      <c r="B2" s="15">
        <v>3</v>
      </c>
      <c r="C2" s="5" t="s">
        <v>4</v>
      </c>
      <c r="D2" s="5" t="s">
        <v>5</v>
      </c>
      <c r="E2" s="6">
        <v>3</v>
      </c>
      <c r="G2" t="s">
        <v>4</v>
      </c>
      <c r="H2">
        <v>1</v>
      </c>
      <c r="I2" s="18" t="s">
        <v>4</v>
      </c>
      <c r="J2" s="5">
        <f>SUMIFS($B$2:$B$7,$D$2:$D$7,I2)</f>
        <v>3</v>
      </c>
      <c r="K2" s="5">
        <f>SUMIFS($B$2:$B$7,$C$2:$C$7,I2)</f>
        <v>3</v>
      </c>
      <c r="L2" s="5">
        <f>J2-K2</f>
        <v>0</v>
      </c>
      <c r="M2" s="10" t="s">
        <v>15</v>
      </c>
      <c r="N2" s="6">
        <v>0</v>
      </c>
    </row>
    <row r="3" spans="2:14" x14ac:dyDescent="0.3">
      <c r="B3" s="16">
        <v>1</v>
      </c>
      <c r="C3" s="5" t="s">
        <v>5</v>
      </c>
      <c r="D3" s="5" t="s">
        <v>6</v>
      </c>
      <c r="E3" s="6">
        <v>2</v>
      </c>
      <c r="G3" t="s">
        <v>5</v>
      </c>
      <c r="H3">
        <v>2</v>
      </c>
      <c r="I3" s="19" t="s">
        <v>5</v>
      </c>
      <c r="J3" s="5">
        <f t="shared" ref="J3:J6" si="0">SUMIFS($B$2:$B$7,$D$2:$D$7,I3)</f>
        <v>3</v>
      </c>
      <c r="K3" s="5">
        <f t="shared" ref="K3:K6" si="1">SUMIFS($B$2:$B$7,$C$2:$C$7,I3)</f>
        <v>3</v>
      </c>
      <c r="L3" s="5">
        <f t="shared" ref="L3:L6" si="2">J3-K3</f>
        <v>0</v>
      </c>
      <c r="M3" s="10" t="s">
        <v>15</v>
      </c>
      <c r="N3" s="6">
        <v>0</v>
      </c>
    </row>
    <row r="4" spans="2:14" x14ac:dyDescent="0.3">
      <c r="B4" s="16">
        <v>2</v>
      </c>
      <c r="C4" s="5" t="s">
        <v>5</v>
      </c>
      <c r="D4" s="5" t="s">
        <v>7</v>
      </c>
      <c r="E4" s="6">
        <v>3</v>
      </c>
      <c r="G4" t="s">
        <v>6</v>
      </c>
      <c r="H4">
        <v>3</v>
      </c>
      <c r="I4" s="19" t="s">
        <v>6</v>
      </c>
      <c r="J4" s="5">
        <f t="shared" si="0"/>
        <v>1</v>
      </c>
      <c r="K4" s="5">
        <f t="shared" si="1"/>
        <v>1</v>
      </c>
      <c r="L4" s="5">
        <f t="shared" si="2"/>
        <v>0</v>
      </c>
      <c r="M4" s="10" t="s">
        <v>15</v>
      </c>
      <c r="N4" s="6">
        <v>0</v>
      </c>
    </row>
    <row r="5" spans="2:14" x14ac:dyDescent="0.3">
      <c r="B5" s="16">
        <v>1</v>
      </c>
      <c r="C5" s="5" t="s">
        <v>6</v>
      </c>
      <c r="D5" s="5" t="s">
        <v>8</v>
      </c>
      <c r="E5" s="6">
        <v>1</v>
      </c>
      <c r="G5" t="s">
        <v>7</v>
      </c>
      <c r="H5">
        <v>4</v>
      </c>
      <c r="I5" s="19" t="s">
        <v>7</v>
      </c>
      <c r="J5" s="5">
        <f t="shared" si="0"/>
        <v>2</v>
      </c>
      <c r="K5" s="5">
        <f t="shared" si="1"/>
        <v>2</v>
      </c>
      <c r="L5" s="5">
        <f t="shared" si="2"/>
        <v>0</v>
      </c>
      <c r="M5" s="10" t="s">
        <v>15</v>
      </c>
      <c r="N5" s="6">
        <v>0</v>
      </c>
    </row>
    <row r="6" spans="2:14" ht="15" thickBot="1" x14ac:dyDescent="0.35">
      <c r="B6" s="16">
        <v>2</v>
      </c>
      <c r="C6" s="5" t="s">
        <v>7</v>
      </c>
      <c r="D6" s="5" t="s">
        <v>8</v>
      </c>
      <c r="E6" s="6">
        <v>2</v>
      </c>
      <c r="G6" t="s">
        <v>8</v>
      </c>
      <c r="H6">
        <v>5</v>
      </c>
      <c r="I6" s="20" t="s">
        <v>8</v>
      </c>
      <c r="J6" s="8">
        <f t="shared" si="0"/>
        <v>3</v>
      </c>
      <c r="K6" s="8">
        <f t="shared" si="1"/>
        <v>3</v>
      </c>
      <c r="L6" s="8">
        <f t="shared" si="2"/>
        <v>0</v>
      </c>
      <c r="M6" s="11" t="s">
        <v>15</v>
      </c>
      <c r="N6" s="9">
        <v>0</v>
      </c>
    </row>
    <row r="7" spans="2:14" ht="15" thickBot="1" x14ac:dyDescent="0.35">
      <c r="B7" s="17">
        <v>3</v>
      </c>
      <c r="C7" s="8" t="s">
        <v>8</v>
      </c>
      <c r="D7" s="8" t="s">
        <v>4</v>
      </c>
      <c r="E7" s="9">
        <v>9999</v>
      </c>
    </row>
    <row r="10" spans="2:14" x14ac:dyDescent="0.3">
      <c r="B10" s="30" t="s">
        <v>16</v>
      </c>
      <c r="C10" s="31">
        <f>B7</f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F68A-DBF9-468C-B9BF-4920C04020CD}">
  <dimension ref="A1:J13"/>
  <sheetViews>
    <sheetView zoomScale="90" zoomScaleNormal="90" workbookViewId="0">
      <selection activeCell="F29" sqref="F29"/>
    </sheetView>
  </sheetViews>
  <sheetFormatPr defaultRowHeight="14.4" x14ac:dyDescent="0.3"/>
  <cols>
    <col min="1" max="1" width="25" customWidth="1"/>
    <col min="2" max="2" width="13.77734375" customWidth="1"/>
    <col min="3" max="3" width="17.5546875" customWidth="1"/>
    <col min="4" max="4" width="16.109375" customWidth="1"/>
    <col min="5" max="5" width="14.21875" customWidth="1"/>
    <col min="6" max="6" width="15.88671875" customWidth="1"/>
    <col min="7" max="7" width="16" customWidth="1"/>
    <col min="8" max="8" width="17.88671875" customWidth="1"/>
  </cols>
  <sheetData>
    <row r="1" spans="1:10" ht="15" thickBot="1" x14ac:dyDescent="0.35">
      <c r="A1" s="43"/>
      <c r="B1" s="22" t="s">
        <v>98</v>
      </c>
      <c r="C1" s="22" t="s">
        <v>99</v>
      </c>
      <c r="D1" s="22" t="s">
        <v>100</v>
      </c>
      <c r="E1" s="22" t="s">
        <v>101</v>
      </c>
      <c r="F1" s="22" t="s">
        <v>102</v>
      </c>
      <c r="G1" s="23" t="s">
        <v>103</v>
      </c>
    </row>
    <row r="2" spans="1:10" x14ac:dyDescent="0.3">
      <c r="A2" s="16" t="s">
        <v>97</v>
      </c>
      <c r="B2" s="5">
        <v>20000</v>
      </c>
      <c r="C2" s="5">
        <v>22000</v>
      </c>
      <c r="D2" s="5">
        <v>17000</v>
      </c>
      <c r="E2" s="5">
        <v>21000</v>
      </c>
      <c r="F2" s="5">
        <v>10000</v>
      </c>
      <c r="G2" s="6">
        <v>8000</v>
      </c>
    </row>
    <row r="3" spans="1:10" ht="15" thickBot="1" x14ac:dyDescent="0.35">
      <c r="A3" s="17" t="s">
        <v>104</v>
      </c>
      <c r="B3" s="8">
        <v>1</v>
      </c>
      <c r="C3" s="8">
        <v>0</v>
      </c>
      <c r="D3" s="8">
        <v>1</v>
      </c>
      <c r="E3" s="8">
        <v>1</v>
      </c>
      <c r="F3" s="8">
        <v>1</v>
      </c>
      <c r="G3" s="9">
        <v>0</v>
      </c>
    </row>
    <row r="4" spans="1:10" ht="15" thickBot="1" x14ac:dyDescent="0.35"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84</v>
      </c>
      <c r="H4" s="21" t="s">
        <v>12</v>
      </c>
      <c r="I4" s="22" t="s">
        <v>13</v>
      </c>
      <c r="J4" s="23" t="s">
        <v>14</v>
      </c>
    </row>
    <row r="5" spans="1:10" x14ac:dyDescent="0.3">
      <c r="A5" s="15" t="s">
        <v>105</v>
      </c>
      <c r="B5" s="2">
        <v>5000</v>
      </c>
      <c r="C5" s="2">
        <v>7000</v>
      </c>
      <c r="D5" s="2">
        <v>4000</v>
      </c>
      <c r="E5" s="2">
        <v>6000</v>
      </c>
      <c r="F5" s="2">
        <v>3000</v>
      </c>
      <c r="G5" s="3">
        <v>1500</v>
      </c>
      <c r="H5" s="1">
        <f>SUMPRODUCT(B5:G5,$B$3:$G$3)</f>
        <v>18000</v>
      </c>
      <c r="I5" s="2" t="s">
        <v>86</v>
      </c>
      <c r="J5" s="3">
        <v>22000</v>
      </c>
    </row>
    <row r="6" spans="1:10" x14ac:dyDescent="0.3">
      <c r="A6" s="16" t="s">
        <v>106</v>
      </c>
      <c r="B6" s="5">
        <v>1</v>
      </c>
      <c r="C6" s="5"/>
      <c r="D6" s="5"/>
      <c r="E6" s="5">
        <v>-1</v>
      </c>
      <c r="F6" s="5">
        <v>-1</v>
      </c>
      <c r="G6" s="6"/>
      <c r="H6" s="4">
        <f t="shared" ref="H6:H11" si="0">SUMPRODUCT(B6:G6,$B$3:$G$3)</f>
        <v>-1</v>
      </c>
      <c r="I6" s="5" t="s">
        <v>86</v>
      </c>
      <c r="J6" s="6">
        <v>-1</v>
      </c>
    </row>
    <row r="7" spans="1:10" x14ac:dyDescent="0.3">
      <c r="A7" s="16" t="s">
        <v>107</v>
      </c>
      <c r="B7" s="5">
        <v>-1</v>
      </c>
      <c r="C7" s="5">
        <v>1</v>
      </c>
      <c r="D7" s="5"/>
      <c r="E7" s="5"/>
      <c r="F7" s="5"/>
      <c r="G7" s="6"/>
      <c r="H7" s="4">
        <f t="shared" si="0"/>
        <v>-1</v>
      </c>
      <c r="I7" s="5" t="s">
        <v>86</v>
      </c>
      <c r="J7" s="6">
        <v>0</v>
      </c>
    </row>
    <row r="8" spans="1:10" x14ac:dyDescent="0.3">
      <c r="A8" s="16" t="s">
        <v>108</v>
      </c>
      <c r="B8" s="5"/>
      <c r="C8" s="5">
        <v>1</v>
      </c>
      <c r="D8" s="5"/>
      <c r="E8" s="5">
        <v>1</v>
      </c>
      <c r="F8" s="5"/>
      <c r="G8" s="6"/>
      <c r="H8" s="4">
        <f t="shared" si="0"/>
        <v>1</v>
      </c>
      <c r="I8" s="5" t="s">
        <v>86</v>
      </c>
      <c r="J8" s="6">
        <v>1</v>
      </c>
    </row>
    <row r="9" spans="1:10" x14ac:dyDescent="0.3">
      <c r="A9" s="16" t="s">
        <v>109</v>
      </c>
      <c r="B9" s="5"/>
      <c r="C9" s="5"/>
      <c r="D9" s="5">
        <v>1</v>
      </c>
      <c r="E9" s="5"/>
      <c r="F9" s="5"/>
      <c r="G9" s="6">
        <v>1</v>
      </c>
      <c r="H9" s="4">
        <f t="shared" si="0"/>
        <v>1</v>
      </c>
      <c r="I9" s="5" t="s">
        <v>86</v>
      </c>
      <c r="J9" s="6">
        <v>1</v>
      </c>
    </row>
    <row r="10" spans="1:10" x14ac:dyDescent="0.3">
      <c r="A10" s="16" t="s">
        <v>110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6">
        <v>1</v>
      </c>
      <c r="H10" s="4">
        <f t="shared" si="0"/>
        <v>4</v>
      </c>
      <c r="I10" s="5" t="s">
        <v>83</v>
      </c>
      <c r="J10" s="6">
        <v>3</v>
      </c>
    </row>
    <row r="11" spans="1:10" ht="15" thickBot="1" x14ac:dyDescent="0.35">
      <c r="A11" s="17" t="s">
        <v>111</v>
      </c>
      <c r="B11" s="8"/>
      <c r="C11" s="8">
        <v>1</v>
      </c>
      <c r="D11" s="8">
        <v>1</v>
      </c>
      <c r="E11" s="8"/>
      <c r="F11" s="8"/>
      <c r="G11" s="9"/>
      <c r="H11" s="7">
        <f t="shared" si="0"/>
        <v>1</v>
      </c>
      <c r="I11" s="8" t="s">
        <v>83</v>
      </c>
      <c r="J11" s="9">
        <v>1</v>
      </c>
    </row>
    <row r="13" spans="1:10" x14ac:dyDescent="0.3">
      <c r="A13" t="s">
        <v>16</v>
      </c>
      <c r="B13">
        <f>SUMPRODUCT(B2:G2,B3:G3)</f>
        <v>68000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BE66-BE35-4B0F-8263-C093B0FCFF25}">
  <dimension ref="A1:N35"/>
  <sheetViews>
    <sheetView topLeftCell="A4" workbookViewId="0">
      <selection activeCell="V34" sqref="V34"/>
    </sheetView>
  </sheetViews>
  <sheetFormatPr defaultRowHeight="14.4" x14ac:dyDescent="0.3"/>
  <cols>
    <col min="1" max="1" width="13.77734375" customWidth="1"/>
    <col min="2" max="2" width="14" customWidth="1"/>
    <col min="3" max="3" width="13.6640625" customWidth="1"/>
    <col min="5" max="5" width="11.5546875" customWidth="1"/>
    <col min="6" max="6" width="12.109375" customWidth="1"/>
    <col min="7" max="7" width="14.33203125" customWidth="1"/>
    <col min="9" max="9" width="12.6640625" customWidth="1"/>
    <col min="10" max="10" width="10.88671875" customWidth="1"/>
    <col min="11" max="11" width="13.21875" customWidth="1"/>
    <col min="12" max="12" width="11.5546875" customWidth="1"/>
  </cols>
  <sheetData>
    <row r="1" spans="1:12" ht="15" thickBot="1" x14ac:dyDescent="0.35">
      <c r="A1" s="21" t="s">
        <v>41</v>
      </c>
      <c r="B1" s="24" t="s">
        <v>1</v>
      </c>
      <c r="C1" s="24" t="s">
        <v>2</v>
      </c>
      <c r="D1" s="23" t="s">
        <v>42</v>
      </c>
      <c r="G1" s="55" t="s">
        <v>56</v>
      </c>
      <c r="H1" s="56"/>
      <c r="I1" s="56"/>
      <c r="J1" s="56"/>
      <c r="K1" s="56"/>
      <c r="L1" s="57"/>
    </row>
    <row r="2" spans="1:12" ht="15" thickBot="1" x14ac:dyDescent="0.35">
      <c r="A2" s="15">
        <v>1</v>
      </c>
      <c r="B2" s="5" t="s">
        <v>43</v>
      </c>
      <c r="C2" s="5" t="s">
        <v>44</v>
      </c>
      <c r="D2" s="6">
        <v>350</v>
      </c>
      <c r="G2" s="24" t="s">
        <v>9</v>
      </c>
      <c r="H2" s="22" t="s">
        <v>10</v>
      </c>
      <c r="I2" s="22" t="s">
        <v>11</v>
      </c>
      <c r="J2" s="22" t="s">
        <v>12</v>
      </c>
      <c r="K2" s="22" t="s">
        <v>13</v>
      </c>
      <c r="L2" s="23" t="s">
        <v>14</v>
      </c>
    </row>
    <row r="3" spans="1:12" x14ac:dyDescent="0.3">
      <c r="A3" s="16">
        <v>1</v>
      </c>
      <c r="B3" s="5" t="s">
        <v>44</v>
      </c>
      <c r="C3" s="5" t="s">
        <v>45</v>
      </c>
      <c r="D3" s="6">
        <v>610</v>
      </c>
      <c r="G3" s="16" t="s">
        <v>43</v>
      </c>
      <c r="H3" s="5">
        <f>SUMIFS($A$2:$A$17,$C$2:$C$17,G3)</f>
        <v>0</v>
      </c>
      <c r="I3" s="5">
        <f>SUMIFS($A$2:$A$17,$B$2:$B$17,G3)</f>
        <v>1</v>
      </c>
      <c r="J3" s="5">
        <f>H3-I3</f>
        <v>-1</v>
      </c>
      <c r="K3" s="10" t="s">
        <v>15</v>
      </c>
      <c r="L3" s="6">
        <v>-1</v>
      </c>
    </row>
    <row r="4" spans="1:12" x14ac:dyDescent="0.3">
      <c r="A4" s="16">
        <v>0</v>
      </c>
      <c r="B4" s="5" t="s">
        <v>44</v>
      </c>
      <c r="C4" s="5" t="s">
        <v>46</v>
      </c>
      <c r="D4" s="6">
        <v>530</v>
      </c>
      <c r="G4" s="16" t="s">
        <v>44</v>
      </c>
      <c r="H4" s="5">
        <f t="shared" ref="H4:H15" si="0">SUMIFS($A$2:$A$17,$C$2:$C$17,G4)</f>
        <v>1</v>
      </c>
      <c r="I4" s="5">
        <f t="shared" ref="I4:I15" si="1">SUMIFS($A$2:$A$17,$B$2:$B$17,G4)</f>
        <v>1</v>
      </c>
      <c r="J4" s="5">
        <f t="shared" ref="J4:J15" si="2">H4-I4</f>
        <v>0</v>
      </c>
      <c r="K4" s="10" t="s">
        <v>15</v>
      </c>
      <c r="L4" s="6">
        <v>0</v>
      </c>
    </row>
    <row r="5" spans="1:12" x14ac:dyDescent="0.3">
      <c r="A5" s="16">
        <v>0</v>
      </c>
      <c r="B5" s="5" t="s">
        <v>46</v>
      </c>
      <c r="C5" s="5" t="s">
        <v>47</v>
      </c>
      <c r="D5" s="6">
        <v>835</v>
      </c>
      <c r="G5" s="16" t="s">
        <v>45</v>
      </c>
      <c r="H5" s="5">
        <f t="shared" si="0"/>
        <v>1</v>
      </c>
      <c r="I5" s="5">
        <f t="shared" si="1"/>
        <v>1</v>
      </c>
      <c r="J5" s="5">
        <f t="shared" si="2"/>
        <v>0</v>
      </c>
      <c r="K5" s="10" t="s">
        <v>15</v>
      </c>
      <c r="L5" s="6">
        <v>0</v>
      </c>
    </row>
    <row r="6" spans="1:12" x14ac:dyDescent="0.3">
      <c r="A6" s="16">
        <v>0</v>
      </c>
      <c r="B6" s="5" t="s">
        <v>45</v>
      </c>
      <c r="C6" s="5" t="s">
        <v>48</v>
      </c>
      <c r="D6" s="6">
        <v>580</v>
      </c>
      <c r="G6" s="16" t="s">
        <v>46</v>
      </c>
      <c r="H6" s="5">
        <f t="shared" si="0"/>
        <v>0</v>
      </c>
      <c r="I6" s="5">
        <f t="shared" si="1"/>
        <v>0</v>
      </c>
      <c r="J6" s="5">
        <f t="shared" si="2"/>
        <v>0</v>
      </c>
      <c r="K6" s="10" t="s">
        <v>15</v>
      </c>
      <c r="L6" s="6">
        <v>0</v>
      </c>
    </row>
    <row r="7" spans="1:12" x14ac:dyDescent="0.3">
      <c r="A7" s="16">
        <v>0</v>
      </c>
      <c r="B7" s="5" t="s">
        <v>49</v>
      </c>
      <c r="C7" s="5" t="s">
        <v>50</v>
      </c>
      <c r="D7" s="6">
        <v>590</v>
      </c>
      <c r="G7" s="16" t="s">
        <v>48</v>
      </c>
      <c r="H7" s="5">
        <f t="shared" si="0"/>
        <v>0</v>
      </c>
      <c r="I7" s="5">
        <f t="shared" si="1"/>
        <v>0</v>
      </c>
      <c r="J7" s="5">
        <f t="shared" si="2"/>
        <v>0</v>
      </c>
      <c r="K7" s="10" t="s">
        <v>15</v>
      </c>
      <c r="L7" s="6">
        <v>0</v>
      </c>
    </row>
    <row r="8" spans="1:12" x14ac:dyDescent="0.3">
      <c r="A8" s="16">
        <v>0</v>
      </c>
      <c r="B8" s="5" t="s">
        <v>45</v>
      </c>
      <c r="C8" s="5" t="s">
        <v>50</v>
      </c>
      <c r="D8" s="6">
        <v>330</v>
      </c>
      <c r="G8" s="16" t="s">
        <v>50</v>
      </c>
      <c r="H8" s="5">
        <f t="shared" si="0"/>
        <v>0</v>
      </c>
      <c r="I8" s="5">
        <f t="shared" si="1"/>
        <v>0</v>
      </c>
      <c r="J8" s="5">
        <f t="shared" si="2"/>
        <v>0</v>
      </c>
      <c r="K8" s="10" t="s">
        <v>15</v>
      </c>
      <c r="L8" s="6">
        <v>0</v>
      </c>
    </row>
    <row r="9" spans="1:12" x14ac:dyDescent="0.3">
      <c r="A9" s="16">
        <v>1</v>
      </c>
      <c r="B9" s="5" t="s">
        <v>45</v>
      </c>
      <c r="C9" s="5" t="s">
        <v>47</v>
      </c>
      <c r="D9" s="6">
        <v>600</v>
      </c>
      <c r="G9" s="16" t="s">
        <v>47</v>
      </c>
      <c r="H9" s="5">
        <f t="shared" si="0"/>
        <v>1</v>
      </c>
      <c r="I9" s="5">
        <f t="shared" si="1"/>
        <v>1</v>
      </c>
      <c r="J9" s="5">
        <f t="shared" si="2"/>
        <v>0</v>
      </c>
      <c r="K9" s="10" t="s">
        <v>15</v>
      </c>
      <c r="L9" s="6">
        <v>0</v>
      </c>
    </row>
    <row r="10" spans="1:12" x14ac:dyDescent="0.3">
      <c r="A10" s="16">
        <v>0</v>
      </c>
      <c r="B10" s="5" t="s">
        <v>50</v>
      </c>
      <c r="C10" s="5" t="s">
        <v>51</v>
      </c>
      <c r="D10" s="6">
        <v>300</v>
      </c>
      <c r="G10" s="16" t="s">
        <v>51</v>
      </c>
      <c r="H10" s="5">
        <f t="shared" si="0"/>
        <v>0</v>
      </c>
      <c r="I10" s="5">
        <f t="shared" si="1"/>
        <v>0</v>
      </c>
      <c r="J10" s="5">
        <f t="shared" si="2"/>
        <v>0</v>
      </c>
      <c r="K10" s="10" t="s">
        <v>15</v>
      </c>
      <c r="L10" s="6">
        <v>0</v>
      </c>
    </row>
    <row r="11" spans="1:12" x14ac:dyDescent="0.3">
      <c r="A11" s="16">
        <v>0</v>
      </c>
      <c r="B11" s="5" t="s">
        <v>50</v>
      </c>
      <c r="C11" s="5" t="s">
        <v>47</v>
      </c>
      <c r="D11" s="6">
        <v>600</v>
      </c>
      <c r="G11" s="16" t="s">
        <v>52</v>
      </c>
      <c r="H11" s="5">
        <f t="shared" si="0"/>
        <v>1</v>
      </c>
      <c r="I11" s="5">
        <f t="shared" si="1"/>
        <v>1</v>
      </c>
      <c r="J11" s="5">
        <f t="shared" si="2"/>
        <v>0</v>
      </c>
      <c r="K11" s="10" t="s">
        <v>15</v>
      </c>
      <c r="L11" s="6">
        <v>0</v>
      </c>
    </row>
    <row r="12" spans="1:12" x14ac:dyDescent="0.3">
      <c r="A12" s="16">
        <v>1</v>
      </c>
      <c r="B12" s="5" t="s">
        <v>47</v>
      </c>
      <c r="C12" s="5" t="s">
        <v>52</v>
      </c>
      <c r="D12" s="6">
        <v>900</v>
      </c>
      <c r="G12" s="16" t="s">
        <v>54</v>
      </c>
      <c r="H12" s="5">
        <f t="shared" si="0"/>
        <v>0</v>
      </c>
      <c r="I12" s="5">
        <f t="shared" si="1"/>
        <v>0</v>
      </c>
      <c r="J12" s="5">
        <f t="shared" si="2"/>
        <v>0</v>
      </c>
      <c r="K12" s="10" t="s">
        <v>15</v>
      </c>
      <c r="L12" s="6">
        <v>0</v>
      </c>
    </row>
    <row r="13" spans="1:12" x14ac:dyDescent="0.3">
      <c r="A13" s="16">
        <v>0</v>
      </c>
      <c r="B13" s="5" t="s">
        <v>53</v>
      </c>
      <c r="C13" s="5" t="s">
        <v>47</v>
      </c>
      <c r="D13" s="6">
        <v>800</v>
      </c>
      <c r="G13" s="16" t="s">
        <v>53</v>
      </c>
      <c r="H13" s="5">
        <f t="shared" si="0"/>
        <v>0</v>
      </c>
      <c r="I13" s="5">
        <f t="shared" si="1"/>
        <v>0</v>
      </c>
      <c r="J13" s="5">
        <f t="shared" si="2"/>
        <v>0</v>
      </c>
      <c r="K13" s="10" t="s">
        <v>15</v>
      </c>
      <c r="L13" s="6">
        <v>0</v>
      </c>
    </row>
    <row r="14" spans="1:12" x14ac:dyDescent="0.3">
      <c r="A14" s="16">
        <v>0</v>
      </c>
      <c r="B14" s="5" t="s">
        <v>51</v>
      </c>
      <c r="C14" s="5" t="s">
        <v>54</v>
      </c>
      <c r="D14" s="6">
        <v>522</v>
      </c>
      <c r="G14" s="16" t="s">
        <v>55</v>
      </c>
      <c r="H14" s="5">
        <f t="shared" si="0"/>
        <v>1</v>
      </c>
      <c r="I14" s="5">
        <f t="shared" si="1"/>
        <v>1</v>
      </c>
      <c r="J14" s="5">
        <f t="shared" si="2"/>
        <v>0</v>
      </c>
      <c r="K14" s="10" t="s">
        <v>15</v>
      </c>
      <c r="L14" s="6">
        <v>0</v>
      </c>
    </row>
    <row r="15" spans="1:12" ht="15" thickBot="1" x14ac:dyDescent="0.35">
      <c r="A15" s="16">
        <v>0</v>
      </c>
      <c r="B15" s="5" t="s">
        <v>54</v>
      </c>
      <c r="C15" s="5" t="s">
        <v>53</v>
      </c>
      <c r="D15" s="6">
        <v>485</v>
      </c>
      <c r="G15" s="17" t="s">
        <v>59</v>
      </c>
      <c r="H15" s="8">
        <f t="shared" si="0"/>
        <v>1</v>
      </c>
      <c r="I15" s="8">
        <f t="shared" si="1"/>
        <v>0</v>
      </c>
      <c r="J15" s="8">
        <f t="shared" si="2"/>
        <v>1</v>
      </c>
      <c r="K15" s="11" t="s">
        <v>15</v>
      </c>
      <c r="L15" s="9">
        <v>1</v>
      </c>
    </row>
    <row r="16" spans="1:12" x14ac:dyDescent="0.3">
      <c r="A16" s="16">
        <v>1</v>
      </c>
      <c r="B16" s="5" t="s">
        <v>52</v>
      </c>
      <c r="C16" s="5" t="s">
        <v>55</v>
      </c>
      <c r="D16" s="6">
        <v>400</v>
      </c>
    </row>
    <row r="17" spans="1:14" ht="15" thickBot="1" x14ac:dyDescent="0.35">
      <c r="A17" s="17">
        <v>1</v>
      </c>
      <c r="B17" s="8" t="s">
        <v>55</v>
      </c>
      <c r="C17" s="8" t="s">
        <v>59</v>
      </c>
      <c r="D17" s="9">
        <v>120</v>
      </c>
    </row>
    <row r="18" spans="1:14" ht="15" thickBot="1" x14ac:dyDescent="0.35"/>
    <row r="19" spans="1:14" ht="15" thickBot="1" x14ac:dyDescent="0.35">
      <c r="A19" s="21" t="s">
        <v>57</v>
      </c>
      <c r="B19" s="23" t="s">
        <v>58</v>
      </c>
    </row>
    <row r="20" spans="1:14" x14ac:dyDescent="0.3">
      <c r="A20" s="15" t="s">
        <v>43</v>
      </c>
      <c r="B20" s="6">
        <v>1</v>
      </c>
    </row>
    <row r="21" spans="1:14" x14ac:dyDescent="0.3">
      <c r="A21" s="16" t="s">
        <v>44</v>
      </c>
      <c r="B21" s="6">
        <v>2</v>
      </c>
      <c r="F21">
        <v>350</v>
      </c>
      <c r="G21">
        <v>610</v>
      </c>
      <c r="H21">
        <v>600</v>
      </c>
      <c r="I21">
        <v>900</v>
      </c>
      <c r="J21">
        <v>400</v>
      </c>
      <c r="K21">
        <v>120</v>
      </c>
      <c r="L21">
        <f>SUM(F21:K21)</f>
        <v>2980</v>
      </c>
      <c r="N21" t="s">
        <v>66</v>
      </c>
    </row>
    <row r="22" spans="1:14" x14ac:dyDescent="0.3">
      <c r="A22" s="16" t="s">
        <v>45</v>
      </c>
      <c r="B22" s="6">
        <v>3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59</v>
      </c>
    </row>
    <row r="23" spans="1:14" x14ac:dyDescent="0.3">
      <c r="A23" s="16" t="s">
        <v>46</v>
      </c>
      <c r="B23" s="6">
        <v>4</v>
      </c>
    </row>
    <row r="24" spans="1:14" x14ac:dyDescent="0.3">
      <c r="A24" s="16" t="s">
        <v>48</v>
      </c>
      <c r="B24" s="6">
        <v>5</v>
      </c>
    </row>
    <row r="25" spans="1:14" x14ac:dyDescent="0.3">
      <c r="A25" s="16" t="s">
        <v>50</v>
      </c>
      <c r="B25" s="6">
        <v>6</v>
      </c>
    </row>
    <row r="26" spans="1:14" x14ac:dyDescent="0.3">
      <c r="A26" s="16" t="s">
        <v>47</v>
      </c>
      <c r="B26" s="6">
        <v>7</v>
      </c>
    </row>
    <row r="27" spans="1:14" x14ac:dyDescent="0.3">
      <c r="A27" s="16" t="s">
        <v>51</v>
      </c>
      <c r="B27" s="6">
        <v>8</v>
      </c>
    </row>
    <row r="28" spans="1:14" x14ac:dyDescent="0.3">
      <c r="A28" s="16" t="s">
        <v>52</v>
      </c>
      <c r="B28" s="6">
        <v>9</v>
      </c>
    </row>
    <row r="29" spans="1:14" x14ac:dyDescent="0.3">
      <c r="A29" s="16" t="s">
        <v>54</v>
      </c>
      <c r="B29" s="6">
        <v>10</v>
      </c>
    </row>
    <row r="30" spans="1:14" x14ac:dyDescent="0.3">
      <c r="A30" s="16" t="s">
        <v>53</v>
      </c>
      <c r="B30" s="6">
        <v>11</v>
      </c>
    </row>
    <row r="31" spans="1:14" x14ac:dyDescent="0.3">
      <c r="A31" s="16" t="s">
        <v>55</v>
      </c>
      <c r="B31" s="6">
        <v>12</v>
      </c>
    </row>
    <row r="32" spans="1:14" ht="15" thickBot="1" x14ac:dyDescent="0.35">
      <c r="A32" s="17" t="s">
        <v>59</v>
      </c>
      <c r="B32" s="9">
        <v>13</v>
      </c>
    </row>
    <row r="35" spans="1:2" x14ac:dyDescent="0.3">
      <c r="A35" t="s">
        <v>16</v>
      </c>
      <c r="B35">
        <f>SUMPRODUCT(A2:A17,D2:D17)</f>
        <v>2980</v>
      </c>
    </row>
  </sheetData>
  <mergeCells count="1">
    <mergeCell ref="G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2E49-10D7-418A-9741-AC6B86279E4D}">
  <dimension ref="A1:Z25"/>
  <sheetViews>
    <sheetView workbookViewId="0">
      <selection activeCell="W24" sqref="W24"/>
    </sheetView>
  </sheetViews>
  <sheetFormatPr defaultRowHeight="14.4" x14ac:dyDescent="0.3"/>
  <cols>
    <col min="1" max="1" width="17.5546875" customWidth="1"/>
    <col min="14" max="14" width="14.33203125" customWidth="1"/>
  </cols>
  <sheetData>
    <row r="1" spans="1:26" ht="15" thickBot="1" x14ac:dyDescent="0.35">
      <c r="A1" s="58" t="s">
        <v>79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P1" t="s">
        <v>56</v>
      </c>
    </row>
    <row r="2" spans="1:26" ht="15" thickBot="1" x14ac:dyDescent="0.35">
      <c r="A2" s="61" t="s">
        <v>67</v>
      </c>
      <c r="B2" s="32"/>
      <c r="C2" s="13" t="s">
        <v>68</v>
      </c>
      <c r="D2" s="13" t="s">
        <v>69</v>
      </c>
      <c r="E2" s="13" t="s">
        <v>70</v>
      </c>
      <c r="F2" s="13" t="s">
        <v>75</v>
      </c>
      <c r="G2" s="13" t="s">
        <v>76</v>
      </c>
      <c r="H2" s="13" t="s">
        <v>71</v>
      </c>
      <c r="I2" s="13" t="s">
        <v>72</v>
      </c>
      <c r="J2" s="13" t="s">
        <v>77</v>
      </c>
      <c r="K2" s="13" t="s">
        <v>73</v>
      </c>
      <c r="L2" s="13" t="s">
        <v>78</v>
      </c>
      <c r="M2" s="14" t="s">
        <v>74</v>
      </c>
      <c r="N2" s="37" t="s">
        <v>81</v>
      </c>
      <c r="P2" s="37" t="s">
        <v>57</v>
      </c>
      <c r="Q2" s="39" t="s">
        <v>10</v>
      </c>
      <c r="R2" s="40" t="s">
        <v>11</v>
      </c>
      <c r="S2" s="40" t="s">
        <v>82</v>
      </c>
      <c r="T2" s="40" t="s">
        <v>13</v>
      </c>
      <c r="U2" s="41" t="s">
        <v>14</v>
      </c>
      <c r="W2" s="39" t="s">
        <v>57</v>
      </c>
      <c r="X2" s="40" t="s">
        <v>81</v>
      </c>
      <c r="Y2" s="40" t="s">
        <v>13</v>
      </c>
      <c r="Z2" s="23"/>
    </row>
    <row r="3" spans="1:26" ht="15" thickBot="1" x14ac:dyDescent="0.35">
      <c r="A3" s="62"/>
      <c r="B3" s="18" t="s">
        <v>68</v>
      </c>
      <c r="C3" s="5">
        <v>0</v>
      </c>
      <c r="D3" s="5">
        <v>0.15</v>
      </c>
      <c r="E3" s="5">
        <v>0.21</v>
      </c>
      <c r="F3" s="5">
        <v>0.4</v>
      </c>
      <c r="G3" s="5">
        <v>0.31</v>
      </c>
      <c r="H3" s="5">
        <v>0.42</v>
      </c>
      <c r="I3" s="5">
        <v>0.38</v>
      </c>
      <c r="J3" s="5">
        <v>0.66</v>
      </c>
      <c r="K3" s="5">
        <v>0.25</v>
      </c>
      <c r="L3" s="5">
        <v>0.48</v>
      </c>
      <c r="M3" s="6">
        <v>0.43</v>
      </c>
      <c r="N3" s="34">
        <v>3600</v>
      </c>
      <c r="P3" s="36" t="s">
        <v>68</v>
      </c>
      <c r="Q3" s="15">
        <v>0</v>
      </c>
      <c r="R3" s="15">
        <f>SUM(C16:M16)</f>
        <v>19400</v>
      </c>
      <c r="S3" s="33">
        <f>Q3-R3</f>
        <v>-19400</v>
      </c>
      <c r="T3" s="15" t="s">
        <v>83</v>
      </c>
      <c r="U3" s="6">
        <v>-20000</v>
      </c>
      <c r="W3" s="20" t="s">
        <v>68</v>
      </c>
      <c r="X3" s="5">
        <f>SUM(C16:M16)-$B$12*N16</f>
        <v>-600</v>
      </c>
      <c r="Y3" s="5" t="s">
        <v>86</v>
      </c>
      <c r="Z3" s="6">
        <v>0</v>
      </c>
    </row>
    <row r="4" spans="1:26" ht="15" thickBot="1" x14ac:dyDescent="0.35">
      <c r="A4" s="62"/>
      <c r="B4" s="19" t="s">
        <v>69</v>
      </c>
      <c r="C4" s="5">
        <v>0.15</v>
      </c>
      <c r="D4" s="5">
        <v>0</v>
      </c>
      <c r="E4" s="5">
        <v>0.36</v>
      </c>
      <c r="F4" s="5">
        <v>0.25</v>
      </c>
      <c r="G4" s="5">
        <v>0.46</v>
      </c>
      <c r="H4" s="5">
        <v>0.36</v>
      </c>
      <c r="I4" s="5">
        <v>0.26</v>
      </c>
      <c r="J4" s="5">
        <v>0.75</v>
      </c>
      <c r="K4" s="5">
        <v>0.19</v>
      </c>
      <c r="L4" s="5">
        <v>0.85</v>
      </c>
      <c r="M4" s="6">
        <v>0.55000000000000004</v>
      </c>
      <c r="N4" s="34">
        <v>3600</v>
      </c>
      <c r="P4" s="36" t="s">
        <v>69</v>
      </c>
      <c r="Q4" s="16">
        <v>0</v>
      </c>
      <c r="R4" s="16">
        <f t="shared" ref="R4:R9" si="0">SUM(C17:M17)</f>
        <v>0</v>
      </c>
      <c r="S4" s="34">
        <f t="shared" ref="S4:S20" si="1">Q4-R4</f>
        <v>0</v>
      </c>
      <c r="T4" s="16" t="s">
        <v>83</v>
      </c>
      <c r="U4" s="6">
        <v>-20000</v>
      </c>
      <c r="W4" s="36" t="s">
        <v>69</v>
      </c>
      <c r="X4" s="5">
        <f t="shared" ref="X4:X9" si="2">SUM(C17:M17)-$B$12*N17</f>
        <v>0</v>
      </c>
      <c r="Y4" s="5" t="s">
        <v>86</v>
      </c>
      <c r="Z4" s="6">
        <v>0</v>
      </c>
    </row>
    <row r="5" spans="1:26" ht="15" thickBot="1" x14ac:dyDescent="0.35">
      <c r="A5" s="62"/>
      <c r="B5" s="19" t="s">
        <v>70</v>
      </c>
      <c r="C5" s="5">
        <v>0.21</v>
      </c>
      <c r="D5" s="5">
        <v>0.36</v>
      </c>
      <c r="E5" s="5">
        <v>0</v>
      </c>
      <c r="F5" s="5">
        <v>0.8</v>
      </c>
      <c r="G5" s="5">
        <v>0.3</v>
      </c>
      <c r="H5" s="5">
        <v>0.9</v>
      </c>
      <c r="I5" s="5">
        <v>0.62</v>
      </c>
      <c r="J5" s="5">
        <v>0.74</v>
      </c>
      <c r="K5" s="5">
        <v>0.44</v>
      </c>
      <c r="L5" s="5">
        <v>0.69</v>
      </c>
      <c r="M5" s="6">
        <v>0.64</v>
      </c>
      <c r="N5" s="34">
        <v>3600</v>
      </c>
      <c r="P5" s="36" t="s">
        <v>70</v>
      </c>
      <c r="Q5" s="16">
        <v>0</v>
      </c>
      <c r="R5" s="16">
        <f t="shared" si="0"/>
        <v>0</v>
      </c>
      <c r="S5" s="34">
        <f t="shared" si="1"/>
        <v>0</v>
      </c>
      <c r="T5" s="16" t="s">
        <v>83</v>
      </c>
      <c r="U5" s="6">
        <v>-20000</v>
      </c>
      <c r="W5" s="36" t="s">
        <v>70</v>
      </c>
      <c r="X5" s="5">
        <f t="shared" si="2"/>
        <v>0</v>
      </c>
      <c r="Y5" s="5" t="s">
        <v>86</v>
      </c>
      <c r="Z5" s="6">
        <v>0</v>
      </c>
    </row>
    <row r="6" spans="1:26" ht="15" thickBot="1" x14ac:dyDescent="0.35">
      <c r="A6" s="62"/>
      <c r="B6" s="19" t="s">
        <v>71</v>
      </c>
      <c r="C6" s="5">
        <v>0.42</v>
      </c>
      <c r="D6" s="5">
        <v>0.36</v>
      </c>
      <c r="E6" s="5">
        <v>0.5</v>
      </c>
      <c r="F6" s="5">
        <v>0.59</v>
      </c>
      <c r="G6" s="5">
        <v>0.73</v>
      </c>
      <c r="H6" s="5">
        <v>0</v>
      </c>
      <c r="I6" s="5">
        <v>0.38</v>
      </c>
      <c r="J6" s="5">
        <v>1.0900000000000001</v>
      </c>
      <c r="K6" s="5">
        <v>0.17</v>
      </c>
      <c r="L6" s="5">
        <v>0.7</v>
      </c>
      <c r="M6" s="6">
        <v>0.86</v>
      </c>
      <c r="N6" s="34">
        <v>3600</v>
      </c>
      <c r="P6" s="36" t="s">
        <v>71</v>
      </c>
      <c r="Q6" s="16">
        <v>0</v>
      </c>
      <c r="R6" s="16">
        <f t="shared" si="0"/>
        <v>0</v>
      </c>
      <c r="S6" s="34">
        <f t="shared" si="1"/>
        <v>0</v>
      </c>
      <c r="T6" s="16" t="s">
        <v>83</v>
      </c>
      <c r="U6" s="6">
        <v>-20000</v>
      </c>
      <c r="W6" s="36" t="s">
        <v>71</v>
      </c>
      <c r="X6" s="5">
        <f t="shared" si="2"/>
        <v>0</v>
      </c>
      <c r="Y6" s="5" t="s">
        <v>86</v>
      </c>
      <c r="Z6" s="6">
        <v>0</v>
      </c>
    </row>
    <row r="7" spans="1:26" ht="15" thickBot="1" x14ac:dyDescent="0.35">
      <c r="A7" s="62"/>
      <c r="B7" s="19" t="s">
        <v>72</v>
      </c>
      <c r="C7" s="5">
        <v>0.38</v>
      </c>
      <c r="D7" s="5">
        <v>0.26</v>
      </c>
      <c r="E7" s="5">
        <v>0.62</v>
      </c>
      <c r="F7" s="5">
        <v>0.21</v>
      </c>
      <c r="G7" s="5">
        <v>0.69</v>
      </c>
      <c r="H7" s="5">
        <v>0.38</v>
      </c>
      <c r="I7" s="5">
        <v>0</v>
      </c>
      <c r="J7" s="5">
        <v>1</v>
      </c>
      <c r="K7" s="5">
        <v>0.21</v>
      </c>
      <c r="L7" s="5">
        <v>0.41</v>
      </c>
      <c r="M7" s="6">
        <v>0.78</v>
      </c>
      <c r="N7" s="34">
        <v>3600</v>
      </c>
      <c r="P7" s="36" t="s">
        <v>72</v>
      </c>
      <c r="Q7" s="16">
        <v>0</v>
      </c>
      <c r="R7" s="16">
        <f t="shared" si="0"/>
        <v>20000</v>
      </c>
      <c r="S7" s="34">
        <f t="shared" si="1"/>
        <v>-20000</v>
      </c>
      <c r="T7" s="16" t="s">
        <v>83</v>
      </c>
      <c r="U7" s="6">
        <v>-20000</v>
      </c>
      <c r="W7" s="36" t="s">
        <v>72</v>
      </c>
      <c r="X7" s="5">
        <f t="shared" si="2"/>
        <v>0</v>
      </c>
      <c r="Y7" s="5" t="s">
        <v>86</v>
      </c>
      <c r="Z7" s="6">
        <v>0</v>
      </c>
    </row>
    <row r="8" spans="1:26" ht="15" thickBot="1" x14ac:dyDescent="0.35">
      <c r="A8" s="62"/>
      <c r="B8" s="19" t="s">
        <v>73</v>
      </c>
      <c r="C8" s="5">
        <v>0.25</v>
      </c>
      <c r="D8" s="5">
        <v>0.99</v>
      </c>
      <c r="E8" s="5">
        <v>0.44</v>
      </c>
      <c r="F8" s="5">
        <v>0.41</v>
      </c>
      <c r="G8" s="5">
        <v>0.56000000000000005</v>
      </c>
      <c r="H8" s="5">
        <v>0.56999999999999995</v>
      </c>
      <c r="I8" s="5">
        <v>0.21</v>
      </c>
      <c r="J8" s="5">
        <v>0.91</v>
      </c>
      <c r="K8" s="5">
        <v>0</v>
      </c>
      <c r="L8" s="5">
        <v>0.53</v>
      </c>
      <c r="M8" s="6">
        <v>0.69</v>
      </c>
      <c r="N8" s="34">
        <v>3600</v>
      </c>
      <c r="P8" s="36" t="s">
        <v>73</v>
      </c>
      <c r="Q8" s="16">
        <v>0</v>
      </c>
      <c r="R8" s="16">
        <f t="shared" si="0"/>
        <v>0</v>
      </c>
      <c r="S8" s="34">
        <f t="shared" si="1"/>
        <v>0</v>
      </c>
      <c r="T8" s="16" t="s">
        <v>83</v>
      </c>
      <c r="U8" s="6">
        <v>-20000</v>
      </c>
      <c r="W8" s="36" t="s">
        <v>73</v>
      </c>
      <c r="X8" s="5">
        <f t="shared" si="2"/>
        <v>0</v>
      </c>
      <c r="Y8" s="5" t="s">
        <v>86</v>
      </c>
      <c r="Z8" s="6">
        <v>0</v>
      </c>
    </row>
    <row r="9" spans="1:26" ht="15" thickBot="1" x14ac:dyDescent="0.35">
      <c r="A9" s="63"/>
      <c r="B9" s="20" t="s">
        <v>74</v>
      </c>
      <c r="C9" s="8">
        <v>0.43</v>
      </c>
      <c r="D9" s="8">
        <v>0.85</v>
      </c>
      <c r="E9" s="8">
        <v>0.44</v>
      </c>
      <c r="F9" s="8">
        <v>0.7</v>
      </c>
      <c r="G9" s="8">
        <v>0.14000000000000001</v>
      </c>
      <c r="H9" s="8">
        <v>0.86</v>
      </c>
      <c r="I9" s="8">
        <v>0.78</v>
      </c>
      <c r="J9" s="8">
        <v>0.83</v>
      </c>
      <c r="K9" s="8">
        <v>0.69</v>
      </c>
      <c r="L9" s="8">
        <v>0.65</v>
      </c>
      <c r="M9" s="9">
        <v>0</v>
      </c>
      <c r="N9" s="35">
        <v>3600</v>
      </c>
      <c r="P9" s="20" t="s">
        <v>74</v>
      </c>
      <c r="Q9" s="17">
        <v>0</v>
      </c>
      <c r="R9" s="17">
        <f t="shared" si="0"/>
        <v>11000</v>
      </c>
      <c r="S9" s="35">
        <f t="shared" si="1"/>
        <v>-11000</v>
      </c>
      <c r="T9" s="17" t="s">
        <v>83</v>
      </c>
      <c r="U9" s="9">
        <v>-20000</v>
      </c>
      <c r="W9" s="20" t="s">
        <v>74</v>
      </c>
      <c r="X9" s="8">
        <f t="shared" si="2"/>
        <v>-9000</v>
      </c>
      <c r="Y9" s="8" t="s">
        <v>86</v>
      </c>
      <c r="Z9" s="9">
        <v>0</v>
      </c>
    </row>
    <row r="10" spans="1:26" ht="15" thickBot="1" x14ac:dyDescent="0.35">
      <c r="P10" s="20" t="s">
        <v>68</v>
      </c>
      <c r="Q10" s="16">
        <f>SUM(C16:C22)</f>
        <v>5000</v>
      </c>
      <c r="R10" s="16">
        <v>0</v>
      </c>
      <c r="S10" s="34">
        <f t="shared" si="1"/>
        <v>5000</v>
      </c>
      <c r="T10" s="16" t="s">
        <v>15</v>
      </c>
      <c r="U10" s="15">
        <v>5000</v>
      </c>
    </row>
    <row r="11" spans="1:26" ht="15" thickBot="1" x14ac:dyDescent="0.35">
      <c r="A11" s="36" t="s">
        <v>80</v>
      </c>
      <c r="B11" s="25"/>
      <c r="C11" s="22">
        <v>5000</v>
      </c>
      <c r="D11" s="22">
        <v>3000</v>
      </c>
      <c r="E11" s="22">
        <v>1400</v>
      </c>
      <c r="F11" s="22">
        <v>2200</v>
      </c>
      <c r="G11" s="22">
        <v>8800</v>
      </c>
      <c r="H11" s="22">
        <v>3000</v>
      </c>
      <c r="I11" s="22">
        <v>7800</v>
      </c>
      <c r="J11" s="22">
        <v>4400</v>
      </c>
      <c r="K11" s="22">
        <v>6800</v>
      </c>
      <c r="L11" s="22">
        <v>5800</v>
      </c>
      <c r="M11" s="23">
        <v>2200</v>
      </c>
      <c r="P11" s="36" t="s">
        <v>69</v>
      </c>
      <c r="Q11" s="16">
        <f>SUM(D16:D22)</f>
        <v>3000</v>
      </c>
      <c r="R11" s="16">
        <v>0</v>
      </c>
      <c r="S11" s="34">
        <f t="shared" si="1"/>
        <v>3000</v>
      </c>
      <c r="T11" s="16" t="s">
        <v>15</v>
      </c>
      <c r="U11" s="16">
        <v>3000</v>
      </c>
    </row>
    <row r="12" spans="1:26" ht="15" thickBot="1" x14ac:dyDescent="0.35">
      <c r="A12" t="s">
        <v>85</v>
      </c>
      <c r="B12" s="42">
        <v>20000</v>
      </c>
      <c r="P12" s="36" t="s">
        <v>70</v>
      </c>
      <c r="Q12" s="16">
        <f>SUM(E16:E22)</f>
        <v>1400</v>
      </c>
      <c r="R12" s="16">
        <v>0</v>
      </c>
      <c r="S12" s="34">
        <f t="shared" si="1"/>
        <v>1400</v>
      </c>
      <c r="T12" s="16" t="s">
        <v>15</v>
      </c>
      <c r="U12" s="16">
        <v>1400</v>
      </c>
    </row>
    <row r="13" spans="1:26" ht="15" thickBot="1" x14ac:dyDescent="0.35">
      <c r="P13" s="36" t="s">
        <v>75</v>
      </c>
      <c r="Q13" s="16">
        <f>SUM(F16:F22)</f>
        <v>2200</v>
      </c>
      <c r="R13" s="16">
        <v>0</v>
      </c>
      <c r="S13" s="34">
        <f t="shared" si="1"/>
        <v>2200</v>
      </c>
      <c r="T13" s="16" t="s">
        <v>15</v>
      </c>
      <c r="U13" s="16">
        <v>2200</v>
      </c>
    </row>
    <row r="14" spans="1:26" ht="15" thickBot="1" x14ac:dyDescent="0.35">
      <c r="A14" s="58" t="s">
        <v>79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60"/>
      <c r="P14" s="36" t="s">
        <v>76</v>
      </c>
      <c r="Q14" s="16">
        <f>SUM(G16:G22)</f>
        <v>8800</v>
      </c>
      <c r="R14" s="16">
        <v>0</v>
      </c>
      <c r="S14" s="34">
        <f t="shared" si="1"/>
        <v>8800</v>
      </c>
      <c r="T14" s="16" t="s">
        <v>15</v>
      </c>
      <c r="U14" s="16">
        <v>8800</v>
      </c>
    </row>
    <row r="15" spans="1:26" ht="15" thickBot="1" x14ac:dyDescent="0.35">
      <c r="A15" s="61" t="s">
        <v>67</v>
      </c>
      <c r="B15" s="32"/>
      <c r="C15" s="13" t="s">
        <v>68</v>
      </c>
      <c r="D15" s="13" t="s">
        <v>69</v>
      </c>
      <c r="E15" s="13" t="s">
        <v>70</v>
      </c>
      <c r="F15" s="13" t="s">
        <v>75</v>
      </c>
      <c r="G15" s="13" t="s">
        <v>76</v>
      </c>
      <c r="H15" s="13" t="s">
        <v>71</v>
      </c>
      <c r="I15" s="13" t="s">
        <v>72</v>
      </c>
      <c r="J15" s="13" t="s">
        <v>77</v>
      </c>
      <c r="K15" s="13" t="s">
        <v>73</v>
      </c>
      <c r="L15" s="13" t="s">
        <v>78</v>
      </c>
      <c r="M15" s="14" t="s">
        <v>74</v>
      </c>
      <c r="N15" s="37" t="s">
        <v>81</v>
      </c>
      <c r="P15" s="36" t="s">
        <v>71</v>
      </c>
      <c r="Q15" s="16">
        <f>SUM(H16:H22)</f>
        <v>3000</v>
      </c>
      <c r="R15" s="16">
        <v>0</v>
      </c>
      <c r="S15" s="34">
        <f t="shared" si="1"/>
        <v>3000</v>
      </c>
      <c r="T15" s="16" t="s">
        <v>15</v>
      </c>
      <c r="U15" s="16">
        <v>3000</v>
      </c>
    </row>
    <row r="16" spans="1:26" ht="15" thickBot="1" x14ac:dyDescent="0.35">
      <c r="A16" s="62"/>
      <c r="B16" s="18" t="s">
        <v>68</v>
      </c>
      <c r="C16" s="5">
        <v>5000</v>
      </c>
      <c r="D16" s="5">
        <v>3000</v>
      </c>
      <c r="E16" s="5">
        <v>1400</v>
      </c>
      <c r="F16" s="5">
        <v>0</v>
      </c>
      <c r="G16" s="5">
        <v>0</v>
      </c>
      <c r="H16" s="5">
        <v>3000</v>
      </c>
      <c r="I16" s="5">
        <v>0</v>
      </c>
      <c r="J16" s="5">
        <v>4400</v>
      </c>
      <c r="K16" s="5">
        <v>2600</v>
      </c>
      <c r="L16" s="5">
        <v>0</v>
      </c>
      <c r="M16" s="6">
        <v>0</v>
      </c>
      <c r="N16" s="34">
        <v>1</v>
      </c>
      <c r="P16" s="36" t="s">
        <v>72</v>
      </c>
      <c r="Q16" s="16">
        <f>SUM(I16:I22)</f>
        <v>7800</v>
      </c>
      <c r="R16" s="16">
        <v>0</v>
      </c>
      <c r="S16" s="34">
        <f t="shared" si="1"/>
        <v>7800</v>
      </c>
      <c r="T16" s="16" t="s">
        <v>15</v>
      </c>
      <c r="U16" s="16">
        <v>7800</v>
      </c>
    </row>
    <row r="17" spans="1:21" ht="15" thickBot="1" x14ac:dyDescent="0.35">
      <c r="A17" s="62"/>
      <c r="B17" s="19" t="s">
        <v>69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34">
        <v>0</v>
      </c>
      <c r="P17" s="36" t="s">
        <v>77</v>
      </c>
      <c r="Q17" s="16">
        <f>SUM(J16:J22)</f>
        <v>4400</v>
      </c>
      <c r="R17" s="16">
        <v>0</v>
      </c>
      <c r="S17" s="34">
        <f t="shared" si="1"/>
        <v>4400</v>
      </c>
      <c r="T17" s="16" t="s">
        <v>15</v>
      </c>
      <c r="U17" s="16">
        <v>4400</v>
      </c>
    </row>
    <row r="18" spans="1:21" ht="15" thickBot="1" x14ac:dyDescent="0.35">
      <c r="A18" s="62"/>
      <c r="B18" s="19" t="s">
        <v>70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0</v>
      </c>
      <c r="N18" s="34">
        <v>0</v>
      </c>
      <c r="P18" s="36" t="s">
        <v>73</v>
      </c>
      <c r="Q18" s="16">
        <f>SUM(K16:K22)</f>
        <v>6800</v>
      </c>
      <c r="R18" s="16">
        <v>0</v>
      </c>
      <c r="S18" s="34">
        <f t="shared" si="1"/>
        <v>6800</v>
      </c>
      <c r="T18" s="16" t="s">
        <v>15</v>
      </c>
      <c r="U18" s="16">
        <v>6800</v>
      </c>
    </row>
    <row r="19" spans="1:21" ht="15" thickBot="1" x14ac:dyDescent="0.35">
      <c r="A19" s="62"/>
      <c r="B19" s="19" t="s">
        <v>71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34">
        <v>0</v>
      </c>
      <c r="P19" s="36" t="s">
        <v>78</v>
      </c>
      <c r="Q19" s="16">
        <f>SUM(L16:L22)</f>
        <v>5800</v>
      </c>
      <c r="R19" s="16">
        <v>0</v>
      </c>
      <c r="S19" s="34">
        <f t="shared" si="1"/>
        <v>5800</v>
      </c>
      <c r="T19" s="16" t="s">
        <v>15</v>
      </c>
      <c r="U19" s="16">
        <v>5800</v>
      </c>
    </row>
    <row r="20" spans="1:21" ht="15" thickBot="1" x14ac:dyDescent="0.35">
      <c r="A20" s="62"/>
      <c r="B20" s="19" t="s">
        <v>72</v>
      </c>
      <c r="C20" s="5">
        <v>0</v>
      </c>
      <c r="D20" s="5">
        <v>0</v>
      </c>
      <c r="E20" s="5">
        <v>0</v>
      </c>
      <c r="F20" s="5">
        <v>2200</v>
      </c>
      <c r="G20" s="5">
        <v>0</v>
      </c>
      <c r="H20" s="5">
        <v>0</v>
      </c>
      <c r="I20" s="5">
        <v>7800</v>
      </c>
      <c r="J20" s="5">
        <v>0</v>
      </c>
      <c r="K20" s="5">
        <v>4200</v>
      </c>
      <c r="L20" s="5">
        <v>5800</v>
      </c>
      <c r="M20" s="6">
        <v>0</v>
      </c>
      <c r="N20" s="34">
        <v>1</v>
      </c>
      <c r="P20" s="36" t="s">
        <v>74</v>
      </c>
      <c r="Q20" s="17">
        <f>SUM(M16:M22)</f>
        <v>2200</v>
      </c>
      <c r="R20" s="17">
        <v>0</v>
      </c>
      <c r="S20" s="35">
        <f t="shared" si="1"/>
        <v>2200</v>
      </c>
      <c r="T20" s="17" t="s">
        <v>15</v>
      </c>
      <c r="U20" s="17">
        <v>2200</v>
      </c>
    </row>
    <row r="21" spans="1:21" x14ac:dyDescent="0.3">
      <c r="A21" s="62"/>
      <c r="B21" s="19" t="s">
        <v>73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0</v>
      </c>
      <c r="N21" s="34">
        <v>0</v>
      </c>
    </row>
    <row r="22" spans="1:21" ht="15" thickBot="1" x14ac:dyDescent="0.35">
      <c r="A22" s="63"/>
      <c r="B22" s="20" t="s">
        <v>74</v>
      </c>
      <c r="C22" s="8">
        <v>0</v>
      </c>
      <c r="D22" s="8">
        <v>0</v>
      </c>
      <c r="E22" s="8">
        <v>0</v>
      </c>
      <c r="F22" s="8">
        <v>0</v>
      </c>
      <c r="G22" s="8">
        <v>8800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9">
        <v>2200</v>
      </c>
      <c r="N22" s="35">
        <v>1</v>
      </c>
    </row>
    <row r="25" spans="1:21" x14ac:dyDescent="0.3">
      <c r="A25" t="s">
        <v>16</v>
      </c>
      <c r="B25">
        <f>SUMPRODUCT(C16:N22,C3:N9)</f>
        <v>21312</v>
      </c>
    </row>
  </sheetData>
  <mergeCells count="4">
    <mergeCell ref="A1:M1"/>
    <mergeCell ref="A2:A9"/>
    <mergeCell ref="A14:M14"/>
    <mergeCell ref="A15:A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219C-1DAA-47DD-8364-B4E881624F92}">
  <dimension ref="A1:G25"/>
  <sheetViews>
    <sheetView workbookViewId="0">
      <selection activeCell="C32" sqref="C32"/>
    </sheetView>
  </sheetViews>
  <sheetFormatPr defaultRowHeight="14.4" x14ac:dyDescent="0.3"/>
  <cols>
    <col min="1" max="1" width="16.6640625" customWidth="1"/>
    <col min="2" max="2" width="15.21875" customWidth="1"/>
    <col min="3" max="3" width="14.77734375" customWidth="1"/>
  </cols>
  <sheetData>
    <row r="1" spans="1:7" ht="15" thickBot="1" x14ac:dyDescent="0.35">
      <c r="A1" t="s">
        <v>33</v>
      </c>
      <c r="B1">
        <v>0.88</v>
      </c>
    </row>
    <row r="2" spans="1:7" ht="15" thickBot="1" x14ac:dyDescent="0.35">
      <c r="A2" s="21" t="s">
        <v>17</v>
      </c>
      <c r="B2" s="56" t="s">
        <v>25</v>
      </c>
      <c r="C2" s="56"/>
      <c r="D2" s="56" t="s">
        <v>26</v>
      </c>
      <c r="E2" s="56"/>
      <c r="F2" s="56" t="s">
        <v>27</v>
      </c>
      <c r="G2" s="57"/>
    </row>
    <row r="3" spans="1:7" ht="15" thickBot="1" x14ac:dyDescent="0.35">
      <c r="A3" s="24" t="s">
        <v>18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3" t="s">
        <v>31</v>
      </c>
    </row>
    <row r="4" spans="1:7" x14ac:dyDescent="0.3">
      <c r="A4" s="16" t="s">
        <v>19</v>
      </c>
      <c r="B4" s="5">
        <v>25</v>
      </c>
      <c r="C4" s="5">
        <v>5</v>
      </c>
      <c r="D4" s="5">
        <f>AVERAGE(B4:C4)</f>
        <v>15</v>
      </c>
      <c r="E4" s="5"/>
      <c r="F4" s="5">
        <f>$B$1*MAX(B4:C4)+(1-$B$1)*MIN(B4:C4)</f>
        <v>22.6</v>
      </c>
      <c r="G4" s="6"/>
    </row>
    <row r="5" spans="1:7" x14ac:dyDescent="0.3">
      <c r="A5" s="16" t="s">
        <v>20</v>
      </c>
      <c r="B5" s="5">
        <v>35</v>
      </c>
      <c r="C5" s="5">
        <v>3</v>
      </c>
      <c r="D5" s="5">
        <f t="shared" ref="D5:D6" si="0">AVERAGE(B5:C5)</f>
        <v>19</v>
      </c>
      <c r="E5" s="5"/>
      <c r="F5" s="5">
        <f t="shared" ref="F5:F6" si="1">$B$1*MAX(B5:C5)+(1-$B$1)*MIN(B5:C5)</f>
        <v>31.16</v>
      </c>
      <c r="G5" s="6"/>
    </row>
    <row r="6" spans="1:7" ht="15" thickBot="1" x14ac:dyDescent="0.35">
      <c r="A6" s="17" t="s">
        <v>21</v>
      </c>
      <c r="B6" s="8">
        <v>60</v>
      </c>
      <c r="C6" s="8">
        <v>2</v>
      </c>
      <c r="D6" s="8">
        <f t="shared" si="0"/>
        <v>31</v>
      </c>
      <c r="E6" s="8" t="s">
        <v>117</v>
      </c>
      <c r="F6" s="8">
        <f t="shared" si="1"/>
        <v>53.04</v>
      </c>
      <c r="G6" s="9" t="s">
        <v>117</v>
      </c>
    </row>
    <row r="7" spans="1:7" ht="15" thickBot="1" x14ac:dyDescent="0.35"/>
    <row r="8" spans="1:7" ht="15" thickBot="1" x14ac:dyDescent="0.35">
      <c r="A8" s="21" t="s">
        <v>22</v>
      </c>
      <c r="B8" s="25"/>
      <c r="C8" s="25"/>
      <c r="D8" s="56" t="s">
        <v>36</v>
      </c>
      <c r="E8" s="57"/>
    </row>
    <row r="9" spans="1:7" ht="15" thickBot="1" x14ac:dyDescent="0.35">
      <c r="A9" s="21" t="s">
        <v>18</v>
      </c>
      <c r="B9" s="22" t="s">
        <v>34</v>
      </c>
      <c r="C9" s="22" t="s">
        <v>29</v>
      </c>
      <c r="D9" s="22" t="s">
        <v>35</v>
      </c>
      <c r="E9" s="23" t="s">
        <v>31</v>
      </c>
    </row>
    <row r="10" spans="1:7" x14ac:dyDescent="0.3">
      <c r="A10" s="15" t="s">
        <v>19</v>
      </c>
      <c r="B10" s="5">
        <f>MAX($B$4:$B$6)-B4</f>
        <v>35</v>
      </c>
      <c r="C10" s="5">
        <f>MAX($C$4:$C$6)-C4</f>
        <v>0</v>
      </c>
      <c r="D10" s="5">
        <f>MAX(B10:C10)</f>
        <v>35</v>
      </c>
      <c r="E10" s="6"/>
    </row>
    <row r="11" spans="1:7" x14ac:dyDescent="0.3">
      <c r="A11" s="16" t="s">
        <v>20</v>
      </c>
      <c r="B11" s="5">
        <f t="shared" ref="B11:B12" si="2">MAX($B$4:$B$6)-B5</f>
        <v>25</v>
      </c>
      <c r="C11" s="5">
        <f t="shared" ref="C11:C12" si="3">MAX($C$4:$C$6)-C5</f>
        <v>2</v>
      </c>
      <c r="D11" s="5">
        <f t="shared" ref="D11:D12" si="4">MAX(B11:C11)</f>
        <v>25</v>
      </c>
      <c r="E11" s="6"/>
    </row>
    <row r="12" spans="1:7" ht="15" thickBot="1" x14ac:dyDescent="0.35">
      <c r="A12" s="17" t="s">
        <v>21</v>
      </c>
      <c r="B12" s="8">
        <f t="shared" si="2"/>
        <v>0</v>
      </c>
      <c r="C12" s="8">
        <f t="shared" si="3"/>
        <v>3</v>
      </c>
      <c r="D12" s="8">
        <f t="shared" si="4"/>
        <v>3</v>
      </c>
      <c r="E12" s="9" t="s">
        <v>117</v>
      </c>
    </row>
    <row r="13" spans="1:7" ht="15" thickBot="1" x14ac:dyDescent="0.35"/>
    <row r="14" spans="1:7" ht="15" thickBot="1" x14ac:dyDescent="0.35">
      <c r="A14" s="21" t="s">
        <v>17</v>
      </c>
      <c r="B14" s="56" t="s">
        <v>25</v>
      </c>
      <c r="C14" s="56"/>
      <c r="D14" s="25"/>
      <c r="E14" s="26"/>
    </row>
    <row r="15" spans="1:7" ht="15" thickBot="1" x14ac:dyDescent="0.35">
      <c r="A15" s="21" t="s">
        <v>18</v>
      </c>
      <c r="B15" s="22" t="s">
        <v>34</v>
      </c>
      <c r="C15" s="22" t="s">
        <v>29</v>
      </c>
      <c r="D15" s="22" t="s">
        <v>37</v>
      </c>
      <c r="E15" s="23" t="s">
        <v>38</v>
      </c>
    </row>
    <row r="16" spans="1:7" x14ac:dyDescent="0.3">
      <c r="A16" s="15" t="s">
        <v>19</v>
      </c>
      <c r="B16" s="5">
        <v>25</v>
      </c>
      <c r="C16" s="5">
        <v>5</v>
      </c>
      <c r="D16" s="5">
        <f>SUMPRODUCT(B16:C16,$B$21:$C$21)</f>
        <v>11</v>
      </c>
      <c r="E16" s="6"/>
    </row>
    <row r="17" spans="1:5" x14ac:dyDescent="0.3">
      <c r="A17" s="16" t="s">
        <v>23</v>
      </c>
      <c r="B17" s="5">
        <v>35</v>
      </c>
      <c r="C17" s="5">
        <v>3</v>
      </c>
      <c r="D17" s="5">
        <f t="shared" ref="D17:D18" si="5">SUMPRODUCT(B17:C17,$B$21:$C$21)</f>
        <v>12.6</v>
      </c>
      <c r="E17" s="6"/>
    </row>
    <row r="18" spans="1:5" ht="15" thickBot="1" x14ac:dyDescent="0.35">
      <c r="A18" s="17" t="s">
        <v>21</v>
      </c>
      <c r="B18" s="5">
        <v>60</v>
      </c>
      <c r="C18" s="5">
        <v>2</v>
      </c>
      <c r="D18" s="5">
        <f t="shared" si="5"/>
        <v>19.399999999999999</v>
      </c>
      <c r="E18" s="6" t="s">
        <v>117</v>
      </c>
    </row>
    <row r="19" spans="1:5" ht="15" thickBot="1" x14ac:dyDescent="0.35">
      <c r="A19" s="27"/>
      <c r="B19" s="8">
        <f>MAX(B16:B18)</f>
        <v>60</v>
      </c>
      <c r="C19" s="8">
        <f>MAX(C16:C18)</f>
        <v>5</v>
      </c>
      <c r="D19" s="28"/>
      <c r="E19" s="29"/>
    </row>
    <row r="21" spans="1:5" x14ac:dyDescent="0.3">
      <c r="A21" t="s">
        <v>24</v>
      </c>
      <c r="B21">
        <v>0.3</v>
      </c>
      <c r="C21">
        <v>0.7</v>
      </c>
    </row>
    <row r="23" spans="1:5" x14ac:dyDescent="0.3">
      <c r="A23" t="s">
        <v>39</v>
      </c>
      <c r="B23">
        <v>21.5</v>
      </c>
    </row>
    <row r="24" spans="1:5" x14ac:dyDescent="0.3">
      <c r="A24" t="s">
        <v>37</v>
      </c>
      <c r="B24">
        <v>19.399999999999999</v>
      </c>
    </row>
    <row r="25" spans="1:5" x14ac:dyDescent="0.3">
      <c r="A25" s="30" t="s">
        <v>40</v>
      </c>
      <c r="B25" s="30">
        <v>2.1</v>
      </c>
    </row>
  </sheetData>
  <mergeCells count="5">
    <mergeCell ref="B2:C2"/>
    <mergeCell ref="D2:E2"/>
    <mergeCell ref="F2:G2"/>
    <mergeCell ref="D8:E8"/>
    <mergeCell ref="B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E92E-4D55-4DA6-A176-CA00ABCC8406}">
  <dimension ref="A1:E6"/>
  <sheetViews>
    <sheetView workbookViewId="0">
      <selection activeCell="D16" sqref="D16"/>
    </sheetView>
  </sheetViews>
  <sheetFormatPr defaultRowHeight="14.4" x14ac:dyDescent="0.3"/>
  <cols>
    <col min="1" max="1" width="14.77734375" customWidth="1"/>
    <col min="4" max="4" width="35.5546875" bestFit="1" customWidth="1"/>
  </cols>
  <sheetData>
    <row r="1" spans="1:5" ht="15" thickBot="1" x14ac:dyDescent="0.35">
      <c r="A1" s="58" t="s">
        <v>87</v>
      </c>
      <c r="B1" s="60"/>
      <c r="D1" s="58" t="s">
        <v>91</v>
      </c>
      <c r="E1" s="60"/>
    </row>
    <row r="2" spans="1:5" x14ac:dyDescent="0.3">
      <c r="A2" s="4" t="s">
        <v>88</v>
      </c>
      <c r="B2" s="6">
        <v>1</v>
      </c>
      <c r="D2" s="4" t="s">
        <v>92</v>
      </c>
      <c r="E2" s="6">
        <f>B2/B3</f>
        <v>0.16666666666666666</v>
      </c>
    </row>
    <row r="3" spans="1:5" x14ac:dyDescent="0.3">
      <c r="A3" s="4" t="s">
        <v>89</v>
      </c>
      <c r="B3" s="6">
        <v>6</v>
      </c>
      <c r="D3" s="4" t="s">
        <v>93</v>
      </c>
      <c r="E3" s="6">
        <f>B2^2/(B3*(B3-B2))</f>
        <v>3.3333333333333333E-2</v>
      </c>
    </row>
    <row r="4" spans="1:5" ht="15" thickBot="1" x14ac:dyDescent="0.35">
      <c r="A4" s="7" t="s">
        <v>90</v>
      </c>
      <c r="B4" s="9">
        <v>1</v>
      </c>
      <c r="D4" s="4" t="s">
        <v>94</v>
      </c>
      <c r="E4" s="6">
        <f>B2/(B3*(B3-B2))</f>
        <v>3.3333333333333333E-2</v>
      </c>
    </row>
    <row r="5" spans="1:5" x14ac:dyDescent="0.3">
      <c r="D5" s="4" t="s">
        <v>95</v>
      </c>
      <c r="E5" s="6">
        <f>E4+1/B3</f>
        <v>0.19999999999999998</v>
      </c>
    </row>
    <row r="6" spans="1:5" ht="15" thickBot="1" x14ac:dyDescent="0.35">
      <c r="D6" s="7" t="s">
        <v>96</v>
      </c>
      <c r="E6" s="9">
        <f>1-B2/B3</f>
        <v>0.83333333333333337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CB62-8379-484D-ABAA-7DB5A039AF98}">
  <dimension ref="A3:AE205"/>
  <sheetViews>
    <sheetView tabSelected="1" topLeftCell="P1" workbookViewId="0">
      <selection activeCell="Z9" sqref="Z9"/>
    </sheetView>
  </sheetViews>
  <sheetFormatPr defaultRowHeight="14.4" x14ac:dyDescent="0.3"/>
  <cols>
    <col min="2" max="2" width="8.88671875" customWidth="1"/>
    <col min="16" max="16" width="14.21875" customWidth="1"/>
    <col min="17" max="17" width="15.88671875" customWidth="1"/>
    <col min="18" max="18" width="18.88671875" customWidth="1"/>
    <col min="19" max="19" width="12.5546875" customWidth="1"/>
    <col min="20" max="20" width="16.5546875" customWidth="1"/>
    <col min="23" max="23" width="8.88671875" customWidth="1"/>
    <col min="25" max="25" width="22.109375" customWidth="1"/>
    <col min="26" max="26" width="9.44140625" bestFit="1" customWidth="1"/>
    <col min="29" max="29" width="12.6640625" customWidth="1"/>
  </cols>
  <sheetData>
    <row r="3" spans="1:31" ht="15" thickBot="1" x14ac:dyDescent="0.35"/>
    <row r="4" spans="1:31" ht="15" thickBot="1" x14ac:dyDescent="0.35">
      <c r="A4" s="1" t="s">
        <v>127</v>
      </c>
      <c r="B4" s="2"/>
      <c r="C4" s="2"/>
      <c r="D4" s="3"/>
      <c r="O4" s="1" t="s">
        <v>118</v>
      </c>
      <c r="P4" s="2" t="s">
        <v>119</v>
      </c>
      <c r="Q4" s="2" t="s">
        <v>120</v>
      </c>
      <c r="R4" s="2" t="s">
        <v>121</v>
      </c>
      <c r="S4" s="2" t="s">
        <v>122</v>
      </c>
      <c r="T4" s="2" t="s">
        <v>123</v>
      </c>
      <c r="U4" s="2" t="s">
        <v>124</v>
      </c>
      <c r="V4" s="2" t="s">
        <v>125</v>
      </c>
      <c r="W4" s="3" t="s">
        <v>126</v>
      </c>
      <c r="AB4" s="21" t="s">
        <v>132</v>
      </c>
      <c r="AC4" s="22" t="s">
        <v>133</v>
      </c>
      <c r="AD4" s="22" t="s">
        <v>134</v>
      </c>
      <c r="AE4" s="23" t="s">
        <v>131</v>
      </c>
    </row>
    <row r="5" spans="1:31" ht="15" thickBot="1" x14ac:dyDescent="0.35">
      <c r="A5" s="4"/>
      <c r="B5" s="5"/>
      <c r="C5" s="5"/>
      <c r="D5" s="6"/>
      <c r="O5" s="4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6">
        <v>0</v>
      </c>
      <c r="AB5" s="4">
        <v>1</v>
      </c>
      <c r="AC5" s="47">
        <f ca="1">Z7</f>
        <v>37.74</v>
      </c>
      <c r="AD5" s="47">
        <f ca="1">Z8</f>
        <v>40.825000000000003</v>
      </c>
      <c r="AE5" s="48">
        <f ca="1">Z9</f>
        <v>0.98562300319488816</v>
      </c>
    </row>
    <row r="6" spans="1:31" ht="15" thickBot="1" x14ac:dyDescent="0.35">
      <c r="A6" s="51">
        <v>1</v>
      </c>
      <c r="B6" s="52">
        <v>0.35</v>
      </c>
      <c r="C6" s="5">
        <v>0</v>
      </c>
      <c r="D6" s="6">
        <f>B6+C6</f>
        <v>0.35</v>
      </c>
      <c r="O6" s="4">
        <v>1</v>
      </c>
      <c r="P6" s="5">
        <f ca="1">LOOKUP(RAND(),$C$6:$C$10,$A$6:$A$10)</f>
        <v>2</v>
      </c>
      <c r="Q6" s="5">
        <f ca="1">Q5+P6</f>
        <v>2</v>
      </c>
      <c r="R6" s="5">
        <f ca="1">MAX(Q6,T5)</f>
        <v>2</v>
      </c>
      <c r="S6" s="5">
        <f ca="1">LOOKUP(RAND(),$C$12:$C$15,$A$12:$A$15)</f>
        <v>3</v>
      </c>
      <c r="T6" s="5">
        <f ca="1">R6+S6</f>
        <v>5</v>
      </c>
      <c r="U6" s="5">
        <f ca="1">R6-Q6</f>
        <v>0</v>
      </c>
      <c r="V6" s="5">
        <f ca="1">U6+S6</f>
        <v>3</v>
      </c>
      <c r="W6" s="6">
        <f ca="1">O6-MATCH(Q6,$R$6:R6,1)</f>
        <v>0</v>
      </c>
      <c r="Y6" s="21" t="s">
        <v>135</v>
      </c>
      <c r="Z6" s="23"/>
      <c r="AB6" s="4">
        <v>2</v>
      </c>
      <c r="AC6" s="47">
        <f t="dataTable" ref="AC6:AE204" dt2D="0" dtr="0" r1="Y15" ca="1"/>
        <v>37.284999999999997</v>
      </c>
      <c r="AD6" s="47">
        <v>40.395000000000003</v>
      </c>
      <c r="AE6" s="44">
        <v>0.99202551834130781</v>
      </c>
    </row>
    <row r="7" spans="1:31" x14ac:dyDescent="0.3">
      <c r="A7" s="51">
        <v>2</v>
      </c>
      <c r="B7" s="52">
        <v>0.2</v>
      </c>
      <c r="C7" s="5">
        <f>D6</f>
        <v>0.35</v>
      </c>
      <c r="D7" s="6">
        <f>C7+B7</f>
        <v>0.55000000000000004</v>
      </c>
      <c r="O7" s="4">
        <v>2</v>
      </c>
      <c r="P7" s="5">
        <f t="shared" ref="P7:P70" ca="1" si="0">LOOKUP(RAND(),$C$6:$C$10,$A$6:$A$10)</f>
        <v>5</v>
      </c>
      <c r="Q7" s="5">
        <f t="shared" ref="Q7:Q70" ca="1" si="1">Q6+P7</f>
        <v>7</v>
      </c>
      <c r="R7" s="5">
        <f t="shared" ref="R7:R70" ca="1" si="2">MAX(Q7,T6)</f>
        <v>7</v>
      </c>
      <c r="S7" s="5">
        <f t="shared" ref="S7:S70" ca="1" si="3">LOOKUP(RAND(),$C$12:$C$15,$A$12:$A$15)</f>
        <v>3</v>
      </c>
      <c r="T7" s="5">
        <f t="shared" ref="T7:T70" ca="1" si="4">R7+S7</f>
        <v>10</v>
      </c>
      <c r="U7" s="5">
        <f t="shared" ref="U7:U70" ca="1" si="5">R7-Q7</f>
        <v>0</v>
      </c>
      <c r="V7" s="5">
        <f t="shared" ref="V7:V70" ca="1" si="6">U7+S7</f>
        <v>3</v>
      </c>
      <c r="W7" s="6">
        <f ca="1">O7-MATCH(Q7,$R$6:R7,1)</f>
        <v>0</v>
      </c>
      <c r="Y7" s="4" t="s">
        <v>129</v>
      </c>
      <c r="Z7" s="44">
        <f ca="1">AVERAGE(U6:U205)</f>
        <v>37.74</v>
      </c>
      <c r="AB7" s="4">
        <v>3</v>
      </c>
      <c r="AC7" s="47">
        <v>35.619999999999997</v>
      </c>
      <c r="AD7" s="47">
        <v>38.664999999999999</v>
      </c>
      <c r="AE7" s="44">
        <v>0.97284345047923326</v>
      </c>
    </row>
    <row r="8" spans="1:31" x14ac:dyDescent="0.3">
      <c r="A8" s="51">
        <v>3</v>
      </c>
      <c r="B8" s="52">
        <v>0.05</v>
      </c>
      <c r="C8" s="5">
        <f>D7</f>
        <v>0.55000000000000004</v>
      </c>
      <c r="D8" s="6">
        <f>C8+B8</f>
        <v>0.60000000000000009</v>
      </c>
      <c r="O8" s="4">
        <v>3</v>
      </c>
      <c r="P8" s="5">
        <f t="shared" ca="1" si="0"/>
        <v>1</v>
      </c>
      <c r="Q8" s="5">
        <f t="shared" ca="1" si="1"/>
        <v>8</v>
      </c>
      <c r="R8" s="5">
        <f t="shared" ca="1" si="2"/>
        <v>10</v>
      </c>
      <c r="S8" s="5">
        <f t="shared" ca="1" si="3"/>
        <v>2</v>
      </c>
      <c r="T8" s="5">
        <f t="shared" ca="1" si="4"/>
        <v>12</v>
      </c>
      <c r="U8" s="5">
        <f t="shared" ca="1" si="5"/>
        <v>2</v>
      </c>
      <c r="V8" s="5">
        <f t="shared" ca="1" si="6"/>
        <v>4</v>
      </c>
      <c r="W8" s="6">
        <f ca="1">O8-MATCH(Q8,$R$6:R8,1)</f>
        <v>1</v>
      </c>
      <c r="Y8" s="4" t="s">
        <v>130</v>
      </c>
      <c r="Z8" s="44">
        <f ca="1">AVERAGE(V6:V205)</f>
        <v>40.825000000000003</v>
      </c>
      <c r="AB8" s="4">
        <v>4</v>
      </c>
      <c r="AC8" s="47">
        <v>28.355</v>
      </c>
      <c r="AD8" s="47">
        <v>31.44</v>
      </c>
      <c r="AE8" s="44">
        <v>0.98248407643312097</v>
      </c>
    </row>
    <row r="9" spans="1:31" x14ac:dyDescent="0.3">
      <c r="A9" s="51">
        <v>4</v>
      </c>
      <c r="B9" s="52">
        <v>0.15</v>
      </c>
      <c r="C9" s="5">
        <f>D8</f>
        <v>0.60000000000000009</v>
      </c>
      <c r="D9" s="6">
        <f>C9+B9</f>
        <v>0.75000000000000011</v>
      </c>
      <c r="O9" s="4">
        <v>4</v>
      </c>
      <c r="P9" s="5">
        <f t="shared" ca="1" si="0"/>
        <v>2</v>
      </c>
      <c r="Q9" s="5">
        <f t="shared" ca="1" si="1"/>
        <v>10</v>
      </c>
      <c r="R9" s="5">
        <f t="shared" ca="1" si="2"/>
        <v>12</v>
      </c>
      <c r="S9" s="5">
        <f t="shared" ca="1" si="3"/>
        <v>1</v>
      </c>
      <c r="T9" s="5">
        <f t="shared" ca="1" si="4"/>
        <v>13</v>
      </c>
      <c r="U9" s="5">
        <f t="shared" ca="1" si="5"/>
        <v>2</v>
      </c>
      <c r="V9" s="5">
        <f t="shared" ca="1" si="6"/>
        <v>3</v>
      </c>
      <c r="W9" s="6">
        <f ca="1">O9-MATCH(Q9,$R$6:R9,1)</f>
        <v>1</v>
      </c>
      <c r="Y9" s="4" t="s">
        <v>131</v>
      </c>
      <c r="Z9" s="45">
        <f ca="1">SUM(S6:S205)/(T205)</f>
        <v>0.98562300319488816</v>
      </c>
      <c r="AB9" s="4">
        <v>5</v>
      </c>
      <c r="AC9" s="47">
        <v>26.56</v>
      </c>
      <c r="AD9" s="47">
        <v>29.555</v>
      </c>
      <c r="AE9" s="44">
        <v>0.95534290271132372</v>
      </c>
    </row>
    <row r="10" spans="1:31" ht="15" thickBot="1" x14ac:dyDescent="0.35">
      <c r="A10" s="53">
        <v>5</v>
      </c>
      <c r="B10" s="54">
        <v>0.05</v>
      </c>
      <c r="C10" s="8">
        <f>D9</f>
        <v>0.75000000000000011</v>
      </c>
      <c r="D10" s="9">
        <f>C10+B10</f>
        <v>0.80000000000000016</v>
      </c>
      <c r="O10" s="4">
        <v>5</v>
      </c>
      <c r="P10" s="5">
        <f t="shared" ca="1" si="0"/>
        <v>2</v>
      </c>
      <c r="Q10" s="5">
        <f t="shared" ca="1" si="1"/>
        <v>12</v>
      </c>
      <c r="R10" s="5">
        <f t="shared" ca="1" si="2"/>
        <v>13</v>
      </c>
      <c r="S10" s="5">
        <f t="shared" ca="1" si="3"/>
        <v>3</v>
      </c>
      <c r="T10" s="5">
        <f t="shared" ca="1" si="4"/>
        <v>16</v>
      </c>
      <c r="U10" s="5">
        <f t="shared" ca="1" si="5"/>
        <v>1</v>
      </c>
      <c r="V10" s="5">
        <f t="shared" ca="1" si="6"/>
        <v>4</v>
      </c>
      <c r="W10" s="6">
        <f ca="1">O10-MATCH(Q10,$R$6:R10,1)</f>
        <v>1</v>
      </c>
      <c r="Y10" s="4"/>
      <c r="Z10" s="6"/>
      <c r="AB10" s="4">
        <v>6</v>
      </c>
      <c r="AC10" s="47">
        <v>27.355</v>
      </c>
      <c r="AD10" s="47">
        <v>30.405000000000001</v>
      </c>
      <c r="AE10" s="44">
        <v>0.99348534201954397</v>
      </c>
    </row>
    <row r="11" spans="1:31" ht="15" thickBot="1" x14ac:dyDescent="0.35">
      <c r="A11" s="1" t="s">
        <v>128</v>
      </c>
      <c r="B11" s="2"/>
      <c r="C11" s="2"/>
      <c r="D11" s="3"/>
      <c r="O11" s="4">
        <v>6</v>
      </c>
      <c r="P11" s="5">
        <f t="shared" ca="1" si="0"/>
        <v>5</v>
      </c>
      <c r="Q11" s="5">
        <f t="shared" ca="1" si="1"/>
        <v>17</v>
      </c>
      <c r="R11" s="5">
        <f t="shared" ca="1" si="2"/>
        <v>17</v>
      </c>
      <c r="S11" s="5">
        <f t="shared" ca="1" si="3"/>
        <v>1</v>
      </c>
      <c r="T11" s="5">
        <f t="shared" ca="1" si="4"/>
        <v>18</v>
      </c>
      <c r="U11" s="5">
        <f t="shared" ca="1" si="5"/>
        <v>0</v>
      </c>
      <c r="V11" s="5">
        <f t="shared" ca="1" si="6"/>
        <v>1</v>
      </c>
      <c r="W11" s="6">
        <f ca="1">O11-MATCH(Q11,$R$6:R11,1)</f>
        <v>0</v>
      </c>
      <c r="Y11" s="4"/>
      <c r="Z11" s="6"/>
      <c r="AB11" s="4">
        <v>7</v>
      </c>
      <c r="AC11" s="47">
        <v>17.585000000000001</v>
      </c>
      <c r="AD11" s="47">
        <v>20.57</v>
      </c>
      <c r="AE11" s="44">
        <v>0.996661101836394</v>
      </c>
    </row>
    <row r="12" spans="1:31" ht="15" thickBot="1" x14ac:dyDescent="0.35">
      <c r="A12" s="51">
        <v>1</v>
      </c>
      <c r="B12" s="52">
        <v>0.1</v>
      </c>
      <c r="C12" s="5">
        <v>0</v>
      </c>
      <c r="D12" s="6">
        <f>B12</f>
        <v>0.1</v>
      </c>
      <c r="O12" s="4">
        <v>7</v>
      </c>
      <c r="P12" s="5">
        <f t="shared" ca="1" si="0"/>
        <v>5</v>
      </c>
      <c r="Q12" s="5">
        <f t="shared" ca="1" si="1"/>
        <v>22</v>
      </c>
      <c r="R12" s="5">
        <f t="shared" ca="1" si="2"/>
        <v>22</v>
      </c>
      <c r="S12" s="5">
        <f t="shared" ca="1" si="3"/>
        <v>4</v>
      </c>
      <c r="T12" s="5">
        <f t="shared" ca="1" si="4"/>
        <v>26</v>
      </c>
      <c r="U12" s="5">
        <f t="shared" ca="1" si="5"/>
        <v>0</v>
      </c>
      <c r="V12" s="5">
        <f t="shared" ca="1" si="6"/>
        <v>4</v>
      </c>
      <c r="W12" s="6">
        <f ca="1">O12-MATCH(Q12,$R$6:R12,1)</f>
        <v>0</v>
      </c>
      <c r="Y12" s="21" t="s">
        <v>136</v>
      </c>
      <c r="Z12" s="23"/>
      <c r="AB12" s="4">
        <v>8</v>
      </c>
      <c r="AC12" s="47">
        <v>31.94</v>
      </c>
      <c r="AD12" s="47">
        <v>34.94</v>
      </c>
      <c r="AE12" s="44">
        <v>0.9771986970684039</v>
      </c>
    </row>
    <row r="13" spans="1:31" x14ac:dyDescent="0.3">
      <c r="A13" s="51">
        <v>2</v>
      </c>
      <c r="B13" s="52">
        <v>0.2</v>
      </c>
      <c r="C13" s="5">
        <f>D12</f>
        <v>0.1</v>
      </c>
      <c r="D13" s="6">
        <f>B13+C13</f>
        <v>0.30000000000000004</v>
      </c>
      <c r="O13" s="4">
        <v>8</v>
      </c>
      <c r="P13" s="5">
        <f t="shared" ca="1" si="0"/>
        <v>1</v>
      </c>
      <c r="Q13" s="5">
        <f t="shared" ca="1" si="1"/>
        <v>23</v>
      </c>
      <c r="R13" s="5">
        <f t="shared" ca="1" si="2"/>
        <v>26</v>
      </c>
      <c r="S13" s="5">
        <f t="shared" ca="1" si="3"/>
        <v>4</v>
      </c>
      <c r="T13" s="5">
        <f t="shared" ca="1" si="4"/>
        <v>30</v>
      </c>
      <c r="U13" s="5">
        <f t="shared" ca="1" si="5"/>
        <v>3</v>
      </c>
      <c r="V13" s="5">
        <f t="shared" ca="1" si="6"/>
        <v>7</v>
      </c>
      <c r="W13" s="6">
        <f ca="1">O13-MATCH(Q13,$R$6:R13,1)</f>
        <v>1</v>
      </c>
      <c r="Y13" s="4" t="s">
        <v>133</v>
      </c>
      <c r="Z13" s="44">
        <f ca="1">AVERAGE(AC5:AC204)</f>
        <v>31.566074999999998</v>
      </c>
      <c r="AB13" s="4">
        <v>9</v>
      </c>
      <c r="AC13" s="47">
        <v>20.675000000000001</v>
      </c>
      <c r="AD13" s="47">
        <v>23.68</v>
      </c>
      <c r="AE13" s="44">
        <v>0.98202614379084963</v>
      </c>
    </row>
    <row r="14" spans="1:31" x14ac:dyDescent="0.3">
      <c r="A14" s="51">
        <v>3</v>
      </c>
      <c r="B14" s="52">
        <v>0.3</v>
      </c>
      <c r="C14" s="5">
        <f>D13</f>
        <v>0.30000000000000004</v>
      </c>
      <c r="D14" s="6">
        <f>C14+B14</f>
        <v>0.60000000000000009</v>
      </c>
      <c r="O14" s="4">
        <v>9</v>
      </c>
      <c r="P14" s="5">
        <f t="shared" ca="1" si="0"/>
        <v>2</v>
      </c>
      <c r="Q14" s="5">
        <f t="shared" ca="1" si="1"/>
        <v>25</v>
      </c>
      <c r="R14" s="5">
        <f t="shared" ca="1" si="2"/>
        <v>30</v>
      </c>
      <c r="S14" s="5">
        <f t="shared" ca="1" si="3"/>
        <v>1</v>
      </c>
      <c r="T14" s="5">
        <f t="shared" ca="1" si="4"/>
        <v>31</v>
      </c>
      <c r="U14" s="5">
        <f t="shared" ca="1" si="5"/>
        <v>5</v>
      </c>
      <c r="V14" s="5">
        <f t="shared" ca="1" si="6"/>
        <v>6</v>
      </c>
      <c r="W14" s="6">
        <f ca="1">O14-MATCH(Q14,$R$6:R14,1)</f>
        <v>2</v>
      </c>
      <c r="Y14" s="4" t="s">
        <v>137</v>
      </c>
      <c r="Z14" s="44">
        <f ca="1">AVERAGE(AD5:AD204)</f>
        <v>34.573224999999979</v>
      </c>
      <c r="AB14" s="4">
        <v>10</v>
      </c>
      <c r="AC14" s="47">
        <v>20.114999999999998</v>
      </c>
      <c r="AD14" s="47">
        <v>23.07</v>
      </c>
      <c r="AE14" s="44">
        <v>0.98336106489184694</v>
      </c>
    </row>
    <row r="15" spans="1:31" ht="15" thickBot="1" x14ac:dyDescent="0.35">
      <c r="A15" s="53">
        <v>4</v>
      </c>
      <c r="B15" s="54">
        <v>0.4</v>
      </c>
      <c r="C15" s="8">
        <f>D14</f>
        <v>0.60000000000000009</v>
      </c>
      <c r="D15" s="9">
        <f>C15+B15</f>
        <v>1</v>
      </c>
      <c r="O15" s="4">
        <v>10</v>
      </c>
      <c r="P15" s="5">
        <f t="shared" ca="1" si="0"/>
        <v>1</v>
      </c>
      <c r="Q15" s="5">
        <f t="shared" ca="1" si="1"/>
        <v>26</v>
      </c>
      <c r="R15" s="5">
        <f t="shared" ca="1" si="2"/>
        <v>31</v>
      </c>
      <c r="S15" s="5">
        <f t="shared" ca="1" si="3"/>
        <v>4</v>
      </c>
      <c r="T15" s="5">
        <f t="shared" ca="1" si="4"/>
        <v>35</v>
      </c>
      <c r="U15" s="5">
        <f t="shared" ca="1" si="5"/>
        <v>5</v>
      </c>
      <c r="V15" s="5">
        <f t="shared" ca="1" si="6"/>
        <v>9</v>
      </c>
      <c r="W15" s="6">
        <f ca="1">O15-MATCH(Q15,$R$6:R15,1)</f>
        <v>2</v>
      </c>
      <c r="Y15" s="7" t="s">
        <v>138</v>
      </c>
      <c r="Z15" s="46">
        <f ca="1">AVERAGE(AE5:AE204)</f>
        <v>0.98422636864687307</v>
      </c>
      <c r="AB15" s="4">
        <v>11</v>
      </c>
      <c r="AC15" s="47">
        <v>37.9</v>
      </c>
      <c r="AD15" s="47">
        <v>41.02</v>
      </c>
      <c r="AE15" s="44">
        <v>0.9889064976228209</v>
      </c>
    </row>
    <row r="16" spans="1:31" x14ac:dyDescent="0.3">
      <c r="O16" s="4">
        <v>11</v>
      </c>
      <c r="P16" s="5">
        <f t="shared" ca="1" si="0"/>
        <v>1</v>
      </c>
      <c r="Q16" s="5">
        <f t="shared" ca="1" si="1"/>
        <v>27</v>
      </c>
      <c r="R16" s="5">
        <f t="shared" ca="1" si="2"/>
        <v>35</v>
      </c>
      <c r="S16" s="5">
        <f t="shared" ca="1" si="3"/>
        <v>4</v>
      </c>
      <c r="T16" s="5">
        <f t="shared" ca="1" si="4"/>
        <v>39</v>
      </c>
      <c r="U16" s="5">
        <f t="shared" ca="1" si="5"/>
        <v>8</v>
      </c>
      <c r="V16" s="5">
        <f t="shared" ca="1" si="6"/>
        <v>12</v>
      </c>
      <c r="W16" s="6">
        <f ca="1">O16-MATCH(Q16,$R$6:R16,1)</f>
        <v>3</v>
      </c>
      <c r="AB16" s="4">
        <v>12</v>
      </c>
      <c r="AC16" s="47">
        <v>18.164999999999999</v>
      </c>
      <c r="AD16" s="47">
        <v>21.18</v>
      </c>
      <c r="AE16" s="44">
        <v>0.99669421487603305</v>
      </c>
    </row>
    <row r="17" spans="15:31" x14ac:dyDescent="0.3">
      <c r="O17" s="4">
        <v>12</v>
      </c>
      <c r="P17" s="5">
        <f t="shared" ca="1" si="0"/>
        <v>2</v>
      </c>
      <c r="Q17" s="5">
        <f t="shared" ca="1" si="1"/>
        <v>29</v>
      </c>
      <c r="R17" s="5">
        <f t="shared" ca="1" si="2"/>
        <v>39</v>
      </c>
      <c r="S17" s="5">
        <f t="shared" ca="1" si="3"/>
        <v>4</v>
      </c>
      <c r="T17" s="5">
        <f t="shared" ca="1" si="4"/>
        <v>43</v>
      </c>
      <c r="U17" s="5">
        <f t="shared" ca="1" si="5"/>
        <v>10</v>
      </c>
      <c r="V17" s="5">
        <f t="shared" ca="1" si="6"/>
        <v>14</v>
      </c>
      <c r="W17" s="6">
        <f ca="1">O17-MATCH(Q17,$R$6:R17,1)</f>
        <v>4</v>
      </c>
      <c r="AB17" s="4">
        <v>13</v>
      </c>
      <c r="AC17" s="47">
        <v>48.115000000000002</v>
      </c>
      <c r="AD17" s="47">
        <v>51.12</v>
      </c>
      <c r="AE17" s="44">
        <v>0.98202614379084963</v>
      </c>
    </row>
    <row r="18" spans="15:31" x14ac:dyDescent="0.3">
      <c r="O18" s="4">
        <v>13</v>
      </c>
      <c r="P18" s="5">
        <f t="shared" ca="1" si="0"/>
        <v>2</v>
      </c>
      <c r="Q18" s="5">
        <f t="shared" ca="1" si="1"/>
        <v>31</v>
      </c>
      <c r="R18" s="5">
        <f t="shared" ca="1" si="2"/>
        <v>43</v>
      </c>
      <c r="S18" s="5">
        <f t="shared" ca="1" si="3"/>
        <v>4</v>
      </c>
      <c r="T18" s="5">
        <f t="shared" ca="1" si="4"/>
        <v>47</v>
      </c>
      <c r="U18" s="5">
        <f t="shared" ca="1" si="5"/>
        <v>12</v>
      </c>
      <c r="V18" s="5">
        <f t="shared" ca="1" si="6"/>
        <v>16</v>
      </c>
      <c r="W18" s="6">
        <f ca="1">O18-MATCH(Q18,$R$6:R18,1)</f>
        <v>3</v>
      </c>
      <c r="AB18" s="4">
        <v>14</v>
      </c>
      <c r="AC18" s="47">
        <v>36.58</v>
      </c>
      <c r="AD18" s="47">
        <v>39.615000000000002</v>
      </c>
      <c r="AE18" s="44">
        <v>0.99835526315789469</v>
      </c>
    </row>
    <row r="19" spans="15:31" x14ac:dyDescent="0.3">
      <c r="O19" s="4">
        <v>14</v>
      </c>
      <c r="P19" s="5">
        <f t="shared" ca="1" si="0"/>
        <v>1</v>
      </c>
      <c r="Q19" s="5">
        <f t="shared" ca="1" si="1"/>
        <v>32</v>
      </c>
      <c r="R19" s="5">
        <f t="shared" ca="1" si="2"/>
        <v>47</v>
      </c>
      <c r="S19" s="5">
        <f t="shared" ca="1" si="3"/>
        <v>3</v>
      </c>
      <c r="T19" s="5">
        <f t="shared" ca="1" si="4"/>
        <v>50</v>
      </c>
      <c r="U19" s="5">
        <f t="shared" ca="1" si="5"/>
        <v>15</v>
      </c>
      <c r="V19" s="5">
        <f t="shared" ca="1" si="6"/>
        <v>18</v>
      </c>
      <c r="W19" s="6">
        <f ca="1">O19-MATCH(Q19,$R$6:R19,1)</f>
        <v>4</v>
      </c>
      <c r="AB19" s="4">
        <v>15</v>
      </c>
      <c r="AC19" s="47">
        <v>44.46</v>
      </c>
      <c r="AD19" s="47">
        <v>47.46</v>
      </c>
      <c r="AE19" s="44">
        <v>0.99667774086378735</v>
      </c>
    </row>
    <row r="20" spans="15:31" x14ac:dyDescent="0.3">
      <c r="O20" s="4">
        <v>15</v>
      </c>
      <c r="P20" s="5">
        <f t="shared" ca="1" si="0"/>
        <v>5</v>
      </c>
      <c r="Q20" s="5">
        <f t="shared" ca="1" si="1"/>
        <v>37</v>
      </c>
      <c r="R20" s="5">
        <f t="shared" ca="1" si="2"/>
        <v>50</v>
      </c>
      <c r="S20" s="5">
        <f t="shared" ca="1" si="3"/>
        <v>4</v>
      </c>
      <c r="T20" s="5">
        <f t="shared" ca="1" si="4"/>
        <v>54</v>
      </c>
      <c r="U20" s="5">
        <f t="shared" ca="1" si="5"/>
        <v>13</v>
      </c>
      <c r="V20" s="5">
        <f t="shared" ca="1" si="6"/>
        <v>17</v>
      </c>
      <c r="W20" s="6">
        <f ca="1">O20-MATCH(Q20,$R$6:R20,1)</f>
        <v>4</v>
      </c>
      <c r="AB20" s="4">
        <v>16</v>
      </c>
      <c r="AC20" s="47">
        <v>59.395000000000003</v>
      </c>
      <c r="AD20" s="47">
        <v>62.53</v>
      </c>
      <c r="AE20" s="44">
        <v>0.99840764331210186</v>
      </c>
    </row>
    <row r="21" spans="15:31" x14ac:dyDescent="0.3">
      <c r="O21" s="4">
        <v>16</v>
      </c>
      <c r="P21" s="5">
        <f t="shared" ca="1" si="0"/>
        <v>2</v>
      </c>
      <c r="Q21" s="5">
        <f t="shared" ca="1" si="1"/>
        <v>39</v>
      </c>
      <c r="R21" s="5">
        <f t="shared" ca="1" si="2"/>
        <v>54</v>
      </c>
      <c r="S21" s="5">
        <f t="shared" ca="1" si="3"/>
        <v>3</v>
      </c>
      <c r="T21" s="5">
        <f t="shared" ca="1" si="4"/>
        <v>57</v>
      </c>
      <c r="U21" s="5">
        <f t="shared" ca="1" si="5"/>
        <v>15</v>
      </c>
      <c r="V21" s="5">
        <f t="shared" ca="1" si="6"/>
        <v>18</v>
      </c>
      <c r="W21" s="6">
        <f ca="1">O21-MATCH(Q21,$R$6:R21,1)</f>
        <v>4</v>
      </c>
      <c r="AB21" s="4">
        <v>17</v>
      </c>
      <c r="AC21" s="47">
        <v>35.784999999999997</v>
      </c>
      <c r="AD21" s="47">
        <v>38.799999999999997</v>
      </c>
      <c r="AE21" s="44">
        <v>0.98690671031096566</v>
      </c>
    </row>
    <row r="22" spans="15:31" x14ac:dyDescent="0.3">
      <c r="O22" s="4">
        <v>17</v>
      </c>
      <c r="P22" s="5">
        <f t="shared" ca="1" si="0"/>
        <v>1</v>
      </c>
      <c r="Q22" s="5">
        <f t="shared" ca="1" si="1"/>
        <v>40</v>
      </c>
      <c r="R22" s="5">
        <f t="shared" ca="1" si="2"/>
        <v>57</v>
      </c>
      <c r="S22" s="5">
        <f t="shared" ca="1" si="3"/>
        <v>4</v>
      </c>
      <c r="T22" s="5">
        <f t="shared" ca="1" si="4"/>
        <v>61</v>
      </c>
      <c r="U22" s="5">
        <f t="shared" ca="1" si="5"/>
        <v>17</v>
      </c>
      <c r="V22" s="5">
        <f t="shared" ca="1" si="6"/>
        <v>21</v>
      </c>
      <c r="W22" s="6">
        <f ca="1">O22-MATCH(Q22,$R$6:R22,1)</f>
        <v>5</v>
      </c>
      <c r="AB22" s="4">
        <v>18</v>
      </c>
      <c r="AC22" s="47">
        <v>52.274999999999999</v>
      </c>
      <c r="AD22" s="47">
        <v>55.354999999999997</v>
      </c>
      <c r="AE22" s="44">
        <v>0.99676375404530748</v>
      </c>
    </row>
    <row r="23" spans="15:31" x14ac:dyDescent="0.3">
      <c r="O23" s="4">
        <v>18</v>
      </c>
      <c r="P23" s="5">
        <f t="shared" ca="1" si="0"/>
        <v>1</v>
      </c>
      <c r="Q23" s="5">
        <f t="shared" ca="1" si="1"/>
        <v>41</v>
      </c>
      <c r="R23" s="5">
        <f t="shared" ca="1" si="2"/>
        <v>61</v>
      </c>
      <c r="S23" s="5">
        <f t="shared" ca="1" si="3"/>
        <v>4</v>
      </c>
      <c r="T23" s="5">
        <f t="shared" ca="1" si="4"/>
        <v>65</v>
      </c>
      <c r="U23" s="5">
        <f t="shared" ca="1" si="5"/>
        <v>20</v>
      </c>
      <c r="V23" s="5">
        <f t="shared" ca="1" si="6"/>
        <v>24</v>
      </c>
      <c r="W23" s="6">
        <f ca="1">O23-MATCH(Q23,$R$6:R23,1)</f>
        <v>6</v>
      </c>
      <c r="AB23" s="4">
        <v>19</v>
      </c>
      <c r="AC23" s="47">
        <v>44.354999999999997</v>
      </c>
      <c r="AD23" s="47">
        <v>47.384999999999998</v>
      </c>
      <c r="AE23" s="44">
        <v>0.99181669394435357</v>
      </c>
    </row>
    <row r="24" spans="15:31" x14ac:dyDescent="0.3">
      <c r="O24" s="4">
        <v>19</v>
      </c>
      <c r="P24" s="5">
        <f t="shared" ca="1" si="0"/>
        <v>5</v>
      </c>
      <c r="Q24" s="5">
        <f t="shared" ca="1" si="1"/>
        <v>46</v>
      </c>
      <c r="R24" s="5">
        <f t="shared" ca="1" si="2"/>
        <v>65</v>
      </c>
      <c r="S24" s="5">
        <f t="shared" ca="1" si="3"/>
        <v>3</v>
      </c>
      <c r="T24" s="5">
        <f t="shared" ca="1" si="4"/>
        <v>68</v>
      </c>
      <c r="U24" s="5">
        <f t="shared" ca="1" si="5"/>
        <v>19</v>
      </c>
      <c r="V24" s="5">
        <f t="shared" ca="1" si="6"/>
        <v>22</v>
      </c>
      <c r="W24" s="6">
        <f ca="1">O24-MATCH(Q24,$R$6:R24,1)</f>
        <v>6</v>
      </c>
      <c r="AB24" s="4">
        <v>20</v>
      </c>
      <c r="AC24" s="47">
        <v>38.08</v>
      </c>
      <c r="AD24" s="47">
        <v>41.155000000000001</v>
      </c>
      <c r="AE24" s="44">
        <v>0.98399999999999999</v>
      </c>
    </row>
    <row r="25" spans="15:31" x14ac:dyDescent="0.3">
      <c r="O25" s="4">
        <v>20</v>
      </c>
      <c r="P25" s="5">
        <f t="shared" ca="1" si="0"/>
        <v>5</v>
      </c>
      <c r="Q25" s="5">
        <f t="shared" ca="1" si="1"/>
        <v>51</v>
      </c>
      <c r="R25" s="5">
        <f t="shared" ca="1" si="2"/>
        <v>68</v>
      </c>
      <c r="S25" s="5">
        <f t="shared" ca="1" si="3"/>
        <v>1</v>
      </c>
      <c r="T25" s="5">
        <f t="shared" ca="1" si="4"/>
        <v>69</v>
      </c>
      <c r="U25" s="5">
        <f t="shared" ca="1" si="5"/>
        <v>17</v>
      </c>
      <c r="V25" s="5">
        <f t="shared" ca="1" si="6"/>
        <v>18</v>
      </c>
      <c r="W25" s="6">
        <f ca="1">O25-MATCH(Q25,$R$6:R25,1)</f>
        <v>5</v>
      </c>
      <c r="AB25" s="4">
        <v>21</v>
      </c>
      <c r="AC25" s="47">
        <v>40.075000000000003</v>
      </c>
      <c r="AD25" s="47">
        <v>43.17</v>
      </c>
      <c r="AE25" s="44">
        <v>0.98566878980891715</v>
      </c>
    </row>
    <row r="26" spans="15:31" x14ac:dyDescent="0.3">
      <c r="O26" s="4">
        <v>21</v>
      </c>
      <c r="P26" s="5">
        <f t="shared" ca="1" si="0"/>
        <v>1</v>
      </c>
      <c r="Q26" s="5">
        <f t="shared" ca="1" si="1"/>
        <v>52</v>
      </c>
      <c r="R26" s="5">
        <f t="shared" ca="1" si="2"/>
        <v>69</v>
      </c>
      <c r="S26" s="5">
        <f t="shared" ca="1" si="3"/>
        <v>4</v>
      </c>
      <c r="T26" s="5">
        <f t="shared" ca="1" si="4"/>
        <v>73</v>
      </c>
      <c r="U26" s="5">
        <f t="shared" ca="1" si="5"/>
        <v>17</v>
      </c>
      <c r="V26" s="5">
        <f t="shared" ca="1" si="6"/>
        <v>21</v>
      </c>
      <c r="W26" s="6">
        <f ca="1">O26-MATCH(Q26,$R$6:R26,1)</f>
        <v>6</v>
      </c>
      <c r="AB26" s="4">
        <v>22</v>
      </c>
      <c r="AC26" s="47">
        <v>42.19</v>
      </c>
      <c r="AD26" s="47">
        <v>45.134999999999998</v>
      </c>
      <c r="AE26" s="44">
        <v>0.98494983277591974</v>
      </c>
    </row>
    <row r="27" spans="15:31" x14ac:dyDescent="0.3">
      <c r="O27" s="4">
        <v>22</v>
      </c>
      <c r="P27" s="5">
        <f t="shared" ca="1" si="0"/>
        <v>1</v>
      </c>
      <c r="Q27" s="5">
        <f t="shared" ca="1" si="1"/>
        <v>53</v>
      </c>
      <c r="R27" s="5">
        <f t="shared" ca="1" si="2"/>
        <v>73</v>
      </c>
      <c r="S27" s="5">
        <f t="shared" ca="1" si="3"/>
        <v>3</v>
      </c>
      <c r="T27" s="5">
        <f t="shared" ca="1" si="4"/>
        <v>76</v>
      </c>
      <c r="U27" s="5">
        <f t="shared" ca="1" si="5"/>
        <v>20</v>
      </c>
      <c r="V27" s="5">
        <f t="shared" ca="1" si="6"/>
        <v>23</v>
      </c>
      <c r="W27" s="6">
        <f ca="1">O27-MATCH(Q27,$R$6:R27,1)</f>
        <v>7</v>
      </c>
      <c r="AB27" s="4">
        <v>23</v>
      </c>
      <c r="AC27" s="47">
        <v>23.09</v>
      </c>
      <c r="AD27" s="47">
        <v>26.16</v>
      </c>
      <c r="AE27" s="44">
        <v>0.97770700636942676</v>
      </c>
    </row>
    <row r="28" spans="15:31" x14ac:dyDescent="0.3">
      <c r="O28" s="4">
        <v>23</v>
      </c>
      <c r="P28" s="5">
        <f t="shared" ca="1" si="0"/>
        <v>1</v>
      </c>
      <c r="Q28" s="5">
        <f t="shared" ca="1" si="1"/>
        <v>54</v>
      </c>
      <c r="R28" s="5">
        <f t="shared" ca="1" si="2"/>
        <v>76</v>
      </c>
      <c r="S28" s="5">
        <f t="shared" ca="1" si="3"/>
        <v>4</v>
      </c>
      <c r="T28" s="5">
        <f t="shared" ca="1" si="4"/>
        <v>80</v>
      </c>
      <c r="U28" s="5">
        <f t="shared" ca="1" si="5"/>
        <v>22</v>
      </c>
      <c r="V28" s="5">
        <f t="shared" ca="1" si="6"/>
        <v>26</v>
      </c>
      <c r="W28" s="6">
        <f ca="1">O28-MATCH(Q28,$R$6:R28,1)</f>
        <v>7</v>
      </c>
      <c r="AB28" s="4">
        <v>24</v>
      </c>
      <c r="AC28" s="47">
        <v>38.484999999999999</v>
      </c>
      <c r="AD28" s="47">
        <v>41.445</v>
      </c>
      <c r="AE28" s="44">
        <v>0.99831365935919059</v>
      </c>
    </row>
    <row r="29" spans="15:31" x14ac:dyDescent="0.3">
      <c r="O29" s="4">
        <v>24</v>
      </c>
      <c r="P29" s="5">
        <f t="shared" ca="1" si="0"/>
        <v>2</v>
      </c>
      <c r="Q29" s="5">
        <f t="shared" ca="1" si="1"/>
        <v>56</v>
      </c>
      <c r="R29" s="5">
        <f t="shared" ca="1" si="2"/>
        <v>80</v>
      </c>
      <c r="S29" s="5">
        <f t="shared" ca="1" si="3"/>
        <v>4</v>
      </c>
      <c r="T29" s="5">
        <f t="shared" ca="1" si="4"/>
        <v>84</v>
      </c>
      <c r="U29" s="5">
        <f t="shared" ca="1" si="5"/>
        <v>24</v>
      </c>
      <c r="V29" s="5">
        <f t="shared" ca="1" si="6"/>
        <v>28</v>
      </c>
      <c r="W29" s="6">
        <f ca="1">O29-MATCH(Q29,$R$6:R29,1)</f>
        <v>8</v>
      </c>
      <c r="AB29" s="4">
        <v>25</v>
      </c>
      <c r="AC29" s="47">
        <v>35.479999999999997</v>
      </c>
      <c r="AD29" s="47">
        <v>38.414999999999999</v>
      </c>
      <c r="AE29" s="44">
        <v>0.99829931972789121</v>
      </c>
    </row>
    <row r="30" spans="15:31" x14ac:dyDescent="0.3">
      <c r="O30" s="4">
        <v>25</v>
      </c>
      <c r="P30" s="5">
        <f t="shared" ca="1" si="0"/>
        <v>5</v>
      </c>
      <c r="Q30" s="5">
        <f t="shared" ca="1" si="1"/>
        <v>61</v>
      </c>
      <c r="R30" s="5">
        <f t="shared" ca="1" si="2"/>
        <v>84</v>
      </c>
      <c r="S30" s="5">
        <f t="shared" ca="1" si="3"/>
        <v>2</v>
      </c>
      <c r="T30" s="5">
        <f t="shared" ca="1" si="4"/>
        <v>86</v>
      </c>
      <c r="U30" s="5">
        <f t="shared" ca="1" si="5"/>
        <v>23</v>
      </c>
      <c r="V30" s="5">
        <f t="shared" ca="1" si="6"/>
        <v>25</v>
      </c>
      <c r="W30" s="6">
        <f ca="1">O30-MATCH(Q30,$R$6:R30,1)</f>
        <v>7</v>
      </c>
      <c r="AB30" s="4">
        <v>26</v>
      </c>
      <c r="AC30" s="47">
        <v>25.954999999999998</v>
      </c>
      <c r="AD30" s="47">
        <v>28.975000000000001</v>
      </c>
      <c r="AE30" s="44">
        <v>0.98211382113821133</v>
      </c>
    </row>
    <row r="31" spans="15:31" x14ac:dyDescent="0.3">
      <c r="O31" s="4">
        <v>26</v>
      </c>
      <c r="P31" s="5">
        <f t="shared" ca="1" si="0"/>
        <v>2</v>
      </c>
      <c r="Q31" s="5">
        <f t="shared" ca="1" si="1"/>
        <v>63</v>
      </c>
      <c r="R31" s="5">
        <f t="shared" ca="1" si="2"/>
        <v>86</v>
      </c>
      <c r="S31" s="5">
        <f t="shared" ca="1" si="3"/>
        <v>4</v>
      </c>
      <c r="T31" s="5">
        <f t="shared" ca="1" si="4"/>
        <v>90</v>
      </c>
      <c r="U31" s="5">
        <f t="shared" ca="1" si="5"/>
        <v>23</v>
      </c>
      <c r="V31" s="5">
        <f t="shared" ca="1" si="6"/>
        <v>27</v>
      </c>
      <c r="W31" s="6">
        <f ca="1">O31-MATCH(Q31,$R$6:R31,1)</f>
        <v>8</v>
      </c>
      <c r="AB31" s="4">
        <v>27</v>
      </c>
      <c r="AC31" s="47">
        <v>37.619999999999997</v>
      </c>
      <c r="AD31" s="47">
        <v>40.630000000000003</v>
      </c>
      <c r="AE31" s="44">
        <v>0.97727272727272729</v>
      </c>
    </row>
    <row r="32" spans="15:31" x14ac:dyDescent="0.3">
      <c r="O32" s="4">
        <v>27</v>
      </c>
      <c r="P32" s="5">
        <f t="shared" ca="1" si="0"/>
        <v>1</v>
      </c>
      <c r="Q32" s="5">
        <f t="shared" ca="1" si="1"/>
        <v>64</v>
      </c>
      <c r="R32" s="5">
        <f t="shared" ca="1" si="2"/>
        <v>90</v>
      </c>
      <c r="S32" s="5">
        <f t="shared" ca="1" si="3"/>
        <v>2</v>
      </c>
      <c r="T32" s="5">
        <f t="shared" ca="1" si="4"/>
        <v>92</v>
      </c>
      <c r="U32" s="5">
        <f t="shared" ca="1" si="5"/>
        <v>26</v>
      </c>
      <c r="V32" s="5">
        <f t="shared" ca="1" si="6"/>
        <v>28</v>
      </c>
      <c r="W32" s="6">
        <f ca="1">O32-MATCH(Q32,$R$6:R32,1)</f>
        <v>9</v>
      </c>
      <c r="AB32" s="4">
        <v>28</v>
      </c>
      <c r="AC32" s="47">
        <v>18.11</v>
      </c>
      <c r="AD32" s="47">
        <v>20.995000000000001</v>
      </c>
      <c r="AE32" s="44">
        <v>0.98970840480274447</v>
      </c>
    </row>
    <row r="33" spans="15:31" x14ac:dyDescent="0.3">
      <c r="O33" s="4">
        <v>28</v>
      </c>
      <c r="P33" s="5">
        <f t="shared" ca="1" si="0"/>
        <v>1</v>
      </c>
      <c r="Q33" s="5">
        <f t="shared" ca="1" si="1"/>
        <v>65</v>
      </c>
      <c r="R33" s="5">
        <f t="shared" ca="1" si="2"/>
        <v>92</v>
      </c>
      <c r="S33" s="5">
        <f t="shared" ca="1" si="3"/>
        <v>4</v>
      </c>
      <c r="T33" s="5">
        <f t="shared" ca="1" si="4"/>
        <v>96</v>
      </c>
      <c r="U33" s="5">
        <f t="shared" ca="1" si="5"/>
        <v>27</v>
      </c>
      <c r="V33" s="5">
        <f t="shared" ca="1" si="6"/>
        <v>31</v>
      </c>
      <c r="W33" s="6">
        <f ca="1">O33-MATCH(Q33,$R$6:R33,1)</f>
        <v>9</v>
      </c>
      <c r="AB33" s="4">
        <v>29</v>
      </c>
      <c r="AC33" s="47">
        <v>30.315000000000001</v>
      </c>
      <c r="AD33" s="47">
        <v>33.195</v>
      </c>
      <c r="AE33" s="44">
        <v>0.95681063122923593</v>
      </c>
    </row>
    <row r="34" spans="15:31" x14ac:dyDescent="0.3">
      <c r="O34" s="4">
        <v>29</v>
      </c>
      <c r="P34" s="5">
        <f t="shared" ca="1" si="0"/>
        <v>5</v>
      </c>
      <c r="Q34" s="5">
        <f t="shared" ca="1" si="1"/>
        <v>70</v>
      </c>
      <c r="R34" s="5">
        <f t="shared" ca="1" si="2"/>
        <v>96</v>
      </c>
      <c r="S34" s="5">
        <f t="shared" ca="1" si="3"/>
        <v>3</v>
      </c>
      <c r="T34" s="5">
        <f t="shared" ca="1" si="4"/>
        <v>99</v>
      </c>
      <c r="U34" s="5">
        <f t="shared" ca="1" si="5"/>
        <v>26</v>
      </c>
      <c r="V34" s="5">
        <f t="shared" ca="1" si="6"/>
        <v>29</v>
      </c>
      <c r="W34" s="6">
        <f ca="1">O34-MATCH(Q34,$R$6:R34,1)</f>
        <v>8</v>
      </c>
      <c r="AB34" s="4">
        <v>30</v>
      </c>
      <c r="AC34" s="47">
        <v>33.155000000000001</v>
      </c>
      <c r="AD34" s="47">
        <v>36.174999999999997</v>
      </c>
      <c r="AE34" s="44">
        <v>0.9853181076672104</v>
      </c>
    </row>
    <row r="35" spans="15:31" x14ac:dyDescent="0.3">
      <c r="O35" s="4">
        <v>30</v>
      </c>
      <c r="P35" s="5">
        <f t="shared" ca="1" si="0"/>
        <v>1</v>
      </c>
      <c r="Q35" s="5">
        <f t="shared" ca="1" si="1"/>
        <v>71</v>
      </c>
      <c r="R35" s="5">
        <f t="shared" ca="1" si="2"/>
        <v>99</v>
      </c>
      <c r="S35" s="5">
        <f t="shared" ca="1" si="3"/>
        <v>2</v>
      </c>
      <c r="T35" s="5">
        <f t="shared" ca="1" si="4"/>
        <v>101</v>
      </c>
      <c r="U35" s="5">
        <f t="shared" ca="1" si="5"/>
        <v>28</v>
      </c>
      <c r="V35" s="5">
        <f t="shared" ca="1" si="6"/>
        <v>30</v>
      </c>
      <c r="W35" s="6">
        <f ca="1">O35-MATCH(Q35,$R$6:R35,1)</f>
        <v>9</v>
      </c>
      <c r="AB35" s="4">
        <v>31</v>
      </c>
      <c r="AC35" s="47">
        <v>18.079999999999998</v>
      </c>
      <c r="AD35" s="47">
        <v>21.08</v>
      </c>
      <c r="AE35" s="44">
        <v>0.99833610648918469</v>
      </c>
    </row>
    <row r="36" spans="15:31" x14ac:dyDescent="0.3">
      <c r="O36" s="4">
        <v>31</v>
      </c>
      <c r="P36" s="5">
        <f t="shared" ca="1" si="0"/>
        <v>3</v>
      </c>
      <c r="Q36" s="5">
        <f t="shared" ca="1" si="1"/>
        <v>74</v>
      </c>
      <c r="R36" s="5">
        <f t="shared" ca="1" si="2"/>
        <v>101</v>
      </c>
      <c r="S36" s="5">
        <f t="shared" ca="1" si="3"/>
        <v>3</v>
      </c>
      <c r="T36" s="5">
        <f t="shared" ca="1" si="4"/>
        <v>104</v>
      </c>
      <c r="U36" s="5">
        <f t="shared" ca="1" si="5"/>
        <v>27</v>
      </c>
      <c r="V36" s="5">
        <f t="shared" ca="1" si="6"/>
        <v>30</v>
      </c>
      <c r="W36" s="6">
        <f ca="1">O36-MATCH(Q36,$R$6:R36,1)</f>
        <v>9</v>
      </c>
      <c r="AB36" s="4">
        <v>32</v>
      </c>
      <c r="AC36" s="47">
        <v>28.1</v>
      </c>
      <c r="AD36" s="47">
        <v>31.065000000000001</v>
      </c>
      <c r="AE36" s="44">
        <v>0.99163879598662208</v>
      </c>
    </row>
    <row r="37" spans="15:31" x14ac:dyDescent="0.3">
      <c r="O37" s="4">
        <v>32</v>
      </c>
      <c r="P37" s="5">
        <f t="shared" ca="1" si="0"/>
        <v>5</v>
      </c>
      <c r="Q37" s="5">
        <f t="shared" ca="1" si="1"/>
        <v>79</v>
      </c>
      <c r="R37" s="5">
        <f t="shared" ca="1" si="2"/>
        <v>104</v>
      </c>
      <c r="S37" s="5">
        <f t="shared" ca="1" si="3"/>
        <v>2</v>
      </c>
      <c r="T37" s="5">
        <f t="shared" ca="1" si="4"/>
        <v>106</v>
      </c>
      <c r="U37" s="5">
        <f t="shared" ca="1" si="5"/>
        <v>25</v>
      </c>
      <c r="V37" s="5">
        <f t="shared" ca="1" si="6"/>
        <v>27</v>
      </c>
      <c r="W37" s="6">
        <f ca="1">O37-MATCH(Q37,$R$6:R37,1)</f>
        <v>9</v>
      </c>
      <c r="AB37" s="4">
        <v>33</v>
      </c>
      <c r="AC37" s="47">
        <v>24.79</v>
      </c>
      <c r="AD37" s="47">
        <v>27.795000000000002</v>
      </c>
      <c r="AE37" s="44">
        <v>0.9917491749174917</v>
      </c>
    </row>
    <row r="38" spans="15:31" x14ac:dyDescent="0.3">
      <c r="O38" s="4">
        <v>33</v>
      </c>
      <c r="P38" s="5">
        <f t="shared" ca="1" si="0"/>
        <v>1</v>
      </c>
      <c r="Q38" s="5">
        <f t="shared" ca="1" si="1"/>
        <v>80</v>
      </c>
      <c r="R38" s="5">
        <f t="shared" ca="1" si="2"/>
        <v>106</v>
      </c>
      <c r="S38" s="5">
        <f t="shared" ca="1" si="3"/>
        <v>4</v>
      </c>
      <c r="T38" s="5">
        <f t="shared" ca="1" si="4"/>
        <v>110</v>
      </c>
      <c r="U38" s="5">
        <f t="shared" ca="1" si="5"/>
        <v>26</v>
      </c>
      <c r="V38" s="5">
        <f t="shared" ca="1" si="6"/>
        <v>30</v>
      </c>
      <c r="W38" s="6">
        <f ca="1">O38-MATCH(Q38,$R$6:R38,1)</f>
        <v>9</v>
      </c>
      <c r="AB38" s="4">
        <v>34</v>
      </c>
      <c r="AC38" s="47">
        <v>37.545000000000002</v>
      </c>
      <c r="AD38" s="47">
        <v>40.53</v>
      </c>
      <c r="AE38" s="44">
        <v>0.97708674304418985</v>
      </c>
    </row>
    <row r="39" spans="15:31" x14ac:dyDescent="0.3">
      <c r="O39" s="4">
        <v>34</v>
      </c>
      <c r="P39" s="5">
        <f t="shared" ca="1" si="0"/>
        <v>1</v>
      </c>
      <c r="Q39" s="5">
        <f t="shared" ca="1" si="1"/>
        <v>81</v>
      </c>
      <c r="R39" s="5">
        <f t="shared" ca="1" si="2"/>
        <v>110</v>
      </c>
      <c r="S39" s="5">
        <f t="shared" ca="1" si="3"/>
        <v>4</v>
      </c>
      <c r="T39" s="5">
        <f t="shared" ca="1" si="4"/>
        <v>114</v>
      </c>
      <c r="U39" s="5">
        <f t="shared" ca="1" si="5"/>
        <v>29</v>
      </c>
      <c r="V39" s="5">
        <f t="shared" ca="1" si="6"/>
        <v>33</v>
      </c>
      <c r="W39" s="6">
        <f ca="1">O39-MATCH(Q39,$R$6:R39,1)</f>
        <v>10</v>
      </c>
      <c r="AB39" s="4">
        <v>35</v>
      </c>
      <c r="AC39" s="47">
        <v>40.325000000000003</v>
      </c>
      <c r="AD39" s="47">
        <v>43.365000000000002</v>
      </c>
      <c r="AE39" s="44">
        <v>0.99672131147540988</v>
      </c>
    </row>
    <row r="40" spans="15:31" x14ac:dyDescent="0.3">
      <c r="O40" s="4">
        <v>35</v>
      </c>
      <c r="P40" s="5">
        <f t="shared" ca="1" si="0"/>
        <v>1</v>
      </c>
      <c r="Q40" s="5">
        <f t="shared" ca="1" si="1"/>
        <v>82</v>
      </c>
      <c r="R40" s="5">
        <f t="shared" ca="1" si="2"/>
        <v>114</v>
      </c>
      <c r="S40" s="5">
        <f t="shared" ca="1" si="3"/>
        <v>2</v>
      </c>
      <c r="T40" s="5">
        <f t="shared" ca="1" si="4"/>
        <v>116</v>
      </c>
      <c r="U40" s="5">
        <f t="shared" ca="1" si="5"/>
        <v>32</v>
      </c>
      <c r="V40" s="5">
        <f t="shared" ca="1" si="6"/>
        <v>34</v>
      </c>
      <c r="W40" s="6">
        <f ca="1">O40-MATCH(Q40,$R$6:R40,1)</f>
        <v>11</v>
      </c>
      <c r="AB40" s="4">
        <v>36</v>
      </c>
      <c r="AC40" s="47">
        <v>34.905000000000001</v>
      </c>
      <c r="AD40" s="47">
        <v>37.854999999999997</v>
      </c>
      <c r="AE40" s="44">
        <v>0.98662207357859533</v>
      </c>
    </row>
    <row r="41" spans="15:31" x14ac:dyDescent="0.3">
      <c r="O41" s="4">
        <v>36</v>
      </c>
      <c r="P41" s="5">
        <f t="shared" ca="1" si="0"/>
        <v>1</v>
      </c>
      <c r="Q41" s="5">
        <f t="shared" ca="1" si="1"/>
        <v>83</v>
      </c>
      <c r="R41" s="5">
        <f t="shared" ca="1" si="2"/>
        <v>116</v>
      </c>
      <c r="S41" s="5">
        <f t="shared" ca="1" si="3"/>
        <v>4</v>
      </c>
      <c r="T41" s="5">
        <f t="shared" ca="1" si="4"/>
        <v>120</v>
      </c>
      <c r="U41" s="5">
        <f t="shared" ca="1" si="5"/>
        <v>33</v>
      </c>
      <c r="V41" s="5">
        <f t="shared" ca="1" si="6"/>
        <v>37</v>
      </c>
      <c r="W41" s="6">
        <f ca="1">O41-MATCH(Q41,$R$6:R41,1)</f>
        <v>12</v>
      </c>
      <c r="AB41" s="4">
        <v>37</v>
      </c>
      <c r="AC41" s="47">
        <v>59.475000000000001</v>
      </c>
      <c r="AD41" s="47">
        <v>62.515000000000001</v>
      </c>
      <c r="AE41" s="44">
        <v>0.96969696969696972</v>
      </c>
    </row>
    <row r="42" spans="15:31" x14ac:dyDescent="0.3">
      <c r="O42" s="4">
        <v>37</v>
      </c>
      <c r="P42" s="5">
        <f t="shared" ca="1" si="0"/>
        <v>1</v>
      </c>
      <c r="Q42" s="5">
        <f t="shared" ca="1" si="1"/>
        <v>84</v>
      </c>
      <c r="R42" s="5">
        <f t="shared" ca="1" si="2"/>
        <v>120</v>
      </c>
      <c r="S42" s="5">
        <f t="shared" ca="1" si="3"/>
        <v>3</v>
      </c>
      <c r="T42" s="5">
        <f t="shared" ca="1" si="4"/>
        <v>123</v>
      </c>
      <c r="U42" s="5">
        <f t="shared" ca="1" si="5"/>
        <v>36</v>
      </c>
      <c r="V42" s="5">
        <f t="shared" ca="1" si="6"/>
        <v>39</v>
      </c>
      <c r="W42" s="6">
        <f ca="1">O42-MATCH(Q42,$R$6:R42,1)</f>
        <v>12</v>
      </c>
      <c r="AB42" s="4">
        <v>38</v>
      </c>
      <c r="AC42" s="47">
        <v>26.754999999999999</v>
      </c>
      <c r="AD42" s="47">
        <v>29.75</v>
      </c>
      <c r="AE42" s="44">
        <v>0.98036006546644849</v>
      </c>
    </row>
    <row r="43" spans="15:31" x14ac:dyDescent="0.3">
      <c r="O43" s="4">
        <v>38</v>
      </c>
      <c r="P43" s="5">
        <f t="shared" ca="1" si="0"/>
        <v>1</v>
      </c>
      <c r="Q43" s="5">
        <f t="shared" ca="1" si="1"/>
        <v>85</v>
      </c>
      <c r="R43" s="5">
        <f t="shared" ca="1" si="2"/>
        <v>123</v>
      </c>
      <c r="S43" s="5">
        <f t="shared" ca="1" si="3"/>
        <v>1</v>
      </c>
      <c r="T43" s="5">
        <f t="shared" ca="1" si="4"/>
        <v>124</v>
      </c>
      <c r="U43" s="5">
        <f t="shared" ca="1" si="5"/>
        <v>38</v>
      </c>
      <c r="V43" s="5">
        <f t="shared" ca="1" si="6"/>
        <v>39</v>
      </c>
      <c r="W43" s="6">
        <f ca="1">O43-MATCH(Q43,$R$6:R43,1)</f>
        <v>13</v>
      </c>
      <c r="AB43" s="4">
        <v>39</v>
      </c>
      <c r="AC43" s="47">
        <v>22.954999999999998</v>
      </c>
      <c r="AD43" s="47">
        <v>25.954999999999998</v>
      </c>
      <c r="AE43" s="44">
        <v>0.97879282218597063</v>
      </c>
    </row>
    <row r="44" spans="15:31" x14ac:dyDescent="0.3">
      <c r="O44" s="4">
        <v>39</v>
      </c>
      <c r="P44" s="5">
        <f t="shared" ca="1" si="0"/>
        <v>1</v>
      </c>
      <c r="Q44" s="5">
        <f t="shared" ca="1" si="1"/>
        <v>86</v>
      </c>
      <c r="R44" s="5">
        <f t="shared" ca="1" si="2"/>
        <v>124</v>
      </c>
      <c r="S44" s="5">
        <f t="shared" ca="1" si="3"/>
        <v>3</v>
      </c>
      <c r="T44" s="5">
        <f t="shared" ca="1" si="4"/>
        <v>127</v>
      </c>
      <c r="U44" s="5">
        <f t="shared" ca="1" si="5"/>
        <v>38</v>
      </c>
      <c r="V44" s="5">
        <f t="shared" ca="1" si="6"/>
        <v>41</v>
      </c>
      <c r="W44" s="6">
        <f ca="1">O44-MATCH(Q44,$R$6:R44,1)</f>
        <v>13</v>
      </c>
      <c r="AB44" s="4">
        <v>40</v>
      </c>
      <c r="AC44" s="47">
        <v>32</v>
      </c>
      <c r="AD44" s="47">
        <v>34.9</v>
      </c>
      <c r="AE44" s="44">
        <v>0.99145299145299148</v>
      </c>
    </row>
    <row r="45" spans="15:31" x14ac:dyDescent="0.3">
      <c r="O45" s="4">
        <v>40</v>
      </c>
      <c r="P45" s="5">
        <f t="shared" ca="1" si="0"/>
        <v>4</v>
      </c>
      <c r="Q45" s="5">
        <f t="shared" ca="1" si="1"/>
        <v>90</v>
      </c>
      <c r="R45" s="5">
        <f t="shared" ca="1" si="2"/>
        <v>127</v>
      </c>
      <c r="S45" s="5">
        <f t="shared" ca="1" si="3"/>
        <v>4</v>
      </c>
      <c r="T45" s="5">
        <f t="shared" ca="1" si="4"/>
        <v>131</v>
      </c>
      <c r="U45" s="5">
        <f t="shared" ca="1" si="5"/>
        <v>37</v>
      </c>
      <c r="V45" s="5">
        <f t="shared" ca="1" si="6"/>
        <v>41</v>
      </c>
      <c r="W45" s="6">
        <f ca="1">O45-MATCH(Q45,$R$6:R45,1)</f>
        <v>13</v>
      </c>
      <c r="AB45" s="4">
        <v>41</v>
      </c>
      <c r="AC45" s="47">
        <v>43.805</v>
      </c>
      <c r="AD45" s="47">
        <v>46.82</v>
      </c>
      <c r="AE45" s="44">
        <v>0.97889610389610393</v>
      </c>
    </row>
    <row r="46" spans="15:31" x14ac:dyDescent="0.3">
      <c r="O46" s="4">
        <v>41</v>
      </c>
      <c r="P46" s="5">
        <f t="shared" ca="1" si="0"/>
        <v>5</v>
      </c>
      <c r="Q46" s="5">
        <f t="shared" ca="1" si="1"/>
        <v>95</v>
      </c>
      <c r="R46" s="5">
        <f t="shared" ca="1" si="2"/>
        <v>131</v>
      </c>
      <c r="S46" s="5">
        <f t="shared" ca="1" si="3"/>
        <v>4</v>
      </c>
      <c r="T46" s="5">
        <f t="shared" ca="1" si="4"/>
        <v>135</v>
      </c>
      <c r="U46" s="5">
        <f t="shared" ca="1" si="5"/>
        <v>36</v>
      </c>
      <c r="V46" s="5">
        <f t="shared" ca="1" si="6"/>
        <v>40</v>
      </c>
      <c r="W46" s="6">
        <f ca="1">O46-MATCH(Q46,$R$6:R46,1)</f>
        <v>13</v>
      </c>
      <c r="AB46" s="4">
        <v>42</v>
      </c>
      <c r="AC46" s="47">
        <v>20.434999999999999</v>
      </c>
      <c r="AD46" s="47">
        <v>23.385000000000002</v>
      </c>
      <c r="AE46" s="44">
        <v>0.99159663865546221</v>
      </c>
    </row>
    <row r="47" spans="15:31" x14ac:dyDescent="0.3">
      <c r="O47" s="4">
        <v>42</v>
      </c>
      <c r="P47" s="5">
        <f t="shared" ca="1" si="0"/>
        <v>4</v>
      </c>
      <c r="Q47" s="5">
        <f t="shared" ca="1" si="1"/>
        <v>99</v>
      </c>
      <c r="R47" s="5">
        <f t="shared" ca="1" si="2"/>
        <v>135</v>
      </c>
      <c r="S47" s="5">
        <f t="shared" ca="1" si="3"/>
        <v>3</v>
      </c>
      <c r="T47" s="5">
        <f t="shared" ca="1" si="4"/>
        <v>138</v>
      </c>
      <c r="U47" s="5">
        <f t="shared" ca="1" si="5"/>
        <v>36</v>
      </c>
      <c r="V47" s="5">
        <f t="shared" ca="1" si="6"/>
        <v>39</v>
      </c>
      <c r="W47" s="6">
        <f ca="1">O47-MATCH(Q47,$R$6:R47,1)</f>
        <v>12</v>
      </c>
      <c r="AB47" s="4">
        <v>43</v>
      </c>
      <c r="AC47" s="47">
        <v>19.989999999999998</v>
      </c>
      <c r="AD47" s="47">
        <v>22.914999999999999</v>
      </c>
      <c r="AE47" s="44">
        <v>0.99152542372881358</v>
      </c>
    </row>
    <row r="48" spans="15:31" x14ac:dyDescent="0.3">
      <c r="O48" s="4">
        <v>43</v>
      </c>
      <c r="P48" s="5">
        <f t="shared" ca="1" si="0"/>
        <v>5</v>
      </c>
      <c r="Q48" s="5">
        <f t="shared" ca="1" si="1"/>
        <v>104</v>
      </c>
      <c r="R48" s="5">
        <f t="shared" ca="1" si="2"/>
        <v>138</v>
      </c>
      <c r="S48" s="5">
        <f t="shared" ca="1" si="3"/>
        <v>4</v>
      </c>
      <c r="T48" s="5">
        <f t="shared" ca="1" si="4"/>
        <v>142</v>
      </c>
      <c r="U48" s="5">
        <f t="shared" ca="1" si="5"/>
        <v>34</v>
      </c>
      <c r="V48" s="5">
        <f t="shared" ca="1" si="6"/>
        <v>38</v>
      </c>
      <c r="W48" s="6">
        <f ca="1">O48-MATCH(Q48,$R$6:R48,1)</f>
        <v>11</v>
      </c>
      <c r="AB48" s="4">
        <v>44</v>
      </c>
      <c r="AC48" s="47">
        <v>43.32</v>
      </c>
      <c r="AD48" s="47">
        <v>46.41</v>
      </c>
      <c r="AE48" s="44">
        <v>0.98880000000000001</v>
      </c>
    </row>
    <row r="49" spans="15:31" x14ac:dyDescent="0.3">
      <c r="O49" s="4">
        <v>44</v>
      </c>
      <c r="P49" s="5">
        <f t="shared" ca="1" si="0"/>
        <v>4</v>
      </c>
      <c r="Q49" s="5">
        <f t="shared" ca="1" si="1"/>
        <v>108</v>
      </c>
      <c r="R49" s="5">
        <f t="shared" ca="1" si="2"/>
        <v>142</v>
      </c>
      <c r="S49" s="5">
        <f t="shared" ca="1" si="3"/>
        <v>2</v>
      </c>
      <c r="T49" s="5">
        <f t="shared" ca="1" si="4"/>
        <v>144</v>
      </c>
      <c r="U49" s="5">
        <f t="shared" ca="1" si="5"/>
        <v>34</v>
      </c>
      <c r="V49" s="5">
        <f t="shared" ca="1" si="6"/>
        <v>36</v>
      </c>
      <c r="W49" s="6">
        <f ca="1">O49-MATCH(Q49,$R$6:R49,1)</f>
        <v>11</v>
      </c>
      <c r="AB49" s="4">
        <v>45</v>
      </c>
      <c r="AC49" s="47">
        <v>42.255000000000003</v>
      </c>
      <c r="AD49" s="47">
        <v>45.27</v>
      </c>
      <c r="AE49" s="44">
        <v>0.9983443708609272</v>
      </c>
    </row>
    <row r="50" spans="15:31" x14ac:dyDescent="0.3">
      <c r="O50" s="4">
        <v>45</v>
      </c>
      <c r="P50" s="5">
        <f t="shared" ca="1" si="0"/>
        <v>4</v>
      </c>
      <c r="Q50" s="5">
        <f t="shared" ca="1" si="1"/>
        <v>112</v>
      </c>
      <c r="R50" s="5">
        <f t="shared" ca="1" si="2"/>
        <v>144</v>
      </c>
      <c r="S50" s="5">
        <f t="shared" ca="1" si="3"/>
        <v>4</v>
      </c>
      <c r="T50" s="5">
        <f t="shared" ca="1" si="4"/>
        <v>148</v>
      </c>
      <c r="U50" s="5">
        <f t="shared" ca="1" si="5"/>
        <v>32</v>
      </c>
      <c r="V50" s="5">
        <f t="shared" ca="1" si="6"/>
        <v>36</v>
      </c>
      <c r="W50" s="6">
        <f ca="1">O50-MATCH(Q50,$R$6:R50,1)</f>
        <v>11</v>
      </c>
      <c r="AB50" s="4">
        <v>46</v>
      </c>
      <c r="AC50" s="47">
        <v>22.83</v>
      </c>
      <c r="AD50" s="47">
        <v>25.824999999999999</v>
      </c>
      <c r="AE50" s="44">
        <v>0.98519736842105265</v>
      </c>
    </row>
    <row r="51" spans="15:31" x14ac:dyDescent="0.3">
      <c r="O51" s="4">
        <v>46</v>
      </c>
      <c r="P51" s="5">
        <f t="shared" ca="1" si="0"/>
        <v>1</v>
      </c>
      <c r="Q51" s="5">
        <f t="shared" ca="1" si="1"/>
        <v>113</v>
      </c>
      <c r="R51" s="5">
        <f t="shared" ca="1" si="2"/>
        <v>148</v>
      </c>
      <c r="S51" s="5">
        <f t="shared" ca="1" si="3"/>
        <v>1</v>
      </c>
      <c r="T51" s="5">
        <f t="shared" ca="1" si="4"/>
        <v>149</v>
      </c>
      <c r="U51" s="5">
        <f t="shared" ca="1" si="5"/>
        <v>35</v>
      </c>
      <c r="V51" s="5">
        <f t="shared" ca="1" si="6"/>
        <v>36</v>
      </c>
      <c r="W51" s="6">
        <f ca="1">O51-MATCH(Q51,$R$6:R51,1)</f>
        <v>12</v>
      </c>
      <c r="AB51" s="4">
        <v>47</v>
      </c>
      <c r="AC51" s="47">
        <v>32.744999999999997</v>
      </c>
      <c r="AD51" s="47">
        <v>35.82</v>
      </c>
      <c r="AE51" s="44">
        <v>0.97310126582278478</v>
      </c>
    </row>
    <row r="52" spans="15:31" x14ac:dyDescent="0.3">
      <c r="O52" s="4">
        <v>47</v>
      </c>
      <c r="P52" s="5">
        <f t="shared" ca="1" si="0"/>
        <v>4</v>
      </c>
      <c r="Q52" s="5">
        <f t="shared" ca="1" si="1"/>
        <v>117</v>
      </c>
      <c r="R52" s="5">
        <f t="shared" ca="1" si="2"/>
        <v>149</v>
      </c>
      <c r="S52" s="5">
        <f t="shared" ca="1" si="3"/>
        <v>3</v>
      </c>
      <c r="T52" s="5">
        <f t="shared" ca="1" si="4"/>
        <v>152</v>
      </c>
      <c r="U52" s="5">
        <f t="shared" ca="1" si="5"/>
        <v>32</v>
      </c>
      <c r="V52" s="5">
        <f t="shared" ca="1" si="6"/>
        <v>35</v>
      </c>
      <c r="W52" s="6">
        <f ca="1">O52-MATCH(Q52,$R$6:R52,1)</f>
        <v>11</v>
      </c>
      <c r="AB52" s="4">
        <v>48</v>
      </c>
      <c r="AC52" s="47">
        <v>36.869999999999997</v>
      </c>
      <c r="AD52" s="47">
        <v>39.97</v>
      </c>
      <c r="AE52" s="44">
        <v>0.98726114649681529</v>
      </c>
    </row>
    <row r="53" spans="15:31" x14ac:dyDescent="0.3">
      <c r="O53" s="4">
        <v>48</v>
      </c>
      <c r="P53" s="5">
        <f t="shared" ca="1" si="0"/>
        <v>1</v>
      </c>
      <c r="Q53" s="5">
        <f t="shared" ca="1" si="1"/>
        <v>118</v>
      </c>
      <c r="R53" s="5">
        <f t="shared" ca="1" si="2"/>
        <v>152</v>
      </c>
      <c r="S53" s="5">
        <f t="shared" ca="1" si="3"/>
        <v>3</v>
      </c>
      <c r="T53" s="5">
        <f t="shared" ca="1" si="4"/>
        <v>155</v>
      </c>
      <c r="U53" s="5">
        <f t="shared" ca="1" si="5"/>
        <v>34</v>
      </c>
      <c r="V53" s="5">
        <f t="shared" ca="1" si="6"/>
        <v>37</v>
      </c>
      <c r="W53" s="6">
        <f ca="1">O53-MATCH(Q53,$R$6:R53,1)</f>
        <v>12</v>
      </c>
      <c r="AB53" s="4">
        <v>49</v>
      </c>
      <c r="AC53" s="47">
        <v>22.195</v>
      </c>
      <c r="AD53" s="47">
        <v>25.11</v>
      </c>
      <c r="AE53" s="44">
        <v>0.97328881469115192</v>
      </c>
    </row>
    <row r="54" spans="15:31" x14ac:dyDescent="0.3">
      <c r="O54" s="4">
        <v>49</v>
      </c>
      <c r="P54" s="5">
        <f t="shared" ca="1" si="0"/>
        <v>5</v>
      </c>
      <c r="Q54" s="5">
        <f t="shared" ca="1" si="1"/>
        <v>123</v>
      </c>
      <c r="R54" s="5">
        <f t="shared" ca="1" si="2"/>
        <v>155</v>
      </c>
      <c r="S54" s="5">
        <f t="shared" ca="1" si="3"/>
        <v>4</v>
      </c>
      <c r="T54" s="5">
        <f t="shared" ca="1" si="4"/>
        <v>159</v>
      </c>
      <c r="U54" s="5">
        <f t="shared" ca="1" si="5"/>
        <v>32</v>
      </c>
      <c r="V54" s="5">
        <f t="shared" ca="1" si="6"/>
        <v>36</v>
      </c>
      <c r="W54" s="6">
        <f ca="1">O54-MATCH(Q54,$R$6:R54,1)</f>
        <v>11</v>
      </c>
      <c r="AB54" s="4">
        <v>50</v>
      </c>
      <c r="AC54" s="47">
        <v>8.5399999999999991</v>
      </c>
      <c r="AD54" s="47">
        <v>11.555</v>
      </c>
      <c r="AE54" s="44">
        <v>0.97572815533980584</v>
      </c>
    </row>
    <row r="55" spans="15:31" x14ac:dyDescent="0.3">
      <c r="O55" s="4">
        <v>50</v>
      </c>
      <c r="P55" s="5">
        <f t="shared" ca="1" si="0"/>
        <v>5</v>
      </c>
      <c r="Q55" s="5">
        <f t="shared" ca="1" si="1"/>
        <v>128</v>
      </c>
      <c r="R55" s="5">
        <f t="shared" ca="1" si="2"/>
        <v>159</v>
      </c>
      <c r="S55" s="5">
        <f t="shared" ca="1" si="3"/>
        <v>3</v>
      </c>
      <c r="T55" s="5">
        <f t="shared" ca="1" si="4"/>
        <v>162</v>
      </c>
      <c r="U55" s="5">
        <f t="shared" ca="1" si="5"/>
        <v>31</v>
      </c>
      <c r="V55" s="5">
        <f t="shared" ca="1" si="6"/>
        <v>34</v>
      </c>
      <c r="W55" s="6">
        <f ca="1">O55-MATCH(Q55,$R$6:R55,1)</f>
        <v>10</v>
      </c>
      <c r="AB55" s="4">
        <v>51</v>
      </c>
      <c r="AC55" s="47">
        <v>23.4</v>
      </c>
      <c r="AD55" s="47">
        <v>26.395</v>
      </c>
      <c r="AE55" s="44">
        <v>0.98036006546644849</v>
      </c>
    </row>
    <row r="56" spans="15:31" x14ac:dyDescent="0.3">
      <c r="O56" s="4">
        <v>51</v>
      </c>
      <c r="P56" s="5">
        <f t="shared" ca="1" si="0"/>
        <v>5</v>
      </c>
      <c r="Q56" s="5">
        <f t="shared" ca="1" si="1"/>
        <v>133</v>
      </c>
      <c r="R56" s="5">
        <f t="shared" ca="1" si="2"/>
        <v>162</v>
      </c>
      <c r="S56" s="5">
        <f t="shared" ca="1" si="3"/>
        <v>2</v>
      </c>
      <c r="T56" s="5">
        <f t="shared" ca="1" si="4"/>
        <v>164</v>
      </c>
      <c r="U56" s="5">
        <f t="shared" ca="1" si="5"/>
        <v>29</v>
      </c>
      <c r="V56" s="5">
        <f t="shared" ca="1" si="6"/>
        <v>31</v>
      </c>
      <c r="W56" s="6">
        <f ca="1">O56-MATCH(Q56,$R$6:R56,1)</f>
        <v>10</v>
      </c>
      <c r="AB56" s="4">
        <v>52</v>
      </c>
      <c r="AC56" s="47">
        <v>38.4</v>
      </c>
      <c r="AD56" s="47">
        <v>41.365000000000002</v>
      </c>
      <c r="AE56" s="44">
        <v>0.98833333333333329</v>
      </c>
    </row>
    <row r="57" spans="15:31" x14ac:dyDescent="0.3">
      <c r="O57" s="4">
        <v>52</v>
      </c>
      <c r="P57" s="5">
        <f t="shared" ca="1" si="0"/>
        <v>1</v>
      </c>
      <c r="Q57" s="5">
        <f t="shared" ca="1" si="1"/>
        <v>134</v>
      </c>
      <c r="R57" s="5">
        <f t="shared" ca="1" si="2"/>
        <v>164</v>
      </c>
      <c r="S57" s="5">
        <f t="shared" ca="1" si="3"/>
        <v>2</v>
      </c>
      <c r="T57" s="5">
        <f t="shared" ca="1" si="4"/>
        <v>166</v>
      </c>
      <c r="U57" s="5">
        <f t="shared" ca="1" si="5"/>
        <v>30</v>
      </c>
      <c r="V57" s="5">
        <f t="shared" ca="1" si="6"/>
        <v>32</v>
      </c>
      <c r="W57" s="6">
        <f ca="1">O57-MATCH(Q57,$R$6:R57,1)</f>
        <v>11</v>
      </c>
      <c r="AB57" s="4">
        <v>53</v>
      </c>
      <c r="AC57" s="47">
        <v>30.86</v>
      </c>
      <c r="AD57" s="47">
        <v>33.869999999999997</v>
      </c>
      <c r="AE57" s="44">
        <v>0.9836601307189542</v>
      </c>
    </row>
    <row r="58" spans="15:31" x14ac:dyDescent="0.3">
      <c r="O58" s="4">
        <v>53</v>
      </c>
      <c r="P58" s="5">
        <f t="shared" ca="1" si="0"/>
        <v>1</v>
      </c>
      <c r="Q58" s="5">
        <f t="shared" ca="1" si="1"/>
        <v>135</v>
      </c>
      <c r="R58" s="5">
        <f t="shared" ca="1" si="2"/>
        <v>166</v>
      </c>
      <c r="S58" s="5">
        <f t="shared" ca="1" si="3"/>
        <v>2</v>
      </c>
      <c r="T58" s="5">
        <f t="shared" ca="1" si="4"/>
        <v>168</v>
      </c>
      <c r="U58" s="5">
        <f t="shared" ca="1" si="5"/>
        <v>31</v>
      </c>
      <c r="V58" s="5">
        <f t="shared" ca="1" si="6"/>
        <v>33</v>
      </c>
      <c r="W58" s="6">
        <f ca="1">O58-MATCH(Q58,$R$6:R58,1)</f>
        <v>11</v>
      </c>
      <c r="AB58" s="4">
        <v>54</v>
      </c>
      <c r="AC58" s="47">
        <v>46.17</v>
      </c>
      <c r="AD58" s="47">
        <v>49.204999999999998</v>
      </c>
      <c r="AE58" s="44">
        <v>0.99345335515548283</v>
      </c>
    </row>
    <row r="59" spans="15:31" x14ac:dyDescent="0.3">
      <c r="O59" s="4">
        <v>54</v>
      </c>
      <c r="P59" s="5">
        <f t="shared" ca="1" si="0"/>
        <v>2</v>
      </c>
      <c r="Q59" s="5">
        <f t="shared" ca="1" si="1"/>
        <v>137</v>
      </c>
      <c r="R59" s="5">
        <f t="shared" ca="1" si="2"/>
        <v>168</v>
      </c>
      <c r="S59" s="5">
        <f t="shared" ca="1" si="3"/>
        <v>4</v>
      </c>
      <c r="T59" s="5">
        <f t="shared" ca="1" si="4"/>
        <v>172</v>
      </c>
      <c r="U59" s="5">
        <f t="shared" ca="1" si="5"/>
        <v>31</v>
      </c>
      <c r="V59" s="5">
        <f t="shared" ca="1" si="6"/>
        <v>35</v>
      </c>
      <c r="W59" s="6">
        <f ca="1">O59-MATCH(Q59,$R$6:R59,1)</f>
        <v>12</v>
      </c>
      <c r="AB59" s="4">
        <v>55</v>
      </c>
      <c r="AC59" s="47">
        <v>42.604999999999997</v>
      </c>
      <c r="AD59" s="47">
        <v>45.63</v>
      </c>
      <c r="AE59" s="44">
        <v>0.98373983739837401</v>
      </c>
    </row>
    <row r="60" spans="15:31" x14ac:dyDescent="0.3">
      <c r="O60" s="4">
        <v>55</v>
      </c>
      <c r="P60" s="5">
        <f t="shared" ca="1" si="0"/>
        <v>3</v>
      </c>
      <c r="Q60" s="5">
        <f t="shared" ca="1" si="1"/>
        <v>140</v>
      </c>
      <c r="R60" s="5">
        <f t="shared" ca="1" si="2"/>
        <v>172</v>
      </c>
      <c r="S60" s="5">
        <f t="shared" ca="1" si="3"/>
        <v>4</v>
      </c>
      <c r="T60" s="5">
        <f t="shared" ca="1" si="4"/>
        <v>176</v>
      </c>
      <c r="U60" s="5">
        <f t="shared" ca="1" si="5"/>
        <v>32</v>
      </c>
      <c r="V60" s="5">
        <f t="shared" ca="1" si="6"/>
        <v>36</v>
      </c>
      <c r="W60" s="6">
        <f ca="1">O60-MATCH(Q60,$R$6:R60,1)</f>
        <v>12</v>
      </c>
      <c r="AB60" s="4">
        <v>56</v>
      </c>
      <c r="AC60" s="47">
        <v>17.64</v>
      </c>
      <c r="AD60" s="47">
        <v>20.62</v>
      </c>
      <c r="AE60" s="44">
        <v>0.97545008183306059</v>
      </c>
    </row>
    <row r="61" spans="15:31" x14ac:dyDescent="0.3">
      <c r="O61" s="4">
        <v>56</v>
      </c>
      <c r="P61" s="5">
        <f t="shared" ca="1" si="0"/>
        <v>2</v>
      </c>
      <c r="Q61" s="5">
        <f t="shared" ca="1" si="1"/>
        <v>142</v>
      </c>
      <c r="R61" s="5">
        <f t="shared" ca="1" si="2"/>
        <v>176</v>
      </c>
      <c r="S61" s="5">
        <f t="shared" ca="1" si="3"/>
        <v>4</v>
      </c>
      <c r="T61" s="5">
        <f t="shared" ca="1" si="4"/>
        <v>180</v>
      </c>
      <c r="U61" s="5">
        <f t="shared" ca="1" si="5"/>
        <v>34</v>
      </c>
      <c r="V61" s="5">
        <f t="shared" ca="1" si="6"/>
        <v>38</v>
      </c>
      <c r="W61" s="6">
        <f ca="1">O61-MATCH(Q61,$R$6:R61,1)</f>
        <v>12</v>
      </c>
      <c r="AB61" s="4">
        <v>57</v>
      </c>
      <c r="AC61" s="47">
        <v>37.984999999999999</v>
      </c>
      <c r="AD61" s="47">
        <v>40.98</v>
      </c>
      <c r="AE61" s="44">
        <v>0.98682042833607908</v>
      </c>
    </row>
    <row r="62" spans="15:31" x14ac:dyDescent="0.3">
      <c r="O62" s="4">
        <v>57</v>
      </c>
      <c r="P62" s="5">
        <f t="shared" ca="1" si="0"/>
        <v>3</v>
      </c>
      <c r="Q62" s="5">
        <f t="shared" ca="1" si="1"/>
        <v>145</v>
      </c>
      <c r="R62" s="5">
        <f t="shared" ca="1" si="2"/>
        <v>180</v>
      </c>
      <c r="S62" s="5">
        <f t="shared" ca="1" si="3"/>
        <v>4</v>
      </c>
      <c r="T62" s="5">
        <f t="shared" ca="1" si="4"/>
        <v>184</v>
      </c>
      <c r="U62" s="5">
        <f t="shared" ca="1" si="5"/>
        <v>35</v>
      </c>
      <c r="V62" s="5">
        <f t="shared" ca="1" si="6"/>
        <v>39</v>
      </c>
      <c r="W62" s="6">
        <f ca="1">O62-MATCH(Q62,$R$6:R62,1)</f>
        <v>12</v>
      </c>
      <c r="AB62" s="4">
        <v>58</v>
      </c>
      <c r="AC62" s="47">
        <v>35.76</v>
      </c>
      <c r="AD62" s="47">
        <v>38.85</v>
      </c>
      <c r="AE62" s="44">
        <v>0.99516908212560384</v>
      </c>
    </row>
    <row r="63" spans="15:31" x14ac:dyDescent="0.3">
      <c r="O63" s="4">
        <v>58</v>
      </c>
      <c r="P63" s="5">
        <f t="shared" ca="1" si="0"/>
        <v>1</v>
      </c>
      <c r="Q63" s="5">
        <f t="shared" ca="1" si="1"/>
        <v>146</v>
      </c>
      <c r="R63" s="5">
        <f t="shared" ca="1" si="2"/>
        <v>184</v>
      </c>
      <c r="S63" s="5">
        <f t="shared" ca="1" si="3"/>
        <v>3</v>
      </c>
      <c r="T63" s="5">
        <f t="shared" ca="1" si="4"/>
        <v>187</v>
      </c>
      <c r="U63" s="5">
        <f t="shared" ca="1" si="5"/>
        <v>38</v>
      </c>
      <c r="V63" s="5">
        <f t="shared" ca="1" si="6"/>
        <v>41</v>
      </c>
      <c r="W63" s="6">
        <f ca="1">O63-MATCH(Q63,$R$6:R63,1)</f>
        <v>13</v>
      </c>
      <c r="AB63" s="4">
        <v>59</v>
      </c>
      <c r="AC63" s="47">
        <v>12.195</v>
      </c>
      <c r="AD63" s="47">
        <v>15.21</v>
      </c>
      <c r="AE63" s="44">
        <v>0.97889610389610393</v>
      </c>
    </row>
    <row r="64" spans="15:31" x14ac:dyDescent="0.3">
      <c r="O64" s="4">
        <v>59</v>
      </c>
      <c r="P64" s="5">
        <f t="shared" ca="1" si="0"/>
        <v>5</v>
      </c>
      <c r="Q64" s="5">
        <f t="shared" ca="1" si="1"/>
        <v>151</v>
      </c>
      <c r="R64" s="5">
        <f t="shared" ca="1" si="2"/>
        <v>187</v>
      </c>
      <c r="S64" s="5">
        <f t="shared" ca="1" si="3"/>
        <v>4</v>
      </c>
      <c r="T64" s="5">
        <f t="shared" ca="1" si="4"/>
        <v>191</v>
      </c>
      <c r="U64" s="5">
        <f t="shared" ca="1" si="5"/>
        <v>36</v>
      </c>
      <c r="V64" s="5">
        <f t="shared" ca="1" si="6"/>
        <v>40</v>
      </c>
      <c r="W64" s="6">
        <f ca="1">O64-MATCH(Q64,$R$6:R64,1)</f>
        <v>12</v>
      </c>
      <c r="AB64" s="4">
        <v>60</v>
      </c>
      <c r="AC64" s="47">
        <v>47.26</v>
      </c>
      <c r="AD64" s="47">
        <v>50.195</v>
      </c>
      <c r="AE64" s="44">
        <v>0.9734660033167496</v>
      </c>
    </row>
    <row r="65" spans="15:31" x14ac:dyDescent="0.3">
      <c r="O65" s="4">
        <v>60</v>
      </c>
      <c r="P65" s="5">
        <f t="shared" ca="1" si="0"/>
        <v>4</v>
      </c>
      <c r="Q65" s="5">
        <f t="shared" ca="1" si="1"/>
        <v>155</v>
      </c>
      <c r="R65" s="5">
        <f t="shared" ca="1" si="2"/>
        <v>191</v>
      </c>
      <c r="S65" s="5">
        <f t="shared" ca="1" si="3"/>
        <v>3</v>
      </c>
      <c r="T65" s="5">
        <f t="shared" ca="1" si="4"/>
        <v>194</v>
      </c>
      <c r="U65" s="5">
        <f t="shared" ca="1" si="5"/>
        <v>36</v>
      </c>
      <c r="V65" s="5">
        <f t="shared" ca="1" si="6"/>
        <v>39</v>
      </c>
      <c r="W65" s="6">
        <f ca="1">O65-MATCH(Q65,$R$6:R65,1)</f>
        <v>11</v>
      </c>
      <c r="AB65" s="4">
        <v>61</v>
      </c>
      <c r="AC65" s="47">
        <v>27.06</v>
      </c>
      <c r="AD65" s="47">
        <v>30.015000000000001</v>
      </c>
      <c r="AE65" s="44">
        <v>0.99161073825503354</v>
      </c>
    </row>
    <row r="66" spans="15:31" x14ac:dyDescent="0.3">
      <c r="O66" s="4">
        <v>61</v>
      </c>
      <c r="P66" s="5">
        <f t="shared" ca="1" si="0"/>
        <v>4</v>
      </c>
      <c r="Q66" s="5">
        <f t="shared" ca="1" si="1"/>
        <v>159</v>
      </c>
      <c r="R66" s="5">
        <f t="shared" ca="1" si="2"/>
        <v>194</v>
      </c>
      <c r="S66" s="5">
        <f t="shared" ca="1" si="3"/>
        <v>4</v>
      </c>
      <c r="T66" s="5">
        <f t="shared" ca="1" si="4"/>
        <v>198</v>
      </c>
      <c r="U66" s="5">
        <f t="shared" ca="1" si="5"/>
        <v>35</v>
      </c>
      <c r="V66" s="5">
        <f t="shared" ca="1" si="6"/>
        <v>39</v>
      </c>
      <c r="W66" s="6">
        <f ca="1">O66-MATCH(Q66,$R$6:R66,1)</f>
        <v>11</v>
      </c>
      <c r="AB66" s="4">
        <v>62</v>
      </c>
      <c r="AC66" s="47">
        <v>51.494999999999997</v>
      </c>
      <c r="AD66" s="47">
        <v>54.57</v>
      </c>
      <c r="AE66" s="44">
        <v>0.98242811501597449</v>
      </c>
    </row>
    <row r="67" spans="15:31" x14ac:dyDescent="0.3">
      <c r="O67" s="4">
        <v>62</v>
      </c>
      <c r="P67" s="5">
        <f t="shared" ca="1" si="0"/>
        <v>5</v>
      </c>
      <c r="Q67" s="5">
        <f t="shared" ca="1" si="1"/>
        <v>164</v>
      </c>
      <c r="R67" s="5">
        <f t="shared" ca="1" si="2"/>
        <v>198</v>
      </c>
      <c r="S67" s="5">
        <f t="shared" ca="1" si="3"/>
        <v>3</v>
      </c>
      <c r="T67" s="5">
        <f t="shared" ca="1" si="4"/>
        <v>201</v>
      </c>
      <c r="U67" s="5">
        <f t="shared" ca="1" si="5"/>
        <v>34</v>
      </c>
      <c r="V67" s="5">
        <f t="shared" ca="1" si="6"/>
        <v>37</v>
      </c>
      <c r="W67" s="6">
        <f ca="1">O67-MATCH(Q67,$R$6:R67,1)</f>
        <v>10</v>
      </c>
      <c r="AB67" s="4">
        <v>63</v>
      </c>
      <c r="AC67" s="47">
        <v>15.93</v>
      </c>
      <c r="AD67" s="47">
        <v>18.905000000000001</v>
      </c>
      <c r="AE67" s="44">
        <v>0.97540983606557374</v>
      </c>
    </row>
    <row r="68" spans="15:31" x14ac:dyDescent="0.3">
      <c r="O68" s="4">
        <v>63</v>
      </c>
      <c r="P68" s="5">
        <f t="shared" ca="1" si="0"/>
        <v>5</v>
      </c>
      <c r="Q68" s="5">
        <f t="shared" ca="1" si="1"/>
        <v>169</v>
      </c>
      <c r="R68" s="5">
        <f t="shared" ca="1" si="2"/>
        <v>201</v>
      </c>
      <c r="S68" s="5">
        <f t="shared" ca="1" si="3"/>
        <v>4</v>
      </c>
      <c r="T68" s="5">
        <f t="shared" ca="1" si="4"/>
        <v>205</v>
      </c>
      <c r="U68" s="5">
        <f t="shared" ca="1" si="5"/>
        <v>32</v>
      </c>
      <c r="V68" s="5">
        <f t="shared" ca="1" si="6"/>
        <v>36</v>
      </c>
      <c r="W68" s="6">
        <f ca="1">O68-MATCH(Q68,$R$6:R68,1)</f>
        <v>9</v>
      </c>
      <c r="AB68" s="4">
        <v>64</v>
      </c>
      <c r="AC68" s="47">
        <v>30.01</v>
      </c>
      <c r="AD68" s="47">
        <v>33.055</v>
      </c>
      <c r="AE68" s="44">
        <v>0.9412673879443586</v>
      </c>
    </row>
    <row r="69" spans="15:31" x14ac:dyDescent="0.3">
      <c r="O69" s="4">
        <v>64</v>
      </c>
      <c r="P69" s="5">
        <f t="shared" ca="1" si="0"/>
        <v>5</v>
      </c>
      <c r="Q69" s="5">
        <f t="shared" ca="1" si="1"/>
        <v>174</v>
      </c>
      <c r="R69" s="5">
        <f t="shared" ca="1" si="2"/>
        <v>205</v>
      </c>
      <c r="S69" s="5">
        <f t="shared" ca="1" si="3"/>
        <v>4</v>
      </c>
      <c r="T69" s="5">
        <f t="shared" ca="1" si="4"/>
        <v>209</v>
      </c>
      <c r="U69" s="5">
        <f t="shared" ca="1" si="5"/>
        <v>31</v>
      </c>
      <c r="V69" s="5">
        <f t="shared" ca="1" si="6"/>
        <v>35</v>
      </c>
      <c r="W69" s="6">
        <f ca="1">O69-MATCH(Q69,$R$6:R69,1)</f>
        <v>9</v>
      </c>
      <c r="AB69" s="4">
        <v>65</v>
      </c>
      <c r="AC69" s="47">
        <v>22.68</v>
      </c>
      <c r="AD69" s="47">
        <v>25.65</v>
      </c>
      <c r="AE69" s="44">
        <v>0.96900489396411094</v>
      </c>
    </row>
    <row r="70" spans="15:31" x14ac:dyDescent="0.3">
      <c r="O70" s="4">
        <v>65</v>
      </c>
      <c r="P70" s="5">
        <f t="shared" ca="1" si="0"/>
        <v>2</v>
      </c>
      <c r="Q70" s="5">
        <f t="shared" ca="1" si="1"/>
        <v>176</v>
      </c>
      <c r="R70" s="5">
        <f t="shared" ca="1" si="2"/>
        <v>209</v>
      </c>
      <c r="S70" s="5">
        <f t="shared" ca="1" si="3"/>
        <v>3</v>
      </c>
      <c r="T70" s="5">
        <f t="shared" ca="1" si="4"/>
        <v>212</v>
      </c>
      <c r="U70" s="5">
        <f t="shared" ca="1" si="5"/>
        <v>33</v>
      </c>
      <c r="V70" s="5">
        <f t="shared" ca="1" si="6"/>
        <v>36</v>
      </c>
      <c r="W70" s="6">
        <f ca="1">O70-MATCH(Q70,$R$6:R70,1)</f>
        <v>9</v>
      </c>
      <c r="AB70" s="4">
        <v>66</v>
      </c>
      <c r="AC70" s="47">
        <v>25.905000000000001</v>
      </c>
      <c r="AD70" s="47">
        <v>28.905000000000001</v>
      </c>
      <c r="AE70" s="44">
        <v>0.99173553719008267</v>
      </c>
    </row>
    <row r="71" spans="15:31" x14ac:dyDescent="0.3">
      <c r="O71" s="4">
        <v>66</v>
      </c>
      <c r="P71" s="5">
        <f t="shared" ref="P71:P134" ca="1" si="7">LOOKUP(RAND(),$C$6:$C$10,$A$6:$A$10)</f>
        <v>2</v>
      </c>
      <c r="Q71" s="5">
        <f t="shared" ref="Q71:Q134" ca="1" si="8">Q70+P71</f>
        <v>178</v>
      </c>
      <c r="R71" s="5">
        <f t="shared" ref="R71:R134" ca="1" si="9">MAX(Q71,T70)</f>
        <v>212</v>
      </c>
      <c r="S71" s="5">
        <f t="shared" ref="S71:S134" ca="1" si="10">LOOKUP(RAND(),$C$12:$C$15,$A$12:$A$15)</f>
        <v>3</v>
      </c>
      <c r="T71" s="5">
        <f t="shared" ref="T71:T134" ca="1" si="11">R71+S71</f>
        <v>215</v>
      </c>
      <c r="U71" s="5">
        <f t="shared" ref="U71:U134" ca="1" si="12">R71-Q71</f>
        <v>34</v>
      </c>
      <c r="V71" s="5">
        <f t="shared" ref="V71:V134" ca="1" si="13">U71+S71</f>
        <v>37</v>
      </c>
      <c r="W71" s="6">
        <f ca="1">O71-MATCH(Q71,$R$6:R71,1)</f>
        <v>10</v>
      </c>
      <c r="AB71" s="4">
        <v>67</v>
      </c>
      <c r="AC71" s="47">
        <v>25.31</v>
      </c>
      <c r="AD71" s="47">
        <v>28.245000000000001</v>
      </c>
      <c r="AE71" s="44">
        <v>0.97185430463576161</v>
      </c>
    </row>
    <row r="72" spans="15:31" x14ac:dyDescent="0.3">
      <c r="O72" s="4">
        <v>67</v>
      </c>
      <c r="P72" s="5">
        <f t="shared" ca="1" si="7"/>
        <v>1</v>
      </c>
      <c r="Q72" s="5">
        <f t="shared" ca="1" si="8"/>
        <v>179</v>
      </c>
      <c r="R72" s="5">
        <f t="shared" ca="1" si="9"/>
        <v>215</v>
      </c>
      <c r="S72" s="5">
        <f t="shared" ca="1" si="10"/>
        <v>2</v>
      </c>
      <c r="T72" s="5">
        <f t="shared" ca="1" si="11"/>
        <v>217</v>
      </c>
      <c r="U72" s="5">
        <f t="shared" ca="1" si="12"/>
        <v>36</v>
      </c>
      <c r="V72" s="5">
        <f t="shared" ca="1" si="13"/>
        <v>38</v>
      </c>
      <c r="W72" s="6">
        <f ca="1">O72-MATCH(Q72,$R$6:R72,1)</f>
        <v>11</v>
      </c>
      <c r="AB72" s="4">
        <v>68</v>
      </c>
      <c r="AC72" s="47">
        <v>26.905000000000001</v>
      </c>
      <c r="AD72" s="47">
        <v>29.875</v>
      </c>
      <c r="AE72" s="44">
        <v>0.99165275459098501</v>
      </c>
    </row>
    <row r="73" spans="15:31" x14ac:dyDescent="0.3">
      <c r="O73" s="4">
        <v>68</v>
      </c>
      <c r="P73" s="5">
        <f t="shared" ca="1" si="7"/>
        <v>2</v>
      </c>
      <c r="Q73" s="5">
        <f t="shared" ca="1" si="8"/>
        <v>181</v>
      </c>
      <c r="R73" s="5">
        <f t="shared" ca="1" si="9"/>
        <v>217</v>
      </c>
      <c r="S73" s="5">
        <f t="shared" ca="1" si="10"/>
        <v>2</v>
      </c>
      <c r="T73" s="5">
        <f t="shared" ca="1" si="11"/>
        <v>219</v>
      </c>
      <c r="U73" s="5">
        <f t="shared" ca="1" si="12"/>
        <v>36</v>
      </c>
      <c r="V73" s="5">
        <f t="shared" ca="1" si="13"/>
        <v>38</v>
      </c>
      <c r="W73" s="6">
        <f ca="1">O73-MATCH(Q73,$R$6:R73,1)</f>
        <v>11</v>
      </c>
      <c r="AB73" s="4">
        <v>69</v>
      </c>
      <c r="AC73" s="47">
        <v>37.17</v>
      </c>
      <c r="AD73" s="47">
        <v>40.24</v>
      </c>
      <c r="AE73" s="44">
        <v>0.98872785829307563</v>
      </c>
    </row>
    <row r="74" spans="15:31" x14ac:dyDescent="0.3">
      <c r="O74" s="4">
        <v>69</v>
      </c>
      <c r="P74" s="5">
        <f t="shared" ca="1" si="7"/>
        <v>5</v>
      </c>
      <c r="Q74" s="5">
        <f t="shared" ca="1" si="8"/>
        <v>186</v>
      </c>
      <c r="R74" s="5">
        <f t="shared" ca="1" si="9"/>
        <v>219</v>
      </c>
      <c r="S74" s="5">
        <f t="shared" ca="1" si="10"/>
        <v>3</v>
      </c>
      <c r="T74" s="5">
        <f t="shared" ca="1" si="11"/>
        <v>222</v>
      </c>
      <c r="U74" s="5">
        <f t="shared" ca="1" si="12"/>
        <v>33</v>
      </c>
      <c r="V74" s="5">
        <f t="shared" ca="1" si="13"/>
        <v>36</v>
      </c>
      <c r="W74" s="6">
        <f ca="1">O74-MATCH(Q74,$R$6:R74,1)</f>
        <v>11</v>
      </c>
      <c r="AB74" s="4">
        <v>70</v>
      </c>
      <c r="AC74" s="47">
        <v>21.785</v>
      </c>
      <c r="AD74" s="47">
        <v>24.785</v>
      </c>
      <c r="AE74" s="44">
        <v>0.99502487562189057</v>
      </c>
    </row>
    <row r="75" spans="15:31" x14ac:dyDescent="0.3">
      <c r="O75" s="4">
        <v>70</v>
      </c>
      <c r="P75" s="5">
        <f t="shared" ca="1" si="7"/>
        <v>2</v>
      </c>
      <c r="Q75" s="5">
        <f t="shared" ca="1" si="8"/>
        <v>188</v>
      </c>
      <c r="R75" s="5">
        <f t="shared" ca="1" si="9"/>
        <v>222</v>
      </c>
      <c r="S75" s="5">
        <f t="shared" ca="1" si="10"/>
        <v>2</v>
      </c>
      <c r="T75" s="5">
        <f t="shared" ca="1" si="11"/>
        <v>224</v>
      </c>
      <c r="U75" s="5">
        <f t="shared" ca="1" si="12"/>
        <v>34</v>
      </c>
      <c r="V75" s="5">
        <f t="shared" ca="1" si="13"/>
        <v>36</v>
      </c>
      <c r="W75" s="6">
        <f ca="1">O75-MATCH(Q75,$R$6:R75,1)</f>
        <v>11</v>
      </c>
      <c r="AB75" s="4">
        <v>71</v>
      </c>
      <c r="AC75" s="47">
        <v>7.02</v>
      </c>
      <c r="AD75" s="47">
        <v>9.9</v>
      </c>
      <c r="AE75" s="44">
        <v>0.96321070234113715</v>
      </c>
    </row>
    <row r="76" spans="15:31" x14ac:dyDescent="0.3">
      <c r="O76" s="4">
        <v>71</v>
      </c>
      <c r="P76" s="5">
        <f t="shared" ca="1" si="7"/>
        <v>5</v>
      </c>
      <c r="Q76" s="5">
        <f t="shared" ca="1" si="8"/>
        <v>193</v>
      </c>
      <c r="R76" s="5">
        <f t="shared" ca="1" si="9"/>
        <v>224</v>
      </c>
      <c r="S76" s="5">
        <f t="shared" ca="1" si="10"/>
        <v>3</v>
      </c>
      <c r="T76" s="5">
        <f t="shared" ca="1" si="11"/>
        <v>227</v>
      </c>
      <c r="U76" s="5">
        <f t="shared" ca="1" si="12"/>
        <v>31</v>
      </c>
      <c r="V76" s="5">
        <f t="shared" ca="1" si="13"/>
        <v>34</v>
      </c>
      <c r="W76" s="6">
        <f ca="1">O76-MATCH(Q76,$R$6:R76,1)</f>
        <v>11</v>
      </c>
      <c r="AB76" s="4">
        <v>72</v>
      </c>
      <c r="AC76" s="47">
        <v>37.97</v>
      </c>
      <c r="AD76" s="47">
        <v>40.98</v>
      </c>
      <c r="AE76" s="44">
        <v>0.99834162520729686</v>
      </c>
    </row>
    <row r="77" spans="15:31" x14ac:dyDescent="0.3">
      <c r="O77" s="4">
        <v>72</v>
      </c>
      <c r="P77" s="5">
        <f t="shared" ca="1" si="7"/>
        <v>4</v>
      </c>
      <c r="Q77" s="5">
        <f t="shared" ca="1" si="8"/>
        <v>197</v>
      </c>
      <c r="R77" s="5">
        <f t="shared" ca="1" si="9"/>
        <v>227</v>
      </c>
      <c r="S77" s="5">
        <f t="shared" ca="1" si="10"/>
        <v>4</v>
      </c>
      <c r="T77" s="5">
        <f t="shared" ca="1" si="11"/>
        <v>231</v>
      </c>
      <c r="U77" s="5">
        <f t="shared" ca="1" si="12"/>
        <v>30</v>
      </c>
      <c r="V77" s="5">
        <f t="shared" ca="1" si="13"/>
        <v>34</v>
      </c>
      <c r="W77" s="6">
        <f ca="1">O77-MATCH(Q77,$R$6:R77,1)</f>
        <v>11</v>
      </c>
      <c r="AB77" s="4">
        <v>73</v>
      </c>
      <c r="AC77" s="47">
        <v>38.03</v>
      </c>
      <c r="AD77" s="47">
        <v>41.13</v>
      </c>
      <c r="AE77" s="44">
        <v>0.99678456591639875</v>
      </c>
    </row>
    <row r="78" spans="15:31" x14ac:dyDescent="0.3">
      <c r="O78" s="4">
        <v>73</v>
      </c>
      <c r="P78" s="5">
        <f t="shared" ca="1" si="7"/>
        <v>5</v>
      </c>
      <c r="Q78" s="5">
        <f t="shared" ca="1" si="8"/>
        <v>202</v>
      </c>
      <c r="R78" s="5">
        <f t="shared" ca="1" si="9"/>
        <v>231</v>
      </c>
      <c r="S78" s="5">
        <f t="shared" ca="1" si="10"/>
        <v>3</v>
      </c>
      <c r="T78" s="5">
        <f t="shared" ca="1" si="11"/>
        <v>234</v>
      </c>
      <c r="U78" s="5">
        <f t="shared" ca="1" si="12"/>
        <v>29</v>
      </c>
      <c r="V78" s="5">
        <f t="shared" ca="1" si="13"/>
        <v>32</v>
      </c>
      <c r="W78" s="6">
        <f ca="1">O78-MATCH(Q78,$R$6:R78,1)</f>
        <v>10</v>
      </c>
      <c r="AB78" s="4">
        <v>74</v>
      </c>
      <c r="AC78" s="47">
        <v>31.405000000000001</v>
      </c>
      <c r="AD78" s="47">
        <v>34.365000000000002</v>
      </c>
      <c r="AE78" s="44">
        <v>0.98996655518394649</v>
      </c>
    </row>
    <row r="79" spans="15:31" x14ac:dyDescent="0.3">
      <c r="O79" s="4">
        <v>74</v>
      </c>
      <c r="P79" s="5">
        <f t="shared" ca="1" si="7"/>
        <v>2</v>
      </c>
      <c r="Q79" s="5">
        <f t="shared" ca="1" si="8"/>
        <v>204</v>
      </c>
      <c r="R79" s="5">
        <f t="shared" ca="1" si="9"/>
        <v>234</v>
      </c>
      <c r="S79" s="5">
        <f t="shared" ca="1" si="10"/>
        <v>4</v>
      </c>
      <c r="T79" s="5">
        <f t="shared" ca="1" si="11"/>
        <v>238</v>
      </c>
      <c r="U79" s="5">
        <f t="shared" ca="1" si="12"/>
        <v>30</v>
      </c>
      <c r="V79" s="5">
        <f t="shared" ca="1" si="13"/>
        <v>34</v>
      </c>
      <c r="W79" s="6">
        <f ca="1">O79-MATCH(Q79,$R$6:R79,1)</f>
        <v>11</v>
      </c>
      <c r="AB79" s="4">
        <v>75</v>
      </c>
      <c r="AC79" s="47">
        <v>29.34</v>
      </c>
      <c r="AD79" s="47">
        <v>32.344999999999999</v>
      </c>
      <c r="AE79" s="44">
        <v>0.96779388083735907</v>
      </c>
    </row>
    <row r="80" spans="15:31" x14ac:dyDescent="0.3">
      <c r="O80" s="4">
        <v>75</v>
      </c>
      <c r="P80" s="5">
        <f t="shared" ca="1" si="7"/>
        <v>4</v>
      </c>
      <c r="Q80" s="5">
        <f t="shared" ca="1" si="8"/>
        <v>208</v>
      </c>
      <c r="R80" s="5">
        <f t="shared" ca="1" si="9"/>
        <v>238</v>
      </c>
      <c r="S80" s="5">
        <f t="shared" ca="1" si="10"/>
        <v>3</v>
      </c>
      <c r="T80" s="5">
        <f t="shared" ca="1" si="11"/>
        <v>241</v>
      </c>
      <c r="U80" s="5">
        <f t="shared" ca="1" si="12"/>
        <v>30</v>
      </c>
      <c r="V80" s="5">
        <f t="shared" ca="1" si="13"/>
        <v>33</v>
      </c>
      <c r="W80" s="6">
        <f ca="1">O80-MATCH(Q80,$R$6:R80,1)</f>
        <v>11</v>
      </c>
      <c r="AB80" s="4">
        <v>76</v>
      </c>
      <c r="AC80" s="47">
        <v>40.770000000000003</v>
      </c>
      <c r="AD80" s="47">
        <v>43.814999999999998</v>
      </c>
      <c r="AE80" s="44">
        <v>0.99024390243902438</v>
      </c>
    </row>
    <row r="81" spans="15:31" x14ac:dyDescent="0.3">
      <c r="O81" s="4">
        <v>76</v>
      </c>
      <c r="P81" s="5">
        <f t="shared" ca="1" si="7"/>
        <v>3</v>
      </c>
      <c r="Q81" s="5">
        <f t="shared" ca="1" si="8"/>
        <v>211</v>
      </c>
      <c r="R81" s="5">
        <f t="shared" ca="1" si="9"/>
        <v>241</v>
      </c>
      <c r="S81" s="5">
        <f t="shared" ca="1" si="10"/>
        <v>4</v>
      </c>
      <c r="T81" s="5">
        <f t="shared" ca="1" si="11"/>
        <v>245</v>
      </c>
      <c r="U81" s="5">
        <f t="shared" ca="1" si="12"/>
        <v>30</v>
      </c>
      <c r="V81" s="5">
        <f t="shared" ca="1" si="13"/>
        <v>34</v>
      </c>
      <c r="W81" s="6">
        <f ca="1">O81-MATCH(Q81,$R$6:R81,1)</f>
        <v>11</v>
      </c>
      <c r="AB81" s="4">
        <v>77</v>
      </c>
      <c r="AC81" s="47">
        <v>23.535</v>
      </c>
      <c r="AD81" s="47">
        <v>26.5</v>
      </c>
      <c r="AE81" s="44">
        <v>0.99163879598662208</v>
      </c>
    </row>
    <row r="82" spans="15:31" x14ac:dyDescent="0.3">
      <c r="O82" s="4">
        <v>77</v>
      </c>
      <c r="P82" s="5">
        <f t="shared" ca="1" si="7"/>
        <v>1</v>
      </c>
      <c r="Q82" s="5">
        <f t="shared" ca="1" si="8"/>
        <v>212</v>
      </c>
      <c r="R82" s="5">
        <f t="shared" ca="1" si="9"/>
        <v>245</v>
      </c>
      <c r="S82" s="5">
        <f t="shared" ca="1" si="10"/>
        <v>4</v>
      </c>
      <c r="T82" s="5">
        <f t="shared" ca="1" si="11"/>
        <v>249</v>
      </c>
      <c r="U82" s="5">
        <f t="shared" ca="1" si="12"/>
        <v>33</v>
      </c>
      <c r="V82" s="5">
        <f t="shared" ca="1" si="13"/>
        <v>37</v>
      </c>
      <c r="W82" s="6">
        <f ca="1">O82-MATCH(Q82,$R$6:R82,1)</f>
        <v>11</v>
      </c>
      <c r="AB82" s="4">
        <v>78</v>
      </c>
      <c r="AC82" s="47">
        <v>42.95</v>
      </c>
      <c r="AD82" s="47">
        <v>45.994999999999997</v>
      </c>
      <c r="AE82" s="44">
        <v>0.98863636363636365</v>
      </c>
    </row>
    <row r="83" spans="15:31" x14ac:dyDescent="0.3">
      <c r="O83" s="4">
        <v>78</v>
      </c>
      <c r="P83" s="5">
        <f t="shared" ca="1" si="7"/>
        <v>5</v>
      </c>
      <c r="Q83" s="5">
        <f t="shared" ca="1" si="8"/>
        <v>217</v>
      </c>
      <c r="R83" s="5">
        <f t="shared" ca="1" si="9"/>
        <v>249</v>
      </c>
      <c r="S83" s="5">
        <f t="shared" ca="1" si="10"/>
        <v>3</v>
      </c>
      <c r="T83" s="5">
        <f t="shared" ca="1" si="11"/>
        <v>252</v>
      </c>
      <c r="U83" s="5">
        <f t="shared" ca="1" si="12"/>
        <v>32</v>
      </c>
      <c r="V83" s="5">
        <f t="shared" ca="1" si="13"/>
        <v>35</v>
      </c>
      <c r="W83" s="6">
        <f ca="1">O83-MATCH(Q83,$R$6:R83,1)</f>
        <v>10</v>
      </c>
      <c r="AB83" s="4">
        <v>79</v>
      </c>
      <c r="AC83" s="47">
        <v>58.49</v>
      </c>
      <c r="AD83" s="47">
        <v>61.555</v>
      </c>
      <c r="AE83" s="44">
        <v>0.99837133550488599</v>
      </c>
    </row>
    <row r="84" spans="15:31" x14ac:dyDescent="0.3">
      <c r="O84" s="4">
        <v>79</v>
      </c>
      <c r="P84" s="5">
        <f t="shared" ca="1" si="7"/>
        <v>5</v>
      </c>
      <c r="Q84" s="5">
        <f t="shared" ca="1" si="8"/>
        <v>222</v>
      </c>
      <c r="R84" s="5">
        <f t="shared" ca="1" si="9"/>
        <v>252</v>
      </c>
      <c r="S84" s="5">
        <f t="shared" ca="1" si="10"/>
        <v>2</v>
      </c>
      <c r="T84" s="5">
        <f t="shared" ca="1" si="11"/>
        <v>254</v>
      </c>
      <c r="U84" s="5">
        <f t="shared" ca="1" si="12"/>
        <v>30</v>
      </c>
      <c r="V84" s="5">
        <f t="shared" ca="1" si="13"/>
        <v>32</v>
      </c>
      <c r="W84" s="6">
        <f ca="1">O84-MATCH(Q84,$R$6:R84,1)</f>
        <v>9</v>
      </c>
      <c r="AB84" s="4">
        <v>80</v>
      </c>
      <c r="AC84" s="47">
        <v>29.135000000000002</v>
      </c>
      <c r="AD84" s="47">
        <v>32.15</v>
      </c>
      <c r="AE84" s="44">
        <v>0.9983443708609272</v>
      </c>
    </row>
    <row r="85" spans="15:31" x14ac:dyDescent="0.3">
      <c r="O85" s="4">
        <v>80</v>
      </c>
      <c r="P85" s="5">
        <f t="shared" ca="1" si="7"/>
        <v>4</v>
      </c>
      <c r="Q85" s="5">
        <f t="shared" ca="1" si="8"/>
        <v>226</v>
      </c>
      <c r="R85" s="5">
        <f t="shared" ca="1" si="9"/>
        <v>254</v>
      </c>
      <c r="S85" s="5">
        <f t="shared" ca="1" si="10"/>
        <v>3</v>
      </c>
      <c r="T85" s="5">
        <f t="shared" ca="1" si="11"/>
        <v>257</v>
      </c>
      <c r="U85" s="5">
        <f t="shared" ca="1" si="12"/>
        <v>28</v>
      </c>
      <c r="V85" s="5">
        <f t="shared" ca="1" si="13"/>
        <v>31</v>
      </c>
      <c r="W85" s="6">
        <f ca="1">O85-MATCH(Q85,$R$6:R85,1)</f>
        <v>9</v>
      </c>
      <c r="AB85" s="4">
        <v>81</v>
      </c>
      <c r="AC85" s="47">
        <v>10.565</v>
      </c>
      <c r="AD85" s="47">
        <v>13.445</v>
      </c>
      <c r="AE85" s="44">
        <v>0.97133220910623941</v>
      </c>
    </row>
    <row r="86" spans="15:31" x14ac:dyDescent="0.3">
      <c r="O86" s="4">
        <v>81</v>
      </c>
      <c r="P86" s="5">
        <f t="shared" ca="1" si="7"/>
        <v>1</v>
      </c>
      <c r="Q86" s="5">
        <f t="shared" ca="1" si="8"/>
        <v>227</v>
      </c>
      <c r="R86" s="5">
        <f t="shared" ca="1" si="9"/>
        <v>257</v>
      </c>
      <c r="S86" s="5">
        <f t="shared" ca="1" si="10"/>
        <v>2</v>
      </c>
      <c r="T86" s="5">
        <f t="shared" ca="1" si="11"/>
        <v>259</v>
      </c>
      <c r="U86" s="5">
        <f t="shared" ca="1" si="12"/>
        <v>30</v>
      </c>
      <c r="V86" s="5">
        <f t="shared" ca="1" si="13"/>
        <v>32</v>
      </c>
      <c r="W86" s="6">
        <f ca="1">O86-MATCH(Q86,$R$6:R86,1)</f>
        <v>9</v>
      </c>
      <c r="AB86" s="4">
        <v>82</v>
      </c>
      <c r="AC86" s="47">
        <v>48.79</v>
      </c>
      <c r="AD86" s="47">
        <v>51.73</v>
      </c>
      <c r="AE86" s="44">
        <v>0.98657718120805371</v>
      </c>
    </row>
    <row r="87" spans="15:31" x14ac:dyDescent="0.3">
      <c r="O87" s="4">
        <v>82</v>
      </c>
      <c r="P87" s="5">
        <f t="shared" ca="1" si="7"/>
        <v>2</v>
      </c>
      <c r="Q87" s="5">
        <f t="shared" ca="1" si="8"/>
        <v>229</v>
      </c>
      <c r="R87" s="5">
        <f t="shared" ca="1" si="9"/>
        <v>259</v>
      </c>
      <c r="S87" s="5">
        <f t="shared" ca="1" si="10"/>
        <v>4</v>
      </c>
      <c r="T87" s="5">
        <f t="shared" ca="1" si="11"/>
        <v>263</v>
      </c>
      <c r="U87" s="5">
        <f t="shared" ca="1" si="12"/>
        <v>30</v>
      </c>
      <c r="V87" s="5">
        <f t="shared" ca="1" si="13"/>
        <v>34</v>
      </c>
      <c r="W87" s="6">
        <f ca="1">O87-MATCH(Q87,$R$6:R87,1)</f>
        <v>10</v>
      </c>
      <c r="AB87" s="4">
        <v>83</v>
      </c>
      <c r="AC87" s="47">
        <v>40.064999999999998</v>
      </c>
      <c r="AD87" s="47">
        <v>42.95</v>
      </c>
      <c r="AE87" s="44">
        <v>0.99140893470790381</v>
      </c>
    </row>
    <row r="88" spans="15:31" x14ac:dyDescent="0.3">
      <c r="O88" s="4">
        <v>83</v>
      </c>
      <c r="P88" s="5">
        <f t="shared" ca="1" si="7"/>
        <v>1</v>
      </c>
      <c r="Q88" s="5">
        <f t="shared" ca="1" si="8"/>
        <v>230</v>
      </c>
      <c r="R88" s="5">
        <f t="shared" ca="1" si="9"/>
        <v>263</v>
      </c>
      <c r="S88" s="5">
        <f t="shared" ca="1" si="10"/>
        <v>3</v>
      </c>
      <c r="T88" s="5">
        <f t="shared" ca="1" si="11"/>
        <v>266</v>
      </c>
      <c r="U88" s="5">
        <f t="shared" ca="1" si="12"/>
        <v>33</v>
      </c>
      <c r="V88" s="5">
        <f t="shared" ca="1" si="13"/>
        <v>36</v>
      </c>
      <c r="W88" s="6">
        <f ca="1">O88-MATCH(Q88,$R$6:R88,1)</f>
        <v>11</v>
      </c>
      <c r="AB88" s="4">
        <v>84</v>
      </c>
      <c r="AC88" s="47">
        <v>23.785</v>
      </c>
      <c r="AD88" s="47">
        <v>26.774999999999999</v>
      </c>
      <c r="AE88" s="44">
        <v>0.99006622516556286</v>
      </c>
    </row>
    <row r="89" spans="15:31" x14ac:dyDescent="0.3">
      <c r="O89" s="4">
        <v>84</v>
      </c>
      <c r="P89" s="5">
        <f t="shared" ca="1" si="7"/>
        <v>1</v>
      </c>
      <c r="Q89" s="5">
        <f t="shared" ca="1" si="8"/>
        <v>231</v>
      </c>
      <c r="R89" s="5">
        <f t="shared" ca="1" si="9"/>
        <v>266</v>
      </c>
      <c r="S89" s="5">
        <f t="shared" ca="1" si="10"/>
        <v>3</v>
      </c>
      <c r="T89" s="5">
        <f t="shared" ca="1" si="11"/>
        <v>269</v>
      </c>
      <c r="U89" s="5">
        <f t="shared" ca="1" si="12"/>
        <v>35</v>
      </c>
      <c r="V89" s="5">
        <f t="shared" ca="1" si="13"/>
        <v>38</v>
      </c>
      <c r="W89" s="6">
        <f ca="1">O89-MATCH(Q89,$R$6:R89,1)</f>
        <v>11</v>
      </c>
      <c r="AB89" s="4">
        <v>85</v>
      </c>
      <c r="AC89" s="47">
        <v>42.875</v>
      </c>
      <c r="AD89" s="47">
        <v>45.86</v>
      </c>
      <c r="AE89" s="44">
        <v>0.99832775919732442</v>
      </c>
    </row>
    <row r="90" spans="15:31" x14ac:dyDescent="0.3">
      <c r="O90" s="4">
        <v>85</v>
      </c>
      <c r="P90" s="5">
        <f t="shared" ca="1" si="7"/>
        <v>1</v>
      </c>
      <c r="Q90" s="5">
        <f t="shared" ca="1" si="8"/>
        <v>232</v>
      </c>
      <c r="R90" s="5">
        <f t="shared" ca="1" si="9"/>
        <v>269</v>
      </c>
      <c r="S90" s="5">
        <f t="shared" ca="1" si="10"/>
        <v>1</v>
      </c>
      <c r="T90" s="5">
        <f t="shared" ca="1" si="11"/>
        <v>270</v>
      </c>
      <c r="U90" s="5">
        <f t="shared" ca="1" si="12"/>
        <v>37</v>
      </c>
      <c r="V90" s="5">
        <f t="shared" ca="1" si="13"/>
        <v>38</v>
      </c>
      <c r="W90" s="6">
        <f ca="1">O90-MATCH(Q90,$R$6:R90,1)</f>
        <v>12</v>
      </c>
      <c r="AB90" s="4">
        <v>86</v>
      </c>
      <c r="AC90" s="47">
        <v>12.195</v>
      </c>
      <c r="AD90" s="47">
        <v>15.185</v>
      </c>
      <c r="AE90" s="44">
        <v>0.99006622516556286</v>
      </c>
    </row>
    <row r="91" spans="15:31" x14ac:dyDescent="0.3">
      <c r="O91" s="4">
        <v>86</v>
      </c>
      <c r="P91" s="5">
        <f t="shared" ca="1" si="7"/>
        <v>5</v>
      </c>
      <c r="Q91" s="5">
        <f t="shared" ca="1" si="8"/>
        <v>237</v>
      </c>
      <c r="R91" s="5">
        <f t="shared" ca="1" si="9"/>
        <v>270</v>
      </c>
      <c r="S91" s="5">
        <f t="shared" ca="1" si="10"/>
        <v>1</v>
      </c>
      <c r="T91" s="5">
        <f t="shared" ca="1" si="11"/>
        <v>271</v>
      </c>
      <c r="U91" s="5">
        <f t="shared" ca="1" si="12"/>
        <v>33</v>
      </c>
      <c r="V91" s="5">
        <f t="shared" ca="1" si="13"/>
        <v>34</v>
      </c>
      <c r="W91" s="6">
        <f ca="1">O91-MATCH(Q91,$R$6:R91,1)</f>
        <v>12</v>
      </c>
      <c r="AB91" s="4">
        <v>87</v>
      </c>
      <c r="AC91" s="47">
        <v>23.2</v>
      </c>
      <c r="AD91" s="47">
        <v>26.215</v>
      </c>
      <c r="AE91" s="44">
        <v>0.99341021416803954</v>
      </c>
    </row>
    <row r="92" spans="15:31" x14ac:dyDescent="0.3">
      <c r="O92" s="4">
        <v>87</v>
      </c>
      <c r="P92" s="5">
        <f t="shared" ca="1" si="7"/>
        <v>2</v>
      </c>
      <c r="Q92" s="5">
        <f t="shared" ca="1" si="8"/>
        <v>239</v>
      </c>
      <c r="R92" s="5">
        <f t="shared" ca="1" si="9"/>
        <v>271</v>
      </c>
      <c r="S92" s="5">
        <f t="shared" ca="1" si="10"/>
        <v>3</v>
      </c>
      <c r="T92" s="5">
        <f t="shared" ca="1" si="11"/>
        <v>274</v>
      </c>
      <c r="U92" s="5">
        <f t="shared" ca="1" si="12"/>
        <v>32</v>
      </c>
      <c r="V92" s="5">
        <f t="shared" ca="1" si="13"/>
        <v>35</v>
      </c>
      <c r="W92" s="6">
        <f ca="1">O92-MATCH(Q92,$R$6:R92,1)</f>
        <v>12</v>
      </c>
      <c r="AB92" s="4">
        <v>88</v>
      </c>
      <c r="AC92" s="47">
        <v>27.26</v>
      </c>
      <c r="AD92" s="47">
        <v>30.18</v>
      </c>
      <c r="AE92" s="44">
        <v>0.9965870307167235</v>
      </c>
    </row>
    <row r="93" spans="15:31" x14ac:dyDescent="0.3">
      <c r="O93" s="4">
        <v>88</v>
      </c>
      <c r="P93" s="5">
        <f t="shared" ca="1" si="7"/>
        <v>5</v>
      </c>
      <c r="Q93" s="5">
        <f t="shared" ca="1" si="8"/>
        <v>244</v>
      </c>
      <c r="R93" s="5">
        <f t="shared" ca="1" si="9"/>
        <v>274</v>
      </c>
      <c r="S93" s="5">
        <f t="shared" ca="1" si="10"/>
        <v>4</v>
      </c>
      <c r="T93" s="5">
        <f t="shared" ca="1" si="11"/>
        <v>278</v>
      </c>
      <c r="U93" s="5">
        <f t="shared" ca="1" si="12"/>
        <v>30</v>
      </c>
      <c r="V93" s="5">
        <f t="shared" ca="1" si="13"/>
        <v>34</v>
      </c>
      <c r="W93" s="6">
        <f ca="1">O93-MATCH(Q93,$R$6:R93,1)</f>
        <v>12</v>
      </c>
      <c r="AB93" s="4">
        <v>89</v>
      </c>
      <c r="AC93" s="47">
        <v>6.835</v>
      </c>
      <c r="AD93" s="47">
        <v>9.7050000000000001</v>
      </c>
      <c r="AE93" s="44">
        <v>0.9258064516129032</v>
      </c>
    </row>
    <row r="94" spans="15:31" x14ac:dyDescent="0.3">
      <c r="O94" s="4">
        <v>89</v>
      </c>
      <c r="P94" s="5">
        <f t="shared" ca="1" si="7"/>
        <v>2</v>
      </c>
      <c r="Q94" s="5">
        <f t="shared" ca="1" si="8"/>
        <v>246</v>
      </c>
      <c r="R94" s="5">
        <f t="shared" ca="1" si="9"/>
        <v>278</v>
      </c>
      <c r="S94" s="5">
        <f t="shared" ca="1" si="10"/>
        <v>2</v>
      </c>
      <c r="T94" s="5">
        <f t="shared" ca="1" si="11"/>
        <v>280</v>
      </c>
      <c r="U94" s="5">
        <f t="shared" ca="1" si="12"/>
        <v>32</v>
      </c>
      <c r="V94" s="5">
        <f t="shared" ca="1" si="13"/>
        <v>34</v>
      </c>
      <c r="W94" s="6">
        <f ca="1">O94-MATCH(Q94,$R$6:R94,1)</f>
        <v>12</v>
      </c>
      <c r="AB94" s="4">
        <v>90</v>
      </c>
      <c r="AC94" s="47">
        <v>22.48</v>
      </c>
      <c r="AD94" s="47">
        <v>25.385000000000002</v>
      </c>
      <c r="AE94" s="44">
        <v>0.99486301369863017</v>
      </c>
    </row>
    <row r="95" spans="15:31" x14ac:dyDescent="0.3">
      <c r="O95" s="4">
        <v>90</v>
      </c>
      <c r="P95" s="5">
        <f t="shared" ca="1" si="7"/>
        <v>4</v>
      </c>
      <c r="Q95" s="5">
        <f t="shared" ca="1" si="8"/>
        <v>250</v>
      </c>
      <c r="R95" s="5">
        <f t="shared" ca="1" si="9"/>
        <v>280</v>
      </c>
      <c r="S95" s="5">
        <f t="shared" ca="1" si="10"/>
        <v>3</v>
      </c>
      <c r="T95" s="5">
        <f t="shared" ca="1" si="11"/>
        <v>283</v>
      </c>
      <c r="U95" s="5">
        <f t="shared" ca="1" si="12"/>
        <v>30</v>
      </c>
      <c r="V95" s="5">
        <f t="shared" ca="1" si="13"/>
        <v>33</v>
      </c>
      <c r="W95" s="6">
        <f ca="1">O95-MATCH(Q95,$R$6:R95,1)</f>
        <v>12</v>
      </c>
      <c r="AB95" s="4">
        <v>91</v>
      </c>
      <c r="AC95" s="47">
        <v>35.545000000000002</v>
      </c>
      <c r="AD95" s="47">
        <v>38.49</v>
      </c>
      <c r="AE95" s="44">
        <v>0.99830508474576274</v>
      </c>
    </row>
    <row r="96" spans="15:31" x14ac:dyDescent="0.3">
      <c r="O96" s="4">
        <v>91</v>
      </c>
      <c r="P96" s="5">
        <f t="shared" ca="1" si="7"/>
        <v>1</v>
      </c>
      <c r="Q96" s="5">
        <f t="shared" ca="1" si="8"/>
        <v>251</v>
      </c>
      <c r="R96" s="5">
        <f t="shared" ca="1" si="9"/>
        <v>283</v>
      </c>
      <c r="S96" s="5">
        <f t="shared" ca="1" si="10"/>
        <v>4</v>
      </c>
      <c r="T96" s="5">
        <f t="shared" ca="1" si="11"/>
        <v>287</v>
      </c>
      <c r="U96" s="5">
        <f t="shared" ca="1" si="12"/>
        <v>32</v>
      </c>
      <c r="V96" s="5">
        <f t="shared" ca="1" si="13"/>
        <v>36</v>
      </c>
      <c r="W96" s="6">
        <f ca="1">O96-MATCH(Q96,$R$6:R96,1)</f>
        <v>13</v>
      </c>
      <c r="AB96" s="4">
        <v>92</v>
      </c>
      <c r="AC96" s="47">
        <v>35.284999999999997</v>
      </c>
      <c r="AD96" s="47">
        <v>38.29</v>
      </c>
      <c r="AE96" s="44">
        <v>0.97882736156351791</v>
      </c>
    </row>
    <row r="97" spans="15:31" x14ac:dyDescent="0.3">
      <c r="O97" s="4">
        <v>92</v>
      </c>
      <c r="P97" s="5">
        <f t="shared" ca="1" si="7"/>
        <v>5</v>
      </c>
      <c r="Q97" s="5">
        <f t="shared" ca="1" si="8"/>
        <v>256</v>
      </c>
      <c r="R97" s="5">
        <f t="shared" ca="1" si="9"/>
        <v>287</v>
      </c>
      <c r="S97" s="5">
        <f t="shared" ca="1" si="10"/>
        <v>3</v>
      </c>
      <c r="T97" s="5">
        <f t="shared" ca="1" si="11"/>
        <v>290</v>
      </c>
      <c r="U97" s="5">
        <f t="shared" ca="1" si="12"/>
        <v>31</v>
      </c>
      <c r="V97" s="5">
        <f t="shared" ca="1" si="13"/>
        <v>34</v>
      </c>
      <c r="W97" s="6">
        <f ca="1">O97-MATCH(Q97,$R$6:R97,1)</f>
        <v>12</v>
      </c>
      <c r="AB97" s="4">
        <v>93</v>
      </c>
      <c r="AC97" s="47">
        <v>44.95</v>
      </c>
      <c r="AD97" s="47">
        <v>48.03</v>
      </c>
      <c r="AE97" s="44">
        <v>0.99676375404530748</v>
      </c>
    </row>
    <row r="98" spans="15:31" x14ac:dyDescent="0.3">
      <c r="O98" s="4">
        <v>93</v>
      </c>
      <c r="P98" s="5">
        <f t="shared" ca="1" si="7"/>
        <v>5</v>
      </c>
      <c r="Q98" s="5">
        <f t="shared" ca="1" si="8"/>
        <v>261</v>
      </c>
      <c r="R98" s="5">
        <f t="shared" ca="1" si="9"/>
        <v>290</v>
      </c>
      <c r="S98" s="5">
        <f t="shared" ca="1" si="10"/>
        <v>3</v>
      </c>
      <c r="T98" s="5">
        <f t="shared" ca="1" si="11"/>
        <v>293</v>
      </c>
      <c r="U98" s="5">
        <f t="shared" ca="1" si="12"/>
        <v>29</v>
      </c>
      <c r="V98" s="5">
        <f t="shared" ca="1" si="13"/>
        <v>32</v>
      </c>
      <c r="W98" s="6">
        <f ca="1">O98-MATCH(Q98,$R$6:R98,1)</f>
        <v>11</v>
      </c>
      <c r="AB98" s="4">
        <v>94</v>
      </c>
      <c r="AC98" s="47">
        <v>36.075000000000003</v>
      </c>
      <c r="AD98" s="47">
        <v>39.159999999999997</v>
      </c>
      <c r="AE98" s="44">
        <v>0.97626582278481011</v>
      </c>
    </row>
    <row r="99" spans="15:31" x14ac:dyDescent="0.3">
      <c r="O99" s="4">
        <v>94</v>
      </c>
      <c r="P99" s="5">
        <f t="shared" ca="1" si="7"/>
        <v>5</v>
      </c>
      <c r="Q99" s="5">
        <f t="shared" ca="1" si="8"/>
        <v>266</v>
      </c>
      <c r="R99" s="5">
        <f t="shared" ca="1" si="9"/>
        <v>293</v>
      </c>
      <c r="S99" s="5">
        <f t="shared" ca="1" si="10"/>
        <v>2</v>
      </c>
      <c r="T99" s="5">
        <f t="shared" ca="1" si="11"/>
        <v>295</v>
      </c>
      <c r="U99" s="5">
        <f t="shared" ca="1" si="12"/>
        <v>27</v>
      </c>
      <c r="V99" s="5">
        <f t="shared" ca="1" si="13"/>
        <v>29</v>
      </c>
      <c r="W99" s="6">
        <f ca="1">O99-MATCH(Q99,$R$6:R99,1)</f>
        <v>10</v>
      </c>
      <c r="AB99" s="4">
        <v>95</v>
      </c>
      <c r="AC99" s="47">
        <v>19.085000000000001</v>
      </c>
      <c r="AD99" s="47">
        <v>22.125</v>
      </c>
      <c r="AE99" s="44">
        <v>0.99022801302931596</v>
      </c>
    </row>
    <row r="100" spans="15:31" x14ac:dyDescent="0.3">
      <c r="O100" s="4">
        <v>95</v>
      </c>
      <c r="P100" s="5">
        <f t="shared" ca="1" si="7"/>
        <v>1</v>
      </c>
      <c r="Q100" s="5">
        <f t="shared" ca="1" si="8"/>
        <v>267</v>
      </c>
      <c r="R100" s="5">
        <f t="shared" ca="1" si="9"/>
        <v>295</v>
      </c>
      <c r="S100" s="5">
        <f t="shared" ca="1" si="10"/>
        <v>1</v>
      </c>
      <c r="T100" s="5">
        <f t="shared" ca="1" si="11"/>
        <v>296</v>
      </c>
      <c r="U100" s="5">
        <f t="shared" ca="1" si="12"/>
        <v>28</v>
      </c>
      <c r="V100" s="5">
        <f t="shared" ca="1" si="13"/>
        <v>29</v>
      </c>
      <c r="W100" s="6">
        <f ca="1">O100-MATCH(Q100,$R$6:R100,1)</f>
        <v>11</v>
      </c>
      <c r="AB100" s="4">
        <v>96</v>
      </c>
      <c r="AC100" s="47">
        <v>34.24</v>
      </c>
      <c r="AD100" s="47">
        <v>37.234999999999999</v>
      </c>
      <c r="AE100" s="44">
        <v>0.99833333333333329</v>
      </c>
    </row>
    <row r="101" spans="15:31" x14ac:dyDescent="0.3">
      <c r="O101" s="4">
        <v>96</v>
      </c>
      <c r="P101" s="5">
        <f t="shared" ca="1" si="7"/>
        <v>1</v>
      </c>
      <c r="Q101" s="5">
        <f t="shared" ca="1" si="8"/>
        <v>268</v>
      </c>
      <c r="R101" s="5">
        <f t="shared" ca="1" si="9"/>
        <v>296</v>
      </c>
      <c r="S101" s="5">
        <f t="shared" ca="1" si="10"/>
        <v>4</v>
      </c>
      <c r="T101" s="5">
        <f t="shared" ca="1" si="11"/>
        <v>300</v>
      </c>
      <c r="U101" s="5">
        <f t="shared" ca="1" si="12"/>
        <v>28</v>
      </c>
      <c r="V101" s="5">
        <f t="shared" ca="1" si="13"/>
        <v>32</v>
      </c>
      <c r="W101" s="6">
        <f ca="1">O101-MATCH(Q101,$R$6:R101,1)</f>
        <v>12</v>
      </c>
      <c r="AB101" s="4">
        <v>97</v>
      </c>
      <c r="AC101" s="47">
        <v>31.13</v>
      </c>
      <c r="AD101" s="47">
        <v>34.094999999999999</v>
      </c>
      <c r="AE101" s="44">
        <v>0.99496644295302017</v>
      </c>
    </row>
    <row r="102" spans="15:31" x14ac:dyDescent="0.3">
      <c r="O102" s="4">
        <v>97</v>
      </c>
      <c r="P102" s="5">
        <f t="shared" ca="1" si="7"/>
        <v>5</v>
      </c>
      <c r="Q102" s="5">
        <f t="shared" ca="1" si="8"/>
        <v>273</v>
      </c>
      <c r="R102" s="5">
        <f t="shared" ca="1" si="9"/>
        <v>300</v>
      </c>
      <c r="S102" s="5">
        <f t="shared" ca="1" si="10"/>
        <v>4</v>
      </c>
      <c r="T102" s="5">
        <f t="shared" ca="1" si="11"/>
        <v>304</v>
      </c>
      <c r="U102" s="5">
        <f t="shared" ca="1" si="12"/>
        <v>27</v>
      </c>
      <c r="V102" s="5">
        <f t="shared" ca="1" si="13"/>
        <v>31</v>
      </c>
      <c r="W102" s="6">
        <f ca="1">O102-MATCH(Q102,$R$6:R102,1)</f>
        <v>10</v>
      </c>
      <c r="AB102" s="4">
        <v>98</v>
      </c>
      <c r="AC102" s="47">
        <v>50.23</v>
      </c>
      <c r="AD102" s="47">
        <v>53.314999999999998</v>
      </c>
      <c r="AE102" s="44">
        <v>0.99516129032258061</v>
      </c>
    </row>
    <row r="103" spans="15:31" x14ac:dyDescent="0.3">
      <c r="O103" s="4">
        <v>98</v>
      </c>
      <c r="P103" s="5">
        <f t="shared" ca="1" si="7"/>
        <v>5</v>
      </c>
      <c r="Q103" s="5">
        <f t="shared" ca="1" si="8"/>
        <v>278</v>
      </c>
      <c r="R103" s="5">
        <f t="shared" ca="1" si="9"/>
        <v>304</v>
      </c>
      <c r="S103" s="5">
        <f t="shared" ca="1" si="10"/>
        <v>3</v>
      </c>
      <c r="T103" s="5">
        <f t="shared" ca="1" si="11"/>
        <v>307</v>
      </c>
      <c r="U103" s="5">
        <f t="shared" ca="1" si="12"/>
        <v>26</v>
      </c>
      <c r="V103" s="5">
        <f t="shared" ca="1" si="13"/>
        <v>29</v>
      </c>
      <c r="W103" s="6">
        <f ca="1">O103-MATCH(Q103,$R$6:R103,1)</f>
        <v>9</v>
      </c>
      <c r="AB103" s="4">
        <v>99</v>
      </c>
      <c r="AC103" s="47">
        <v>34.685000000000002</v>
      </c>
      <c r="AD103" s="47">
        <v>37.74</v>
      </c>
      <c r="AE103" s="44">
        <v>0.98231511254019288</v>
      </c>
    </row>
    <row r="104" spans="15:31" x14ac:dyDescent="0.3">
      <c r="O104" s="4">
        <v>99</v>
      </c>
      <c r="P104" s="5">
        <f t="shared" ca="1" si="7"/>
        <v>1</v>
      </c>
      <c r="Q104" s="5">
        <f t="shared" ca="1" si="8"/>
        <v>279</v>
      </c>
      <c r="R104" s="5">
        <f t="shared" ca="1" si="9"/>
        <v>307</v>
      </c>
      <c r="S104" s="5">
        <f t="shared" ca="1" si="10"/>
        <v>4</v>
      </c>
      <c r="T104" s="5">
        <f t="shared" ca="1" si="11"/>
        <v>311</v>
      </c>
      <c r="U104" s="5">
        <f t="shared" ca="1" si="12"/>
        <v>28</v>
      </c>
      <c r="V104" s="5">
        <f t="shared" ca="1" si="13"/>
        <v>32</v>
      </c>
      <c r="W104" s="6">
        <f ca="1">O104-MATCH(Q104,$R$6:R104,1)</f>
        <v>10</v>
      </c>
      <c r="AB104" s="4">
        <v>100</v>
      </c>
      <c r="AC104" s="47">
        <v>8.2050000000000001</v>
      </c>
      <c r="AD104" s="47">
        <v>11.234999999999999</v>
      </c>
      <c r="AE104" s="44">
        <v>0.94984326018808773</v>
      </c>
    </row>
    <row r="105" spans="15:31" x14ac:dyDescent="0.3">
      <c r="O105" s="4">
        <v>100</v>
      </c>
      <c r="P105" s="5">
        <f t="shared" ca="1" si="7"/>
        <v>5</v>
      </c>
      <c r="Q105" s="5">
        <f t="shared" ca="1" si="8"/>
        <v>284</v>
      </c>
      <c r="R105" s="5">
        <f t="shared" ca="1" si="9"/>
        <v>311</v>
      </c>
      <c r="S105" s="5">
        <f t="shared" ca="1" si="10"/>
        <v>4</v>
      </c>
      <c r="T105" s="5">
        <f t="shared" ca="1" si="11"/>
        <v>315</v>
      </c>
      <c r="U105" s="5">
        <f t="shared" ca="1" si="12"/>
        <v>27</v>
      </c>
      <c r="V105" s="5">
        <f t="shared" ca="1" si="13"/>
        <v>31</v>
      </c>
      <c r="W105" s="6">
        <f ca="1">O105-MATCH(Q105,$R$6:R105,1)</f>
        <v>9</v>
      </c>
      <c r="AB105" s="4">
        <v>101</v>
      </c>
      <c r="AC105" s="47">
        <v>17.395</v>
      </c>
      <c r="AD105" s="47">
        <v>20.245000000000001</v>
      </c>
      <c r="AE105" s="44">
        <v>0.99650349650349646</v>
      </c>
    </row>
    <row r="106" spans="15:31" x14ac:dyDescent="0.3">
      <c r="O106" s="4">
        <v>101</v>
      </c>
      <c r="P106" s="5">
        <f t="shared" ca="1" si="7"/>
        <v>4</v>
      </c>
      <c r="Q106" s="5">
        <f t="shared" ca="1" si="8"/>
        <v>288</v>
      </c>
      <c r="R106" s="5">
        <f t="shared" ca="1" si="9"/>
        <v>315</v>
      </c>
      <c r="S106" s="5">
        <f t="shared" ca="1" si="10"/>
        <v>4</v>
      </c>
      <c r="T106" s="5">
        <f t="shared" ca="1" si="11"/>
        <v>319</v>
      </c>
      <c r="U106" s="5">
        <f t="shared" ca="1" si="12"/>
        <v>27</v>
      </c>
      <c r="V106" s="5">
        <f t="shared" ca="1" si="13"/>
        <v>31</v>
      </c>
      <c r="W106" s="6">
        <f ca="1">O106-MATCH(Q106,$R$6:R106,1)</f>
        <v>9</v>
      </c>
      <c r="AB106" s="4">
        <v>102</v>
      </c>
      <c r="AC106" s="47">
        <v>32.515000000000001</v>
      </c>
      <c r="AD106" s="47">
        <v>35.575000000000003</v>
      </c>
      <c r="AE106" s="44">
        <v>0.9823434991974318</v>
      </c>
    </row>
    <row r="107" spans="15:31" x14ac:dyDescent="0.3">
      <c r="O107" s="4">
        <v>102</v>
      </c>
      <c r="P107" s="5">
        <f t="shared" ca="1" si="7"/>
        <v>1</v>
      </c>
      <c r="Q107" s="5">
        <f t="shared" ca="1" si="8"/>
        <v>289</v>
      </c>
      <c r="R107" s="5">
        <f t="shared" ca="1" si="9"/>
        <v>319</v>
      </c>
      <c r="S107" s="5">
        <f t="shared" ca="1" si="10"/>
        <v>3</v>
      </c>
      <c r="T107" s="5">
        <f t="shared" ca="1" si="11"/>
        <v>322</v>
      </c>
      <c r="U107" s="5">
        <f t="shared" ca="1" si="12"/>
        <v>30</v>
      </c>
      <c r="V107" s="5">
        <f t="shared" ca="1" si="13"/>
        <v>33</v>
      </c>
      <c r="W107" s="6">
        <f ca="1">O107-MATCH(Q107,$R$6:R107,1)</f>
        <v>10</v>
      </c>
      <c r="AB107" s="4">
        <v>103</v>
      </c>
      <c r="AC107" s="47">
        <v>52.2</v>
      </c>
      <c r="AD107" s="47">
        <v>55.23</v>
      </c>
      <c r="AE107" s="44">
        <v>0.99344262295081964</v>
      </c>
    </row>
    <row r="108" spans="15:31" x14ac:dyDescent="0.3">
      <c r="O108" s="4">
        <v>103</v>
      </c>
      <c r="P108" s="5">
        <f t="shared" ca="1" si="7"/>
        <v>1</v>
      </c>
      <c r="Q108" s="5">
        <f t="shared" ca="1" si="8"/>
        <v>290</v>
      </c>
      <c r="R108" s="5">
        <f t="shared" ca="1" si="9"/>
        <v>322</v>
      </c>
      <c r="S108" s="5">
        <f t="shared" ca="1" si="10"/>
        <v>3</v>
      </c>
      <c r="T108" s="5">
        <f t="shared" ca="1" si="11"/>
        <v>325</v>
      </c>
      <c r="U108" s="5">
        <f t="shared" ca="1" si="12"/>
        <v>32</v>
      </c>
      <c r="V108" s="5">
        <f t="shared" ca="1" si="13"/>
        <v>35</v>
      </c>
      <c r="W108" s="6">
        <f ca="1">O108-MATCH(Q108,$R$6:R108,1)</f>
        <v>10</v>
      </c>
      <c r="AB108" s="4">
        <v>104</v>
      </c>
      <c r="AC108" s="47">
        <v>22.875</v>
      </c>
      <c r="AD108" s="47">
        <v>25.83</v>
      </c>
      <c r="AE108" s="44">
        <v>0.95169082125603865</v>
      </c>
    </row>
    <row r="109" spans="15:31" x14ac:dyDescent="0.3">
      <c r="O109" s="4">
        <v>104</v>
      </c>
      <c r="P109" s="5">
        <f t="shared" ca="1" si="7"/>
        <v>1</v>
      </c>
      <c r="Q109" s="5">
        <f t="shared" ca="1" si="8"/>
        <v>291</v>
      </c>
      <c r="R109" s="5">
        <f t="shared" ca="1" si="9"/>
        <v>325</v>
      </c>
      <c r="S109" s="5">
        <f t="shared" ca="1" si="10"/>
        <v>2</v>
      </c>
      <c r="T109" s="5">
        <f t="shared" ca="1" si="11"/>
        <v>327</v>
      </c>
      <c r="U109" s="5">
        <f t="shared" ca="1" si="12"/>
        <v>34</v>
      </c>
      <c r="V109" s="5">
        <f t="shared" ca="1" si="13"/>
        <v>36</v>
      </c>
      <c r="W109" s="6">
        <f ca="1">O109-MATCH(Q109,$R$6:R109,1)</f>
        <v>11</v>
      </c>
      <c r="AB109" s="4">
        <v>105</v>
      </c>
      <c r="AC109" s="47">
        <v>26.08</v>
      </c>
      <c r="AD109" s="47">
        <v>29.07</v>
      </c>
      <c r="AE109" s="44">
        <v>0.99170812603648428</v>
      </c>
    </row>
    <row r="110" spans="15:31" x14ac:dyDescent="0.3">
      <c r="O110" s="4">
        <v>105</v>
      </c>
      <c r="P110" s="5">
        <f t="shared" ca="1" si="7"/>
        <v>3</v>
      </c>
      <c r="Q110" s="5">
        <f t="shared" ca="1" si="8"/>
        <v>294</v>
      </c>
      <c r="R110" s="5">
        <f t="shared" ca="1" si="9"/>
        <v>327</v>
      </c>
      <c r="S110" s="5">
        <f t="shared" ca="1" si="10"/>
        <v>4</v>
      </c>
      <c r="T110" s="5">
        <f t="shared" ca="1" si="11"/>
        <v>331</v>
      </c>
      <c r="U110" s="5">
        <f t="shared" ca="1" si="12"/>
        <v>33</v>
      </c>
      <c r="V110" s="5">
        <f t="shared" ca="1" si="13"/>
        <v>37</v>
      </c>
      <c r="W110" s="6">
        <f ca="1">O110-MATCH(Q110,$R$6:R110,1)</f>
        <v>11</v>
      </c>
      <c r="AB110" s="4">
        <v>106</v>
      </c>
      <c r="AC110" s="47">
        <v>8.8699999999999992</v>
      </c>
      <c r="AD110" s="47">
        <v>11.88</v>
      </c>
      <c r="AE110" s="44">
        <v>0.97568881685575359</v>
      </c>
    </row>
    <row r="111" spans="15:31" x14ac:dyDescent="0.3">
      <c r="O111" s="4">
        <v>106</v>
      </c>
      <c r="P111" s="5">
        <f t="shared" ca="1" si="7"/>
        <v>4</v>
      </c>
      <c r="Q111" s="5">
        <f t="shared" ca="1" si="8"/>
        <v>298</v>
      </c>
      <c r="R111" s="5">
        <f t="shared" ca="1" si="9"/>
        <v>331</v>
      </c>
      <c r="S111" s="5">
        <f t="shared" ca="1" si="10"/>
        <v>3</v>
      </c>
      <c r="T111" s="5">
        <f t="shared" ca="1" si="11"/>
        <v>334</v>
      </c>
      <c r="U111" s="5">
        <f t="shared" ca="1" si="12"/>
        <v>33</v>
      </c>
      <c r="V111" s="5">
        <f t="shared" ca="1" si="13"/>
        <v>36</v>
      </c>
      <c r="W111" s="6">
        <f ca="1">O111-MATCH(Q111,$R$6:R111,1)</f>
        <v>10</v>
      </c>
      <c r="AB111" s="4">
        <v>107</v>
      </c>
      <c r="AC111" s="47">
        <v>27.475000000000001</v>
      </c>
      <c r="AD111" s="47">
        <v>30.55</v>
      </c>
      <c r="AE111" s="44">
        <v>0.9887459807073955</v>
      </c>
    </row>
    <row r="112" spans="15:31" x14ac:dyDescent="0.3">
      <c r="O112" s="4">
        <v>107</v>
      </c>
      <c r="P112" s="5">
        <f t="shared" ca="1" si="7"/>
        <v>1</v>
      </c>
      <c r="Q112" s="5">
        <f t="shared" ca="1" si="8"/>
        <v>299</v>
      </c>
      <c r="R112" s="5">
        <f t="shared" ca="1" si="9"/>
        <v>334</v>
      </c>
      <c r="S112" s="5">
        <f t="shared" ca="1" si="10"/>
        <v>4</v>
      </c>
      <c r="T112" s="5">
        <f t="shared" ca="1" si="11"/>
        <v>338</v>
      </c>
      <c r="U112" s="5">
        <f t="shared" ca="1" si="12"/>
        <v>35</v>
      </c>
      <c r="V112" s="5">
        <f t="shared" ca="1" si="13"/>
        <v>39</v>
      </c>
      <c r="W112" s="6">
        <f ca="1">O112-MATCH(Q112,$R$6:R112,1)</f>
        <v>11</v>
      </c>
      <c r="AB112" s="4">
        <v>108</v>
      </c>
      <c r="AC112" s="47">
        <v>20.54</v>
      </c>
      <c r="AD112" s="47">
        <v>23.655000000000001</v>
      </c>
      <c r="AE112" s="44">
        <v>0.98264984227129337</v>
      </c>
    </row>
    <row r="113" spans="15:31" x14ac:dyDescent="0.3">
      <c r="O113" s="4">
        <v>108</v>
      </c>
      <c r="P113" s="5">
        <f t="shared" ca="1" si="7"/>
        <v>2</v>
      </c>
      <c r="Q113" s="5">
        <f t="shared" ca="1" si="8"/>
        <v>301</v>
      </c>
      <c r="R113" s="5">
        <f t="shared" ca="1" si="9"/>
        <v>338</v>
      </c>
      <c r="S113" s="5">
        <f t="shared" ca="1" si="10"/>
        <v>3</v>
      </c>
      <c r="T113" s="5">
        <f t="shared" ca="1" si="11"/>
        <v>341</v>
      </c>
      <c r="U113" s="5">
        <f t="shared" ca="1" si="12"/>
        <v>37</v>
      </c>
      <c r="V113" s="5">
        <f t="shared" ca="1" si="13"/>
        <v>40</v>
      </c>
      <c r="W113" s="6">
        <f ca="1">O113-MATCH(Q113,$R$6:R113,1)</f>
        <v>11</v>
      </c>
      <c r="AB113" s="4">
        <v>109</v>
      </c>
      <c r="AC113" s="47">
        <v>19.989999999999998</v>
      </c>
      <c r="AD113" s="47">
        <v>22.91</v>
      </c>
      <c r="AE113" s="44">
        <v>0.98482293423271505</v>
      </c>
    </row>
    <row r="114" spans="15:31" x14ac:dyDescent="0.3">
      <c r="O114" s="4">
        <v>109</v>
      </c>
      <c r="P114" s="5">
        <f t="shared" ca="1" si="7"/>
        <v>1</v>
      </c>
      <c r="Q114" s="5">
        <f t="shared" ca="1" si="8"/>
        <v>302</v>
      </c>
      <c r="R114" s="5">
        <f t="shared" ca="1" si="9"/>
        <v>341</v>
      </c>
      <c r="S114" s="5">
        <f t="shared" ca="1" si="10"/>
        <v>2</v>
      </c>
      <c r="T114" s="5">
        <f t="shared" ca="1" si="11"/>
        <v>343</v>
      </c>
      <c r="U114" s="5">
        <f t="shared" ca="1" si="12"/>
        <v>39</v>
      </c>
      <c r="V114" s="5">
        <f t="shared" ca="1" si="13"/>
        <v>41</v>
      </c>
      <c r="W114" s="6">
        <f ca="1">O114-MATCH(Q114,$R$6:R114,1)</f>
        <v>12</v>
      </c>
      <c r="AB114" s="4">
        <v>110</v>
      </c>
      <c r="AC114" s="47">
        <v>35.615000000000002</v>
      </c>
      <c r="AD114" s="47">
        <v>38.54</v>
      </c>
      <c r="AE114" s="44">
        <v>0.97989949748743721</v>
      </c>
    </row>
    <row r="115" spans="15:31" x14ac:dyDescent="0.3">
      <c r="O115" s="4">
        <v>110</v>
      </c>
      <c r="P115" s="5">
        <f t="shared" ca="1" si="7"/>
        <v>3</v>
      </c>
      <c r="Q115" s="5">
        <f t="shared" ca="1" si="8"/>
        <v>305</v>
      </c>
      <c r="R115" s="5">
        <f t="shared" ca="1" si="9"/>
        <v>343</v>
      </c>
      <c r="S115" s="5">
        <f t="shared" ca="1" si="10"/>
        <v>4</v>
      </c>
      <c r="T115" s="5">
        <f t="shared" ca="1" si="11"/>
        <v>347</v>
      </c>
      <c r="U115" s="5">
        <f t="shared" ca="1" si="12"/>
        <v>38</v>
      </c>
      <c r="V115" s="5">
        <f t="shared" ca="1" si="13"/>
        <v>42</v>
      </c>
      <c r="W115" s="6">
        <f ca="1">O115-MATCH(Q115,$R$6:R115,1)</f>
        <v>12</v>
      </c>
      <c r="AB115" s="4">
        <v>111</v>
      </c>
      <c r="AC115" s="47">
        <v>51.37</v>
      </c>
      <c r="AD115" s="47">
        <v>54.435000000000002</v>
      </c>
      <c r="AE115" s="44">
        <v>0.99030694668820674</v>
      </c>
    </row>
    <row r="116" spans="15:31" x14ac:dyDescent="0.3">
      <c r="O116" s="4">
        <v>111</v>
      </c>
      <c r="P116" s="5">
        <f t="shared" ca="1" si="7"/>
        <v>1</v>
      </c>
      <c r="Q116" s="5">
        <f t="shared" ca="1" si="8"/>
        <v>306</v>
      </c>
      <c r="R116" s="5">
        <f t="shared" ca="1" si="9"/>
        <v>347</v>
      </c>
      <c r="S116" s="5">
        <f t="shared" ca="1" si="10"/>
        <v>3</v>
      </c>
      <c r="T116" s="5">
        <f t="shared" ca="1" si="11"/>
        <v>350</v>
      </c>
      <c r="U116" s="5">
        <f t="shared" ca="1" si="12"/>
        <v>41</v>
      </c>
      <c r="V116" s="5">
        <f t="shared" ca="1" si="13"/>
        <v>44</v>
      </c>
      <c r="W116" s="6">
        <f ca="1">O116-MATCH(Q116,$R$6:R116,1)</f>
        <v>13</v>
      </c>
      <c r="AB116" s="4">
        <v>112</v>
      </c>
      <c r="AC116" s="47">
        <v>28.11</v>
      </c>
      <c r="AD116" s="47">
        <v>31.015000000000001</v>
      </c>
      <c r="AE116" s="44">
        <v>0.989778534923339</v>
      </c>
    </row>
    <row r="117" spans="15:31" x14ac:dyDescent="0.3">
      <c r="O117" s="4">
        <v>112</v>
      </c>
      <c r="P117" s="5">
        <f t="shared" ca="1" si="7"/>
        <v>5</v>
      </c>
      <c r="Q117" s="5">
        <f t="shared" ca="1" si="8"/>
        <v>311</v>
      </c>
      <c r="R117" s="5">
        <f t="shared" ca="1" si="9"/>
        <v>350</v>
      </c>
      <c r="S117" s="5">
        <f t="shared" ca="1" si="10"/>
        <v>4</v>
      </c>
      <c r="T117" s="5">
        <f t="shared" ca="1" si="11"/>
        <v>354</v>
      </c>
      <c r="U117" s="5">
        <f t="shared" ca="1" si="12"/>
        <v>39</v>
      </c>
      <c r="V117" s="5">
        <f t="shared" ca="1" si="13"/>
        <v>43</v>
      </c>
      <c r="W117" s="6">
        <f ca="1">O117-MATCH(Q117,$R$6:R117,1)</f>
        <v>12</v>
      </c>
      <c r="AB117" s="4">
        <v>113</v>
      </c>
      <c r="AC117" s="47">
        <v>42.64</v>
      </c>
      <c r="AD117" s="47">
        <v>45.79</v>
      </c>
      <c r="AE117" s="44">
        <v>0.97372488408037094</v>
      </c>
    </row>
    <row r="118" spans="15:31" x14ac:dyDescent="0.3">
      <c r="O118" s="4">
        <v>113</v>
      </c>
      <c r="P118" s="5">
        <f t="shared" ca="1" si="7"/>
        <v>5</v>
      </c>
      <c r="Q118" s="5">
        <f t="shared" ca="1" si="8"/>
        <v>316</v>
      </c>
      <c r="R118" s="5">
        <f t="shared" ca="1" si="9"/>
        <v>354</v>
      </c>
      <c r="S118" s="5">
        <f t="shared" ca="1" si="10"/>
        <v>3</v>
      </c>
      <c r="T118" s="5">
        <f t="shared" ca="1" si="11"/>
        <v>357</v>
      </c>
      <c r="U118" s="5">
        <f t="shared" ca="1" si="12"/>
        <v>38</v>
      </c>
      <c r="V118" s="5">
        <f t="shared" ca="1" si="13"/>
        <v>41</v>
      </c>
      <c r="W118" s="6">
        <f ca="1">O118-MATCH(Q118,$R$6:R118,1)</f>
        <v>12</v>
      </c>
      <c r="AB118" s="4">
        <v>114</v>
      </c>
      <c r="AC118" s="47">
        <v>25.675000000000001</v>
      </c>
      <c r="AD118" s="47">
        <v>28.695</v>
      </c>
      <c r="AE118" s="44">
        <v>0.9853181076672104</v>
      </c>
    </row>
    <row r="119" spans="15:31" x14ac:dyDescent="0.3">
      <c r="O119" s="4">
        <v>114</v>
      </c>
      <c r="P119" s="5">
        <f t="shared" ca="1" si="7"/>
        <v>2</v>
      </c>
      <c r="Q119" s="5">
        <f t="shared" ca="1" si="8"/>
        <v>318</v>
      </c>
      <c r="R119" s="5">
        <f t="shared" ca="1" si="9"/>
        <v>357</v>
      </c>
      <c r="S119" s="5">
        <f t="shared" ca="1" si="10"/>
        <v>3</v>
      </c>
      <c r="T119" s="5">
        <f t="shared" ca="1" si="11"/>
        <v>360</v>
      </c>
      <c r="U119" s="5">
        <f t="shared" ca="1" si="12"/>
        <v>39</v>
      </c>
      <c r="V119" s="5">
        <f t="shared" ca="1" si="13"/>
        <v>42</v>
      </c>
      <c r="W119" s="6">
        <f ca="1">O119-MATCH(Q119,$R$6:R119,1)</f>
        <v>13</v>
      </c>
      <c r="AB119" s="4">
        <v>115</v>
      </c>
      <c r="AC119" s="47">
        <v>43.765000000000001</v>
      </c>
      <c r="AD119" s="47">
        <v>46.82</v>
      </c>
      <c r="AE119" s="44">
        <v>0.99188311688311692</v>
      </c>
    </row>
    <row r="120" spans="15:31" x14ac:dyDescent="0.3">
      <c r="O120" s="4">
        <v>115</v>
      </c>
      <c r="P120" s="5">
        <f t="shared" ca="1" si="7"/>
        <v>4</v>
      </c>
      <c r="Q120" s="5">
        <f t="shared" ca="1" si="8"/>
        <v>322</v>
      </c>
      <c r="R120" s="5">
        <f t="shared" ca="1" si="9"/>
        <v>360</v>
      </c>
      <c r="S120" s="5">
        <f t="shared" ca="1" si="10"/>
        <v>1</v>
      </c>
      <c r="T120" s="5">
        <f t="shared" ca="1" si="11"/>
        <v>361</v>
      </c>
      <c r="U120" s="5">
        <f t="shared" ca="1" si="12"/>
        <v>38</v>
      </c>
      <c r="V120" s="5">
        <f t="shared" ca="1" si="13"/>
        <v>39</v>
      </c>
      <c r="W120" s="6">
        <f ca="1">O120-MATCH(Q120,$R$6:R120,1)</f>
        <v>12</v>
      </c>
      <c r="AB120" s="4">
        <v>116</v>
      </c>
      <c r="AC120" s="47">
        <v>29.01</v>
      </c>
      <c r="AD120" s="47">
        <v>32.094999999999999</v>
      </c>
      <c r="AE120" s="44">
        <v>0.9670846394984326</v>
      </c>
    </row>
    <row r="121" spans="15:31" x14ac:dyDescent="0.3">
      <c r="O121" s="4">
        <v>116</v>
      </c>
      <c r="P121" s="5">
        <f t="shared" ca="1" si="7"/>
        <v>2</v>
      </c>
      <c r="Q121" s="5">
        <f t="shared" ca="1" si="8"/>
        <v>324</v>
      </c>
      <c r="R121" s="5">
        <f t="shared" ca="1" si="9"/>
        <v>361</v>
      </c>
      <c r="S121" s="5">
        <f t="shared" ca="1" si="10"/>
        <v>2</v>
      </c>
      <c r="T121" s="5">
        <f t="shared" ca="1" si="11"/>
        <v>363</v>
      </c>
      <c r="U121" s="5">
        <f t="shared" ca="1" si="12"/>
        <v>37</v>
      </c>
      <c r="V121" s="5">
        <f t="shared" ca="1" si="13"/>
        <v>39</v>
      </c>
      <c r="W121" s="6">
        <f ca="1">O121-MATCH(Q121,$R$6:R121,1)</f>
        <v>13</v>
      </c>
      <c r="AB121" s="4">
        <v>117</v>
      </c>
      <c r="AC121" s="47">
        <v>50.195</v>
      </c>
      <c r="AD121" s="47">
        <v>53.255000000000003</v>
      </c>
      <c r="AE121" s="44">
        <v>0.99512195121951219</v>
      </c>
    </row>
    <row r="122" spans="15:31" x14ac:dyDescent="0.3">
      <c r="O122" s="4">
        <v>117</v>
      </c>
      <c r="P122" s="5">
        <f t="shared" ca="1" si="7"/>
        <v>1</v>
      </c>
      <c r="Q122" s="5">
        <f t="shared" ca="1" si="8"/>
        <v>325</v>
      </c>
      <c r="R122" s="5">
        <f t="shared" ca="1" si="9"/>
        <v>363</v>
      </c>
      <c r="S122" s="5">
        <f t="shared" ca="1" si="10"/>
        <v>1</v>
      </c>
      <c r="T122" s="5">
        <f t="shared" ca="1" si="11"/>
        <v>364</v>
      </c>
      <c r="U122" s="5">
        <f t="shared" ca="1" si="12"/>
        <v>38</v>
      </c>
      <c r="V122" s="5">
        <f t="shared" ca="1" si="13"/>
        <v>39</v>
      </c>
      <c r="W122" s="6">
        <f ca="1">O122-MATCH(Q122,$R$6:R122,1)</f>
        <v>13</v>
      </c>
      <c r="AB122" s="4">
        <v>118</v>
      </c>
      <c r="AC122" s="47">
        <v>23.204999999999998</v>
      </c>
      <c r="AD122" s="47">
        <v>26.265000000000001</v>
      </c>
      <c r="AE122" s="44">
        <v>0.99350649350649356</v>
      </c>
    </row>
    <row r="123" spans="15:31" x14ac:dyDescent="0.3">
      <c r="O123" s="4">
        <v>118</v>
      </c>
      <c r="P123" s="5">
        <f t="shared" ca="1" si="7"/>
        <v>5</v>
      </c>
      <c r="Q123" s="5">
        <f t="shared" ca="1" si="8"/>
        <v>330</v>
      </c>
      <c r="R123" s="5">
        <f t="shared" ca="1" si="9"/>
        <v>364</v>
      </c>
      <c r="S123" s="5">
        <f t="shared" ca="1" si="10"/>
        <v>4</v>
      </c>
      <c r="T123" s="5">
        <f t="shared" ca="1" si="11"/>
        <v>368</v>
      </c>
      <c r="U123" s="5">
        <f t="shared" ca="1" si="12"/>
        <v>34</v>
      </c>
      <c r="V123" s="5">
        <f t="shared" ca="1" si="13"/>
        <v>38</v>
      </c>
      <c r="W123" s="6">
        <f ca="1">O123-MATCH(Q123,$R$6:R123,1)</f>
        <v>13</v>
      </c>
      <c r="AB123" s="4">
        <v>119</v>
      </c>
      <c r="AC123" s="47">
        <v>37.895000000000003</v>
      </c>
      <c r="AD123" s="47">
        <v>40.895000000000003</v>
      </c>
      <c r="AE123" s="44">
        <v>0.99009900990099009</v>
      </c>
    </row>
    <row r="124" spans="15:31" x14ac:dyDescent="0.3">
      <c r="O124" s="4">
        <v>119</v>
      </c>
      <c r="P124" s="5">
        <f t="shared" ca="1" si="7"/>
        <v>5</v>
      </c>
      <c r="Q124" s="5">
        <f t="shared" ca="1" si="8"/>
        <v>335</v>
      </c>
      <c r="R124" s="5">
        <f t="shared" ca="1" si="9"/>
        <v>368</v>
      </c>
      <c r="S124" s="5">
        <f t="shared" ca="1" si="10"/>
        <v>4</v>
      </c>
      <c r="T124" s="5">
        <f t="shared" ca="1" si="11"/>
        <v>372</v>
      </c>
      <c r="U124" s="5">
        <f t="shared" ca="1" si="12"/>
        <v>33</v>
      </c>
      <c r="V124" s="5">
        <f t="shared" ca="1" si="13"/>
        <v>37</v>
      </c>
      <c r="W124" s="6">
        <f ca="1">O124-MATCH(Q124,$R$6:R124,1)</f>
        <v>12</v>
      </c>
      <c r="AB124" s="4">
        <v>120</v>
      </c>
      <c r="AC124" s="47">
        <v>33.61</v>
      </c>
      <c r="AD124" s="47">
        <v>36.634999999999998</v>
      </c>
      <c r="AE124" s="44">
        <v>0.99180327868852458</v>
      </c>
    </row>
    <row r="125" spans="15:31" x14ac:dyDescent="0.3">
      <c r="O125" s="4">
        <v>120</v>
      </c>
      <c r="P125" s="5">
        <f t="shared" ca="1" si="7"/>
        <v>5</v>
      </c>
      <c r="Q125" s="5">
        <f t="shared" ca="1" si="8"/>
        <v>340</v>
      </c>
      <c r="R125" s="5">
        <f t="shared" ca="1" si="9"/>
        <v>372</v>
      </c>
      <c r="S125" s="5">
        <f t="shared" ca="1" si="10"/>
        <v>3</v>
      </c>
      <c r="T125" s="5">
        <f t="shared" ca="1" si="11"/>
        <v>375</v>
      </c>
      <c r="U125" s="5">
        <f t="shared" ca="1" si="12"/>
        <v>32</v>
      </c>
      <c r="V125" s="5">
        <f t="shared" ca="1" si="13"/>
        <v>35</v>
      </c>
      <c r="W125" s="6">
        <f ca="1">O125-MATCH(Q125,$R$6:R125,1)</f>
        <v>12</v>
      </c>
      <c r="AB125" s="4">
        <v>121</v>
      </c>
      <c r="AC125" s="47">
        <v>23.24</v>
      </c>
      <c r="AD125" s="47">
        <v>26.19</v>
      </c>
      <c r="AE125" s="44">
        <v>0.97039473684210531</v>
      </c>
    </row>
    <row r="126" spans="15:31" x14ac:dyDescent="0.3">
      <c r="O126" s="4">
        <v>121</v>
      </c>
      <c r="P126" s="5">
        <f t="shared" ca="1" si="7"/>
        <v>5</v>
      </c>
      <c r="Q126" s="5">
        <f t="shared" ca="1" si="8"/>
        <v>345</v>
      </c>
      <c r="R126" s="5">
        <f t="shared" ca="1" si="9"/>
        <v>375</v>
      </c>
      <c r="S126" s="5">
        <f t="shared" ca="1" si="10"/>
        <v>4</v>
      </c>
      <c r="T126" s="5">
        <f t="shared" ca="1" si="11"/>
        <v>379</v>
      </c>
      <c r="U126" s="5">
        <f t="shared" ca="1" si="12"/>
        <v>30</v>
      </c>
      <c r="V126" s="5">
        <f t="shared" ca="1" si="13"/>
        <v>34</v>
      </c>
      <c r="W126" s="6">
        <f ca="1">O126-MATCH(Q126,$R$6:R126,1)</f>
        <v>11</v>
      </c>
      <c r="AB126" s="4">
        <v>122</v>
      </c>
      <c r="AC126" s="47">
        <v>15.225</v>
      </c>
      <c r="AD126" s="47">
        <v>18.135000000000002</v>
      </c>
      <c r="AE126" s="44">
        <v>0.97161936560934892</v>
      </c>
    </row>
    <row r="127" spans="15:31" x14ac:dyDescent="0.3">
      <c r="O127" s="4">
        <v>122</v>
      </c>
      <c r="P127" s="5">
        <f t="shared" ca="1" si="7"/>
        <v>5</v>
      </c>
      <c r="Q127" s="5">
        <f t="shared" ca="1" si="8"/>
        <v>350</v>
      </c>
      <c r="R127" s="5">
        <f t="shared" ca="1" si="9"/>
        <v>379</v>
      </c>
      <c r="S127" s="5">
        <f t="shared" ca="1" si="10"/>
        <v>3</v>
      </c>
      <c r="T127" s="5">
        <f t="shared" ca="1" si="11"/>
        <v>382</v>
      </c>
      <c r="U127" s="5">
        <f t="shared" ca="1" si="12"/>
        <v>29</v>
      </c>
      <c r="V127" s="5">
        <f t="shared" ca="1" si="13"/>
        <v>32</v>
      </c>
      <c r="W127" s="6">
        <f ca="1">O127-MATCH(Q127,$R$6:R127,1)</f>
        <v>10</v>
      </c>
      <c r="AB127" s="4">
        <v>123</v>
      </c>
      <c r="AC127" s="47">
        <v>30.305</v>
      </c>
      <c r="AD127" s="47">
        <v>33.380000000000003</v>
      </c>
      <c r="AE127" s="44">
        <v>0.99353796445880449</v>
      </c>
    </row>
    <row r="128" spans="15:31" x14ac:dyDescent="0.3">
      <c r="O128" s="4">
        <v>123</v>
      </c>
      <c r="P128" s="5">
        <f t="shared" ca="1" si="7"/>
        <v>2</v>
      </c>
      <c r="Q128" s="5">
        <f t="shared" ca="1" si="8"/>
        <v>352</v>
      </c>
      <c r="R128" s="5">
        <f t="shared" ca="1" si="9"/>
        <v>382</v>
      </c>
      <c r="S128" s="5">
        <f t="shared" ca="1" si="10"/>
        <v>4</v>
      </c>
      <c r="T128" s="5">
        <f t="shared" ca="1" si="11"/>
        <v>386</v>
      </c>
      <c r="U128" s="5">
        <f t="shared" ca="1" si="12"/>
        <v>30</v>
      </c>
      <c r="V128" s="5">
        <f t="shared" ca="1" si="13"/>
        <v>34</v>
      </c>
      <c r="W128" s="6">
        <f ca="1">O128-MATCH(Q128,$R$6:R128,1)</f>
        <v>11</v>
      </c>
      <c r="AB128" s="4">
        <v>124</v>
      </c>
      <c r="AC128" s="47">
        <v>22.184999999999999</v>
      </c>
      <c r="AD128" s="47">
        <v>25.12</v>
      </c>
      <c r="AE128" s="44">
        <v>0.97185430463576161</v>
      </c>
    </row>
    <row r="129" spans="15:31" x14ac:dyDescent="0.3">
      <c r="O129" s="4">
        <v>124</v>
      </c>
      <c r="P129" s="5">
        <f t="shared" ca="1" si="7"/>
        <v>5</v>
      </c>
      <c r="Q129" s="5">
        <f t="shared" ca="1" si="8"/>
        <v>357</v>
      </c>
      <c r="R129" s="5">
        <f t="shared" ca="1" si="9"/>
        <v>386</v>
      </c>
      <c r="S129" s="5">
        <f t="shared" ca="1" si="10"/>
        <v>4</v>
      </c>
      <c r="T129" s="5">
        <f t="shared" ca="1" si="11"/>
        <v>390</v>
      </c>
      <c r="U129" s="5">
        <f t="shared" ca="1" si="12"/>
        <v>29</v>
      </c>
      <c r="V129" s="5">
        <f t="shared" ca="1" si="13"/>
        <v>33</v>
      </c>
      <c r="W129" s="6">
        <f ca="1">O129-MATCH(Q129,$R$6:R129,1)</f>
        <v>10</v>
      </c>
      <c r="AB129" s="4">
        <v>125</v>
      </c>
      <c r="AC129" s="47">
        <v>22.245000000000001</v>
      </c>
      <c r="AD129" s="47">
        <v>25.184999999999999</v>
      </c>
      <c r="AE129" s="44">
        <v>0.98163606010016691</v>
      </c>
    </row>
    <row r="130" spans="15:31" x14ac:dyDescent="0.3">
      <c r="O130" s="4">
        <v>125</v>
      </c>
      <c r="P130" s="5">
        <f t="shared" ca="1" si="7"/>
        <v>1</v>
      </c>
      <c r="Q130" s="5">
        <f t="shared" ca="1" si="8"/>
        <v>358</v>
      </c>
      <c r="R130" s="5">
        <f t="shared" ca="1" si="9"/>
        <v>390</v>
      </c>
      <c r="S130" s="5">
        <f t="shared" ca="1" si="10"/>
        <v>3</v>
      </c>
      <c r="T130" s="5">
        <f t="shared" ca="1" si="11"/>
        <v>393</v>
      </c>
      <c r="U130" s="5">
        <f t="shared" ca="1" si="12"/>
        <v>32</v>
      </c>
      <c r="V130" s="5">
        <f t="shared" ca="1" si="13"/>
        <v>35</v>
      </c>
      <c r="W130" s="6">
        <f ca="1">O130-MATCH(Q130,$R$6:R130,1)</f>
        <v>11</v>
      </c>
      <c r="AB130" s="4">
        <v>126</v>
      </c>
      <c r="AC130" s="47">
        <v>55.02</v>
      </c>
      <c r="AD130" s="47">
        <v>58.14</v>
      </c>
      <c r="AE130" s="44">
        <v>0.99205087440381556</v>
      </c>
    </row>
    <row r="131" spans="15:31" x14ac:dyDescent="0.3">
      <c r="O131" s="4">
        <v>126</v>
      </c>
      <c r="P131" s="5">
        <f t="shared" ca="1" si="7"/>
        <v>5</v>
      </c>
      <c r="Q131" s="5">
        <f t="shared" ca="1" si="8"/>
        <v>363</v>
      </c>
      <c r="R131" s="5">
        <f t="shared" ca="1" si="9"/>
        <v>393</v>
      </c>
      <c r="S131" s="5">
        <f t="shared" ca="1" si="10"/>
        <v>4</v>
      </c>
      <c r="T131" s="5">
        <f t="shared" ca="1" si="11"/>
        <v>397</v>
      </c>
      <c r="U131" s="5">
        <f t="shared" ca="1" si="12"/>
        <v>30</v>
      </c>
      <c r="V131" s="5">
        <f t="shared" ca="1" si="13"/>
        <v>34</v>
      </c>
      <c r="W131" s="6">
        <f ca="1">O131-MATCH(Q131,$R$6:R131,1)</f>
        <v>9</v>
      </c>
      <c r="AB131" s="4">
        <v>127</v>
      </c>
      <c r="AC131" s="47">
        <v>42.884999999999998</v>
      </c>
      <c r="AD131" s="47">
        <v>45.875</v>
      </c>
      <c r="AE131" s="44">
        <v>0.99006622516556286</v>
      </c>
    </row>
    <row r="132" spans="15:31" x14ac:dyDescent="0.3">
      <c r="O132" s="4">
        <v>127</v>
      </c>
      <c r="P132" s="5">
        <f t="shared" ca="1" si="7"/>
        <v>5</v>
      </c>
      <c r="Q132" s="5">
        <f t="shared" ca="1" si="8"/>
        <v>368</v>
      </c>
      <c r="R132" s="5">
        <f t="shared" ca="1" si="9"/>
        <v>397</v>
      </c>
      <c r="S132" s="5">
        <f t="shared" ca="1" si="10"/>
        <v>2</v>
      </c>
      <c r="T132" s="5">
        <f t="shared" ca="1" si="11"/>
        <v>399</v>
      </c>
      <c r="U132" s="5">
        <f t="shared" ca="1" si="12"/>
        <v>29</v>
      </c>
      <c r="V132" s="5">
        <f t="shared" ca="1" si="13"/>
        <v>31</v>
      </c>
      <c r="W132" s="6">
        <f ca="1">O132-MATCH(Q132,$R$6:R132,1)</f>
        <v>8</v>
      </c>
      <c r="AB132" s="4">
        <v>128</v>
      </c>
      <c r="AC132" s="47">
        <v>55.69</v>
      </c>
      <c r="AD132" s="47">
        <v>58.805</v>
      </c>
      <c r="AE132" s="44">
        <v>0.99046104928457868</v>
      </c>
    </row>
    <row r="133" spans="15:31" x14ac:dyDescent="0.3">
      <c r="O133" s="4">
        <v>128</v>
      </c>
      <c r="P133" s="5">
        <f t="shared" ca="1" si="7"/>
        <v>5</v>
      </c>
      <c r="Q133" s="5">
        <f t="shared" ca="1" si="8"/>
        <v>373</v>
      </c>
      <c r="R133" s="5">
        <f t="shared" ca="1" si="9"/>
        <v>399</v>
      </c>
      <c r="S133" s="5">
        <f t="shared" ca="1" si="10"/>
        <v>4</v>
      </c>
      <c r="T133" s="5">
        <f t="shared" ca="1" si="11"/>
        <v>403</v>
      </c>
      <c r="U133" s="5">
        <f t="shared" ca="1" si="12"/>
        <v>26</v>
      </c>
      <c r="V133" s="5">
        <f t="shared" ca="1" si="13"/>
        <v>30</v>
      </c>
      <c r="W133" s="6">
        <f ca="1">O133-MATCH(Q133,$R$6:R133,1)</f>
        <v>8</v>
      </c>
      <c r="AB133" s="4">
        <v>129</v>
      </c>
      <c r="AC133" s="47">
        <v>37.74</v>
      </c>
      <c r="AD133" s="47">
        <v>40.664999999999999</v>
      </c>
      <c r="AE133" s="44">
        <v>0.99659284497444633</v>
      </c>
    </row>
    <row r="134" spans="15:31" x14ac:dyDescent="0.3">
      <c r="O134" s="4">
        <v>129</v>
      </c>
      <c r="P134" s="5">
        <f t="shared" ca="1" si="7"/>
        <v>2</v>
      </c>
      <c r="Q134" s="5">
        <f t="shared" ca="1" si="8"/>
        <v>375</v>
      </c>
      <c r="R134" s="5">
        <f t="shared" ca="1" si="9"/>
        <v>403</v>
      </c>
      <c r="S134" s="5">
        <f t="shared" ca="1" si="10"/>
        <v>4</v>
      </c>
      <c r="T134" s="5">
        <f t="shared" ca="1" si="11"/>
        <v>407</v>
      </c>
      <c r="U134" s="5">
        <f t="shared" ca="1" si="12"/>
        <v>28</v>
      </c>
      <c r="V134" s="5">
        <f t="shared" ca="1" si="13"/>
        <v>32</v>
      </c>
      <c r="W134" s="6">
        <f ca="1">O134-MATCH(Q134,$R$6:R134,1)</f>
        <v>8</v>
      </c>
      <c r="AB134" s="4">
        <v>130</v>
      </c>
      <c r="AC134" s="47">
        <v>53.835000000000001</v>
      </c>
      <c r="AD134" s="47">
        <v>56.774999999999999</v>
      </c>
      <c r="AE134" s="44">
        <v>0.98492462311557794</v>
      </c>
    </row>
    <row r="135" spans="15:31" x14ac:dyDescent="0.3">
      <c r="O135" s="4">
        <v>130</v>
      </c>
      <c r="P135" s="5">
        <f t="shared" ref="P135:P198" ca="1" si="14">LOOKUP(RAND(),$C$6:$C$10,$A$6:$A$10)</f>
        <v>2</v>
      </c>
      <c r="Q135" s="5">
        <f t="shared" ref="Q135:Q198" ca="1" si="15">Q134+P135</f>
        <v>377</v>
      </c>
      <c r="R135" s="5">
        <f t="shared" ref="R135:R198" ca="1" si="16">MAX(Q135,T134)</f>
        <v>407</v>
      </c>
      <c r="S135" s="5">
        <f t="shared" ref="S135:S198" ca="1" si="17">LOOKUP(RAND(),$C$12:$C$15,$A$12:$A$15)</f>
        <v>3</v>
      </c>
      <c r="T135" s="5">
        <f t="shared" ref="T135:T198" ca="1" si="18">R135+S135</f>
        <v>410</v>
      </c>
      <c r="U135" s="5">
        <f t="shared" ref="U135:U198" ca="1" si="19">R135-Q135</f>
        <v>30</v>
      </c>
      <c r="V135" s="5">
        <f t="shared" ref="V135:V198" ca="1" si="20">U135+S135</f>
        <v>33</v>
      </c>
      <c r="W135" s="6">
        <f ca="1">O135-MATCH(Q135,$R$6:R135,1)</f>
        <v>9</v>
      </c>
      <c r="AB135" s="4">
        <v>131</v>
      </c>
      <c r="AC135" s="47">
        <v>24.254999999999999</v>
      </c>
      <c r="AD135" s="47">
        <v>27.274999999999999</v>
      </c>
      <c r="AE135" s="44">
        <v>0.99834710743801658</v>
      </c>
    </row>
    <row r="136" spans="15:31" x14ac:dyDescent="0.3">
      <c r="O136" s="4">
        <v>131</v>
      </c>
      <c r="P136" s="5">
        <f t="shared" ca="1" si="14"/>
        <v>1</v>
      </c>
      <c r="Q136" s="5">
        <f t="shared" ca="1" si="15"/>
        <v>378</v>
      </c>
      <c r="R136" s="5">
        <f t="shared" ca="1" si="16"/>
        <v>410</v>
      </c>
      <c r="S136" s="5">
        <f t="shared" ca="1" si="17"/>
        <v>4</v>
      </c>
      <c r="T136" s="5">
        <f t="shared" ca="1" si="18"/>
        <v>414</v>
      </c>
      <c r="U136" s="5">
        <f t="shared" ca="1" si="19"/>
        <v>32</v>
      </c>
      <c r="V136" s="5">
        <f t="shared" ca="1" si="20"/>
        <v>36</v>
      </c>
      <c r="W136" s="6">
        <f ca="1">O136-MATCH(Q136,$R$6:R136,1)</f>
        <v>10</v>
      </c>
      <c r="AB136" s="4">
        <v>132</v>
      </c>
      <c r="AC136" s="47">
        <v>35.984999999999999</v>
      </c>
      <c r="AD136" s="47">
        <v>39</v>
      </c>
      <c r="AE136" s="44">
        <v>0.9983443708609272</v>
      </c>
    </row>
    <row r="137" spans="15:31" x14ac:dyDescent="0.3">
      <c r="O137" s="4">
        <v>132</v>
      </c>
      <c r="P137" s="5">
        <f t="shared" ca="1" si="14"/>
        <v>1</v>
      </c>
      <c r="Q137" s="5">
        <f t="shared" ca="1" si="15"/>
        <v>379</v>
      </c>
      <c r="R137" s="5">
        <f t="shared" ca="1" si="16"/>
        <v>414</v>
      </c>
      <c r="S137" s="5">
        <f t="shared" ca="1" si="17"/>
        <v>4</v>
      </c>
      <c r="T137" s="5">
        <f t="shared" ca="1" si="18"/>
        <v>418</v>
      </c>
      <c r="U137" s="5">
        <f t="shared" ca="1" si="19"/>
        <v>35</v>
      </c>
      <c r="V137" s="5">
        <f t="shared" ca="1" si="20"/>
        <v>39</v>
      </c>
      <c r="W137" s="6">
        <f ca="1">O137-MATCH(Q137,$R$6:R137,1)</f>
        <v>10</v>
      </c>
      <c r="AB137" s="4">
        <v>133</v>
      </c>
      <c r="AC137" s="47">
        <v>25.215</v>
      </c>
      <c r="AD137" s="47">
        <v>28.175000000000001</v>
      </c>
      <c r="AE137" s="44">
        <v>0.99162479061976549</v>
      </c>
    </row>
    <row r="138" spans="15:31" x14ac:dyDescent="0.3">
      <c r="O138" s="4">
        <v>133</v>
      </c>
      <c r="P138" s="5">
        <f t="shared" ca="1" si="14"/>
        <v>2</v>
      </c>
      <c r="Q138" s="5">
        <f t="shared" ca="1" si="15"/>
        <v>381</v>
      </c>
      <c r="R138" s="5">
        <f t="shared" ca="1" si="16"/>
        <v>418</v>
      </c>
      <c r="S138" s="5">
        <f t="shared" ca="1" si="17"/>
        <v>4</v>
      </c>
      <c r="T138" s="5">
        <f t="shared" ca="1" si="18"/>
        <v>422</v>
      </c>
      <c r="U138" s="5">
        <f t="shared" ca="1" si="19"/>
        <v>37</v>
      </c>
      <c r="V138" s="5">
        <f t="shared" ca="1" si="20"/>
        <v>41</v>
      </c>
      <c r="W138" s="6">
        <f ca="1">O138-MATCH(Q138,$R$6:R138,1)</f>
        <v>11</v>
      </c>
      <c r="AB138" s="4">
        <v>134</v>
      </c>
      <c r="AC138" s="47">
        <v>24.19</v>
      </c>
      <c r="AD138" s="47">
        <v>27.024999999999999</v>
      </c>
      <c r="AE138" s="44">
        <v>0.98952879581151831</v>
      </c>
    </row>
    <row r="139" spans="15:31" x14ac:dyDescent="0.3">
      <c r="O139" s="4">
        <v>134</v>
      </c>
      <c r="P139" s="5">
        <f t="shared" ca="1" si="14"/>
        <v>2</v>
      </c>
      <c r="Q139" s="5">
        <f t="shared" ca="1" si="15"/>
        <v>383</v>
      </c>
      <c r="R139" s="5">
        <f t="shared" ca="1" si="16"/>
        <v>422</v>
      </c>
      <c r="S139" s="5">
        <f t="shared" ca="1" si="17"/>
        <v>2</v>
      </c>
      <c r="T139" s="5">
        <f t="shared" ca="1" si="18"/>
        <v>424</v>
      </c>
      <c r="U139" s="5">
        <f t="shared" ca="1" si="19"/>
        <v>39</v>
      </c>
      <c r="V139" s="5">
        <f t="shared" ca="1" si="20"/>
        <v>41</v>
      </c>
      <c r="W139" s="6">
        <f ca="1">O139-MATCH(Q139,$R$6:R139,1)</f>
        <v>11</v>
      </c>
      <c r="AB139" s="4">
        <v>135</v>
      </c>
      <c r="AC139" s="47">
        <v>41.545000000000002</v>
      </c>
      <c r="AD139" s="47">
        <v>44.604999999999997</v>
      </c>
      <c r="AE139" s="44">
        <v>0.99189627228525123</v>
      </c>
    </row>
    <row r="140" spans="15:31" x14ac:dyDescent="0.3">
      <c r="O140" s="4">
        <v>135</v>
      </c>
      <c r="P140" s="5">
        <f t="shared" ca="1" si="14"/>
        <v>1</v>
      </c>
      <c r="Q140" s="5">
        <f t="shared" ca="1" si="15"/>
        <v>384</v>
      </c>
      <c r="R140" s="5">
        <f t="shared" ca="1" si="16"/>
        <v>424</v>
      </c>
      <c r="S140" s="5">
        <f t="shared" ca="1" si="17"/>
        <v>2</v>
      </c>
      <c r="T140" s="5">
        <f t="shared" ca="1" si="18"/>
        <v>426</v>
      </c>
      <c r="U140" s="5">
        <f t="shared" ca="1" si="19"/>
        <v>40</v>
      </c>
      <c r="V140" s="5">
        <f t="shared" ca="1" si="20"/>
        <v>42</v>
      </c>
      <c r="W140" s="6">
        <f ca="1">O140-MATCH(Q140,$R$6:R140,1)</f>
        <v>12</v>
      </c>
      <c r="AB140" s="4">
        <v>136</v>
      </c>
      <c r="AC140" s="47">
        <v>27.855</v>
      </c>
      <c r="AD140" s="47">
        <v>30.9</v>
      </c>
      <c r="AE140" s="44">
        <v>0.96513470681458002</v>
      </c>
    </row>
    <row r="141" spans="15:31" x14ac:dyDescent="0.3">
      <c r="O141" s="4">
        <v>136</v>
      </c>
      <c r="P141" s="5">
        <f t="shared" ca="1" si="14"/>
        <v>5</v>
      </c>
      <c r="Q141" s="5">
        <f t="shared" ca="1" si="15"/>
        <v>389</v>
      </c>
      <c r="R141" s="5">
        <f t="shared" ca="1" si="16"/>
        <v>426</v>
      </c>
      <c r="S141" s="5">
        <f t="shared" ca="1" si="17"/>
        <v>4</v>
      </c>
      <c r="T141" s="5">
        <f t="shared" ca="1" si="18"/>
        <v>430</v>
      </c>
      <c r="U141" s="5">
        <f t="shared" ca="1" si="19"/>
        <v>37</v>
      </c>
      <c r="V141" s="5">
        <f t="shared" ca="1" si="20"/>
        <v>41</v>
      </c>
      <c r="W141" s="6">
        <f ca="1">O141-MATCH(Q141,$R$6:R141,1)</f>
        <v>12</v>
      </c>
      <c r="AB141" s="4">
        <v>137</v>
      </c>
      <c r="AC141" s="47">
        <v>35.024999999999999</v>
      </c>
      <c r="AD141" s="47">
        <v>37.994999999999997</v>
      </c>
      <c r="AE141" s="44">
        <v>0.99831932773109244</v>
      </c>
    </row>
    <row r="142" spans="15:31" x14ac:dyDescent="0.3">
      <c r="O142" s="4">
        <v>137</v>
      </c>
      <c r="P142" s="5">
        <f t="shared" ca="1" si="14"/>
        <v>1</v>
      </c>
      <c r="Q142" s="5">
        <f t="shared" ca="1" si="15"/>
        <v>390</v>
      </c>
      <c r="R142" s="5">
        <f t="shared" ca="1" si="16"/>
        <v>430</v>
      </c>
      <c r="S142" s="5">
        <f t="shared" ca="1" si="17"/>
        <v>3</v>
      </c>
      <c r="T142" s="5">
        <f t="shared" ca="1" si="18"/>
        <v>433</v>
      </c>
      <c r="U142" s="5">
        <f t="shared" ca="1" si="19"/>
        <v>40</v>
      </c>
      <c r="V142" s="5">
        <f t="shared" ca="1" si="20"/>
        <v>43</v>
      </c>
      <c r="W142" s="6">
        <f ca="1">O142-MATCH(Q142,$R$6:R142,1)</f>
        <v>12</v>
      </c>
      <c r="AB142" s="4">
        <v>138</v>
      </c>
      <c r="AC142" s="47">
        <v>60.37</v>
      </c>
      <c r="AD142" s="47">
        <v>63.375</v>
      </c>
      <c r="AE142" s="44">
        <v>0.99338842975206609</v>
      </c>
    </row>
    <row r="143" spans="15:31" x14ac:dyDescent="0.3">
      <c r="O143" s="4">
        <v>138</v>
      </c>
      <c r="P143" s="5">
        <f t="shared" ca="1" si="14"/>
        <v>1</v>
      </c>
      <c r="Q143" s="5">
        <f t="shared" ca="1" si="15"/>
        <v>391</v>
      </c>
      <c r="R143" s="5">
        <f t="shared" ca="1" si="16"/>
        <v>433</v>
      </c>
      <c r="S143" s="5">
        <f t="shared" ca="1" si="17"/>
        <v>4</v>
      </c>
      <c r="T143" s="5">
        <f t="shared" ca="1" si="18"/>
        <v>437</v>
      </c>
      <c r="U143" s="5">
        <f t="shared" ca="1" si="19"/>
        <v>42</v>
      </c>
      <c r="V143" s="5">
        <f t="shared" ca="1" si="20"/>
        <v>46</v>
      </c>
      <c r="W143" s="6">
        <f ca="1">O143-MATCH(Q143,$R$6:R143,1)</f>
        <v>13</v>
      </c>
      <c r="AB143" s="4">
        <v>139</v>
      </c>
      <c r="AC143" s="47">
        <v>59.05</v>
      </c>
      <c r="AD143" s="47">
        <v>62.145000000000003</v>
      </c>
      <c r="AE143" s="44">
        <v>0.98881789137380194</v>
      </c>
    </row>
    <row r="144" spans="15:31" x14ac:dyDescent="0.3">
      <c r="O144" s="4">
        <v>139</v>
      </c>
      <c r="P144" s="5">
        <f t="shared" ca="1" si="14"/>
        <v>1</v>
      </c>
      <c r="Q144" s="5">
        <f t="shared" ca="1" si="15"/>
        <v>392</v>
      </c>
      <c r="R144" s="5">
        <f t="shared" ca="1" si="16"/>
        <v>437</v>
      </c>
      <c r="S144" s="5">
        <f t="shared" ca="1" si="17"/>
        <v>2</v>
      </c>
      <c r="T144" s="5">
        <f t="shared" ca="1" si="18"/>
        <v>439</v>
      </c>
      <c r="U144" s="5">
        <f t="shared" ca="1" si="19"/>
        <v>45</v>
      </c>
      <c r="V144" s="5">
        <f t="shared" ca="1" si="20"/>
        <v>47</v>
      </c>
      <c r="W144" s="6">
        <f ca="1">O144-MATCH(Q144,$R$6:R144,1)</f>
        <v>14</v>
      </c>
      <c r="AB144" s="4">
        <v>140</v>
      </c>
      <c r="AC144" s="47">
        <v>27.41</v>
      </c>
      <c r="AD144" s="47">
        <v>30.54</v>
      </c>
      <c r="AE144" s="44">
        <v>0.99840510366826152</v>
      </c>
    </row>
    <row r="145" spans="15:31" x14ac:dyDescent="0.3">
      <c r="O145" s="4">
        <v>140</v>
      </c>
      <c r="P145" s="5">
        <f t="shared" ca="1" si="14"/>
        <v>1</v>
      </c>
      <c r="Q145" s="5">
        <f t="shared" ca="1" si="15"/>
        <v>393</v>
      </c>
      <c r="R145" s="5">
        <f t="shared" ca="1" si="16"/>
        <v>439</v>
      </c>
      <c r="S145" s="5">
        <f t="shared" ca="1" si="17"/>
        <v>3</v>
      </c>
      <c r="T145" s="5">
        <f t="shared" ca="1" si="18"/>
        <v>442</v>
      </c>
      <c r="U145" s="5">
        <f t="shared" ca="1" si="19"/>
        <v>46</v>
      </c>
      <c r="V145" s="5">
        <f t="shared" ca="1" si="20"/>
        <v>49</v>
      </c>
      <c r="W145" s="6">
        <f ca="1">O145-MATCH(Q145,$R$6:R145,1)</f>
        <v>14</v>
      </c>
      <c r="AB145" s="4">
        <v>141</v>
      </c>
      <c r="AC145" s="47">
        <v>66.73</v>
      </c>
      <c r="AD145" s="47">
        <v>69.88</v>
      </c>
      <c r="AE145" s="44">
        <v>0.98746081504702199</v>
      </c>
    </row>
    <row r="146" spans="15:31" x14ac:dyDescent="0.3">
      <c r="O146" s="4">
        <v>141</v>
      </c>
      <c r="P146" s="5">
        <f t="shared" ca="1" si="14"/>
        <v>5</v>
      </c>
      <c r="Q146" s="5">
        <f t="shared" ca="1" si="15"/>
        <v>398</v>
      </c>
      <c r="R146" s="5">
        <f t="shared" ca="1" si="16"/>
        <v>442</v>
      </c>
      <c r="S146" s="5">
        <f t="shared" ca="1" si="17"/>
        <v>4</v>
      </c>
      <c r="T146" s="5">
        <f t="shared" ca="1" si="18"/>
        <v>446</v>
      </c>
      <c r="U146" s="5">
        <f t="shared" ca="1" si="19"/>
        <v>44</v>
      </c>
      <c r="V146" s="5">
        <f t="shared" ca="1" si="20"/>
        <v>48</v>
      </c>
      <c r="W146" s="6">
        <f ca="1">O146-MATCH(Q146,$R$6:R146,1)</f>
        <v>14</v>
      </c>
      <c r="AB146" s="4">
        <v>142</v>
      </c>
      <c r="AC146" s="47">
        <v>26.855</v>
      </c>
      <c r="AD146" s="47">
        <v>29.82</v>
      </c>
      <c r="AE146" s="44">
        <v>0.98504983388704315</v>
      </c>
    </row>
    <row r="147" spans="15:31" x14ac:dyDescent="0.3">
      <c r="O147" s="4">
        <v>142</v>
      </c>
      <c r="P147" s="5">
        <f t="shared" ca="1" si="14"/>
        <v>5</v>
      </c>
      <c r="Q147" s="5">
        <f t="shared" ca="1" si="15"/>
        <v>403</v>
      </c>
      <c r="R147" s="5">
        <f t="shared" ca="1" si="16"/>
        <v>446</v>
      </c>
      <c r="S147" s="5">
        <f t="shared" ca="1" si="17"/>
        <v>4</v>
      </c>
      <c r="T147" s="5">
        <f t="shared" ca="1" si="18"/>
        <v>450</v>
      </c>
      <c r="U147" s="5">
        <f t="shared" ca="1" si="19"/>
        <v>43</v>
      </c>
      <c r="V147" s="5">
        <f t="shared" ca="1" si="20"/>
        <v>47</v>
      </c>
      <c r="W147" s="6">
        <f ca="1">O147-MATCH(Q147,$R$6:R147,1)</f>
        <v>13</v>
      </c>
      <c r="AB147" s="4">
        <v>143</v>
      </c>
      <c r="AC147" s="47">
        <v>7.16</v>
      </c>
      <c r="AD147" s="47">
        <v>10.125</v>
      </c>
      <c r="AE147" s="44">
        <v>0.93977812995245646</v>
      </c>
    </row>
    <row r="148" spans="15:31" x14ac:dyDescent="0.3">
      <c r="O148" s="4">
        <v>143</v>
      </c>
      <c r="P148" s="5">
        <f t="shared" ca="1" si="14"/>
        <v>5</v>
      </c>
      <c r="Q148" s="5">
        <f t="shared" ca="1" si="15"/>
        <v>408</v>
      </c>
      <c r="R148" s="5">
        <f t="shared" ca="1" si="16"/>
        <v>450</v>
      </c>
      <c r="S148" s="5">
        <f t="shared" ca="1" si="17"/>
        <v>1</v>
      </c>
      <c r="T148" s="5">
        <f t="shared" ca="1" si="18"/>
        <v>451</v>
      </c>
      <c r="U148" s="5">
        <f t="shared" ca="1" si="19"/>
        <v>42</v>
      </c>
      <c r="V148" s="5">
        <f t="shared" ca="1" si="20"/>
        <v>43</v>
      </c>
      <c r="W148" s="6">
        <f ca="1">O148-MATCH(Q148,$R$6:R148,1)</f>
        <v>13</v>
      </c>
      <c r="AB148" s="4">
        <v>144</v>
      </c>
      <c r="AC148" s="47">
        <v>14.17</v>
      </c>
      <c r="AD148" s="47">
        <v>17.195</v>
      </c>
      <c r="AE148" s="44">
        <v>0.99180327868852458</v>
      </c>
    </row>
    <row r="149" spans="15:31" x14ac:dyDescent="0.3">
      <c r="O149" s="4">
        <v>144</v>
      </c>
      <c r="P149" s="5">
        <f t="shared" ca="1" si="14"/>
        <v>1</v>
      </c>
      <c r="Q149" s="5">
        <f t="shared" ca="1" si="15"/>
        <v>409</v>
      </c>
      <c r="R149" s="5">
        <f t="shared" ca="1" si="16"/>
        <v>451</v>
      </c>
      <c r="S149" s="5">
        <f t="shared" ca="1" si="17"/>
        <v>4</v>
      </c>
      <c r="T149" s="5">
        <f t="shared" ca="1" si="18"/>
        <v>455</v>
      </c>
      <c r="U149" s="5">
        <f t="shared" ca="1" si="19"/>
        <v>42</v>
      </c>
      <c r="V149" s="5">
        <f t="shared" ca="1" si="20"/>
        <v>46</v>
      </c>
      <c r="W149" s="6">
        <f ca="1">O149-MATCH(Q149,$R$6:R149,1)</f>
        <v>14</v>
      </c>
      <c r="AB149" s="4">
        <v>145</v>
      </c>
      <c r="AC149" s="47">
        <v>26.84</v>
      </c>
      <c r="AD149" s="47">
        <v>29.895</v>
      </c>
      <c r="AE149" s="44">
        <v>0.99349593495934962</v>
      </c>
    </row>
    <row r="150" spans="15:31" x14ac:dyDescent="0.3">
      <c r="O150" s="4">
        <v>145</v>
      </c>
      <c r="P150" s="5">
        <f t="shared" ca="1" si="14"/>
        <v>1</v>
      </c>
      <c r="Q150" s="5">
        <f t="shared" ca="1" si="15"/>
        <v>410</v>
      </c>
      <c r="R150" s="5">
        <f t="shared" ca="1" si="16"/>
        <v>455</v>
      </c>
      <c r="S150" s="5">
        <f t="shared" ca="1" si="17"/>
        <v>2</v>
      </c>
      <c r="T150" s="5">
        <f t="shared" ca="1" si="18"/>
        <v>457</v>
      </c>
      <c r="U150" s="5">
        <f t="shared" ca="1" si="19"/>
        <v>45</v>
      </c>
      <c r="V150" s="5">
        <f t="shared" ca="1" si="20"/>
        <v>47</v>
      </c>
      <c r="W150" s="6">
        <f ca="1">O150-MATCH(Q150,$R$6:R150,1)</f>
        <v>14</v>
      </c>
      <c r="AB150" s="4">
        <v>146</v>
      </c>
      <c r="AC150" s="47">
        <v>46.695</v>
      </c>
      <c r="AD150" s="47">
        <v>49.82</v>
      </c>
      <c r="AE150" s="44">
        <v>0.99681020733652315</v>
      </c>
    </row>
    <row r="151" spans="15:31" x14ac:dyDescent="0.3">
      <c r="O151" s="4">
        <v>146</v>
      </c>
      <c r="P151" s="5">
        <f t="shared" ca="1" si="14"/>
        <v>2</v>
      </c>
      <c r="Q151" s="5">
        <f t="shared" ca="1" si="15"/>
        <v>412</v>
      </c>
      <c r="R151" s="5">
        <f t="shared" ca="1" si="16"/>
        <v>457</v>
      </c>
      <c r="S151" s="5">
        <f t="shared" ca="1" si="17"/>
        <v>4</v>
      </c>
      <c r="T151" s="5">
        <f t="shared" ca="1" si="18"/>
        <v>461</v>
      </c>
      <c r="U151" s="5">
        <f t="shared" ca="1" si="19"/>
        <v>45</v>
      </c>
      <c r="V151" s="5">
        <f t="shared" ca="1" si="20"/>
        <v>49</v>
      </c>
      <c r="W151" s="6">
        <f ca="1">O151-MATCH(Q151,$R$6:R151,1)</f>
        <v>15</v>
      </c>
      <c r="AB151" s="4">
        <v>147</v>
      </c>
      <c r="AC151" s="47">
        <v>15.615</v>
      </c>
      <c r="AD151" s="47">
        <v>18.625</v>
      </c>
      <c r="AE151" s="44">
        <v>0.9885057471264368</v>
      </c>
    </row>
    <row r="152" spans="15:31" x14ac:dyDescent="0.3">
      <c r="O152" s="4">
        <v>147</v>
      </c>
      <c r="P152" s="5">
        <f t="shared" ca="1" si="14"/>
        <v>2</v>
      </c>
      <c r="Q152" s="5">
        <f t="shared" ca="1" si="15"/>
        <v>414</v>
      </c>
      <c r="R152" s="5">
        <f t="shared" ca="1" si="16"/>
        <v>461</v>
      </c>
      <c r="S152" s="5">
        <f t="shared" ca="1" si="17"/>
        <v>1</v>
      </c>
      <c r="T152" s="5">
        <f t="shared" ca="1" si="18"/>
        <v>462</v>
      </c>
      <c r="U152" s="5">
        <f t="shared" ca="1" si="19"/>
        <v>47</v>
      </c>
      <c r="V152" s="5">
        <f t="shared" ca="1" si="20"/>
        <v>48</v>
      </c>
      <c r="W152" s="6">
        <f ca="1">O152-MATCH(Q152,$R$6:R152,1)</f>
        <v>15</v>
      </c>
      <c r="AB152" s="4">
        <v>148</v>
      </c>
      <c r="AC152" s="47">
        <v>31.61</v>
      </c>
      <c r="AD152" s="47">
        <v>34.67</v>
      </c>
      <c r="AE152" s="44">
        <v>0.99350649350649356</v>
      </c>
    </row>
    <row r="153" spans="15:31" x14ac:dyDescent="0.3">
      <c r="O153" s="4">
        <v>148</v>
      </c>
      <c r="P153" s="5">
        <f t="shared" ca="1" si="14"/>
        <v>1</v>
      </c>
      <c r="Q153" s="5">
        <f t="shared" ca="1" si="15"/>
        <v>415</v>
      </c>
      <c r="R153" s="5">
        <f t="shared" ca="1" si="16"/>
        <v>462</v>
      </c>
      <c r="S153" s="5">
        <f t="shared" ca="1" si="17"/>
        <v>4</v>
      </c>
      <c r="T153" s="5">
        <f t="shared" ca="1" si="18"/>
        <v>466</v>
      </c>
      <c r="U153" s="5">
        <f t="shared" ca="1" si="19"/>
        <v>47</v>
      </c>
      <c r="V153" s="5">
        <f t="shared" ca="1" si="20"/>
        <v>51</v>
      </c>
      <c r="W153" s="6">
        <f ca="1">O153-MATCH(Q153,$R$6:R153,1)</f>
        <v>16</v>
      </c>
      <c r="AB153" s="4">
        <v>149</v>
      </c>
      <c r="AC153" s="47">
        <v>20.215</v>
      </c>
      <c r="AD153" s="47">
        <v>23.13</v>
      </c>
      <c r="AE153" s="44">
        <v>0.9464285714285714</v>
      </c>
    </row>
    <row r="154" spans="15:31" x14ac:dyDescent="0.3">
      <c r="O154" s="4">
        <v>149</v>
      </c>
      <c r="P154" s="5">
        <f t="shared" ca="1" si="14"/>
        <v>4</v>
      </c>
      <c r="Q154" s="5">
        <f t="shared" ca="1" si="15"/>
        <v>419</v>
      </c>
      <c r="R154" s="5">
        <f t="shared" ca="1" si="16"/>
        <v>466</v>
      </c>
      <c r="S154" s="5">
        <f t="shared" ca="1" si="17"/>
        <v>3</v>
      </c>
      <c r="T154" s="5">
        <f t="shared" ca="1" si="18"/>
        <v>469</v>
      </c>
      <c r="U154" s="5">
        <f t="shared" ca="1" si="19"/>
        <v>47</v>
      </c>
      <c r="V154" s="5">
        <f t="shared" ca="1" si="20"/>
        <v>50</v>
      </c>
      <c r="W154" s="6">
        <f ca="1">O154-MATCH(Q154,$R$6:R154,1)</f>
        <v>16</v>
      </c>
      <c r="AB154" s="4">
        <v>150</v>
      </c>
      <c r="AC154" s="47">
        <v>28.63</v>
      </c>
      <c r="AD154" s="47">
        <v>31.754999999999999</v>
      </c>
      <c r="AE154" s="44">
        <v>0.98580441640378547</v>
      </c>
    </row>
    <row r="155" spans="15:31" x14ac:dyDescent="0.3">
      <c r="O155" s="4">
        <v>150</v>
      </c>
      <c r="P155" s="5">
        <f t="shared" ca="1" si="14"/>
        <v>1</v>
      </c>
      <c r="Q155" s="5">
        <f t="shared" ca="1" si="15"/>
        <v>420</v>
      </c>
      <c r="R155" s="5">
        <f t="shared" ca="1" si="16"/>
        <v>469</v>
      </c>
      <c r="S155" s="5">
        <f t="shared" ca="1" si="17"/>
        <v>4</v>
      </c>
      <c r="T155" s="5">
        <f t="shared" ca="1" si="18"/>
        <v>473</v>
      </c>
      <c r="U155" s="5">
        <f t="shared" ca="1" si="19"/>
        <v>49</v>
      </c>
      <c r="V155" s="5">
        <f t="shared" ca="1" si="20"/>
        <v>53</v>
      </c>
      <c r="W155" s="6">
        <f ca="1">O155-MATCH(Q155,$R$6:R155,1)</f>
        <v>17</v>
      </c>
      <c r="AB155" s="4">
        <v>151</v>
      </c>
      <c r="AC155" s="47">
        <v>9.2249999999999996</v>
      </c>
      <c r="AD155" s="47">
        <v>12.14</v>
      </c>
      <c r="AE155" s="44">
        <v>0.98313659359190553</v>
      </c>
    </row>
    <row r="156" spans="15:31" x14ac:dyDescent="0.3">
      <c r="O156" s="4">
        <v>151</v>
      </c>
      <c r="P156" s="5">
        <f t="shared" ca="1" si="14"/>
        <v>4</v>
      </c>
      <c r="Q156" s="5">
        <f t="shared" ca="1" si="15"/>
        <v>424</v>
      </c>
      <c r="R156" s="5">
        <f t="shared" ca="1" si="16"/>
        <v>473</v>
      </c>
      <c r="S156" s="5">
        <f t="shared" ca="1" si="17"/>
        <v>4</v>
      </c>
      <c r="T156" s="5">
        <f t="shared" ca="1" si="18"/>
        <v>477</v>
      </c>
      <c r="U156" s="5">
        <f t="shared" ca="1" si="19"/>
        <v>49</v>
      </c>
      <c r="V156" s="5">
        <f t="shared" ca="1" si="20"/>
        <v>53</v>
      </c>
      <c r="W156" s="6">
        <f ca="1">O156-MATCH(Q156,$R$6:R156,1)</f>
        <v>16</v>
      </c>
      <c r="AB156" s="4">
        <v>152</v>
      </c>
      <c r="AC156" s="47">
        <v>44.475000000000001</v>
      </c>
      <c r="AD156" s="47">
        <v>47.555</v>
      </c>
      <c r="AE156" s="44">
        <v>0.99354838709677418</v>
      </c>
    </row>
    <row r="157" spans="15:31" x14ac:dyDescent="0.3">
      <c r="O157" s="4">
        <v>152</v>
      </c>
      <c r="P157" s="5">
        <f t="shared" ca="1" si="14"/>
        <v>2</v>
      </c>
      <c r="Q157" s="5">
        <f t="shared" ca="1" si="15"/>
        <v>426</v>
      </c>
      <c r="R157" s="5">
        <f t="shared" ca="1" si="16"/>
        <v>477</v>
      </c>
      <c r="S157" s="5">
        <f t="shared" ca="1" si="17"/>
        <v>4</v>
      </c>
      <c r="T157" s="5">
        <f t="shared" ca="1" si="18"/>
        <v>481</v>
      </c>
      <c r="U157" s="5">
        <f t="shared" ca="1" si="19"/>
        <v>51</v>
      </c>
      <c r="V157" s="5">
        <f t="shared" ca="1" si="20"/>
        <v>55</v>
      </c>
      <c r="W157" s="6">
        <f ca="1">O157-MATCH(Q157,$R$6:R157,1)</f>
        <v>16</v>
      </c>
      <c r="AB157" s="4">
        <v>153</v>
      </c>
      <c r="AC157" s="47">
        <v>46.255000000000003</v>
      </c>
      <c r="AD157" s="47">
        <v>49.34</v>
      </c>
      <c r="AE157" s="44">
        <v>0.98562300319488816</v>
      </c>
    </row>
    <row r="158" spans="15:31" x14ac:dyDescent="0.3">
      <c r="O158" s="4">
        <v>153</v>
      </c>
      <c r="P158" s="5">
        <f t="shared" ca="1" si="14"/>
        <v>4</v>
      </c>
      <c r="Q158" s="5">
        <f t="shared" ca="1" si="15"/>
        <v>430</v>
      </c>
      <c r="R158" s="5">
        <f t="shared" ca="1" si="16"/>
        <v>481</v>
      </c>
      <c r="S158" s="5">
        <f t="shared" ca="1" si="17"/>
        <v>4</v>
      </c>
      <c r="T158" s="5">
        <f t="shared" ca="1" si="18"/>
        <v>485</v>
      </c>
      <c r="U158" s="5">
        <f t="shared" ca="1" si="19"/>
        <v>51</v>
      </c>
      <c r="V158" s="5">
        <f t="shared" ca="1" si="20"/>
        <v>55</v>
      </c>
      <c r="W158" s="6">
        <f ca="1">O158-MATCH(Q158,$R$6:R158,1)</f>
        <v>16</v>
      </c>
      <c r="AB158" s="4">
        <v>154</v>
      </c>
      <c r="AC158" s="47">
        <v>17.635000000000002</v>
      </c>
      <c r="AD158" s="47">
        <v>20.684999999999999</v>
      </c>
      <c r="AE158" s="44">
        <v>0.95015576323987538</v>
      </c>
    </row>
    <row r="159" spans="15:31" x14ac:dyDescent="0.3">
      <c r="O159" s="4">
        <v>154</v>
      </c>
      <c r="P159" s="5">
        <f t="shared" ca="1" si="14"/>
        <v>4</v>
      </c>
      <c r="Q159" s="5">
        <f t="shared" ca="1" si="15"/>
        <v>434</v>
      </c>
      <c r="R159" s="5">
        <f t="shared" ca="1" si="16"/>
        <v>485</v>
      </c>
      <c r="S159" s="5">
        <f t="shared" ca="1" si="17"/>
        <v>4</v>
      </c>
      <c r="T159" s="5">
        <f t="shared" ca="1" si="18"/>
        <v>489</v>
      </c>
      <c r="U159" s="5">
        <f t="shared" ca="1" si="19"/>
        <v>51</v>
      </c>
      <c r="V159" s="5">
        <f t="shared" ca="1" si="20"/>
        <v>55</v>
      </c>
      <c r="W159" s="6">
        <f ca="1">O159-MATCH(Q159,$R$6:R159,1)</f>
        <v>16</v>
      </c>
      <c r="AB159" s="4">
        <v>155</v>
      </c>
      <c r="AC159" s="47">
        <v>19.21</v>
      </c>
      <c r="AD159" s="47">
        <v>22.285</v>
      </c>
      <c r="AE159" s="44">
        <v>0.97464342313787644</v>
      </c>
    </row>
    <row r="160" spans="15:31" x14ac:dyDescent="0.3">
      <c r="O160" s="4">
        <v>155</v>
      </c>
      <c r="P160" s="5">
        <f t="shared" ca="1" si="14"/>
        <v>1</v>
      </c>
      <c r="Q160" s="5">
        <f t="shared" ca="1" si="15"/>
        <v>435</v>
      </c>
      <c r="R160" s="5">
        <f t="shared" ca="1" si="16"/>
        <v>489</v>
      </c>
      <c r="S160" s="5">
        <f t="shared" ca="1" si="17"/>
        <v>4</v>
      </c>
      <c r="T160" s="5">
        <f t="shared" ca="1" si="18"/>
        <v>493</v>
      </c>
      <c r="U160" s="5">
        <f t="shared" ca="1" si="19"/>
        <v>54</v>
      </c>
      <c r="V160" s="5">
        <f t="shared" ca="1" si="20"/>
        <v>58</v>
      </c>
      <c r="W160" s="6">
        <f ca="1">O160-MATCH(Q160,$R$6:R160,1)</f>
        <v>17</v>
      </c>
      <c r="AB160" s="4">
        <v>156</v>
      </c>
      <c r="AC160" s="47">
        <v>27.745000000000001</v>
      </c>
      <c r="AD160" s="47">
        <v>30.74</v>
      </c>
      <c r="AE160" s="44">
        <v>0.95534290271132372</v>
      </c>
    </row>
    <row r="161" spans="15:31" x14ac:dyDescent="0.3">
      <c r="O161" s="4">
        <v>156</v>
      </c>
      <c r="P161" s="5">
        <f t="shared" ca="1" si="14"/>
        <v>1</v>
      </c>
      <c r="Q161" s="5">
        <f t="shared" ca="1" si="15"/>
        <v>436</v>
      </c>
      <c r="R161" s="5">
        <f t="shared" ca="1" si="16"/>
        <v>493</v>
      </c>
      <c r="S161" s="5">
        <f t="shared" ca="1" si="17"/>
        <v>2</v>
      </c>
      <c r="T161" s="5">
        <f t="shared" ca="1" si="18"/>
        <v>495</v>
      </c>
      <c r="U161" s="5">
        <f t="shared" ca="1" si="19"/>
        <v>57</v>
      </c>
      <c r="V161" s="5">
        <f t="shared" ca="1" si="20"/>
        <v>59</v>
      </c>
      <c r="W161" s="6">
        <f ca="1">O161-MATCH(Q161,$R$6:R161,1)</f>
        <v>18</v>
      </c>
      <c r="AB161" s="4">
        <v>157</v>
      </c>
      <c r="AC161" s="47">
        <v>39.21</v>
      </c>
      <c r="AD161" s="47">
        <v>42.08</v>
      </c>
      <c r="AE161" s="44">
        <v>0.98456260720411659</v>
      </c>
    </row>
    <row r="162" spans="15:31" x14ac:dyDescent="0.3">
      <c r="O162" s="4">
        <v>157</v>
      </c>
      <c r="P162" s="5">
        <f t="shared" ca="1" si="14"/>
        <v>2</v>
      </c>
      <c r="Q162" s="5">
        <f t="shared" ca="1" si="15"/>
        <v>438</v>
      </c>
      <c r="R162" s="5">
        <f t="shared" ca="1" si="16"/>
        <v>495</v>
      </c>
      <c r="S162" s="5">
        <f t="shared" ca="1" si="17"/>
        <v>3</v>
      </c>
      <c r="T162" s="5">
        <f t="shared" ca="1" si="18"/>
        <v>498</v>
      </c>
      <c r="U162" s="5">
        <f t="shared" ca="1" si="19"/>
        <v>57</v>
      </c>
      <c r="V162" s="5">
        <f t="shared" ca="1" si="20"/>
        <v>60</v>
      </c>
      <c r="W162" s="6">
        <f ca="1">O162-MATCH(Q162,$R$6:R162,1)</f>
        <v>18</v>
      </c>
      <c r="AB162" s="4">
        <v>158</v>
      </c>
      <c r="AC162" s="47">
        <v>24.67</v>
      </c>
      <c r="AD162" s="47">
        <v>27.524999999999999</v>
      </c>
      <c r="AE162" s="44">
        <v>0.96452702702702697</v>
      </c>
    </row>
    <row r="163" spans="15:31" x14ac:dyDescent="0.3">
      <c r="O163" s="4">
        <v>158</v>
      </c>
      <c r="P163" s="5">
        <f t="shared" ca="1" si="14"/>
        <v>1</v>
      </c>
      <c r="Q163" s="5">
        <f t="shared" ca="1" si="15"/>
        <v>439</v>
      </c>
      <c r="R163" s="5">
        <f t="shared" ca="1" si="16"/>
        <v>498</v>
      </c>
      <c r="S163" s="5">
        <f t="shared" ca="1" si="17"/>
        <v>3</v>
      </c>
      <c r="T163" s="5">
        <f t="shared" ca="1" si="18"/>
        <v>501</v>
      </c>
      <c r="U163" s="5">
        <f t="shared" ca="1" si="19"/>
        <v>59</v>
      </c>
      <c r="V163" s="5">
        <f t="shared" ca="1" si="20"/>
        <v>62</v>
      </c>
      <c r="W163" s="6">
        <f ca="1">O163-MATCH(Q163,$R$6:R163,1)</f>
        <v>18</v>
      </c>
      <c r="AB163" s="4">
        <v>159</v>
      </c>
      <c r="AC163" s="47">
        <v>51.524999999999999</v>
      </c>
      <c r="AD163" s="47">
        <v>54.62</v>
      </c>
      <c r="AE163" s="44">
        <v>0.9967793880837359</v>
      </c>
    </row>
    <row r="164" spans="15:31" x14ac:dyDescent="0.3">
      <c r="O164" s="4">
        <v>159</v>
      </c>
      <c r="P164" s="5">
        <f t="shared" ca="1" si="14"/>
        <v>1</v>
      </c>
      <c r="Q164" s="5">
        <f t="shared" ca="1" si="15"/>
        <v>440</v>
      </c>
      <c r="R164" s="5">
        <f t="shared" ca="1" si="16"/>
        <v>501</v>
      </c>
      <c r="S164" s="5">
        <f t="shared" ca="1" si="17"/>
        <v>3</v>
      </c>
      <c r="T164" s="5">
        <f t="shared" ca="1" si="18"/>
        <v>504</v>
      </c>
      <c r="U164" s="5">
        <f t="shared" ca="1" si="19"/>
        <v>61</v>
      </c>
      <c r="V164" s="5">
        <f t="shared" ca="1" si="20"/>
        <v>64</v>
      </c>
      <c r="W164" s="6">
        <f ca="1">O164-MATCH(Q164,$R$6:R164,1)</f>
        <v>19</v>
      </c>
      <c r="AB164" s="4">
        <v>160</v>
      </c>
      <c r="AC164" s="47">
        <v>37.505000000000003</v>
      </c>
      <c r="AD164" s="47">
        <v>40.520000000000003</v>
      </c>
      <c r="AE164" s="44">
        <v>0.99177631578947367</v>
      </c>
    </row>
    <row r="165" spans="15:31" x14ac:dyDescent="0.3">
      <c r="O165" s="4">
        <v>160</v>
      </c>
      <c r="P165" s="5">
        <f t="shared" ca="1" si="14"/>
        <v>1</v>
      </c>
      <c r="Q165" s="5">
        <f t="shared" ca="1" si="15"/>
        <v>441</v>
      </c>
      <c r="R165" s="5">
        <f t="shared" ca="1" si="16"/>
        <v>504</v>
      </c>
      <c r="S165" s="5">
        <f t="shared" ca="1" si="17"/>
        <v>3</v>
      </c>
      <c r="T165" s="5">
        <f t="shared" ca="1" si="18"/>
        <v>507</v>
      </c>
      <c r="U165" s="5">
        <f t="shared" ca="1" si="19"/>
        <v>63</v>
      </c>
      <c r="V165" s="5">
        <f t="shared" ca="1" si="20"/>
        <v>66</v>
      </c>
      <c r="W165" s="6">
        <f ca="1">O165-MATCH(Q165,$R$6:R165,1)</f>
        <v>20</v>
      </c>
      <c r="AB165" s="4">
        <v>161</v>
      </c>
      <c r="AC165" s="47">
        <v>28.295000000000002</v>
      </c>
      <c r="AD165" s="47">
        <v>31.315000000000001</v>
      </c>
      <c r="AE165" s="44">
        <v>0.98211382113821133</v>
      </c>
    </row>
    <row r="166" spans="15:31" x14ac:dyDescent="0.3">
      <c r="O166" s="4">
        <v>161</v>
      </c>
      <c r="P166" s="5">
        <f t="shared" ca="1" si="14"/>
        <v>2</v>
      </c>
      <c r="Q166" s="5">
        <f t="shared" ca="1" si="15"/>
        <v>443</v>
      </c>
      <c r="R166" s="5">
        <f t="shared" ca="1" si="16"/>
        <v>507</v>
      </c>
      <c r="S166" s="5">
        <f t="shared" ca="1" si="17"/>
        <v>1</v>
      </c>
      <c r="T166" s="5">
        <f t="shared" ca="1" si="18"/>
        <v>508</v>
      </c>
      <c r="U166" s="5">
        <f t="shared" ca="1" si="19"/>
        <v>64</v>
      </c>
      <c r="V166" s="5">
        <f t="shared" ca="1" si="20"/>
        <v>65</v>
      </c>
      <c r="W166" s="6">
        <f ca="1">O166-MATCH(Q166,$R$6:R166,1)</f>
        <v>20</v>
      </c>
      <c r="AB166" s="4">
        <v>162</v>
      </c>
      <c r="AC166" s="47">
        <v>44.51</v>
      </c>
      <c r="AD166" s="47">
        <v>47.625</v>
      </c>
      <c r="AE166" s="44">
        <v>0.99046104928457868</v>
      </c>
    </row>
    <row r="167" spans="15:31" x14ac:dyDescent="0.3">
      <c r="O167" s="4">
        <v>162</v>
      </c>
      <c r="P167" s="5">
        <f t="shared" ca="1" si="14"/>
        <v>1</v>
      </c>
      <c r="Q167" s="5">
        <f t="shared" ca="1" si="15"/>
        <v>444</v>
      </c>
      <c r="R167" s="5">
        <f t="shared" ca="1" si="16"/>
        <v>508</v>
      </c>
      <c r="S167" s="5">
        <f t="shared" ca="1" si="17"/>
        <v>1</v>
      </c>
      <c r="T167" s="5">
        <f t="shared" ca="1" si="18"/>
        <v>509</v>
      </c>
      <c r="U167" s="5">
        <f t="shared" ca="1" si="19"/>
        <v>64</v>
      </c>
      <c r="V167" s="5">
        <f t="shared" ca="1" si="20"/>
        <v>65</v>
      </c>
      <c r="W167" s="6">
        <f ca="1">O167-MATCH(Q167,$R$6:R167,1)</f>
        <v>21</v>
      </c>
      <c r="AB167" s="4">
        <v>163</v>
      </c>
      <c r="AC167" s="47">
        <v>25.344999999999999</v>
      </c>
      <c r="AD167" s="47">
        <v>28.475000000000001</v>
      </c>
      <c r="AE167" s="44">
        <v>0.99365079365079367</v>
      </c>
    </row>
    <row r="168" spans="15:31" x14ac:dyDescent="0.3">
      <c r="O168" s="4">
        <v>163</v>
      </c>
      <c r="P168" s="5">
        <f t="shared" ca="1" si="14"/>
        <v>5</v>
      </c>
      <c r="Q168" s="5">
        <f t="shared" ca="1" si="15"/>
        <v>449</v>
      </c>
      <c r="R168" s="5">
        <f t="shared" ca="1" si="16"/>
        <v>509</v>
      </c>
      <c r="S168" s="5">
        <f t="shared" ca="1" si="17"/>
        <v>4</v>
      </c>
      <c r="T168" s="5">
        <f t="shared" ca="1" si="18"/>
        <v>513</v>
      </c>
      <c r="U168" s="5">
        <f t="shared" ca="1" si="19"/>
        <v>60</v>
      </c>
      <c r="V168" s="5">
        <f t="shared" ca="1" si="20"/>
        <v>64</v>
      </c>
      <c r="W168" s="6">
        <f ca="1">O168-MATCH(Q168,$R$6:R168,1)</f>
        <v>21</v>
      </c>
      <c r="AB168" s="4">
        <v>164</v>
      </c>
      <c r="AC168" s="47">
        <v>34.594999999999999</v>
      </c>
      <c r="AD168" s="47">
        <v>37.61</v>
      </c>
      <c r="AE168" s="44">
        <v>0.99669421487603305</v>
      </c>
    </row>
    <row r="169" spans="15:31" x14ac:dyDescent="0.3">
      <c r="O169" s="4">
        <v>164</v>
      </c>
      <c r="P169" s="5">
        <f t="shared" ca="1" si="14"/>
        <v>2</v>
      </c>
      <c r="Q169" s="5">
        <f t="shared" ca="1" si="15"/>
        <v>451</v>
      </c>
      <c r="R169" s="5">
        <f t="shared" ca="1" si="16"/>
        <v>513</v>
      </c>
      <c r="S169" s="5">
        <f t="shared" ca="1" si="17"/>
        <v>4</v>
      </c>
      <c r="T169" s="5">
        <f t="shared" ca="1" si="18"/>
        <v>517</v>
      </c>
      <c r="U169" s="5">
        <f t="shared" ca="1" si="19"/>
        <v>62</v>
      </c>
      <c r="V169" s="5">
        <f t="shared" ca="1" si="20"/>
        <v>66</v>
      </c>
      <c r="W169" s="6">
        <f ca="1">O169-MATCH(Q169,$R$6:R169,1)</f>
        <v>20</v>
      </c>
      <c r="AB169" s="4">
        <v>165</v>
      </c>
      <c r="AC169" s="47">
        <v>24.79</v>
      </c>
      <c r="AD169" s="47">
        <v>27.66</v>
      </c>
      <c r="AE169" s="44">
        <v>0.95348837209302328</v>
      </c>
    </row>
    <row r="170" spans="15:31" x14ac:dyDescent="0.3">
      <c r="O170" s="4">
        <v>165</v>
      </c>
      <c r="P170" s="5">
        <f t="shared" ca="1" si="14"/>
        <v>1</v>
      </c>
      <c r="Q170" s="5">
        <f t="shared" ca="1" si="15"/>
        <v>452</v>
      </c>
      <c r="R170" s="5">
        <f t="shared" ca="1" si="16"/>
        <v>517</v>
      </c>
      <c r="S170" s="5">
        <f t="shared" ca="1" si="17"/>
        <v>4</v>
      </c>
      <c r="T170" s="5">
        <f t="shared" ca="1" si="18"/>
        <v>521</v>
      </c>
      <c r="U170" s="5">
        <f t="shared" ca="1" si="19"/>
        <v>65</v>
      </c>
      <c r="V170" s="5">
        <f t="shared" ca="1" si="20"/>
        <v>69</v>
      </c>
      <c r="W170" s="6">
        <f ca="1">O170-MATCH(Q170,$R$6:R170,1)</f>
        <v>21</v>
      </c>
      <c r="AB170" s="4">
        <v>166</v>
      </c>
      <c r="AC170" s="47">
        <v>33.020000000000003</v>
      </c>
      <c r="AD170" s="47">
        <v>36.07</v>
      </c>
      <c r="AE170" s="44">
        <v>0.9951060358890701</v>
      </c>
    </row>
    <row r="171" spans="15:31" x14ac:dyDescent="0.3">
      <c r="O171" s="4">
        <v>166</v>
      </c>
      <c r="P171" s="5">
        <f t="shared" ca="1" si="14"/>
        <v>4</v>
      </c>
      <c r="Q171" s="5">
        <f t="shared" ca="1" si="15"/>
        <v>456</v>
      </c>
      <c r="R171" s="5">
        <f t="shared" ca="1" si="16"/>
        <v>521</v>
      </c>
      <c r="S171" s="5">
        <f t="shared" ca="1" si="17"/>
        <v>4</v>
      </c>
      <c r="T171" s="5">
        <f t="shared" ca="1" si="18"/>
        <v>525</v>
      </c>
      <c r="U171" s="5">
        <f t="shared" ca="1" si="19"/>
        <v>65</v>
      </c>
      <c r="V171" s="5">
        <f t="shared" ca="1" si="20"/>
        <v>69</v>
      </c>
      <c r="W171" s="6">
        <f ca="1">O171-MATCH(Q171,$R$6:R171,1)</f>
        <v>21</v>
      </c>
      <c r="AB171" s="4">
        <v>167</v>
      </c>
      <c r="AC171" s="47">
        <v>35.734999999999999</v>
      </c>
      <c r="AD171" s="47">
        <v>38.854999999999997</v>
      </c>
      <c r="AE171" s="44">
        <v>0.99680511182108622</v>
      </c>
    </row>
    <row r="172" spans="15:31" x14ac:dyDescent="0.3">
      <c r="O172" s="4">
        <v>167</v>
      </c>
      <c r="P172" s="5">
        <f t="shared" ca="1" si="14"/>
        <v>5</v>
      </c>
      <c r="Q172" s="5">
        <f t="shared" ca="1" si="15"/>
        <v>461</v>
      </c>
      <c r="R172" s="5">
        <f t="shared" ca="1" si="16"/>
        <v>525</v>
      </c>
      <c r="S172" s="5">
        <f t="shared" ca="1" si="17"/>
        <v>4</v>
      </c>
      <c r="T172" s="5">
        <f t="shared" ca="1" si="18"/>
        <v>529</v>
      </c>
      <c r="U172" s="5">
        <f t="shared" ca="1" si="19"/>
        <v>64</v>
      </c>
      <c r="V172" s="5">
        <f t="shared" ca="1" si="20"/>
        <v>68</v>
      </c>
      <c r="W172" s="6">
        <f ca="1">O172-MATCH(Q172,$R$6:R172,1)</f>
        <v>20</v>
      </c>
      <c r="AB172" s="4">
        <v>168</v>
      </c>
      <c r="AC172" s="47">
        <v>32.119999999999997</v>
      </c>
      <c r="AD172" s="47">
        <v>35.204999999999998</v>
      </c>
      <c r="AE172" s="44">
        <v>0.99196141479099675</v>
      </c>
    </row>
    <row r="173" spans="15:31" x14ac:dyDescent="0.3">
      <c r="O173" s="4">
        <v>168</v>
      </c>
      <c r="P173" s="5">
        <f t="shared" ca="1" si="14"/>
        <v>4</v>
      </c>
      <c r="Q173" s="5">
        <f t="shared" ca="1" si="15"/>
        <v>465</v>
      </c>
      <c r="R173" s="5">
        <f t="shared" ca="1" si="16"/>
        <v>529</v>
      </c>
      <c r="S173" s="5">
        <f t="shared" ca="1" si="17"/>
        <v>3</v>
      </c>
      <c r="T173" s="5">
        <f t="shared" ca="1" si="18"/>
        <v>532</v>
      </c>
      <c r="U173" s="5">
        <f t="shared" ca="1" si="19"/>
        <v>64</v>
      </c>
      <c r="V173" s="5">
        <f t="shared" ca="1" si="20"/>
        <v>67</v>
      </c>
      <c r="W173" s="6">
        <f ca="1">O173-MATCH(Q173,$R$6:R173,1)</f>
        <v>20</v>
      </c>
      <c r="AB173" s="4">
        <v>169</v>
      </c>
      <c r="AC173" s="47">
        <v>43.61</v>
      </c>
      <c r="AD173" s="47">
        <v>46.564999999999998</v>
      </c>
      <c r="AE173" s="44">
        <v>0.99327731092436977</v>
      </c>
    </row>
    <row r="174" spans="15:31" x14ac:dyDescent="0.3">
      <c r="O174" s="4">
        <v>169</v>
      </c>
      <c r="P174" s="5">
        <f t="shared" ca="1" si="14"/>
        <v>1</v>
      </c>
      <c r="Q174" s="5">
        <f t="shared" ca="1" si="15"/>
        <v>466</v>
      </c>
      <c r="R174" s="5">
        <f t="shared" ca="1" si="16"/>
        <v>532</v>
      </c>
      <c r="S174" s="5">
        <f t="shared" ca="1" si="17"/>
        <v>1</v>
      </c>
      <c r="T174" s="5">
        <f t="shared" ca="1" si="18"/>
        <v>533</v>
      </c>
      <c r="U174" s="5">
        <f t="shared" ca="1" si="19"/>
        <v>66</v>
      </c>
      <c r="V174" s="5">
        <f t="shared" ca="1" si="20"/>
        <v>67</v>
      </c>
      <c r="W174" s="6">
        <f ca="1">O174-MATCH(Q174,$R$6:R174,1)</f>
        <v>20</v>
      </c>
      <c r="AB174" s="4">
        <v>170</v>
      </c>
      <c r="AC174" s="47">
        <v>31.38</v>
      </c>
      <c r="AD174" s="47">
        <v>34.46</v>
      </c>
      <c r="AE174" s="44">
        <v>0.98560000000000003</v>
      </c>
    </row>
    <row r="175" spans="15:31" x14ac:dyDescent="0.3">
      <c r="O175" s="4">
        <v>170</v>
      </c>
      <c r="P175" s="5">
        <f t="shared" ca="1" si="14"/>
        <v>2</v>
      </c>
      <c r="Q175" s="5">
        <f t="shared" ca="1" si="15"/>
        <v>468</v>
      </c>
      <c r="R175" s="5">
        <f t="shared" ca="1" si="16"/>
        <v>533</v>
      </c>
      <c r="S175" s="5">
        <f t="shared" ca="1" si="17"/>
        <v>2</v>
      </c>
      <c r="T175" s="5">
        <f t="shared" ca="1" si="18"/>
        <v>535</v>
      </c>
      <c r="U175" s="5">
        <f t="shared" ca="1" si="19"/>
        <v>65</v>
      </c>
      <c r="V175" s="5">
        <f t="shared" ca="1" si="20"/>
        <v>67</v>
      </c>
      <c r="W175" s="6">
        <f ca="1">O175-MATCH(Q175,$R$6:R175,1)</f>
        <v>21</v>
      </c>
      <c r="AB175" s="4">
        <v>171</v>
      </c>
      <c r="AC175" s="47">
        <v>39.68</v>
      </c>
      <c r="AD175" s="47">
        <v>42.84</v>
      </c>
      <c r="AE175" s="44">
        <v>0.99527559055118109</v>
      </c>
    </row>
    <row r="176" spans="15:31" x14ac:dyDescent="0.3">
      <c r="O176" s="4">
        <v>171</v>
      </c>
      <c r="P176" s="5">
        <f t="shared" ca="1" si="14"/>
        <v>5</v>
      </c>
      <c r="Q176" s="5">
        <f t="shared" ca="1" si="15"/>
        <v>473</v>
      </c>
      <c r="R176" s="5">
        <f t="shared" ca="1" si="16"/>
        <v>535</v>
      </c>
      <c r="S176" s="5">
        <f t="shared" ca="1" si="17"/>
        <v>4</v>
      </c>
      <c r="T176" s="5">
        <f t="shared" ca="1" si="18"/>
        <v>539</v>
      </c>
      <c r="U176" s="5">
        <f t="shared" ca="1" si="19"/>
        <v>62</v>
      </c>
      <c r="V176" s="5">
        <f t="shared" ca="1" si="20"/>
        <v>66</v>
      </c>
      <c r="W176" s="6">
        <f ca="1">O176-MATCH(Q176,$R$6:R176,1)</f>
        <v>20</v>
      </c>
      <c r="AB176" s="4">
        <v>172</v>
      </c>
      <c r="AC176" s="47">
        <v>23.01</v>
      </c>
      <c r="AD176" s="47">
        <v>25.94</v>
      </c>
      <c r="AE176" s="44">
        <v>0.98819561551433388</v>
      </c>
    </row>
    <row r="177" spans="15:31" x14ac:dyDescent="0.3">
      <c r="O177" s="4">
        <v>172</v>
      </c>
      <c r="P177" s="5">
        <f t="shared" ca="1" si="14"/>
        <v>4</v>
      </c>
      <c r="Q177" s="5">
        <f t="shared" ca="1" si="15"/>
        <v>477</v>
      </c>
      <c r="R177" s="5">
        <f t="shared" ca="1" si="16"/>
        <v>539</v>
      </c>
      <c r="S177" s="5">
        <f t="shared" ca="1" si="17"/>
        <v>4</v>
      </c>
      <c r="T177" s="5">
        <f t="shared" ca="1" si="18"/>
        <v>543</v>
      </c>
      <c r="U177" s="5">
        <f t="shared" ca="1" si="19"/>
        <v>62</v>
      </c>
      <c r="V177" s="5">
        <f t="shared" ca="1" si="20"/>
        <v>66</v>
      </c>
      <c r="W177" s="6">
        <f ca="1">O177-MATCH(Q177,$R$6:R177,1)</f>
        <v>20</v>
      </c>
      <c r="AB177" s="4">
        <v>173</v>
      </c>
      <c r="AC177" s="47">
        <v>15.65</v>
      </c>
      <c r="AD177" s="47">
        <v>18.420000000000002</v>
      </c>
      <c r="AE177" s="44">
        <v>0.99105545617173529</v>
      </c>
    </row>
    <row r="178" spans="15:31" x14ac:dyDescent="0.3">
      <c r="O178" s="4">
        <v>173</v>
      </c>
      <c r="P178" s="5">
        <f t="shared" ca="1" si="14"/>
        <v>1</v>
      </c>
      <c r="Q178" s="5">
        <f t="shared" ca="1" si="15"/>
        <v>478</v>
      </c>
      <c r="R178" s="5">
        <f t="shared" ca="1" si="16"/>
        <v>543</v>
      </c>
      <c r="S178" s="5">
        <f t="shared" ca="1" si="17"/>
        <v>3</v>
      </c>
      <c r="T178" s="5">
        <f t="shared" ca="1" si="18"/>
        <v>546</v>
      </c>
      <c r="U178" s="5">
        <f t="shared" ca="1" si="19"/>
        <v>65</v>
      </c>
      <c r="V178" s="5">
        <f t="shared" ca="1" si="20"/>
        <v>68</v>
      </c>
      <c r="W178" s="6">
        <f ca="1">O178-MATCH(Q178,$R$6:R178,1)</f>
        <v>21</v>
      </c>
      <c r="AB178" s="4">
        <v>174</v>
      </c>
      <c r="AC178" s="47">
        <v>20.18</v>
      </c>
      <c r="AD178" s="47">
        <v>23.125</v>
      </c>
      <c r="AE178" s="44">
        <v>0.97516556291390732</v>
      </c>
    </row>
    <row r="179" spans="15:31" x14ac:dyDescent="0.3">
      <c r="O179" s="4">
        <v>174</v>
      </c>
      <c r="P179" s="5">
        <f t="shared" ca="1" si="14"/>
        <v>2</v>
      </c>
      <c r="Q179" s="5">
        <f t="shared" ca="1" si="15"/>
        <v>480</v>
      </c>
      <c r="R179" s="5">
        <f t="shared" ca="1" si="16"/>
        <v>546</v>
      </c>
      <c r="S179" s="5">
        <f t="shared" ca="1" si="17"/>
        <v>4</v>
      </c>
      <c r="T179" s="5">
        <f t="shared" ca="1" si="18"/>
        <v>550</v>
      </c>
      <c r="U179" s="5">
        <f t="shared" ca="1" si="19"/>
        <v>66</v>
      </c>
      <c r="V179" s="5">
        <f t="shared" ca="1" si="20"/>
        <v>70</v>
      </c>
      <c r="W179" s="6">
        <f ca="1">O179-MATCH(Q179,$R$6:R179,1)</f>
        <v>22</v>
      </c>
      <c r="AB179" s="4">
        <v>175</v>
      </c>
      <c r="AC179" s="47">
        <v>38.130000000000003</v>
      </c>
      <c r="AD179" s="47">
        <v>41.125</v>
      </c>
      <c r="AE179" s="44">
        <v>0.99008264462809914</v>
      </c>
    </row>
    <row r="180" spans="15:31" x14ac:dyDescent="0.3">
      <c r="O180" s="4">
        <v>175</v>
      </c>
      <c r="P180" s="5">
        <f t="shared" ca="1" si="14"/>
        <v>1</v>
      </c>
      <c r="Q180" s="5">
        <f t="shared" ca="1" si="15"/>
        <v>481</v>
      </c>
      <c r="R180" s="5">
        <f t="shared" ca="1" si="16"/>
        <v>550</v>
      </c>
      <c r="S180" s="5">
        <f t="shared" ca="1" si="17"/>
        <v>4</v>
      </c>
      <c r="T180" s="5">
        <f t="shared" ca="1" si="18"/>
        <v>554</v>
      </c>
      <c r="U180" s="5">
        <f t="shared" ca="1" si="19"/>
        <v>69</v>
      </c>
      <c r="V180" s="5">
        <f t="shared" ca="1" si="20"/>
        <v>73</v>
      </c>
      <c r="W180" s="6">
        <f ca="1">O180-MATCH(Q180,$R$6:R180,1)</f>
        <v>22</v>
      </c>
      <c r="AB180" s="4">
        <v>176</v>
      </c>
      <c r="AC180" s="47">
        <v>21.09</v>
      </c>
      <c r="AD180" s="47">
        <v>23.954999999999998</v>
      </c>
      <c r="AE180" s="44">
        <v>0.98284734133790741</v>
      </c>
    </row>
    <row r="181" spans="15:31" x14ac:dyDescent="0.3">
      <c r="O181" s="4">
        <v>176</v>
      </c>
      <c r="P181" s="5">
        <f t="shared" ca="1" si="14"/>
        <v>5</v>
      </c>
      <c r="Q181" s="5">
        <f t="shared" ca="1" si="15"/>
        <v>486</v>
      </c>
      <c r="R181" s="5">
        <f t="shared" ca="1" si="16"/>
        <v>554</v>
      </c>
      <c r="S181" s="5">
        <f t="shared" ca="1" si="17"/>
        <v>3</v>
      </c>
      <c r="T181" s="5">
        <f t="shared" ca="1" si="18"/>
        <v>557</v>
      </c>
      <c r="U181" s="5">
        <f t="shared" ca="1" si="19"/>
        <v>68</v>
      </c>
      <c r="V181" s="5">
        <f t="shared" ca="1" si="20"/>
        <v>71</v>
      </c>
      <c r="W181" s="6">
        <f ca="1">O181-MATCH(Q181,$R$6:R181,1)</f>
        <v>22</v>
      </c>
      <c r="AB181" s="4">
        <v>177</v>
      </c>
      <c r="AC181" s="47">
        <v>17.48</v>
      </c>
      <c r="AD181" s="47">
        <v>20.425000000000001</v>
      </c>
      <c r="AE181" s="44">
        <v>0.97034596375617788</v>
      </c>
    </row>
    <row r="182" spans="15:31" x14ac:dyDescent="0.3">
      <c r="O182" s="4">
        <v>177</v>
      </c>
      <c r="P182" s="5">
        <f t="shared" ca="1" si="14"/>
        <v>2</v>
      </c>
      <c r="Q182" s="5">
        <f t="shared" ca="1" si="15"/>
        <v>488</v>
      </c>
      <c r="R182" s="5">
        <f t="shared" ca="1" si="16"/>
        <v>557</v>
      </c>
      <c r="S182" s="5">
        <f t="shared" ca="1" si="17"/>
        <v>4</v>
      </c>
      <c r="T182" s="5">
        <f t="shared" ca="1" si="18"/>
        <v>561</v>
      </c>
      <c r="U182" s="5">
        <f t="shared" ca="1" si="19"/>
        <v>69</v>
      </c>
      <c r="V182" s="5">
        <f t="shared" ca="1" si="20"/>
        <v>73</v>
      </c>
      <c r="W182" s="6">
        <f ca="1">O182-MATCH(Q182,$R$6:R182,1)</f>
        <v>23</v>
      </c>
      <c r="AB182" s="4">
        <v>178</v>
      </c>
      <c r="AC182" s="47">
        <v>31.12</v>
      </c>
      <c r="AD182" s="47">
        <v>34.125</v>
      </c>
      <c r="AE182" s="44">
        <v>0.99338842975206609</v>
      </c>
    </row>
    <row r="183" spans="15:31" x14ac:dyDescent="0.3">
      <c r="O183" s="4">
        <v>178</v>
      </c>
      <c r="P183" s="5">
        <f t="shared" ca="1" si="14"/>
        <v>5</v>
      </c>
      <c r="Q183" s="5">
        <f t="shared" ca="1" si="15"/>
        <v>493</v>
      </c>
      <c r="R183" s="5">
        <f t="shared" ca="1" si="16"/>
        <v>561</v>
      </c>
      <c r="S183" s="5">
        <f t="shared" ca="1" si="17"/>
        <v>3</v>
      </c>
      <c r="T183" s="5">
        <f t="shared" ca="1" si="18"/>
        <v>564</v>
      </c>
      <c r="U183" s="5">
        <f t="shared" ca="1" si="19"/>
        <v>68</v>
      </c>
      <c r="V183" s="5">
        <f t="shared" ca="1" si="20"/>
        <v>71</v>
      </c>
      <c r="W183" s="6">
        <f ca="1">O183-MATCH(Q183,$R$6:R183,1)</f>
        <v>22</v>
      </c>
      <c r="AB183" s="4">
        <v>179</v>
      </c>
      <c r="AC183" s="47">
        <v>41.05</v>
      </c>
      <c r="AD183" s="47">
        <v>43.994999999999997</v>
      </c>
      <c r="AE183" s="44">
        <v>0.97840531561461797</v>
      </c>
    </row>
    <row r="184" spans="15:31" x14ac:dyDescent="0.3">
      <c r="O184" s="4">
        <v>179</v>
      </c>
      <c r="P184" s="5">
        <f t="shared" ca="1" si="14"/>
        <v>4</v>
      </c>
      <c r="Q184" s="5">
        <f t="shared" ca="1" si="15"/>
        <v>497</v>
      </c>
      <c r="R184" s="5">
        <f t="shared" ca="1" si="16"/>
        <v>564</v>
      </c>
      <c r="S184" s="5">
        <f t="shared" ca="1" si="17"/>
        <v>4</v>
      </c>
      <c r="T184" s="5">
        <f t="shared" ca="1" si="18"/>
        <v>568</v>
      </c>
      <c r="U184" s="5">
        <f t="shared" ca="1" si="19"/>
        <v>67</v>
      </c>
      <c r="V184" s="5">
        <f t="shared" ca="1" si="20"/>
        <v>71</v>
      </c>
      <c r="W184" s="6">
        <f ca="1">O184-MATCH(Q184,$R$6:R184,1)</f>
        <v>22</v>
      </c>
      <c r="AB184" s="4">
        <v>180</v>
      </c>
      <c r="AC184" s="47">
        <v>28.59</v>
      </c>
      <c r="AD184" s="47">
        <v>31.53</v>
      </c>
      <c r="AE184" s="44">
        <v>0.9932432432432432</v>
      </c>
    </row>
    <row r="185" spans="15:31" x14ac:dyDescent="0.3">
      <c r="O185" s="4">
        <v>180</v>
      </c>
      <c r="P185" s="5">
        <f t="shared" ca="1" si="14"/>
        <v>3</v>
      </c>
      <c r="Q185" s="5">
        <f t="shared" ca="1" si="15"/>
        <v>500</v>
      </c>
      <c r="R185" s="5">
        <f t="shared" ca="1" si="16"/>
        <v>568</v>
      </c>
      <c r="S185" s="5">
        <f t="shared" ca="1" si="17"/>
        <v>2</v>
      </c>
      <c r="T185" s="5">
        <f t="shared" ca="1" si="18"/>
        <v>570</v>
      </c>
      <c r="U185" s="5">
        <f t="shared" ca="1" si="19"/>
        <v>68</v>
      </c>
      <c r="V185" s="5">
        <f t="shared" ca="1" si="20"/>
        <v>70</v>
      </c>
      <c r="W185" s="6">
        <f ca="1">O185-MATCH(Q185,$R$6:R185,1)</f>
        <v>22</v>
      </c>
      <c r="AB185" s="4">
        <v>181</v>
      </c>
      <c r="AC185" s="47">
        <v>44.18</v>
      </c>
      <c r="AD185" s="47">
        <v>47.24</v>
      </c>
      <c r="AE185" s="44">
        <v>0.98076923076923073</v>
      </c>
    </row>
    <row r="186" spans="15:31" x14ac:dyDescent="0.3">
      <c r="O186" s="4">
        <v>181</v>
      </c>
      <c r="P186" s="5">
        <f t="shared" ca="1" si="14"/>
        <v>3</v>
      </c>
      <c r="Q186" s="5">
        <f t="shared" ca="1" si="15"/>
        <v>503</v>
      </c>
      <c r="R186" s="5">
        <f t="shared" ca="1" si="16"/>
        <v>570</v>
      </c>
      <c r="S186" s="5">
        <f t="shared" ca="1" si="17"/>
        <v>2</v>
      </c>
      <c r="T186" s="5">
        <f t="shared" ca="1" si="18"/>
        <v>572</v>
      </c>
      <c r="U186" s="5">
        <f t="shared" ca="1" si="19"/>
        <v>67</v>
      </c>
      <c r="V186" s="5">
        <f t="shared" ca="1" si="20"/>
        <v>69</v>
      </c>
      <c r="W186" s="6">
        <f ca="1">O186-MATCH(Q186,$R$6:R186,1)</f>
        <v>22</v>
      </c>
      <c r="AB186" s="4">
        <v>182</v>
      </c>
      <c r="AC186" s="47">
        <v>17.585000000000001</v>
      </c>
      <c r="AD186" s="47">
        <v>20.58</v>
      </c>
      <c r="AE186" s="44">
        <v>0.93593749999999998</v>
      </c>
    </row>
    <row r="187" spans="15:31" x14ac:dyDescent="0.3">
      <c r="O187" s="4">
        <v>182</v>
      </c>
      <c r="P187" s="5">
        <f t="shared" ca="1" si="14"/>
        <v>5</v>
      </c>
      <c r="Q187" s="5">
        <f t="shared" ca="1" si="15"/>
        <v>508</v>
      </c>
      <c r="R187" s="5">
        <f t="shared" ca="1" si="16"/>
        <v>572</v>
      </c>
      <c r="S187" s="5">
        <f t="shared" ca="1" si="17"/>
        <v>3</v>
      </c>
      <c r="T187" s="5">
        <f t="shared" ca="1" si="18"/>
        <v>575</v>
      </c>
      <c r="U187" s="5">
        <f t="shared" ca="1" si="19"/>
        <v>64</v>
      </c>
      <c r="V187" s="5">
        <f t="shared" ca="1" si="20"/>
        <v>67</v>
      </c>
      <c r="W187" s="6">
        <f ca="1">O187-MATCH(Q187,$R$6:R187,1)</f>
        <v>20</v>
      </c>
      <c r="AB187" s="4">
        <v>183</v>
      </c>
      <c r="AC187" s="47">
        <v>9.57</v>
      </c>
      <c r="AD187" s="47">
        <v>12.545</v>
      </c>
      <c r="AE187" s="44">
        <v>0.97381342062193121</v>
      </c>
    </row>
    <row r="188" spans="15:31" x14ac:dyDescent="0.3">
      <c r="O188" s="4">
        <v>183</v>
      </c>
      <c r="P188" s="5">
        <f t="shared" ca="1" si="14"/>
        <v>1</v>
      </c>
      <c r="Q188" s="5">
        <f t="shared" ca="1" si="15"/>
        <v>509</v>
      </c>
      <c r="R188" s="5">
        <f t="shared" ca="1" si="16"/>
        <v>575</v>
      </c>
      <c r="S188" s="5">
        <f t="shared" ca="1" si="17"/>
        <v>4</v>
      </c>
      <c r="T188" s="5">
        <f t="shared" ca="1" si="18"/>
        <v>579</v>
      </c>
      <c r="U188" s="5">
        <f t="shared" ca="1" si="19"/>
        <v>66</v>
      </c>
      <c r="V188" s="5">
        <f t="shared" ca="1" si="20"/>
        <v>70</v>
      </c>
      <c r="W188" s="6">
        <f ca="1">O188-MATCH(Q188,$R$6:R188,1)</f>
        <v>20</v>
      </c>
      <c r="AB188" s="4">
        <v>184</v>
      </c>
      <c r="AC188" s="47">
        <v>41.18</v>
      </c>
      <c r="AD188" s="47">
        <v>44.255000000000003</v>
      </c>
      <c r="AE188" s="44">
        <v>0.97929936305732479</v>
      </c>
    </row>
    <row r="189" spans="15:31" x14ac:dyDescent="0.3">
      <c r="O189" s="4">
        <v>184</v>
      </c>
      <c r="P189" s="5">
        <f t="shared" ca="1" si="14"/>
        <v>5</v>
      </c>
      <c r="Q189" s="5">
        <f t="shared" ca="1" si="15"/>
        <v>514</v>
      </c>
      <c r="R189" s="5">
        <f t="shared" ca="1" si="16"/>
        <v>579</v>
      </c>
      <c r="S189" s="5">
        <f t="shared" ca="1" si="17"/>
        <v>2</v>
      </c>
      <c r="T189" s="5">
        <f t="shared" ca="1" si="18"/>
        <v>581</v>
      </c>
      <c r="U189" s="5">
        <f t="shared" ca="1" si="19"/>
        <v>65</v>
      </c>
      <c r="V189" s="5">
        <f t="shared" ca="1" si="20"/>
        <v>67</v>
      </c>
      <c r="W189" s="6">
        <f ca="1">O189-MATCH(Q189,$R$6:R189,1)</f>
        <v>20</v>
      </c>
      <c r="AB189" s="4">
        <v>185</v>
      </c>
      <c r="AC189" s="47">
        <v>31.454999999999998</v>
      </c>
      <c r="AD189" s="47">
        <v>34.465000000000003</v>
      </c>
      <c r="AE189" s="44">
        <v>0.99176276771004945</v>
      </c>
    </row>
    <row r="190" spans="15:31" x14ac:dyDescent="0.3">
      <c r="O190" s="4">
        <v>185</v>
      </c>
      <c r="P190" s="5">
        <f t="shared" ca="1" si="14"/>
        <v>5</v>
      </c>
      <c r="Q190" s="5">
        <f t="shared" ca="1" si="15"/>
        <v>519</v>
      </c>
      <c r="R190" s="5">
        <f t="shared" ca="1" si="16"/>
        <v>581</v>
      </c>
      <c r="S190" s="5">
        <f t="shared" ca="1" si="17"/>
        <v>4</v>
      </c>
      <c r="T190" s="5">
        <f t="shared" ca="1" si="18"/>
        <v>585</v>
      </c>
      <c r="U190" s="5">
        <f t="shared" ca="1" si="19"/>
        <v>62</v>
      </c>
      <c r="V190" s="5">
        <f t="shared" ca="1" si="20"/>
        <v>66</v>
      </c>
      <c r="W190" s="6">
        <f ca="1">O190-MATCH(Q190,$R$6:R190,1)</f>
        <v>20</v>
      </c>
      <c r="AB190" s="4">
        <v>186</v>
      </c>
      <c r="AC190" s="47">
        <v>5.31</v>
      </c>
      <c r="AD190" s="47">
        <v>8.31</v>
      </c>
      <c r="AE190" s="44">
        <v>0.95846645367412142</v>
      </c>
    </row>
    <row r="191" spans="15:31" x14ac:dyDescent="0.3">
      <c r="O191" s="4">
        <v>186</v>
      </c>
      <c r="P191" s="5">
        <f t="shared" ca="1" si="14"/>
        <v>5</v>
      </c>
      <c r="Q191" s="5">
        <f t="shared" ca="1" si="15"/>
        <v>524</v>
      </c>
      <c r="R191" s="5">
        <f t="shared" ca="1" si="16"/>
        <v>585</v>
      </c>
      <c r="S191" s="5">
        <f t="shared" ca="1" si="17"/>
        <v>3</v>
      </c>
      <c r="T191" s="5">
        <f t="shared" ca="1" si="18"/>
        <v>588</v>
      </c>
      <c r="U191" s="5">
        <f t="shared" ca="1" si="19"/>
        <v>61</v>
      </c>
      <c r="V191" s="5">
        <f t="shared" ca="1" si="20"/>
        <v>64</v>
      </c>
      <c r="W191" s="6">
        <f ca="1">O191-MATCH(Q191,$R$6:R191,1)</f>
        <v>20</v>
      </c>
      <c r="AB191" s="4">
        <v>187</v>
      </c>
      <c r="AC191" s="47">
        <v>40.515000000000001</v>
      </c>
      <c r="AD191" s="47">
        <v>43.57</v>
      </c>
      <c r="AE191" s="44">
        <v>0.99673735725938006</v>
      </c>
    </row>
    <row r="192" spans="15:31" x14ac:dyDescent="0.3">
      <c r="O192" s="4">
        <v>187</v>
      </c>
      <c r="P192" s="5">
        <f t="shared" ca="1" si="14"/>
        <v>5</v>
      </c>
      <c r="Q192" s="5">
        <f t="shared" ca="1" si="15"/>
        <v>529</v>
      </c>
      <c r="R192" s="5">
        <f t="shared" ca="1" si="16"/>
        <v>588</v>
      </c>
      <c r="S192" s="5">
        <f t="shared" ca="1" si="17"/>
        <v>2</v>
      </c>
      <c r="T192" s="5">
        <f t="shared" ca="1" si="18"/>
        <v>590</v>
      </c>
      <c r="U192" s="5">
        <f t="shared" ca="1" si="19"/>
        <v>59</v>
      </c>
      <c r="V192" s="5">
        <f t="shared" ca="1" si="20"/>
        <v>61</v>
      </c>
      <c r="W192" s="6">
        <f ca="1">O192-MATCH(Q192,$R$6:R192,1)</f>
        <v>19</v>
      </c>
      <c r="AB192" s="4">
        <v>188</v>
      </c>
      <c r="AC192" s="47">
        <v>34.534999999999997</v>
      </c>
      <c r="AD192" s="47">
        <v>37.604999999999997</v>
      </c>
      <c r="AE192" s="44">
        <v>0.99675324675324672</v>
      </c>
    </row>
    <row r="193" spans="15:31" x14ac:dyDescent="0.3">
      <c r="O193" s="4">
        <v>188</v>
      </c>
      <c r="P193" s="5">
        <f t="shared" ca="1" si="14"/>
        <v>3</v>
      </c>
      <c r="Q193" s="5">
        <f t="shared" ca="1" si="15"/>
        <v>532</v>
      </c>
      <c r="R193" s="5">
        <f t="shared" ca="1" si="16"/>
        <v>590</v>
      </c>
      <c r="S193" s="5">
        <f t="shared" ca="1" si="17"/>
        <v>4</v>
      </c>
      <c r="T193" s="5">
        <f t="shared" ca="1" si="18"/>
        <v>594</v>
      </c>
      <c r="U193" s="5">
        <f t="shared" ca="1" si="19"/>
        <v>58</v>
      </c>
      <c r="V193" s="5">
        <f t="shared" ca="1" si="20"/>
        <v>62</v>
      </c>
      <c r="W193" s="6">
        <f ca="1">O193-MATCH(Q193,$R$6:R193,1)</f>
        <v>19</v>
      </c>
      <c r="AB193" s="4">
        <v>189</v>
      </c>
      <c r="AC193" s="47">
        <v>33.22</v>
      </c>
      <c r="AD193" s="47">
        <v>36.25</v>
      </c>
      <c r="AE193" s="44">
        <v>0.99344262295081964</v>
      </c>
    </row>
    <row r="194" spans="15:31" x14ac:dyDescent="0.3">
      <c r="O194" s="4">
        <v>189</v>
      </c>
      <c r="P194" s="5">
        <f t="shared" ca="1" si="14"/>
        <v>1</v>
      </c>
      <c r="Q194" s="5">
        <f t="shared" ca="1" si="15"/>
        <v>533</v>
      </c>
      <c r="R194" s="5">
        <f t="shared" ca="1" si="16"/>
        <v>594</v>
      </c>
      <c r="S194" s="5">
        <f t="shared" ca="1" si="17"/>
        <v>3</v>
      </c>
      <c r="T194" s="5">
        <f t="shared" ca="1" si="18"/>
        <v>597</v>
      </c>
      <c r="U194" s="5">
        <f t="shared" ca="1" si="19"/>
        <v>61</v>
      </c>
      <c r="V194" s="5">
        <f t="shared" ca="1" si="20"/>
        <v>64</v>
      </c>
      <c r="W194" s="6">
        <f ca="1">O194-MATCH(Q194,$R$6:R194,1)</f>
        <v>19</v>
      </c>
      <c r="AB194" s="4">
        <v>190</v>
      </c>
      <c r="AC194" s="47">
        <v>29.024999999999999</v>
      </c>
      <c r="AD194" s="47">
        <v>32</v>
      </c>
      <c r="AE194" s="44">
        <v>0.97861842105263153</v>
      </c>
    </row>
    <row r="195" spans="15:31" x14ac:dyDescent="0.3">
      <c r="O195" s="4">
        <v>190</v>
      </c>
      <c r="P195" s="5">
        <f t="shared" ca="1" si="14"/>
        <v>5</v>
      </c>
      <c r="Q195" s="5">
        <f t="shared" ca="1" si="15"/>
        <v>538</v>
      </c>
      <c r="R195" s="5">
        <f t="shared" ca="1" si="16"/>
        <v>597</v>
      </c>
      <c r="S195" s="5">
        <f t="shared" ca="1" si="17"/>
        <v>4</v>
      </c>
      <c r="T195" s="5">
        <f t="shared" ca="1" si="18"/>
        <v>601</v>
      </c>
      <c r="U195" s="5">
        <f t="shared" ca="1" si="19"/>
        <v>59</v>
      </c>
      <c r="V195" s="5">
        <f t="shared" ca="1" si="20"/>
        <v>63</v>
      </c>
      <c r="W195" s="6">
        <f ca="1">O195-MATCH(Q195,$R$6:R195,1)</f>
        <v>19</v>
      </c>
      <c r="AB195" s="4">
        <v>191</v>
      </c>
      <c r="AC195" s="47">
        <v>18.78</v>
      </c>
      <c r="AD195" s="47">
        <v>21.734999999999999</v>
      </c>
      <c r="AE195" s="44">
        <v>0.97044334975369462</v>
      </c>
    </row>
    <row r="196" spans="15:31" x14ac:dyDescent="0.3">
      <c r="O196" s="4">
        <v>191</v>
      </c>
      <c r="P196" s="5">
        <f t="shared" ca="1" si="14"/>
        <v>5</v>
      </c>
      <c r="Q196" s="5">
        <f t="shared" ca="1" si="15"/>
        <v>543</v>
      </c>
      <c r="R196" s="5">
        <f t="shared" ca="1" si="16"/>
        <v>601</v>
      </c>
      <c r="S196" s="5">
        <f t="shared" ca="1" si="17"/>
        <v>2</v>
      </c>
      <c r="T196" s="5">
        <f t="shared" ca="1" si="18"/>
        <v>603</v>
      </c>
      <c r="U196" s="5">
        <f t="shared" ca="1" si="19"/>
        <v>58</v>
      </c>
      <c r="V196" s="5">
        <f t="shared" ca="1" si="20"/>
        <v>60</v>
      </c>
      <c r="W196" s="6">
        <f ca="1">O196-MATCH(Q196,$R$6:R196,1)</f>
        <v>18</v>
      </c>
      <c r="AB196" s="4">
        <v>192</v>
      </c>
      <c r="AC196" s="47">
        <v>27.38</v>
      </c>
      <c r="AD196" s="47">
        <v>30.414999999999999</v>
      </c>
      <c r="AE196" s="44">
        <v>0.99345335515548283</v>
      </c>
    </row>
    <row r="197" spans="15:31" x14ac:dyDescent="0.3">
      <c r="O197" s="4">
        <v>192</v>
      </c>
      <c r="P197" s="5">
        <f t="shared" ca="1" si="14"/>
        <v>2</v>
      </c>
      <c r="Q197" s="5">
        <f t="shared" ca="1" si="15"/>
        <v>545</v>
      </c>
      <c r="R197" s="5">
        <f t="shared" ca="1" si="16"/>
        <v>603</v>
      </c>
      <c r="S197" s="5">
        <f t="shared" ca="1" si="17"/>
        <v>3</v>
      </c>
      <c r="T197" s="5">
        <f t="shared" ca="1" si="18"/>
        <v>606</v>
      </c>
      <c r="U197" s="5">
        <f t="shared" ca="1" si="19"/>
        <v>58</v>
      </c>
      <c r="V197" s="5">
        <f t="shared" ca="1" si="20"/>
        <v>61</v>
      </c>
      <c r="W197" s="6">
        <f ca="1">O197-MATCH(Q197,$R$6:R197,1)</f>
        <v>19</v>
      </c>
      <c r="AB197" s="4">
        <v>193</v>
      </c>
      <c r="AC197" s="47">
        <v>37.975000000000001</v>
      </c>
      <c r="AD197" s="47">
        <v>40.86</v>
      </c>
      <c r="AE197" s="44">
        <v>0.9948275862068966</v>
      </c>
    </row>
    <row r="198" spans="15:31" x14ac:dyDescent="0.3">
      <c r="O198" s="4">
        <v>193</v>
      </c>
      <c r="P198" s="5">
        <f t="shared" ca="1" si="14"/>
        <v>1</v>
      </c>
      <c r="Q198" s="5">
        <f t="shared" ca="1" si="15"/>
        <v>546</v>
      </c>
      <c r="R198" s="5">
        <f t="shared" ca="1" si="16"/>
        <v>606</v>
      </c>
      <c r="S198" s="5">
        <f t="shared" ca="1" si="17"/>
        <v>4</v>
      </c>
      <c r="T198" s="5">
        <f t="shared" ca="1" si="18"/>
        <v>610</v>
      </c>
      <c r="U198" s="5">
        <f t="shared" ca="1" si="19"/>
        <v>60</v>
      </c>
      <c r="V198" s="5">
        <f t="shared" ca="1" si="20"/>
        <v>64</v>
      </c>
      <c r="W198" s="6">
        <f ca="1">O198-MATCH(Q198,$R$6:R198,1)</f>
        <v>19</v>
      </c>
      <c r="AB198" s="4">
        <v>194</v>
      </c>
      <c r="AC198" s="47">
        <v>10.465</v>
      </c>
      <c r="AD198" s="47">
        <v>13.385</v>
      </c>
      <c r="AE198" s="44">
        <v>0.92993630573248409</v>
      </c>
    </row>
    <row r="199" spans="15:31" x14ac:dyDescent="0.3">
      <c r="O199" s="4">
        <v>194</v>
      </c>
      <c r="P199" s="5">
        <f t="shared" ref="P199:P205" ca="1" si="21">LOOKUP(RAND(),$C$6:$C$10,$A$6:$A$10)</f>
        <v>2</v>
      </c>
      <c r="Q199" s="5">
        <f t="shared" ref="Q199:Q205" ca="1" si="22">Q198+P199</f>
        <v>548</v>
      </c>
      <c r="R199" s="5">
        <f t="shared" ref="R199:R205" ca="1" si="23">MAX(Q199,T198)</f>
        <v>610</v>
      </c>
      <c r="S199" s="5">
        <f t="shared" ref="S199:S205" ca="1" si="24">LOOKUP(RAND(),$C$12:$C$15,$A$12:$A$15)</f>
        <v>2</v>
      </c>
      <c r="T199" s="5">
        <f t="shared" ref="T199:T205" ca="1" si="25">R199+S199</f>
        <v>612</v>
      </c>
      <c r="U199" s="5">
        <f t="shared" ref="U199:U205" ca="1" si="26">R199-Q199</f>
        <v>62</v>
      </c>
      <c r="V199" s="5">
        <f t="shared" ref="V199:V205" ca="1" si="27">U199+S199</f>
        <v>64</v>
      </c>
      <c r="W199" s="6">
        <f ca="1">O199-MATCH(Q199,$R$6:R199,1)</f>
        <v>20</v>
      </c>
      <c r="AB199" s="4">
        <v>195</v>
      </c>
      <c r="AC199" s="47">
        <v>21.484999999999999</v>
      </c>
      <c r="AD199" s="47">
        <v>24.375</v>
      </c>
      <c r="AE199" s="44">
        <v>0.98466780238500851</v>
      </c>
    </row>
    <row r="200" spans="15:31" x14ac:dyDescent="0.3">
      <c r="O200" s="4">
        <v>195</v>
      </c>
      <c r="P200" s="5">
        <f t="shared" ca="1" si="21"/>
        <v>5</v>
      </c>
      <c r="Q200" s="5">
        <f t="shared" ca="1" si="22"/>
        <v>553</v>
      </c>
      <c r="R200" s="5">
        <f t="shared" ca="1" si="23"/>
        <v>612</v>
      </c>
      <c r="S200" s="5">
        <f t="shared" ca="1" si="24"/>
        <v>1</v>
      </c>
      <c r="T200" s="5">
        <f t="shared" ca="1" si="25"/>
        <v>613</v>
      </c>
      <c r="U200" s="5">
        <f t="shared" ca="1" si="26"/>
        <v>59</v>
      </c>
      <c r="V200" s="5">
        <f t="shared" ca="1" si="27"/>
        <v>60</v>
      </c>
      <c r="W200" s="6">
        <f ca="1">O200-MATCH(Q200,$R$6:R200,1)</f>
        <v>20</v>
      </c>
      <c r="AB200" s="4">
        <v>196</v>
      </c>
      <c r="AC200" s="47">
        <v>35.335000000000001</v>
      </c>
      <c r="AD200" s="47">
        <v>38.42</v>
      </c>
      <c r="AE200" s="44">
        <v>0.98719999999999997</v>
      </c>
    </row>
    <row r="201" spans="15:31" x14ac:dyDescent="0.3">
      <c r="O201" s="4">
        <v>196</v>
      </c>
      <c r="P201" s="5">
        <f t="shared" ca="1" si="21"/>
        <v>1</v>
      </c>
      <c r="Q201" s="5">
        <f t="shared" ca="1" si="22"/>
        <v>554</v>
      </c>
      <c r="R201" s="5">
        <f t="shared" ca="1" si="23"/>
        <v>613</v>
      </c>
      <c r="S201" s="5">
        <f t="shared" ca="1" si="24"/>
        <v>4</v>
      </c>
      <c r="T201" s="5">
        <f t="shared" ca="1" si="25"/>
        <v>617</v>
      </c>
      <c r="U201" s="5">
        <f t="shared" ca="1" si="26"/>
        <v>59</v>
      </c>
      <c r="V201" s="5">
        <f t="shared" ca="1" si="27"/>
        <v>63</v>
      </c>
      <c r="W201" s="6">
        <f ca="1">O201-MATCH(Q201,$R$6:R201,1)</f>
        <v>20</v>
      </c>
      <c r="AB201" s="4">
        <v>197</v>
      </c>
      <c r="AC201" s="47">
        <v>29.33</v>
      </c>
      <c r="AD201" s="47">
        <v>32.405000000000001</v>
      </c>
      <c r="AE201" s="44">
        <v>0.98557692307692313</v>
      </c>
    </row>
    <row r="202" spans="15:31" x14ac:dyDescent="0.3">
      <c r="O202" s="4">
        <v>197</v>
      </c>
      <c r="P202" s="5">
        <f t="shared" ca="1" si="21"/>
        <v>2</v>
      </c>
      <c r="Q202" s="5">
        <f t="shared" ca="1" si="22"/>
        <v>556</v>
      </c>
      <c r="R202" s="5">
        <f t="shared" ca="1" si="23"/>
        <v>617</v>
      </c>
      <c r="S202" s="5">
        <f t="shared" ca="1" si="24"/>
        <v>2</v>
      </c>
      <c r="T202" s="5">
        <f t="shared" ca="1" si="25"/>
        <v>619</v>
      </c>
      <c r="U202" s="5">
        <f t="shared" ca="1" si="26"/>
        <v>61</v>
      </c>
      <c r="V202" s="5">
        <f t="shared" ca="1" si="27"/>
        <v>63</v>
      </c>
      <c r="W202" s="6">
        <f ca="1">O202-MATCH(Q202,$R$6:R202,1)</f>
        <v>21</v>
      </c>
      <c r="AB202" s="4">
        <v>198</v>
      </c>
      <c r="AC202" s="47">
        <v>27.06</v>
      </c>
      <c r="AD202" s="47">
        <v>30</v>
      </c>
      <c r="AE202" s="44">
        <v>0.97512437810945274</v>
      </c>
    </row>
    <row r="203" spans="15:31" x14ac:dyDescent="0.3">
      <c r="O203" s="4">
        <v>198</v>
      </c>
      <c r="P203" s="5">
        <f t="shared" ca="1" si="21"/>
        <v>4</v>
      </c>
      <c r="Q203" s="5">
        <f t="shared" ca="1" si="22"/>
        <v>560</v>
      </c>
      <c r="R203" s="5">
        <f t="shared" ca="1" si="23"/>
        <v>619</v>
      </c>
      <c r="S203" s="5">
        <f t="shared" ca="1" si="24"/>
        <v>1</v>
      </c>
      <c r="T203" s="5">
        <f t="shared" ca="1" si="25"/>
        <v>620</v>
      </c>
      <c r="U203" s="5">
        <f t="shared" ca="1" si="26"/>
        <v>59</v>
      </c>
      <c r="V203" s="5">
        <f t="shared" ca="1" si="27"/>
        <v>60</v>
      </c>
      <c r="W203" s="6">
        <f ca="1">O203-MATCH(Q203,$R$6:R203,1)</f>
        <v>21</v>
      </c>
      <c r="AB203" s="4">
        <v>199</v>
      </c>
      <c r="AC203" s="47">
        <v>30.14</v>
      </c>
      <c r="AD203" s="47">
        <v>33.204999999999998</v>
      </c>
      <c r="AE203" s="44">
        <v>0.95781249999999996</v>
      </c>
    </row>
    <row r="204" spans="15:31" ht="15" thickBot="1" x14ac:dyDescent="0.35">
      <c r="O204" s="4">
        <v>199</v>
      </c>
      <c r="P204" s="5">
        <f t="shared" ca="1" si="21"/>
        <v>1</v>
      </c>
      <c r="Q204" s="5">
        <f t="shared" ca="1" si="22"/>
        <v>561</v>
      </c>
      <c r="R204" s="5">
        <f t="shared" ca="1" si="23"/>
        <v>620</v>
      </c>
      <c r="S204" s="5">
        <f t="shared" ca="1" si="24"/>
        <v>2</v>
      </c>
      <c r="T204" s="5">
        <f t="shared" ca="1" si="25"/>
        <v>622</v>
      </c>
      <c r="U204" s="5">
        <f t="shared" ca="1" si="26"/>
        <v>59</v>
      </c>
      <c r="V204" s="5">
        <f t="shared" ca="1" si="27"/>
        <v>61</v>
      </c>
      <c r="W204" s="6">
        <f ca="1">O204-MATCH(Q204,$R$6:R204,1)</f>
        <v>21</v>
      </c>
      <c r="AB204" s="7">
        <v>200</v>
      </c>
      <c r="AC204" s="49">
        <v>45.655000000000001</v>
      </c>
      <c r="AD204" s="49">
        <v>48.814999999999998</v>
      </c>
      <c r="AE204" s="50">
        <v>0.99684542586750791</v>
      </c>
    </row>
    <row r="205" spans="15:31" ht="15" thickBot="1" x14ac:dyDescent="0.35">
      <c r="O205" s="7">
        <v>200</v>
      </c>
      <c r="P205" s="8">
        <f t="shared" ca="1" si="21"/>
        <v>5</v>
      </c>
      <c r="Q205" s="8">
        <f t="shared" ca="1" si="22"/>
        <v>566</v>
      </c>
      <c r="R205" s="8">
        <f t="shared" ca="1" si="23"/>
        <v>622</v>
      </c>
      <c r="S205" s="8">
        <f t="shared" ca="1" si="24"/>
        <v>4</v>
      </c>
      <c r="T205" s="8">
        <f t="shared" ca="1" si="25"/>
        <v>626</v>
      </c>
      <c r="U205" s="8">
        <f t="shared" ca="1" si="26"/>
        <v>56</v>
      </c>
      <c r="V205" s="8">
        <f t="shared" ca="1" si="27"/>
        <v>60</v>
      </c>
      <c r="W205" s="9">
        <f ca="1">O205-MATCH(Q205,$R$6:R205,1)</f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MacBride</dc:creator>
  <cp:lastModifiedBy>Erica MacBride</cp:lastModifiedBy>
  <dcterms:created xsi:type="dcterms:W3CDTF">2021-02-28T20:47:24Z</dcterms:created>
  <dcterms:modified xsi:type="dcterms:W3CDTF">2021-03-05T23:09:23Z</dcterms:modified>
</cp:coreProperties>
</file>