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12096" windowHeight="3852"/>
  </bookViews>
  <sheets>
    <sheet name="besoin garantie" sheetId="1" r:id="rId1"/>
    <sheet name="Garanties par besoin" sheetId="2" r:id="rId2"/>
    <sheet name="Liste des Granties" sheetId="3" r:id="rId3"/>
    <sheet name="Feuil1" sheetId="4" r:id="rId4"/>
    <sheet name="Feuil2" sheetId="5" r:id="rId5"/>
  </sheets>
  <definedNames>
    <definedName name="_xlnm._FilterDatabase" localSheetId="0" hidden="1">'besoin garantie'!$A$3:$U$359</definedName>
  </definedNames>
  <calcPr calcId="145621"/>
</workbook>
</file>

<file path=xl/calcChain.xml><?xml version="1.0" encoding="utf-8"?>
<calcChain xmlns="http://schemas.openxmlformats.org/spreadsheetml/2006/main">
  <c r="L249" i="1" l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26" i="1"/>
  <c r="L227" i="1"/>
  <c r="L228" i="1"/>
  <c r="L229" i="1"/>
  <c r="L230" i="1"/>
  <c r="L231" i="1"/>
  <c r="L232" i="1"/>
  <c r="L233" i="1"/>
  <c r="L234" i="1"/>
  <c r="L235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11" i="1"/>
  <c r="G212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67" i="1"/>
  <c r="G68" i="1"/>
  <c r="G69" i="1"/>
  <c r="G70" i="1"/>
  <c r="G71" i="1"/>
  <c r="G72" i="1"/>
  <c r="G73" i="1"/>
  <c r="G74" i="1"/>
  <c r="G75" i="1"/>
  <c r="G46" i="1"/>
  <c r="G47" i="1"/>
  <c r="G48" i="1"/>
  <c r="G49" i="1"/>
  <c r="G50" i="1"/>
  <c r="G51" i="1"/>
  <c r="G53" i="1"/>
  <c r="G54" i="1"/>
  <c r="G55" i="1"/>
  <c r="G56" i="1"/>
  <c r="G57" i="1"/>
  <c r="G58" i="1"/>
  <c r="G60" i="1"/>
  <c r="G61" i="1"/>
  <c r="G62" i="1"/>
  <c r="G63" i="1"/>
  <c r="G64" i="1"/>
  <c r="G65" i="1"/>
  <c r="G39" i="1"/>
  <c r="G40" i="1"/>
  <c r="G41" i="1"/>
  <c r="G42" i="1"/>
  <c r="G43" i="1"/>
  <c r="G44" i="1"/>
  <c r="G29" i="1"/>
  <c r="G30" i="1"/>
  <c r="G31" i="1"/>
  <c r="G32" i="1"/>
  <c r="G33" i="1"/>
  <c r="G34" i="1"/>
  <c r="G35" i="1"/>
  <c r="G36" i="1"/>
  <c r="G37" i="1"/>
  <c r="G38" i="1"/>
  <c r="G27" i="1"/>
  <c r="G2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" i="1"/>
  <c r="E358" i="1"/>
  <c r="E359" i="1"/>
  <c r="E357" i="1"/>
  <c r="E261" i="1"/>
  <c r="E262" i="1"/>
  <c r="E263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72" i="1"/>
  <c r="E173" i="1"/>
  <c r="E174" i="1"/>
  <c r="E175" i="1"/>
  <c r="E176" i="1"/>
  <c r="E177" i="1"/>
  <c r="E178" i="1"/>
  <c r="E179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8" i="1"/>
  <c r="E149" i="1"/>
  <c r="E150" i="1"/>
  <c r="E151" i="1"/>
  <c r="E152" i="1"/>
  <c r="E153" i="1"/>
  <c r="E154" i="1"/>
  <c r="E155" i="1"/>
  <c r="E156" i="1"/>
  <c r="E140" i="1"/>
  <c r="E141" i="1"/>
  <c r="E142" i="1"/>
  <c r="E143" i="1"/>
  <c r="E144" i="1"/>
  <c r="E145" i="1"/>
  <c r="E146" i="1"/>
  <c r="E147" i="1"/>
  <c r="E132" i="1"/>
  <c r="E133" i="1"/>
  <c r="E134" i="1"/>
  <c r="E135" i="1"/>
  <c r="E136" i="1"/>
  <c r="E137" i="1"/>
  <c r="E138" i="1"/>
  <c r="E139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3" i="1"/>
  <c r="E54" i="1"/>
  <c r="E55" i="1"/>
  <c r="E56" i="1"/>
  <c r="E57" i="1"/>
  <c r="E5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6" i="1"/>
  <c r="E17" i="1"/>
  <c r="E18" i="1"/>
  <c r="E19" i="1"/>
  <c r="E20" i="1"/>
  <c r="E21" i="1"/>
  <c r="E22" i="1"/>
  <c r="E23" i="1"/>
  <c r="E24" i="1"/>
  <c r="E15" i="1"/>
  <c r="E11" i="1"/>
  <c r="E12" i="1"/>
  <c r="E13" i="1"/>
  <c r="E7" i="1"/>
  <c r="E8" i="1"/>
  <c r="E9" i="1"/>
  <c r="E10" i="1"/>
  <c r="E6" i="1"/>
  <c r="E5" i="1"/>
  <c r="E4" i="1"/>
  <c r="C348" i="1"/>
  <c r="C34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9" i="1"/>
  <c r="C350" i="1"/>
  <c r="C351" i="1"/>
  <c r="C352" i="1"/>
  <c r="C353" i="1"/>
  <c r="C354" i="1"/>
  <c r="C355" i="1"/>
  <c r="C356" i="1"/>
  <c r="C357" i="1"/>
  <c r="C358" i="1"/>
  <c r="C359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6" i="1"/>
  <c r="C266" i="1"/>
  <c r="C267" i="1"/>
  <c r="C268" i="1"/>
  <c r="C269" i="1"/>
  <c r="C270" i="1"/>
  <c r="C265" i="1"/>
  <c r="C241" i="1"/>
  <c r="C243" i="1"/>
  <c r="C244" i="1"/>
  <c r="C245" i="1"/>
  <c r="C246" i="1"/>
  <c r="C247" i="1"/>
  <c r="C248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34" i="1"/>
  <c r="C135" i="1"/>
  <c r="C136" i="1"/>
  <c r="C137" i="1"/>
  <c r="C138" i="1"/>
  <c r="C139" i="1"/>
  <c r="C140" i="1"/>
  <c r="C141" i="1"/>
  <c r="C142" i="1"/>
  <c r="C143" i="1"/>
  <c r="C144" i="1"/>
  <c r="C132" i="1"/>
  <c r="C133" i="1"/>
  <c r="C123" i="1"/>
  <c r="C124" i="1"/>
  <c r="C125" i="1"/>
  <c r="C126" i="1"/>
  <c r="C127" i="1"/>
  <c r="C128" i="1"/>
  <c r="C129" i="1"/>
  <c r="C130" i="1"/>
  <c r="C131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68" i="1"/>
  <c r="C69" i="1"/>
  <c r="C70" i="1"/>
  <c r="C71" i="1"/>
  <c r="C72" i="1"/>
  <c r="C67" i="1"/>
  <c r="C61" i="1"/>
  <c r="C62" i="1"/>
  <c r="C63" i="1"/>
  <c r="C64" i="1"/>
  <c r="C65" i="1"/>
  <c r="C53" i="1"/>
  <c r="C54" i="1"/>
  <c r="C55" i="1"/>
  <c r="C56" i="1"/>
  <c r="C57" i="1"/>
  <c r="C58" i="1"/>
  <c r="C60" i="1"/>
  <c r="C47" i="1"/>
  <c r="C48" i="1"/>
  <c r="C49" i="1"/>
  <c r="C50" i="1"/>
  <c r="C51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6" i="1"/>
  <c r="C16" i="1"/>
  <c r="C17" i="1"/>
  <c r="C18" i="1"/>
  <c r="C19" i="1"/>
  <c r="C20" i="1"/>
  <c r="C21" i="1"/>
  <c r="C22" i="1"/>
  <c r="C23" i="1"/>
  <c r="C24" i="1"/>
  <c r="C25" i="1"/>
  <c r="C26" i="1"/>
  <c r="C27" i="1"/>
  <c r="C15" i="1"/>
  <c r="C5" i="1"/>
  <c r="C6" i="1"/>
  <c r="C7" i="1"/>
  <c r="C8" i="1"/>
  <c r="C9" i="1"/>
  <c r="C10" i="1"/>
  <c r="C11" i="1"/>
  <c r="C12" i="1"/>
  <c r="C13" i="1"/>
  <c r="C4" i="1"/>
  <c r="V11" i="1" l="1"/>
  <c r="C6" i="4" l="1"/>
  <c r="C7" i="4"/>
  <c r="C8" i="4"/>
  <c r="C9" i="4"/>
  <c r="C10" i="4"/>
  <c r="C11" i="4"/>
  <c r="C12" i="4"/>
  <c r="C13" i="4"/>
  <c r="C14" i="4"/>
  <c r="C15" i="4"/>
  <c r="C16" i="4"/>
  <c r="C5" i="4"/>
  <c r="V5" i="1" l="1"/>
  <c r="V6" i="1"/>
  <c r="V7" i="1"/>
  <c r="V8" i="1"/>
  <c r="V9" i="1"/>
  <c r="V10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4" i="1"/>
  <c r="W6" i="1" l="1"/>
  <c r="W7" i="1"/>
  <c r="W10" i="1"/>
  <c r="W12" i="1"/>
  <c r="W13" i="1"/>
  <c r="W14" i="1"/>
  <c r="W15" i="1"/>
  <c r="W16" i="1"/>
  <c r="W18" i="1"/>
  <c r="W19" i="1"/>
  <c r="W20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4" i="1"/>
  <c r="W55" i="1"/>
  <c r="W56" i="1"/>
  <c r="W58" i="1"/>
  <c r="W59" i="1"/>
  <c r="W60" i="1"/>
  <c r="W61" i="1"/>
  <c r="W62" i="1"/>
  <c r="W63" i="1"/>
  <c r="W64" i="1"/>
  <c r="W65" i="1"/>
  <c r="W66" i="1"/>
  <c r="W67" i="1"/>
  <c r="W68" i="1"/>
  <c r="W70" i="1"/>
  <c r="W71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90" i="1"/>
  <c r="W91" i="1"/>
  <c r="W92" i="1"/>
  <c r="W93" i="1"/>
  <c r="W94" i="1"/>
  <c r="W95" i="1"/>
  <c r="W97" i="1"/>
  <c r="W98" i="1"/>
  <c r="W99" i="1"/>
  <c r="W100" i="1"/>
  <c r="W101" i="1"/>
  <c r="W102" i="1"/>
  <c r="W103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6" i="1"/>
  <c r="W127" i="1"/>
  <c r="W128" i="1"/>
  <c r="W129" i="1"/>
  <c r="W131" i="1"/>
  <c r="W132" i="1"/>
  <c r="W133" i="1"/>
  <c r="W134" i="1"/>
  <c r="W135" i="1"/>
  <c r="W136" i="1"/>
  <c r="W138" i="1"/>
  <c r="W139" i="1"/>
  <c r="W140" i="1"/>
  <c r="W141" i="1"/>
  <c r="W142" i="1"/>
  <c r="W143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8" i="1"/>
  <c r="W199" i="1"/>
  <c r="W200" i="1"/>
  <c r="W201" i="1"/>
  <c r="W202" i="1"/>
  <c r="W203" i="1"/>
  <c r="W204" i="1"/>
  <c r="W205" i="1"/>
  <c r="W206" i="1"/>
  <c r="W207" i="1"/>
  <c r="W208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8" i="1"/>
  <c r="W239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8" i="1"/>
  <c r="W259" i="1"/>
  <c r="W260" i="1"/>
  <c r="W261" i="1"/>
  <c r="W262" i="1"/>
  <c r="W263" i="1"/>
  <c r="W264" i="1"/>
  <c r="W265" i="1"/>
  <c r="W266" i="1"/>
  <c r="W267" i="1"/>
  <c r="W268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7" i="1"/>
  <c r="W358" i="1"/>
  <c r="W359" i="1"/>
  <c r="W4" i="1"/>
  <c r="W5" i="1"/>
  <c r="W9" i="1"/>
  <c r="W11" i="1"/>
  <c r="W17" i="1"/>
  <c r="W21" i="1"/>
  <c r="W53" i="1"/>
  <c r="W57" i="1"/>
  <c r="W69" i="1"/>
  <c r="W73" i="1"/>
  <c r="W89" i="1"/>
  <c r="W105" i="1"/>
  <c r="W137" i="1"/>
  <c r="W157" i="1"/>
  <c r="W175" i="1"/>
  <c r="W197" i="1"/>
  <c r="W209" i="1"/>
  <c r="W240" i="1"/>
  <c r="W8" i="1"/>
  <c r="W72" i="1"/>
  <c r="W144" i="1"/>
  <c r="W269" i="1"/>
  <c r="A4" i="2"/>
  <c r="A5" i="2"/>
  <c r="A6" i="2"/>
  <c r="A7" i="2"/>
  <c r="A8" i="2"/>
  <c r="A9" i="2"/>
  <c r="A10" i="2"/>
  <c r="A11" i="2"/>
  <c r="A12" i="2"/>
  <c r="A15" i="2"/>
  <c r="A16" i="2"/>
  <c r="A17" i="2"/>
  <c r="A18" i="2"/>
  <c r="W88" i="1"/>
  <c r="W96" i="1"/>
  <c r="W104" i="1"/>
  <c r="W125" i="1"/>
  <c r="W130" i="1"/>
  <c r="W237" i="1"/>
  <c r="W257" i="1"/>
  <c r="W341" i="1"/>
  <c r="W356" i="1"/>
  <c r="X352" i="1" l="1"/>
  <c r="Y352" i="1"/>
  <c r="AF352" i="1" s="1"/>
  <c r="X344" i="1"/>
  <c r="Y344" i="1"/>
  <c r="X331" i="1"/>
  <c r="Y331" i="1"/>
  <c r="AF331" i="1" s="1"/>
  <c r="Y351" i="1"/>
  <c r="AF351" i="1" s="1"/>
  <c r="X351" i="1"/>
  <c r="Y343" i="1"/>
  <c r="X343" i="1"/>
  <c r="X330" i="1"/>
  <c r="Y330" i="1"/>
  <c r="X356" i="1"/>
  <c r="Y356" i="1"/>
  <c r="AF356" i="1" s="1"/>
  <c r="Y359" i="1"/>
  <c r="AF359" i="1" s="1"/>
  <c r="X359" i="1"/>
  <c r="X354" i="1"/>
  <c r="Y354" i="1"/>
  <c r="AF354" i="1" s="1"/>
  <c r="X350" i="1"/>
  <c r="Y350" i="1"/>
  <c r="X346" i="1"/>
  <c r="Y346" i="1"/>
  <c r="Y342" i="1"/>
  <c r="X342" i="1"/>
  <c r="Y337" i="1"/>
  <c r="X337" i="1"/>
  <c r="Y333" i="1"/>
  <c r="AF333" i="1" s="1"/>
  <c r="X333" i="1"/>
  <c r="X357" i="1"/>
  <c r="Y357" i="1"/>
  <c r="AF357" i="1" s="1"/>
  <c r="X348" i="1"/>
  <c r="Y348" i="1"/>
  <c r="X339" i="1"/>
  <c r="Y339" i="1"/>
  <c r="X335" i="1"/>
  <c r="Y335" i="1"/>
  <c r="Y355" i="1"/>
  <c r="AF355" i="1" s="1"/>
  <c r="X355" i="1"/>
  <c r="Y347" i="1"/>
  <c r="X347" i="1"/>
  <c r="X338" i="1"/>
  <c r="Y338" i="1"/>
  <c r="X334" i="1"/>
  <c r="Y334" i="1"/>
  <c r="AF334" i="1" s="1"/>
  <c r="Y341" i="1"/>
  <c r="X341" i="1"/>
  <c r="Y358" i="1"/>
  <c r="AF358" i="1" s="1"/>
  <c r="X358" i="1"/>
  <c r="Y353" i="1"/>
  <c r="AF353" i="1" s="1"/>
  <c r="X353" i="1"/>
  <c r="X349" i="1"/>
  <c r="Y349" i="1"/>
  <c r="Y345" i="1"/>
  <c r="X345" i="1"/>
  <c r="Y340" i="1"/>
  <c r="X340" i="1"/>
  <c r="X336" i="1"/>
  <c r="Y336" i="1"/>
  <c r="Y332" i="1"/>
  <c r="AF332" i="1" s="1"/>
  <c r="X332" i="1"/>
  <c r="Y324" i="1"/>
  <c r="X324" i="1"/>
  <c r="Y316" i="1"/>
  <c r="X316" i="1"/>
  <c r="Y308" i="1"/>
  <c r="X308" i="1"/>
  <c r="Y304" i="1"/>
  <c r="X304" i="1"/>
  <c r="Y327" i="1"/>
  <c r="X327" i="1"/>
  <c r="X319" i="1"/>
  <c r="Y319" i="1"/>
  <c r="X311" i="1"/>
  <c r="Y311" i="1"/>
  <c r="X303" i="1"/>
  <c r="Y303" i="1"/>
  <c r="X326" i="1"/>
  <c r="Y326" i="1"/>
  <c r="X322" i="1"/>
  <c r="Y322" i="1"/>
  <c r="Y318" i="1"/>
  <c r="X318" i="1"/>
  <c r="X314" i="1"/>
  <c r="Y314" i="1"/>
  <c r="Y310" i="1"/>
  <c r="X310" i="1"/>
  <c r="Y306" i="1"/>
  <c r="X306" i="1"/>
  <c r="Y302" i="1"/>
  <c r="X302" i="1"/>
  <c r="Y298" i="1"/>
  <c r="AF298" i="1" s="1"/>
  <c r="X298" i="1"/>
  <c r="X328" i="1"/>
  <c r="Y328" i="1"/>
  <c r="X320" i="1"/>
  <c r="Y320" i="1"/>
  <c r="Y312" i="1"/>
  <c r="X312" i="1"/>
  <c r="Y300" i="1"/>
  <c r="AF300" i="1" s="1"/>
  <c r="X300" i="1"/>
  <c r="Y323" i="1"/>
  <c r="X323" i="1"/>
  <c r="Y315" i="1"/>
  <c r="X315" i="1"/>
  <c r="X307" i="1"/>
  <c r="Y307" i="1"/>
  <c r="X299" i="1"/>
  <c r="Y299" i="1"/>
  <c r="AF299" i="1" s="1"/>
  <c r="X329" i="1"/>
  <c r="Y329" i="1"/>
  <c r="Y325" i="1"/>
  <c r="X325" i="1"/>
  <c r="Y321" i="1"/>
  <c r="X321" i="1"/>
  <c r="X317" i="1"/>
  <c r="Y317" i="1"/>
  <c r="X313" i="1"/>
  <c r="Y313" i="1"/>
  <c r="Y309" i="1"/>
  <c r="X309" i="1"/>
  <c r="Y305" i="1"/>
  <c r="X305" i="1"/>
  <c r="X301" i="1"/>
  <c r="Y301" i="1"/>
  <c r="Y294" i="1"/>
  <c r="AF294" i="1" s="1"/>
  <c r="X294" i="1"/>
  <c r="Y297" i="1"/>
  <c r="AF297" i="1" s="1"/>
  <c r="X297" i="1"/>
  <c r="X293" i="1"/>
  <c r="Y293" i="1"/>
  <c r="AF293" i="1" s="1"/>
  <c r="Y289" i="1"/>
  <c r="AF289" i="1" s="1"/>
  <c r="X289" i="1"/>
  <c r="X285" i="1"/>
  <c r="Y285" i="1"/>
  <c r="AF285" i="1" s="1"/>
  <c r="Y281" i="1"/>
  <c r="AF281" i="1" s="1"/>
  <c r="X281" i="1"/>
  <c r="X277" i="1"/>
  <c r="Y277" i="1"/>
  <c r="AF277" i="1" s="1"/>
  <c r="Y273" i="1"/>
  <c r="AF273" i="1" s="1"/>
  <c r="X273" i="1"/>
  <c r="Y296" i="1"/>
  <c r="AF296" i="1" s="1"/>
  <c r="X296" i="1"/>
  <c r="X292" i="1"/>
  <c r="Y292" i="1"/>
  <c r="AF292" i="1" s="1"/>
  <c r="Y288" i="1"/>
  <c r="AF288" i="1" s="1"/>
  <c r="X288" i="1"/>
  <c r="X284" i="1"/>
  <c r="Y284" i="1"/>
  <c r="AF284" i="1" s="1"/>
  <c r="Y280" i="1"/>
  <c r="AF280" i="1" s="1"/>
  <c r="X280" i="1"/>
  <c r="X276" i="1"/>
  <c r="Y276" i="1"/>
  <c r="AF276" i="1" s="1"/>
  <c r="Y272" i="1"/>
  <c r="AF272" i="1" s="1"/>
  <c r="X272" i="1"/>
  <c r="Y295" i="1"/>
  <c r="AF295" i="1" s="1"/>
  <c r="X295" i="1"/>
  <c r="Y291" i="1"/>
  <c r="AF291" i="1" s="1"/>
  <c r="X291" i="1"/>
  <c r="Y287" i="1"/>
  <c r="AF287" i="1" s="1"/>
  <c r="X287" i="1"/>
  <c r="Y283" i="1"/>
  <c r="AF283" i="1" s="1"/>
  <c r="X283" i="1"/>
  <c r="Y279" i="1"/>
  <c r="AF279" i="1" s="1"/>
  <c r="X279" i="1"/>
  <c r="Y275" i="1"/>
  <c r="AF275" i="1" s="1"/>
  <c r="X275" i="1"/>
  <c r="Y271" i="1"/>
  <c r="AF271" i="1" s="1"/>
  <c r="X271" i="1"/>
  <c r="X290" i="1"/>
  <c r="Y290" i="1"/>
  <c r="AF290" i="1" s="1"/>
  <c r="X286" i="1"/>
  <c r="Y286" i="1"/>
  <c r="AF286" i="1" s="1"/>
  <c r="X282" i="1"/>
  <c r="Y282" i="1"/>
  <c r="AF282" i="1" s="1"/>
  <c r="X278" i="1"/>
  <c r="Y278" i="1"/>
  <c r="AF278" i="1" s="1"/>
  <c r="X274" i="1"/>
  <c r="Y274" i="1"/>
  <c r="AF274" i="1" s="1"/>
  <c r="Y269" i="1"/>
  <c r="AF269" i="1" s="1"/>
  <c r="X269" i="1"/>
  <c r="Y270" i="1"/>
  <c r="AF270" i="1" s="1"/>
  <c r="X270" i="1"/>
  <c r="X244" i="1"/>
  <c r="Y244" i="1"/>
  <c r="AF244" i="1" s="1"/>
  <c r="X264" i="1"/>
  <c r="Y264" i="1"/>
  <c r="AF264" i="1" s="1"/>
  <c r="Y267" i="1"/>
  <c r="AF267" i="1" s="1"/>
  <c r="X267" i="1"/>
  <c r="Y266" i="1"/>
  <c r="AF266" i="1" s="1"/>
  <c r="X266" i="1"/>
  <c r="X268" i="1"/>
  <c r="Y268" i="1"/>
  <c r="AF268" i="1" s="1"/>
  <c r="X265" i="1"/>
  <c r="Y265" i="1"/>
  <c r="AF265" i="1" s="1"/>
  <c r="Y260" i="1"/>
  <c r="AF260" i="1" s="1"/>
  <c r="X260" i="1"/>
  <c r="Y255" i="1"/>
  <c r="AF255" i="1" s="1"/>
  <c r="X255" i="1"/>
  <c r="Y263" i="1"/>
  <c r="AF263" i="1" s="1"/>
  <c r="X263" i="1"/>
  <c r="Y259" i="1"/>
  <c r="AF259" i="1" s="1"/>
  <c r="X259" i="1"/>
  <c r="Y254" i="1"/>
  <c r="AF254" i="1" s="1"/>
  <c r="X254" i="1"/>
  <c r="Y257" i="1"/>
  <c r="AF257" i="1" s="1"/>
  <c r="X257" i="1"/>
  <c r="X262" i="1"/>
  <c r="Y262" i="1"/>
  <c r="AF262" i="1" s="1"/>
  <c r="Y258" i="1"/>
  <c r="AF258" i="1" s="1"/>
  <c r="X258" i="1"/>
  <c r="Y253" i="1"/>
  <c r="AF253" i="1" s="1"/>
  <c r="X253" i="1"/>
  <c r="X261" i="1"/>
  <c r="Y261" i="1"/>
  <c r="AF261" i="1" s="1"/>
  <c r="Y256" i="1"/>
  <c r="AF256" i="1" s="1"/>
  <c r="X256" i="1"/>
  <c r="Y247" i="1"/>
  <c r="AF247" i="1" s="1"/>
  <c r="X247" i="1"/>
  <c r="Y246" i="1"/>
  <c r="AF246" i="1" s="1"/>
  <c r="X246" i="1"/>
  <c r="Y249" i="1"/>
  <c r="AF249" i="1" s="1"/>
  <c r="X249" i="1"/>
  <c r="Y245" i="1"/>
  <c r="AF245" i="1" s="1"/>
  <c r="X245" i="1"/>
  <c r="Y251" i="1"/>
  <c r="AF251" i="1" s="1"/>
  <c r="X251" i="1"/>
  <c r="Y250" i="1"/>
  <c r="AF250" i="1" s="1"/>
  <c r="X250" i="1"/>
  <c r="Y252" i="1"/>
  <c r="AF252" i="1" s="1"/>
  <c r="X252" i="1"/>
  <c r="Y248" i="1"/>
  <c r="AF248" i="1" s="1"/>
  <c r="X248" i="1"/>
  <c r="X209" i="1"/>
  <c r="Y209" i="1"/>
  <c r="X234" i="1"/>
  <c r="Y234" i="1"/>
  <c r="AF234" i="1" s="1"/>
  <c r="Y226" i="1"/>
  <c r="AF226" i="1" s="1"/>
  <c r="X226" i="1"/>
  <c r="Y222" i="1"/>
  <c r="AF222" i="1" s="1"/>
  <c r="X222" i="1"/>
  <c r="Y218" i="1"/>
  <c r="AF218" i="1" s="1"/>
  <c r="X218" i="1"/>
  <c r="Y214" i="1"/>
  <c r="AF214" i="1" s="1"/>
  <c r="X214" i="1"/>
  <c r="Y210" i="1"/>
  <c r="X210" i="1"/>
  <c r="X205" i="1"/>
  <c r="Y205" i="1"/>
  <c r="X201" i="1"/>
  <c r="Y201" i="1"/>
  <c r="X243" i="1"/>
  <c r="Y243" i="1"/>
  <c r="AF243" i="1" s="1"/>
  <c r="Y238" i="1"/>
  <c r="AF238" i="1" s="1"/>
  <c r="X238" i="1"/>
  <c r="X233" i="1"/>
  <c r="Y233" i="1"/>
  <c r="AF233" i="1" s="1"/>
  <c r="Y229" i="1"/>
  <c r="AF229" i="1" s="1"/>
  <c r="X229" i="1"/>
  <c r="Y225" i="1"/>
  <c r="AF225" i="1" s="1"/>
  <c r="X225" i="1"/>
  <c r="Y221" i="1"/>
  <c r="AF221" i="1" s="1"/>
  <c r="X221" i="1"/>
  <c r="Y217" i="1"/>
  <c r="AF217" i="1" s="1"/>
  <c r="X217" i="1"/>
  <c r="Y213" i="1"/>
  <c r="AF213" i="1" s="1"/>
  <c r="X213" i="1"/>
  <c r="Y208" i="1"/>
  <c r="X208" i="1"/>
  <c r="Y204" i="1"/>
  <c r="X204" i="1"/>
  <c r="Y200" i="1"/>
  <c r="X200" i="1"/>
  <c r="Y242" i="1"/>
  <c r="AF242" i="1" s="1"/>
  <c r="X242" i="1"/>
  <c r="Y236" i="1"/>
  <c r="AF236" i="1" s="1"/>
  <c r="X236" i="1"/>
  <c r="Y232" i="1"/>
  <c r="AF232" i="1" s="1"/>
  <c r="X232" i="1"/>
  <c r="Y228" i="1"/>
  <c r="AF228" i="1" s="1"/>
  <c r="X228" i="1"/>
  <c r="Y224" i="1"/>
  <c r="AF224" i="1" s="1"/>
  <c r="X224" i="1"/>
  <c r="Y220" i="1"/>
  <c r="AF220" i="1" s="1"/>
  <c r="X220" i="1"/>
  <c r="X216" i="1"/>
  <c r="Y216" i="1"/>
  <c r="AF216" i="1" s="1"/>
  <c r="Y212" i="1"/>
  <c r="AF212" i="1" s="1"/>
  <c r="X212" i="1"/>
  <c r="X207" i="1"/>
  <c r="Y207" i="1"/>
  <c r="Y203" i="1"/>
  <c r="X203" i="1"/>
  <c r="X199" i="1"/>
  <c r="Y199" i="1"/>
  <c r="X237" i="1"/>
  <c r="Y237" i="1"/>
  <c r="AF237" i="1" s="1"/>
  <c r="X239" i="1"/>
  <c r="Y239" i="1"/>
  <c r="AF239" i="1" s="1"/>
  <c r="Y230" i="1"/>
  <c r="AF230" i="1" s="1"/>
  <c r="X230" i="1"/>
  <c r="Y240" i="1"/>
  <c r="AF240" i="1" s="1"/>
  <c r="X240" i="1"/>
  <c r="X241" i="1"/>
  <c r="Y241" i="1"/>
  <c r="AF241" i="1" s="1"/>
  <c r="X235" i="1"/>
  <c r="Y235" i="1"/>
  <c r="AF235" i="1" s="1"/>
  <c r="Y231" i="1"/>
  <c r="AF231" i="1" s="1"/>
  <c r="X231" i="1"/>
  <c r="Y227" i="1"/>
  <c r="AF227" i="1" s="1"/>
  <c r="X227" i="1"/>
  <c r="Y223" i="1"/>
  <c r="AF223" i="1" s="1"/>
  <c r="X223" i="1"/>
  <c r="Y219" i="1"/>
  <c r="AF219" i="1" s="1"/>
  <c r="X219" i="1"/>
  <c r="Y215" i="1"/>
  <c r="AF215" i="1" s="1"/>
  <c r="X215" i="1"/>
  <c r="Y211" i="1"/>
  <c r="AF211" i="1" s="1"/>
  <c r="X211" i="1"/>
  <c r="X206" i="1"/>
  <c r="Y206" i="1"/>
  <c r="Y202" i="1"/>
  <c r="X202" i="1"/>
  <c r="X198" i="1"/>
  <c r="Y198" i="1"/>
  <c r="X189" i="1"/>
  <c r="Y189" i="1"/>
  <c r="X181" i="1"/>
  <c r="Y181" i="1"/>
  <c r="Y196" i="1"/>
  <c r="X196" i="1"/>
  <c r="X188" i="1"/>
  <c r="Y188" i="1"/>
  <c r="X180" i="1"/>
  <c r="Y180" i="1"/>
  <c r="X197" i="1"/>
  <c r="Y197" i="1"/>
  <c r="Y195" i="1"/>
  <c r="X195" i="1"/>
  <c r="Y191" i="1"/>
  <c r="X191" i="1"/>
  <c r="Y187" i="1"/>
  <c r="X187" i="1"/>
  <c r="Y183" i="1"/>
  <c r="X183" i="1"/>
  <c r="X193" i="1"/>
  <c r="Y193" i="1"/>
  <c r="X185" i="1"/>
  <c r="Y185" i="1"/>
  <c r="Y192" i="1"/>
  <c r="X192" i="1"/>
  <c r="Y184" i="1"/>
  <c r="X184" i="1"/>
  <c r="Y194" i="1"/>
  <c r="X194" i="1"/>
  <c r="Y190" i="1"/>
  <c r="X190" i="1"/>
  <c r="Y186" i="1"/>
  <c r="X186" i="1"/>
  <c r="Y182" i="1"/>
  <c r="X182" i="1"/>
  <c r="X174" i="1"/>
  <c r="Y174" i="1"/>
  <c r="Y166" i="1"/>
  <c r="X166" i="1"/>
  <c r="Y158" i="1"/>
  <c r="X158" i="1"/>
  <c r="Y153" i="1"/>
  <c r="X153" i="1"/>
  <c r="Y145" i="1"/>
  <c r="X145" i="1"/>
  <c r="Y175" i="1"/>
  <c r="X175" i="1"/>
  <c r="Y178" i="1"/>
  <c r="X178" i="1"/>
  <c r="Y173" i="1"/>
  <c r="AE173" i="1" s="1"/>
  <c r="X173" i="1"/>
  <c r="Y169" i="1"/>
  <c r="X169" i="1"/>
  <c r="Y165" i="1"/>
  <c r="X165" i="1"/>
  <c r="Y161" i="1"/>
  <c r="X161" i="1"/>
  <c r="Y156" i="1"/>
  <c r="X156" i="1"/>
  <c r="Y152" i="1"/>
  <c r="X152" i="1"/>
  <c r="X148" i="1"/>
  <c r="Y148" i="1"/>
  <c r="Y157" i="1"/>
  <c r="X157" i="1"/>
  <c r="Y177" i="1"/>
  <c r="X177" i="1"/>
  <c r="Y172" i="1"/>
  <c r="X172" i="1"/>
  <c r="Y168" i="1"/>
  <c r="X168" i="1"/>
  <c r="Y164" i="1"/>
  <c r="X164" i="1"/>
  <c r="Y160" i="1"/>
  <c r="X160" i="1"/>
  <c r="Y155" i="1"/>
  <c r="X155" i="1"/>
  <c r="X151" i="1"/>
  <c r="Y151" i="1"/>
  <c r="X147" i="1"/>
  <c r="Y147" i="1"/>
  <c r="Y179" i="1"/>
  <c r="X179" i="1"/>
  <c r="Y170" i="1"/>
  <c r="X170" i="1"/>
  <c r="Y162" i="1"/>
  <c r="X162" i="1"/>
  <c r="X149" i="1"/>
  <c r="Y149" i="1"/>
  <c r="Y176" i="1"/>
  <c r="X176" i="1"/>
  <c r="Y171" i="1"/>
  <c r="X171" i="1"/>
  <c r="Y167" i="1"/>
  <c r="X167" i="1"/>
  <c r="Y163" i="1"/>
  <c r="X163" i="1"/>
  <c r="Y159" i="1"/>
  <c r="X159" i="1"/>
  <c r="X154" i="1"/>
  <c r="Y154" i="1"/>
  <c r="Y150" i="1"/>
  <c r="X150" i="1"/>
  <c r="Y146" i="1"/>
  <c r="X146" i="1"/>
  <c r="X137" i="1"/>
  <c r="Y137" i="1"/>
  <c r="Y141" i="1"/>
  <c r="X141" i="1"/>
  <c r="X135" i="1"/>
  <c r="Y135" i="1"/>
  <c r="X143" i="1"/>
  <c r="Y143" i="1"/>
  <c r="Y139" i="1"/>
  <c r="X139" i="1"/>
  <c r="X134" i="1"/>
  <c r="Y134" i="1"/>
  <c r="X144" i="1"/>
  <c r="Y144" i="1"/>
  <c r="Y136" i="1"/>
  <c r="X136" i="1"/>
  <c r="Y140" i="1"/>
  <c r="X140" i="1"/>
  <c r="Y142" i="1"/>
  <c r="X142" i="1"/>
  <c r="X138" i="1"/>
  <c r="Y138" i="1"/>
  <c r="X132" i="1"/>
  <c r="Y132" i="1"/>
  <c r="X133" i="1"/>
  <c r="Y133" i="1"/>
  <c r="Y125" i="1"/>
  <c r="AD125" i="1" s="1"/>
  <c r="X125" i="1"/>
  <c r="Y124" i="1"/>
  <c r="X124" i="1"/>
  <c r="Y128" i="1"/>
  <c r="X128" i="1"/>
  <c r="Y123" i="1"/>
  <c r="X123" i="1"/>
  <c r="X127" i="1"/>
  <c r="Y127" i="1"/>
  <c r="X129" i="1"/>
  <c r="Y129" i="1"/>
  <c r="AC129" i="1" s="1"/>
  <c r="X130" i="1"/>
  <c r="Y130" i="1"/>
  <c r="Y131" i="1"/>
  <c r="X131" i="1"/>
  <c r="X126" i="1"/>
  <c r="Y126" i="1"/>
  <c r="Y105" i="1"/>
  <c r="X105" i="1"/>
  <c r="Y117" i="1"/>
  <c r="AB117" i="1" s="1"/>
  <c r="X117" i="1"/>
  <c r="Y109" i="1"/>
  <c r="X109" i="1"/>
  <c r="X99" i="1"/>
  <c r="Y99" i="1"/>
  <c r="Y116" i="1"/>
  <c r="X116" i="1"/>
  <c r="X108" i="1"/>
  <c r="Y108" i="1"/>
  <c r="X98" i="1"/>
  <c r="Y98" i="1"/>
  <c r="Y104" i="1"/>
  <c r="X104" i="1"/>
  <c r="Y119" i="1"/>
  <c r="X119" i="1"/>
  <c r="Y115" i="1"/>
  <c r="X115" i="1"/>
  <c r="Y111" i="1"/>
  <c r="X111" i="1"/>
  <c r="X107" i="1"/>
  <c r="Y107" i="1"/>
  <c r="Y101" i="1"/>
  <c r="X101" i="1"/>
  <c r="Y97" i="1"/>
  <c r="X97" i="1"/>
  <c r="Y92" i="1"/>
  <c r="X92" i="1"/>
  <c r="Y121" i="1"/>
  <c r="AA121" i="1" s="1"/>
  <c r="X121" i="1"/>
  <c r="Y113" i="1"/>
  <c r="AD113" i="1" s="1"/>
  <c r="X113" i="1"/>
  <c r="X103" i="1"/>
  <c r="Y103" i="1"/>
  <c r="Y94" i="1"/>
  <c r="X94" i="1"/>
  <c r="Y120" i="1"/>
  <c r="X120" i="1"/>
  <c r="Y112" i="1"/>
  <c r="X112" i="1"/>
  <c r="Y102" i="1"/>
  <c r="X102" i="1"/>
  <c r="X93" i="1"/>
  <c r="Y93" i="1"/>
  <c r="X96" i="1"/>
  <c r="Y96" i="1"/>
  <c r="Y122" i="1"/>
  <c r="X122" i="1"/>
  <c r="X118" i="1"/>
  <c r="Y118" i="1"/>
  <c r="Y114" i="1"/>
  <c r="X114" i="1"/>
  <c r="X110" i="1"/>
  <c r="Y110" i="1"/>
  <c r="X106" i="1"/>
  <c r="Y106" i="1"/>
  <c r="X100" i="1"/>
  <c r="Y100" i="1"/>
  <c r="X95" i="1"/>
  <c r="Y95" i="1"/>
  <c r="Y91" i="1"/>
  <c r="X91" i="1"/>
  <c r="X85" i="1"/>
  <c r="Y85" i="1"/>
  <c r="X81" i="1"/>
  <c r="Y81" i="1"/>
  <c r="X88" i="1"/>
  <c r="Y88" i="1"/>
  <c r="Y90" i="1"/>
  <c r="X90" i="1"/>
  <c r="X80" i="1"/>
  <c r="Y80" i="1"/>
  <c r="X89" i="1"/>
  <c r="Y89" i="1"/>
  <c r="X87" i="1"/>
  <c r="Y87" i="1"/>
  <c r="X83" i="1"/>
  <c r="Y83" i="1"/>
  <c r="X79" i="1"/>
  <c r="Y79" i="1"/>
  <c r="X75" i="1"/>
  <c r="Y75" i="1"/>
  <c r="Y77" i="1"/>
  <c r="X77" i="1"/>
  <c r="X84" i="1"/>
  <c r="Y84" i="1"/>
  <c r="Y76" i="1"/>
  <c r="X76" i="1"/>
  <c r="Y73" i="1"/>
  <c r="X73" i="1"/>
  <c r="Y86" i="1"/>
  <c r="X86" i="1"/>
  <c r="Y82" i="1"/>
  <c r="X82" i="1"/>
  <c r="Y78" i="1"/>
  <c r="X78" i="1"/>
  <c r="Y74" i="1"/>
  <c r="X74" i="1"/>
  <c r="Y69" i="1"/>
  <c r="X69" i="1"/>
  <c r="Y70" i="1"/>
  <c r="X70" i="1"/>
  <c r="X71" i="1"/>
  <c r="Y71" i="1"/>
  <c r="Y72" i="1"/>
  <c r="X72" i="1"/>
  <c r="X68" i="1"/>
  <c r="Y68" i="1"/>
  <c r="Y64" i="1"/>
  <c r="X64" i="1"/>
  <c r="X67" i="1"/>
  <c r="Y67" i="1"/>
  <c r="Y63" i="1"/>
  <c r="AF63" i="1" s="1"/>
  <c r="X63" i="1"/>
  <c r="Y66" i="1"/>
  <c r="X66" i="1"/>
  <c r="Y62" i="1"/>
  <c r="AF62" i="1" s="1"/>
  <c r="X62" i="1"/>
  <c r="Y65" i="1"/>
  <c r="X65" i="1"/>
  <c r="X53" i="1"/>
  <c r="Y53" i="1"/>
  <c r="AF53" i="1" s="1"/>
  <c r="Y55" i="1"/>
  <c r="AF55" i="1" s="1"/>
  <c r="X55" i="1"/>
  <c r="Y59" i="1"/>
  <c r="AF59" i="1" s="1"/>
  <c r="X59" i="1"/>
  <c r="X54" i="1"/>
  <c r="Y54" i="1"/>
  <c r="AF54" i="1" s="1"/>
  <c r="Y58" i="1"/>
  <c r="AF58" i="1" s="1"/>
  <c r="X58" i="1"/>
  <c r="X52" i="1"/>
  <c r="Y52" i="1"/>
  <c r="AF52" i="1" s="1"/>
  <c r="Y60" i="1"/>
  <c r="AF60" i="1" s="1"/>
  <c r="X60" i="1"/>
  <c r="X57" i="1"/>
  <c r="Y57" i="1"/>
  <c r="AF57" i="1" s="1"/>
  <c r="X61" i="1"/>
  <c r="Y61" i="1"/>
  <c r="AF61" i="1" s="1"/>
  <c r="Y56" i="1"/>
  <c r="AF56" i="1" s="1"/>
  <c r="X56" i="1"/>
  <c r="Y50" i="1"/>
  <c r="AF50" i="1" s="1"/>
  <c r="X50" i="1"/>
  <c r="Y42" i="1"/>
  <c r="AF42" i="1" s="1"/>
  <c r="X42" i="1"/>
  <c r="X38" i="1"/>
  <c r="Y38" i="1"/>
  <c r="AF38" i="1" s="1"/>
  <c r="X30" i="1"/>
  <c r="Y30" i="1"/>
  <c r="AF30" i="1" s="1"/>
  <c r="X49" i="1"/>
  <c r="Y49" i="1"/>
  <c r="AF49" i="1" s="1"/>
  <c r="X45" i="1"/>
  <c r="Y45" i="1"/>
  <c r="AF45" i="1" s="1"/>
  <c r="X41" i="1"/>
  <c r="Y41" i="1"/>
  <c r="AF41" i="1" s="1"/>
  <c r="X37" i="1"/>
  <c r="Y37" i="1"/>
  <c r="AF37" i="1" s="1"/>
  <c r="X33" i="1"/>
  <c r="Y33" i="1"/>
  <c r="AF33" i="1" s="1"/>
  <c r="X29" i="1"/>
  <c r="Y29" i="1"/>
  <c r="AF29" i="1" s="1"/>
  <c r="Y48" i="1"/>
  <c r="AF48" i="1" s="1"/>
  <c r="X48" i="1"/>
  <c r="Y44" i="1"/>
  <c r="AF44" i="1" s="1"/>
  <c r="X44" i="1"/>
  <c r="Y40" i="1"/>
  <c r="AF40" i="1" s="1"/>
  <c r="X40" i="1"/>
  <c r="Y36" i="1"/>
  <c r="AF36" i="1" s="1"/>
  <c r="X36" i="1"/>
  <c r="Y32" i="1"/>
  <c r="AF32" i="1" s="1"/>
  <c r="X32" i="1"/>
  <c r="Y28" i="1"/>
  <c r="AF28" i="1" s="1"/>
  <c r="X28" i="1"/>
  <c r="X46" i="1"/>
  <c r="Y46" i="1"/>
  <c r="AF46" i="1" s="1"/>
  <c r="Y34" i="1"/>
  <c r="AF34" i="1" s="1"/>
  <c r="X34" i="1"/>
  <c r="Y51" i="1"/>
  <c r="AF51" i="1" s="1"/>
  <c r="X51" i="1"/>
  <c r="X47" i="1"/>
  <c r="Y47" i="1"/>
  <c r="AF47" i="1" s="1"/>
  <c r="X43" i="1"/>
  <c r="Y43" i="1"/>
  <c r="AF43" i="1" s="1"/>
  <c r="X39" i="1"/>
  <c r="Y39" i="1"/>
  <c r="AF39" i="1" s="1"/>
  <c r="X35" i="1"/>
  <c r="Y35" i="1"/>
  <c r="AF35" i="1" s="1"/>
  <c r="Y31" i="1"/>
  <c r="AF31" i="1" s="1"/>
  <c r="X31" i="1"/>
  <c r="Y22" i="1"/>
  <c r="AF22" i="1" s="1"/>
  <c r="X22" i="1"/>
  <c r="Y21" i="1"/>
  <c r="AF21" i="1" s="1"/>
  <c r="X21" i="1"/>
  <c r="X20" i="1"/>
  <c r="Y20" i="1"/>
  <c r="AF20" i="1" s="1"/>
  <c r="Y17" i="1"/>
  <c r="AF17" i="1" s="1"/>
  <c r="X17" i="1"/>
  <c r="X24" i="1"/>
  <c r="Y24" i="1"/>
  <c r="AF24" i="1" s="1"/>
  <c r="X19" i="1"/>
  <c r="Y19" i="1"/>
  <c r="AF19" i="1" s="1"/>
  <c r="Y26" i="1"/>
  <c r="AF26" i="1" s="1"/>
  <c r="X26" i="1"/>
  <c r="Y25" i="1"/>
  <c r="AF25" i="1" s="1"/>
  <c r="X25" i="1"/>
  <c r="X27" i="1"/>
  <c r="Y27" i="1"/>
  <c r="AF27" i="1" s="1"/>
  <c r="X23" i="1"/>
  <c r="Y23" i="1"/>
  <c r="AF23" i="1" s="1"/>
  <c r="Y18" i="1"/>
  <c r="AF18" i="1" s="1"/>
  <c r="X18" i="1"/>
  <c r="X16" i="1"/>
  <c r="Y16" i="1"/>
  <c r="AF16" i="1" s="1"/>
  <c r="Y14" i="1"/>
  <c r="AF14" i="1" s="1"/>
  <c r="X14" i="1"/>
  <c r="Y15" i="1"/>
  <c r="AF15" i="1" s="1"/>
  <c r="X15" i="1"/>
  <c r="Y8" i="1"/>
  <c r="AF8" i="1" s="1"/>
  <c r="X8" i="1"/>
  <c r="Y9" i="1"/>
  <c r="AF9" i="1" s="1"/>
  <c r="X9" i="1"/>
  <c r="Y12" i="1"/>
  <c r="AF12" i="1" s="1"/>
  <c r="X12" i="1"/>
  <c r="Y5" i="1"/>
  <c r="AF5" i="1" s="1"/>
  <c r="X5" i="1"/>
  <c r="Y10" i="1"/>
  <c r="AF10" i="1" s="1"/>
  <c r="X10" i="1"/>
  <c r="X7" i="1"/>
  <c r="Y7" i="1"/>
  <c r="AF7" i="1" s="1"/>
  <c r="X11" i="1"/>
  <c r="Y11" i="1"/>
  <c r="AF11" i="1" s="1"/>
  <c r="Y13" i="1"/>
  <c r="AF13" i="1" s="1"/>
  <c r="X13" i="1"/>
  <c r="Y6" i="1"/>
  <c r="AF6" i="1" s="1"/>
  <c r="X6" i="1"/>
  <c r="Y4" i="1"/>
  <c r="AF4" i="1" s="1"/>
  <c r="X4" i="1"/>
  <c r="AE117" i="1"/>
  <c r="AB121" i="1"/>
  <c r="AB173" i="1" l="1"/>
  <c r="Z359" i="1"/>
  <c r="AC173" i="1"/>
  <c r="AB245" i="1"/>
  <c r="AC113" i="1"/>
  <c r="AB40" i="1"/>
  <c r="AC121" i="1"/>
  <c r="AD121" i="1"/>
  <c r="Z345" i="1"/>
  <c r="AF345" i="1"/>
  <c r="Z341" i="1"/>
  <c r="AF341" i="1"/>
  <c r="AF348" i="1"/>
  <c r="Z348" i="1"/>
  <c r="AF344" i="1"/>
  <c r="Z344" i="1"/>
  <c r="Z340" i="1"/>
  <c r="AF340" i="1"/>
  <c r="AF347" i="1"/>
  <c r="Z347" i="1"/>
  <c r="Z342" i="1"/>
  <c r="AF342" i="1"/>
  <c r="AF337" i="1"/>
  <c r="Z337" i="1"/>
  <c r="Z343" i="1"/>
  <c r="AF343" i="1"/>
  <c r="Z349" i="1"/>
  <c r="AF349" i="1"/>
  <c r="Z335" i="1"/>
  <c r="AF335" i="1"/>
  <c r="AF350" i="1"/>
  <c r="Z350" i="1"/>
  <c r="Z330" i="1"/>
  <c r="AF330" i="1"/>
  <c r="Z336" i="1"/>
  <c r="AF336" i="1"/>
  <c r="Z338" i="1"/>
  <c r="AF338" i="1"/>
  <c r="Z339" i="1"/>
  <c r="AF339" i="1"/>
  <c r="Z346" i="1"/>
  <c r="AF346" i="1"/>
  <c r="AF301" i="1"/>
  <c r="Z301" i="1"/>
  <c r="AF317" i="1"/>
  <c r="Z317" i="1"/>
  <c r="AF314" i="1"/>
  <c r="Z314" i="1"/>
  <c r="AF303" i="1"/>
  <c r="Z303" i="1"/>
  <c r="AF315" i="1"/>
  <c r="Z315" i="1"/>
  <c r="AF304" i="1"/>
  <c r="Z304" i="1"/>
  <c r="AF313" i="1"/>
  <c r="Z313" i="1"/>
  <c r="AF329" i="1"/>
  <c r="Z329" i="1"/>
  <c r="AF307" i="1"/>
  <c r="Z307" i="1"/>
  <c r="AF328" i="1"/>
  <c r="Z328" i="1"/>
  <c r="AF326" i="1"/>
  <c r="Z326" i="1"/>
  <c r="AF311" i="1"/>
  <c r="Z311" i="1"/>
  <c r="AF320" i="1"/>
  <c r="Z320" i="1"/>
  <c r="AF322" i="1"/>
  <c r="Z322" i="1"/>
  <c r="AF319" i="1"/>
  <c r="Z319" i="1"/>
  <c r="AF309" i="1"/>
  <c r="Z309" i="1"/>
  <c r="Z325" i="1"/>
  <c r="AF325" i="1"/>
  <c r="AF306" i="1"/>
  <c r="Z306" i="1"/>
  <c r="AF316" i="1"/>
  <c r="Z316" i="1"/>
  <c r="AF305" i="1"/>
  <c r="Z305" i="1"/>
  <c r="AF321" i="1"/>
  <c r="Z321" i="1"/>
  <c r="AF323" i="1"/>
  <c r="Z323" i="1"/>
  <c r="AF312" i="1"/>
  <c r="Z312" i="1"/>
  <c r="AF302" i="1"/>
  <c r="Z302" i="1"/>
  <c r="AF310" i="1"/>
  <c r="Z310" i="1"/>
  <c r="AF318" i="1"/>
  <c r="Z318" i="1"/>
  <c r="AF327" i="1"/>
  <c r="Z327" i="1"/>
  <c r="AF308" i="1"/>
  <c r="Z308" i="1"/>
  <c r="AF324" i="1"/>
  <c r="Z324" i="1"/>
  <c r="Z245" i="1"/>
  <c r="AC245" i="1"/>
  <c r="AA245" i="1"/>
  <c r="AD245" i="1"/>
  <c r="AE245" i="1"/>
  <c r="AF206" i="1"/>
  <c r="Z206" i="1"/>
  <c r="AF200" i="1"/>
  <c r="Z200" i="1"/>
  <c r="AF208" i="1"/>
  <c r="Z208" i="1"/>
  <c r="AF199" i="1"/>
  <c r="Z199" i="1"/>
  <c r="AF207" i="1"/>
  <c r="Z207" i="1"/>
  <c r="AF201" i="1"/>
  <c r="Z201" i="1"/>
  <c r="AF209" i="1"/>
  <c r="Z209" i="1"/>
  <c r="AF198" i="1"/>
  <c r="Z198" i="1"/>
  <c r="AF205" i="1"/>
  <c r="Z205" i="1"/>
  <c r="AF203" i="1"/>
  <c r="Z203" i="1"/>
  <c r="AF202" i="1"/>
  <c r="Z202" i="1"/>
  <c r="AF204" i="1"/>
  <c r="Z204" i="1"/>
  <c r="AF210" i="1"/>
  <c r="Z210" i="1"/>
  <c r="AF193" i="1"/>
  <c r="Z193" i="1"/>
  <c r="Z180" i="1"/>
  <c r="AF180" i="1"/>
  <c r="Z189" i="1"/>
  <c r="AF189" i="1"/>
  <c r="Z186" i="1"/>
  <c r="AF186" i="1"/>
  <c r="AF194" i="1"/>
  <c r="Z194" i="1"/>
  <c r="AF192" i="1"/>
  <c r="Z192" i="1"/>
  <c r="AF187" i="1"/>
  <c r="Z187" i="1"/>
  <c r="Z195" i="1"/>
  <c r="AF195" i="1"/>
  <c r="Z196" i="1"/>
  <c r="AF196" i="1"/>
  <c r="AF185" i="1"/>
  <c r="Z185" i="1"/>
  <c r="Z197" i="1"/>
  <c r="AF197" i="1"/>
  <c r="Z188" i="1"/>
  <c r="AF188" i="1"/>
  <c r="Z181" i="1"/>
  <c r="AF181" i="1"/>
  <c r="Z182" i="1"/>
  <c r="AF182" i="1"/>
  <c r="AF190" i="1"/>
  <c r="Z190" i="1"/>
  <c r="AF184" i="1"/>
  <c r="Z184" i="1"/>
  <c r="Z183" i="1"/>
  <c r="AF183" i="1"/>
  <c r="Z191" i="1"/>
  <c r="AF191" i="1"/>
  <c r="AF171" i="1"/>
  <c r="Z171" i="1"/>
  <c r="AF170" i="1"/>
  <c r="Z170" i="1"/>
  <c r="AF155" i="1"/>
  <c r="Z155" i="1"/>
  <c r="Z164" i="1"/>
  <c r="AF164" i="1"/>
  <c r="Z157" i="1"/>
  <c r="AF157" i="1"/>
  <c r="AF161" i="1"/>
  <c r="Z161" i="1"/>
  <c r="AF178" i="1"/>
  <c r="Z178" i="1"/>
  <c r="AF158" i="1"/>
  <c r="Z158" i="1"/>
  <c r="Z151" i="1"/>
  <c r="AF151" i="1"/>
  <c r="Z148" i="1"/>
  <c r="AF148" i="1"/>
  <c r="Z150" i="1"/>
  <c r="AF150" i="1"/>
  <c r="AF159" i="1"/>
  <c r="Z159" i="1"/>
  <c r="AF167" i="1"/>
  <c r="Z167" i="1"/>
  <c r="Z176" i="1"/>
  <c r="AF176" i="1"/>
  <c r="AF162" i="1"/>
  <c r="Z162" i="1"/>
  <c r="Z179" i="1"/>
  <c r="AF179" i="1"/>
  <c r="AF160" i="1"/>
  <c r="Z160" i="1"/>
  <c r="AF168" i="1"/>
  <c r="Z168" i="1"/>
  <c r="Z177" i="1"/>
  <c r="AF177" i="1"/>
  <c r="AF156" i="1"/>
  <c r="Z156" i="1"/>
  <c r="AF165" i="1"/>
  <c r="Z165" i="1"/>
  <c r="AF173" i="1"/>
  <c r="Z173" i="1"/>
  <c r="Z175" i="1"/>
  <c r="AF175" i="1"/>
  <c r="AF153" i="1"/>
  <c r="Z153" i="1"/>
  <c r="Z166" i="1"/>
  <c r="AF166" i="1"/>
  <c r="Z146" i="1"/>
  <c r="AF146" i="1"/>
  <c r="Z163" i="1"/>
  <c r="AF163" i="1"/>
  <c r="AF172" i="1"/>
  <c r="Z172" i="1"/>
  <c r="Z152" i="1"/>
  <c r="AF152" i="1"/>
  <c r="Z169" i="1"/>
  <c r="AF169" i="1"/>
  <c r="Z145" i="1"/>
  <c r="AF145" i="1"/>
  <c r="Z154" i="1"/>
  <c r="AF154" i="1"/>
  <c r="AF149" i="1"/>
  <c r="Z149" i="1"/>
  <c r="Z147" i="1"/>
  <c r="AF147" i="1"/>
  <c r="Z174" i="1"/>
  <c r="AF174" i="1"/>
  <c r="AF134" i="1"/>
  <c r="Z134" i="1"/>
  <c r="AF136" i="1"/>
  <c r="Z136" i="1"/>
  <c r="AF141" i="1"/>
  <c r="Z141" i="1"/>
  <c r="Z138" i="1"/>
  <c r="AF138" i="1"/>
  <c r="Z144" i="1"/>
  <c r="AF144" i="1"/>
  <c r="Z135" i="1"/>
  <c r="AF135" i="1"/>
  <c r="AF137" i="1"/>
  <c r="Z137" i="1"/>
  <c r="AF143" i="1"/>
  <c r="Z143" i="1"/>
  <c r="Z142" i="1"/>
  <c r="AF142" i="1"/>
  <c r="Z140" i="1"/>
  <c r="AF140" i="1"/>
  <c r="AF139" i="1"/>
  <c r="Z139" i="1"/>
  <c r="AF132" i="1"/>
  <c r="Z132" i="1"/>
  <c r="AF133" i="1"/>
  <c r="Z133" i="1"/>
  <c r="Z125" i="1"/>
  <c r="AF125" i="1"/>
  <c r="AE125" i="1"/>
  <c r="AC125" i="1"/>
  <c r="AF129" i="1"/>
  <c r="Z129" i="1"/>
  <c r="AF131" i="1"/>
  <c r="Z131" i="1"/>
  <c r="AF123" i="1"/>
  <c r="Z123" i="1"/>
  <c r="AF124" i="1"/>
  <c r="Z124" i="1"/>
  <c r="AF128" i="1"/>
  <c r="Z128" i="1"/>
  <c r="AF126" i="1"/>
  <c r="Z126" i="1"/>
  <c r="AF130" i="1"/>
  <c r="Z130" i="1"/>
  <c r="Z127" i="1"/>
  <c r="AF127" i="1"/>
  <c r="Z122" i="1"/>
  <c r="AF122" i="1"/>
  <c r="Z94" i="1"/>
  <c r="AF94" i="1"/>
  <c r="Z92" i="1"/>
  <c r="AF92" i="1"/>
  <c r="Z111" i="1"/>
  <c r="AF111" i="1"/>
  <c r="Z109" i="1"/>
  <c r="AF109" i="1"/>
  <c r="Z100" i="1"/>
  <c r="AF100" i="1"/>
  <c r="Z118" i="1"/>
  <c r="AF118" i="1"/>
  <c r="Z103" i="1"/>
  <c r="AF103" i="1"/>
  <c r="Z108" i="1"/>
  <c r="AF108" i="1"/>
  <c r="Z91" i="1"/>
  <c r="AF91" i="1"/>
  <c r="Z102" i="1"/>
  <c r="AF102" i="1"/>
  <c r="Z120" i="1"/>
  <c r="AF120" i="1"/>
  <c r="Z121" i="1"/>
  <c r="AF121" i="1"/>
  <c r="Z97" i="1"/>
  <c r="AF97" i="1"/>
  <c r="AF115" i="1"/>
  <c r="Z115" i="1"/>
  <c r="AF104" i="1"/>
  <c r="Z104" i="1"/>
  <c r="Z117" i="1"/>
  <c r="AF117" i="1"/>
  <c r="Z114" i="1"/>
  <c r="AF114" i="1"/>
  <c r="Z112" i="1"/>
  <c r="AF112" i="1"/>
  <c r="AF113" i="1"/>
  <c r="Z113" i="1"/>
  <c r="Z101" i="1"/>
  <c r="AF101" i="1"/>
  <c r="AF119" i="1"/>
  <c r="Z119" i="1"/>
  <c r="AF116" i="1"/>
  <c r="Z116" i="1"/>
  <c r="Z105" i="1"/>
  <c r="AF105" i="1"/>
  <c r="AF110" i="1"/>
  <c r="Z110" i="1"/>
  <c r="AF96" i="1"/>
  <c r="Z96" i="1"/>
  <c r="Z107" i="1"/>
  <c r="AF107" i="1"/>
  <c r="AF99" i="1"/>
  <c r="Z99" i="1"/>
  <c r="AC109" i="1"/>
  <c r="Z95" i="1"/>
  <c r="AF95" i="1"/>
  <c r="Z106" i="1"/>
  <c r="AF106" i="1"/>
  <c r="Z93" i="1"/>
  <c r="AF93" i="1"/>
  <c r="Z98" i="1"/>
  <c r="AF98" i="1"/>
  <c r="AF86" i="1"/>
  <c r="Z86" i="1"/>
  <c r="AF77" i="1"/>
  <c r="AD77" i="1"/>
  <c r="AE77" i="1"/>
  <c r="AC77" i="1"/>
  <c r="Z77" i="1"/>
  <c r="AA77" i="1"/>
  <c r="AB77" i="1"/>
  <c r="AA75" i="1"/>
  <c r="Z75" i="1"/>
  <c r="AC75" i="1"/>
  <c r="AB75" i="1"/>
  <c r="AF75" i="1"/>
  <c r="AE75" i="1"/>
  <c r="AD75" i="1"/>
  <c r="Z89" i="1"/>
  <c r="AF89" i="1"/>
  <c r="Z81" i="1"/>
  <c r="AF81" i="1"/>
  <c r="AB81" i="1"/>
  <c r="AF74" i="1"/>
  <c r="Z74" i="1"/>
  <c r="AC74" i="1"/>
  <c r="AE74" i="1"/>
  <c r="AB74" i="1"/>
  <c r="AA74" i="1"/>
  <c r="AD74" i="1"/>
  <c r="Z82" i="1"/>
  <c r="AF82" i="1"/>
  <c r="AB82" i="1"/>
  <c r="Z73" i="1"/>
  <c r="AC73" i="1"/>
  <c r="AF73" i="1"/>
  <c r="AB73" i="1"/>
  <c r="AE73" i="1"/>
  <c r="AA73" i="1"/>
  <c r="AD73" i="1"/>
  <c r="Z90" i="1"/>
  <c r="AF90" i="1"/>
  <c r="AA78" i="1"/>
  <c r="AD78" i="1"/>
  <c r="AF78" i="1"/>
  <c r="AE78" i="1"/>
  <c r="AC78" i="1"/>
  <c r="Z78" i="1"/>
  <c r="AB78" i="1"/>
  <c r="AD76" i="1"/>
  <c r="Z76" i="1"/>
  <c r="AA76" i="1"/>
  <c r="AE76" i="1"/>
  <c r="AC76" i="1"/>
  <c r="AF76" i="1"/>
  <c r="AB76" i="1"/>
  <c r="AF84" i="1"/>
  <c r="Z84" i="1"/>
  <c r="Z83" i="1"/>
  <c r="AF83" i="1"/>
  <c r="AE79" i="1"/>
  <c r="AB79" i="1"/>
  <c r="AA79" i="1"/>
  <c r="AF79" i="1"/>
  <c r="Z79" i="1"/>
  <c r="AD79" i="1"/>
  <c r="AC79" i="1"/>
  <c r="Z87" i="1"/>
  <c r="AF87" i="1"/>
  <c r="AA80" i="1"/>
  <c r="AB80" i="1"/>
  <c r="Z80" i="1"/>
  <c r="AF80" i="1"/>
  <c r="AF88" i="1"/>
  <c r="Z88" i="1"/>
  <c r="AF85" i="1"/>
  <c r="Z85" i="1"/>
  <c r="AD72" i="1"/>
  <c r="AE72" i="1"/>
  <c r="Z72" i="1"/>
  <c r="AF72" i="1"/>
  <c r="AC72" i="1"/>
  <c r="AB72" i="1"/>
  <c r="AA72" i="1"/>
  <c r="AE70" i="1"/>
  <c r="AD70" i="1"/>
  <c r="Z70" i="1"/>
  <c r="AA70" i="1"/>
  <c r="AB70" i="1"/>
  <c r="AC70" i="1"/>
  <c r="AF70" i="1"/>
  <c r="AE69" i="1"/>
  <c r="AF69" i="1"/>
  <c r="AD69" i="1"/>
  <c r="Z69" i="1"/>
  <c r="AB69" i="1"/>
  <c r="AA69" i="1"/>
  <c r="AC69" i="1"/>
  <c r="AD71" i="1"/>
  <c r="AA71" i="1"/>
  <c r="AC71" i="1"/>
  <c r="Z71" i="1"/>
  <c r="AE71" i="1"/>
  <c r="AF71" i="1"/>
  <c r="AB71" i="1"/>
  <c r="AD65" i="1"/>
  <c r="AC65" i="1"/>
  <c r="AF65" i="1"/>
  <c r="AA65" i="1"/>
  <c r="AE65" i="1"/>
  <c r="AB65" i="1"/>
  <c r="AE66" i="1"/>
  <c r="AC66" i="1"/>
  <c r="AA66" i="1"/>
  <c r="AB66" i="1"/>
  <c r="AF66" i="1"/>
  <c r="AD66" i="1"/>
  <c r="AC64" i="1"/>
  <c r="AF64" i="1"/>
  <c r="AC67" i="1"/>
  <c r="AE67" i="1"/>
  <c r="AF67" i="1"/>
  <c r="AB67" i="1"/>
  <c r="AD67" i="1"/>
  <c r="AA67" i="1"/>
  <c r="AE68" i="1"/>
  <c r="AF68" i="1"/>
  <c r="AC68" i="1"/>
  <c r="AB68" i="1"/>
  <c r="AA68" i="1"/>
  <c r="AD68" i="1"/>
  <c r="AC40" i="1"/>
  <c r="AB109" i="1"/>
  <c r="AA125" i="1"/>
  <c r="AD173" i="1"/>
  <c r="AB125" i="1"/>
  <c r="AA359" i="1"/>
  <c r="AA113" i="1"/>
  <c r="AA173" i="1"/>
  <c r="AC117" i="1"/>
  <c r="AE113" i="1"/>
  <c r="AB113" i="1"/>
  <c r="Z40" i="1"/>
  <c r="AA117" i="1"/>
  <c r="AE129" i="1"/>
  <c r="AC359" i="1"/>
  <c r="AD40" i="1"/>
  <c r="AD109" i="1"/>
  <c r="AB129" i="1"/>
  <c r="AD117" i="1"/>
  <c r="AA40" i="1"/>
  <c r="AD359" i="1"/>
  <c r="AA109" i="1"/>
  <c r="AE121" i="1"/>
  <c r="AD129" i="1"/>
  <c r="AE109" i="1"/>
  <c r="AE359" i="1"/>
  <c r="AE40" i="1"/>
  <c r="AB359" i="1"/>
  <c r="AA129" i="1"/>
  <c r="AE93" i="1"/>
  <c r="AD93" i="1"/>
  <c r="AB93" i="1"/>
  <c r="AC93" i="1"/>
  <c r="AA93" i="1"/>
  <c r="AE6" i="1"/>
  <c r="AD6" i="1"/>
  <c r="AC6" i="1"/>
  <c r="AB6" i="1"/>
  <c r="Z6" i="1"/>
  <c r="AA6" i="1"/>
  <c r="AE183" i="1"/>
  <c r="AC183" i="1"/>
  <c r="AD183" i="1"/>
  <c r="AB183" i="1"/>
  <c r="AA183" i="1"/>
  <c r="AE238" i="1"/>
  <c r="AC238" i="1"/>
  <c r="AD238" i="1"/>
  <c r="AB238" i="1"/>
  <c r="Z238" i="1"/>
  <c r="AA238" i="1"/>
  <c r="AE259" i="1"/>
  <c r="AD259" i="1"/>
  <c r="AC259" i="1"/>
  <c r="Z259" i="1"/>
  <c r="AA259" i="1"/>
  <c r="AB259" i="1"/>
  <c r="AE345" i="1"/>
  <c r="AD345" i="1"/>
  <c r="AC345" i="1"/>
  <c r="AB345" i="1"/>
  <c r="AA345" i="1"/>
  <c r="AD86" i="1"/>
  <c r="AE86" i="1"/>
  <c r="AC86" i="1"/>
  <c r="AB86" i="1"/>
  <c r="AA86" i="1"/>
  <c r="AD118" i="1"/>
  <c r="AE118" i="1"/>
  <c r="AC118" i="1"/>
  <c r="AB118" i="1"/>
  <c r="AA118" i="1"/>
  <c r="AE155" i="1"/>
  <c r="AC155" i="1"/>
  <c r="AD155" i="1"/>
  <c r="AA155" i="1"/>
  <c r="AB155" i="1"/>
  <c r="AE219" i="1"/>
  <c r="AC219" i="1"/>
  <c r="AD219" i="1"/>
  <c r="Z219" i="1"/>
  <c r="AA219" i="1"/>
  <c r="AB219" i="1"/>
  <c r="AC262" i="1"/>
  <c r="AB262" i="1"/>
  <c r="AE262" i="1"/>
  <c r="AD262" i="1"/>
  <c r="Z262" i="1"/>
  <c r="AA262" i="1"/>
  <c r="AE305" i="1"/>
  <c r="AD305" i="1"/>
  <c r="AB305" i="1"/>
  <c r="AC305" i="1"/>
  <c r="AA305" i="1"/>
  <c r="AE120" i="1"/>
  <c r="AD120" i="1"/>
  <c r="AB120" i="1"/>
  <c r="AA120" i="1"/>
  <c r="AC120" i="1"/>
  <c r="AE332" i="1"/>
  <c r="AD332" i="1"/>
  <c r="AC332" i="1"/>
  <c r="Z332" i="1"/>
  <c r="AA332" i="1"/>
  <c r="AB332" i="1"/>
  <c r="AE300" i="1"/>
  <c r="AD300" i="1"/>
  <c r="Z300" i="1"/>
  <c r="AA300" i="1"/>
  <c r="AC300" i="1"/>
  <c r="AB300" i="1"/>
  <c r="AE268" i="1"/>
  <c r="AD268" i="1"/>
  <c r="AC268" i="1"/>
  <c r="Z268" i="1"/>
  <c r="AA268" i="1"/>
  <c r="AB268" i="1"/>
  <c r="AE236" i="1"/>
  <c r="AD236" i="1"/>
  <c r="Z236" i="1"/>
  <c r="AA236" i="1"/>
  <c r="AB236" i="1"/>
  <c r="AC236" i="1"/>
  <c r="AE204" i="1"/>
  <c r="AD204" i="1"/>
  <c r="AC204" i="1"/>
  <c r="AA204" i="1"/>
  <c r="AB204" i="1"/>
  <c r="AE172" i="1"/>
  <c r="AD172" i="1"/>
  <c r="AB172" i="1"/>
  <c r="AA172" i="1"/>
  <c r="AC172" i="1"/>
  <c r="AE140" i="1"/>
  <c r="AD140" i="1"/>
  <c r="AB140" i="1"/>
  <c r="AC140" i="1"/>
  <c r="AA140" i="1"/>
  <c r="AE59" i="1"/>
  <c r="Z59" i="1"/>
  <c r="AA59" i="1"/>
  <c r="AD59" i="1"/>
  <c r="AC59" i="1"/>
  <c r="AB59" i="1"/>
  <c r="AE210" i="1"/>
  <c r="AC210" i="1"/>
  <c r="AB210" i="1"/>
  <c r="AA210" i="1"/>
  <c r="AD210" i="1"/>
  <c r="AE178" i="1"/>
  <c r="AC178" i="1"/>
  <c r="AD178" i="1"/>
  <c r="AB178" i="1"/>
  <c r="AA178" i="1"/>
  <c r="AE146" i="1"/>
  <c r="AC146" i="1"/>
  <c r="AB146" i="1"/>
  <c r="AA146" i="1"/>
  <c r="AD146" i="1"/>
  <c r="Z65" i="1"/>
  <c r="AE83" i="1"/>
  <c r="AC83" i="1"/>
  <c r="AB83" i="1"/>
  <c r="AA83" i="1"/>
  <c r="AD83" i="1"/>
  <c r="AE209" i="1"/>
  <c r="AD209" i="1"/>
  <c r="AC209" i="1"/>
  <c r="AB209" i="1"/>
  <c r="AA209" i="1"/>
  <c r="AE327" i="1"/>
  <c r="AD327" i="1"/>
  <c r="AC327" i="1"/>
  <c r="AA327" i="1"/>
  <c r="AB327" i="1"/>
  <c r="AE301" i="1"/>
  <c r="AD301" i="1"/>
  <c r="AC301" i="1"/>
  <c r="AB301" i="1"/>
  <c r="AA301" i="1"/>
  <c r="AE258" i="1"/>
  <c r="AC258" i="1"/>
  <c r="AB258" i="1"/>
  <c r="AD258" i="1"/>
  <c r="Z258" i="1"/>
  <c r="AA258" i="1"/>
  <c r="AE213" i="1"/>
  <c r="AC213" i="1"/>
  <c r="AD213" i="1"/>
  <c r="AB213" i="1"/>
  <c r="Z213" i="1"/>
  <c r="AA213" i="1"/>
  <c r="AD24" i="1"/>
  <c r="AE24" i="1"/>
  <c r="AC24" i="1"/>
  <c r="AB24" i="1"/>
  <c r="Z24" i="1"/>
  <c r="AA24" i="1"/>
  <c r="AC234" i="1"/>
  <c r="AB234" i="1"/>
  <c r="AE234" i="1"/>
  <c r="AD234" i="1"/>
  <c r="Z234" i="1"/>
  <c r="AA234" i="1"/>
  <c r="AE349" i="1"/>
  <c r="AC349" i="1"/>
  <c r="AD349" i="1"/>
  <c r="AB349" i="1"/>
  <c r="AA349" i="1"/>
  <c r="AE161" i="1"/>
  <c r="AC161" i="1"/>
  <c r="AD161" i="1"/>
  <c r="AB161" i="1"/>
  <c r="AA161" i="1"/>
  <c r="AE88" i="1"/>
  <c r="AB88" i="1"/>
  <c r="AA88" i="1"/>
  <c r="AD88" i="1"/>
  <c r="AC88" i="1"/>
  <c r="AE261" i="1"/>
  <c r="AC261" i="1"/>
  <c r="AB261" i="1"/>
  <c r="Z261" i="1"/>
  <c r="AA261" i="1"/>
  <c r="AD261" i="1"/>
  <c r="AE274" i="1"/>
  <c r="AC274" i="1"/>
  <c r="AB274" i="1"/>
  <c r="AD274" i="1"/>
  <c r="Z274" i="1"/>
  <c r="AA274" i="1"/>
  <c r="AD97" i="1"/>
  <c r="AE97" i="1"/>
  <c r="AC97" i="1"/>
  <c r="AB97" i="1"/>
  <c r="AA97" i="1"/>
  <c r="AE14" i="1"/>
  <c r="AB14" i="1"/>
  <c r="AC14" i="1"/>
  <c r="Z14" i="1"/>
  <c r="AA14" i="1"/>
  <c r="AD14" i="1"/>
  <c r="AE191" i="1"/>
  <c r="AC191" i="1"/>
  <c r="AD191" i="1"/>
  <c r="AA191" i="1"/>
  <c r="AB191" i="1"/>
  <c r="AE243" i="1"/>
  <c r="AD243" i="1"/>
  <c r="Z243" i="1"/>
  <c r="AA243" i="1"/>
  <c r="AC243" i="1"/>
  <c r="AB243" i="1"/>
  <c r="AE265" i="1"/>
  <c r="AD265" i="1"/>
  <c r="AC265" i="1"/>
  <c r="AB265" i="1"/>
  <c r="Z265" i="1"/>
  <c r="AA265" i="1"/>
  <c r="AE307" i="1"/>
  <c r="AD307" i="1"/>
  <c r="AA307" i="1"/>
  <c r="AC307" i="1"/>
  <c r="AB307" i="1"/>
  <c r="AE350" i="1"/>
  <c r="AD350" i="1"/>
  <c r="AB350" i="1"/>
  <c r="AA350" i="1"/>
  <c r="AC350" i="1"/>
  <c r="AD90" i="1"/>
  <c r="AE90" i="1"/>
  <c r="AC90" i="1"/>
  <c r="AA90" i="1"/>
  <c r="AB90" i="1"/>
  <c r="AD122" i="1"/>
  <c r="AE122" i="1"/>
  <c r="AC122" i="1"/>
  <c r="AA122" i="1"/>
  <c r="AB122" i="1"/>
  <c r="AE131" i="1"/>
  <c r="AD131" i="1"/>
  <c r="AB131" i="1"/>
  <c r="AC131" i="1"/>
  <c r="AA131" i="1"/>
  <c r="AE195" i="1"/>
  <c r="AD195" i="1"/>
  <c r="AC195" i="1"/>
  <c r="AA195" i="1"/>
  <c r="AB195" i="1"/>
  <c r="AE225" i="1"/>
  <c r="AC225" i="1"/>
  <c r="AB225" i="1"/>
  <c r="AD225" i="1"/>
  <c r="Z225" i="1"/>
  <c r="AA225" i="1"/>
  <c r="AE267" i="1"/>
  <c r="AC267" i="1"/>
  <c r="Z267" i="1"/>
  <c r="AA267" i="1"/>
  <c r="AD267" i="1"/>
  <c r="AB267" i="1"/>
  <c r="AE310" i="1"/>
  <c r="AC310" i="1"/>
  <c r="AB310" i="1"/>
  <c r="AA310" i="1"/>
  <c r="AD310" i="1"/>
  <c r="AE353" i="1"/>
  <c r="AC353" i="1"/>
  <c r="AB353" i="1"/>
  <c r="AD353" i="1"/>
  <c r="Z353" i="1"/>
  <c r="AA353" i="1"/>
  <c r="AE344" i="1"/>
  <c r="AD344" i="1"/>
  <c r="AA344" i="1"/>
  <c r="AB344" i="1"/>
  <c r="AC344" i="1"/>
  <c r="AE312" i="1"/>
  <c r="AD312" i="1"/>
  <c r="AA312" i="1"/>
  <c r="AB312" i="1"/>
  <c r="AC312" i="1"/>
  <c r="AE296" i="1"/>
  <c r="AD296" i="1"/>
  <c r="AC296" i="1"/>
  <c r="Z296" i="1"/>
  <c r="AA296" i="1"/>
  <c r="AB296" i="1"/>
  <c r="AE264" i="1"/>
  <c r="AD264" i="1"/>
  <c r="Z264" i="1"/>
  <c r="AA264" i="1"/>
  <c r="AB264" i="1"/>
  <c r="AC264" i="1"/>
  <c r="AE232" i="1"/>
  <c r="AD232" i="1"/>
  <c r="AC232" i="1"/>
  <c r="Z232" i="1"/>
  <c r="AA232" i="1"/>
  <c r="AB232" i="1"/>
  <c r="AE200" i="1"/>
  <c r="AD200" i="1"/>
  <c r="AA200" i="1"/>
  <c r="AC200" i="1"/>
  <c r="AB200" i="1"/>
  <c r="AE168" i="1"/>
  <c r="AD168" i="1"/>
  <c r="AB168" i="1"/>
  <c r="AC168" i="1"/>
  <c r="AA168" i="1"/>
  <c r="AE136" i="1"/>
  <c r="AD136" i="1"/>
  <c r="AB136" i="1"/>
  <c r="AA136" i="1"/>
  <c r="AC136" i="1"/>
  <c r="AE55" i="1"/>
  <c r="AD55" i="1"/>
  <c r="AC55" i="1"/>
  <c r="AB55" i="1"/>
  <c r="Z55" i="1"/>
  <c r="AA55" i="1"/>
  <c r="AD23" i="1"/>
  <c r="AC23" i="1"/>
  <c r="Z23" i="1"/>
  <c r="AA23" i="1"/>
  <c r="AE23" i="1"/>
  <c r="AB23" i="1"/>
  <c r="AE206" i="1"/>
  <c r="AC206" i="1"/>
  <c r="AD206" i="1"/>
  <c r="AB206" i="1"/>
  <c r="AA206" i="1"/>
  <c r="AE174" i="1"/>
  <c r="AC174" i="1"/>
  <c r="AD174" i="1"/>
  <c r="AB174" i="1"/>
  <c r="AA174" i="1"/>
  <c r="AE142" i="1"/>
  <c r="AC142" i="1"/>
  <c r="AD142" i="1"/>
  <c r="AB142" i="1"/>
  <c r="AA142" i="1"/>
  <c r="AE61" i="1"/>
  <c r="AD61" i="1"/>
  <c r="AC61" i="1"/>
  <c r="AB61" i="1"/>
  <c r="Z61" i="1"/>
  <c r="AA61" i="1"/>
  <c r="AE13" i="1"/>
  <c r="AD13" i="1"/>
  <c r="AC13" i="1"/>
  <c r="AB13" i="1"/>
  <c r="Z13" i="1"/>
  <c r="AA13" i="1"/>
  <c r="AE103" i="1"/>
  <c r="AD103" i="1"/>
  <c r="AC103" i="1"/>
  <c r="AB103" i="1"/>
  <c r="AA103" i="1"/>
  <c r="AD12" i="1"/>
  <c r="AE12" i="1"/>
  <c r="AB12" i="1"/>
  <c r="AC12" i="1"/>
  <c r="Z12" i="1"/>
  <c r="AA12" i="1"/>
  <c r="AE229" i="1"/>
  <c r="AD229" i="1"/>
  <c r="AB229" i="1"/>
  <c r="AC229" i="1"/>
  <c r="Z229" i="1"/>
  <c r="AA229" i="1"/>
  <c r="AC341" i="1"/>
  <c r="AD341" i="1"/>
  <c r="AB341" i="1"/>
  <c r="AA341" i="1"/>
  <c r="AE341" i="1"/>
  <c r="AE290" i="1"/>
  <c r="AC290" i="1"/>
  <c r="AB290" i="1"/>
  <c r="AD290" i="1"/>
  <c r="Z290" i="1"/>
  <c r="AA290" i="1"/>
  <c r="AE197" i="1"/>
  <c r="AC197" i="1"/>
  <c r="AB197" i="1"/>
  <c r="AD197" i="1"/>
  <c r="AA197" i="1"/>
  <c r="AC177" i="1"/>
  <c r="AE177" i="1"/>
  <c r="AD177" i="1"/>
  <c r="AB177" i="1"/>
  <c r="AA177" i="1"/>
  <c r="AE306" i="1"/>
  <c r="AC306" i="1"/>
  <c r="AD306" i="1"/>
  <c r="AB306" i="1"/>
  <c r="AA306" i="1"/>
  <c r="AE253" i="1"/>
  <c r="AC253" i="1"/>
  <c r="AB253" i="1"/>
  <c r="AD253" i="1"/>
  <c r="Z253" i="1"/>
  <c r="AA253" i="1"/>
  <c r="AB330" i="1"/>
  <c r="AE330" i="1"/>
  <c r="AD330" i="1"/>
  <c r="AA330" i="1"/>
  <c r="AC330" i="1"/>
  <c r="AE89" i="1"/>
  <c r="AD89" i="1"/>
  <c r="AC89" i="1"/>
  <c r="AB89" i="1"/>
  <c r="AA89" i="1"/>
  <c r="AE105" i="1"/>
  <c r="AD105" i="1"/>
  <c r="AC105" i="1"/>
  <c r="AB105" i="1"/>
  <c r="AA105" i="1"/>
  <c r="AE62" i="1"/>
  <c r="AD62" i="1"/>
  <c r="AC62" i="1"/>
  <c r="AB62" i="1"/>
  <c r="Z62" i="1"/>
  <c r="AA62" i="1"/>
  <c r="AE143" i="1"/>
  <c r="AC143" i="1"/>
  <c r="AD143" i="1"/>
  <c r="AA143" i="1"/>
  <c r="AB143" i="1"/>
  <c r="AE175" i="1"/>
  <c r="AC175" i="1"/>
  <c r="AA175" i="1"/>
  <c r="AD175" i="1"/>
  <c r="AB175" i="1"/>
  <c r="AE207" i="1"/>
  <c r="AC207" i="1"/>
  <c r="AD207" i="1"/>
  <c r="AA207" i="1"/>
  <c r="AB207" i="1"/>
  <c r="AE233" i="1"/>
  <c r="AD233" i="1"/>
  <c r="AC233" i="1"/>
  <c r="AB233" i="1"/>
  <c r="Z233" i="1"/>
  <c r="AA233" i="1"/>
  <c r="AE254" i="1"/>
  <c r="AC254" i="1"/>
  <c r="AD254" i="1"/>
  <c r="AB254" i="1"/>
  <c r="Z254" i="1"/>
  <c r="AA254" i="1"/>
  <c r="AE275" i="1"/>
  <c r="AD275" i="1"/>
  <c r="AC275" i="1"/>
  <c r="Z275" i="1"/>
  <c r="AA275" i="1"/>
  <c r="AB275" i="1"/>
  <c r="AE297" i="1"/>
  <c r="AD297" i="1"/>
  <c r="AC297" i="1"/>
  <c r="AB297" i="1"/>
  <c r="Z297" i="1"/>
  <c r="AA297" i="1"/>
  <c r="AE318" i="1"/>
  <c r="AD318" i="1"/>
  <c r="AB318" i="1"/>
  <c r="AA318" i="1"/>
  <c r="AC318" i="1"/>
  <c r="AE339" i="1"/>
  <c r="AD339" i="1"/>
  <c r="AA339" i="1"/>
  <c r="AC339" i="1"/>
  <c r="AB339" i="1"/>
  <c r="AE108" i="1"/>
  <c r="AD108" i="1"/>
  <c r="AB108" i="1"/>
  <c r="AA108" i="1"/>
  <c r="AC108" i="1"/>
  <c r="AD82" i="1"/>
  <c r="AE82" i="1"/>
  <c r="AC82" i="1"/>
  <c r="AA82" i="1"/>
  <c r="AD98" i="1"/>
  <c r="AE98" i="1"/>
  <c r="AC98" i="1"/>
  <c r="AB98" i="1"/>
  <c r="AA98" i="1"/>
  <c r="AD114" i="1"/>
  <c r="AE114" i="1"/>
  <c r="AC114" i="1"/>
  <c r="AB114" i="1"/>
  <c r="AA114" i="1"/>
  <c r="AD130" i="1"/>
  <c r="AE130" i="1"/>
  <c r="AC130" i="1"/>
  <c r="AB130" i="1"/>
  <c r="AA130" i="1"/>
  <c r="Z66" i="1"/>
  <c r="AE147" i="1"/>
  <c r="AD147" i="1"/>
  <c r="AC147" i="1"/>
  <c r="AB147" i="1"/>
  <c r="AA147" i="1"/>
  <c r="AE179" i="1"/>
  <c r="AD179" i="1"/>
  <c r="AB179" i="1"/>
  <c r="AA179" i="1"/>
  <c r="AC179" i="1"/>
  <c r="AE211" i="1"/>
  <c r="AD211" i="1"/>
  <c r="AC211" i="1"/>
  <c r="Z211" i="1"/>
  <c r="AA211" i="1"/>
  <c r="AB211" i="1"/>
  <c r="AE235" i="1"/>
  <c r="AD235" i="1"/>
  <c r="AC235" i="1"/>
  <c r="Z235" i="1"/>
  <c r="AA235" i="1"/>
  <c r="AB235" i="1"/>
  <c r="AE257" i="1"/>
  <c r="AD257" i="1"/>
  <c r="AB257" i="1"/>
  <c r="AC257" i="1"/>
  <c r="Z257" i="1"/>
  <c r="AA257" i="1"/>
  <c r="AE278" i="1"/>
  <c r="AC278" i="1"/>
  <c r="AD278" i="1"/>
  <c r="AB278" i="1"/>
  <c r="Z278" i="1"/>
  <c r="AA278" i="1"/>
  <c r="AE299" i="1"/>
  <c r="AD299" i="1"/>
  <c r="Z299" i="1"/>
  <c r="AA299" i="1"/>
  <c r="AC299" i="1"/>
  <c r="AB299" i="1"/>
  <c r="AE321" i="1"/>
  <c r="AC321" i="1"/>
  <c r="AD321" i="1"/>
  <c r="AB321" i="1"/>
  <c r="AA321" i="1"/>
  <c r="AE342" i="1"/>
  <c r="AD342" i="1"/>
  <c r="AB342" i="1"/>
  <c r="AC342" i="1"/>
  <c r="AA342" i="1"/>
  <c r="AE112" i="1"/>
  <c r="AB112" i="1"/>
  <c r="AD112" i="1"/>
  <c r="AC112" i="1"/>
  <c r="AA112" i="1"/>
  <c r="AD352" i="1"/>
  <c r="AE352" i="1"/>
  <c r="Z352" i="1"/>
  <c r="AA352" i="1"/>
  <c r="AC352" i="1"/>
  <c r="AB352" i="1"/>
  <c r="AD320" i="1"/>
  <c r="AA320" i="1"/>
  <c r="AE320" i="1"/>
  <c r="AC320" i="1"/>
  <c r="AB320" i="1"/>
  <c r="AE304" i="1"/>
  <c r="AD304" i="1"/>
  <c r="AC304" i="1"/>
  <c r="AA304" i="1"/>
  <c r="AB304" i="1"/>
  <c r="AD288" i="1"/>
  <c r="Z288" i="1"/>
  <c r="AA288" i="1"/>
  <c r="AE288" i="1"/>
  <c r="AC288" i="1"/>
  <c r="AB288" i="1"/>
  <c r="AE272" i="1"/>
  <c r="AD272" i="1"/>
  <c r="Z272" i="1"/>
  <c r="AA272" i="1"/>
  <c r="AC272" i="1"/>
  <c r="AB272" i="1"/>
  <c r="AD256" i="1"/>
  <c r="Z256" i="1"/>
  <c r="AA256" i="1"/>
  <c r="AC256" i="1"/>
  <c r="AB256" i="1"/>
  <c r="AE256" i="1"/>
  <c r="AE240" i="1"/>
  <c r="AD240" i="1"/>
  <c r="AC240" i="1"/>
  <c r="Z240" i="1"/>
  <c r="AA240" i="1"/>
  <c r="AB240" i="1"/>
  <c r="AD224" i="1"/>
  <c r="Z224" i="1"/>
  <c r="AA224" i="1"/>
  <c r="AC224" i="1"/>
  <c r="AB224" i="1"/>
  <c r="AE224" i="1"/>
  <c r="AE208" i="1"/>
  <c r="AD208" i="1"/>
  <c r="AA208" i="1"/>
  <c r="AB208" i="1"/>
  <c r="AC208" i="1"/>
  <c r="AD192" i="1"/>
  <c r="AA192" i="1"/>
  <c r="AE192" i="1"/>
  <c r="AC192" i="1"/>
  <c r="AB192" i="1"/>
  <c r="AE176" i="1"/>
  <c r="AD176" i="1"/>
  <c r="AB176" i="1"/>
  <c r="AC176" i="1"/>
  <c r="AA176" i="1"/>
  <c r="AD160" i="1"/>
  <c r="AB160" i="1"/>
  <c r="AA160" i="1"/>
  <c r="AE160" i="1"/>
  <c r="AC160" i="1"/>
  <c r="AE144" i="1"/>
  <c r="AD144" i="1"/>
  <c r="AB144" i="1"/>
  <c r="AA144" i="1"/>
  <c r="AC144" i="1"/>
  <c r="AE119" i="1"/>
  <c r="AC119" i="1"/>
  <c r="AB119" i="1"/>
  <c r="AA119" i="1"/>
  <c r="AD119" i="1"/>
  <c r="AE63" i="1"/>
  <c r="AD63" i="1"/>
  <c r="AC63" i="1"/>
  <c r="Z63" i="1"/>
  <c r="AA63" i="1"/>
  <c r="AB63" i="1"/>
  <c r="AE15" i="1"/>
  <c r="AD15" i="1"/>
  <c r="AC15" i="1"/>
  <c r="AB15" i="1"/>
  <c r="Z15" i="1"/>
  <c r="AA15" i="1"/>
  <c r="AE214" i="1"/>
  <c r="AC214" i="1"/>
  <c r="AD214" i="1"/>
  <c r="AB214" i="1"/>
  <c r="Z214" i="1"/>
  <c r="AA214" i="1"/>
  <c r="AC198" i="1"/>
  <c r="AB198" i="1"/>
  <c r="AD198" i="1"/>
  <c r="AA198" i="1"/>
  <c r="AE198" i="1"/>
  <c r="AE182" i="1"/>
  <c r="AC182" i="1"/>
  <c r="AB182" i="1"/>
  <c r="AA182" i="1"/>
  <c r="AD182" i="1"/>
  <c r="AC166" i="1"/>
  <c r="AE166" i="1"/>
  <c r="AD166" i="1"/>
  <c r="AB166" i="1"/>
  <c r="AA166" i="1"/>
  <c r="AE150" i="1"/>
  <c r="AC150" i="1"/>
  <c r="AD150" i="1"/>
  <c r="AB150" i="1"/>
  <c r="AA150" i="1"/>
  <c r="AC134" i="1"/>
  <c r="AE134" i="1"/>
  <c r="AD134" i="1"/>
  <c r="AB134" i="1"/>
  <c r="AA134" i="1"/>
  <c r="AD53" i="1"/>
  <c r="AC53" i="1"/>
  <c r="AE53" i="1"/>
  <c r="AB53" i="1"/>
  <c r="Z53" i="1"/>
  <c r="AA53" i="1"/>
  <c r="AE21" i="1"/>
  <c r="AD21" i="1"/>
  <c r="AC21" i="1"/>
  <c r="Z21" i="1"/>
  <c r="AA21" i="1"/>
  <c r="AB21" i="1"/>
  <c r="AE95" i="1"/>
  <c r="AD95" i="1"/>
  <c r="AC95" i="1"/>
  <c r="AA95" i="1"/>
  <c r="AB95" i="1"/>
  <c r="AE56" i="1"/>
  <c r="AB56" i="1"/>
  <c r="Z56" i="1"/>
  <c r="AA56" i="1"/>
  <c r="AD56" i="1"/>
  <c r="AC56" i="1"/>
  <c r="AE189" i="1"/>
  <c r="AC189" i="1"/>
  <c r="AB189" i="1"/>
  <c r="AD189" i="1"/>
  <c r="AA189" i="1"/>
  <c r="AE255" i="1"/>
  <c r="AC255" i="1"/>
  <c r="AD255" i="1"/>
  <c r="Z255" i="1"/>
  <c r="AA255" i="1"/>
  <c r="AB255" i="1"/>
  <c r="AE314" i="1"/>
  <c r="AD314" i="1"/>
  <c r="AB314" i="1"/>
  <c r="AC314" i="1"/>
  <c r="AA314" i="1"/>
  <c r="AE354" i="1"/>
  <c r="AC354" i="1"/>
  <c r="AB354" i="1"/>
  <c r="AD354" i="1"/>
  <c r="Z354" i="1"/>
  <c r="AA354" i="1"/>
  <c r="AE311" i="1"/>
  <c r="AC311" i="1"/>
  <c r="AD311" i="1"/>
  <c r="AA311" i="1"/>
  <c r="AB311" i="1"/>
  <c r="AE269" i="1"/>
  <c r="AC269" i="1"/>
  <c r="AD269" i="1"/>
  <c r="AB269" i="1"/>
  <c r="Z269" i="1"/>
  <c r="AA269" i="1"/>
  <c r="AE226" i="1"/>
  <c r="AC226" i="1"/>
  <c r="AB226" i="1"/>
  <c r="AD226" i="1"/>
  <c r="Z226" i="1"/>
  <c r="AA226" i="1"/>
  <c r="AE165" i="1"/>
  <c r="AD165" i="1"/>
  <c r="AA165" i="1"/>
  <c r="AC165" i="1"/>
  <c r="AB165" i="1"/>
  <c r="AE5" i="1"/>
  <c r="AD5" i="1"/>
  <c r="AC5" i="1"/>
  <c r="Z5" i="1"/>
  <c r="AA5" i="1"/>
  <c r="AB5" i="1"/>
  <c r="AE137" i="1"/>
  <c r="AD137" i="1"/>
  <c r="AC137" i="1"/>
  <c r="AB137" i="1"/>
  <c r="AA137" i="1"/>
  <c r="AE221" i="1"/>
  <c r="AD221" i="1"/>
  <c r="AB221" i="1"/>
  <c r="Z221" i="1"/>
  <c r="AA221" i="1"/>
  <c r="AC221" i="1"/>
  <c r="AE277" i="1"/>
  <c r="AC277" i="1"/>
  <c r="AD277" i="1"/>
  <c r="AB277" i="1"/>
  <c r="Z277" i="1"/>
  <c r="AA277" i="1"/>
  <c r="AE335" i="1"/>
  <c r="AD335" i="1"/>
  <c r="AA335" i="1"/>
  <c r="AC335" i="1"/>
  <c r="AB335" i="1"/>
  <c r="AD8" i="1"/>
  <c r="AE8" i="1"/>
  <c r="AC8" i="1"/>
  <c r="AB8" i="1"/>
  <c r="Z8" i="1"/>
  <c r="AA8" i="1"/>
  <c r="AE141" i="1"/>
  <c r="AC141" i="1"/>
  <c r="AD141" i="1"/>
  <c r="AB141" i="1"/>
  <c r="AA141" i="1"/>
  <c r="AE223" i="1"/>
  <c r="AC223" i="1"/>
  <c r="AD223" i="1"/>
  <c r="Z223" i="1"/>
  <c r="AA223" i="1"/>
  <c r="AB223" i="1"/>
  <c r="AE282" i="1"/>
  <c r="AC282" i="1"/>
  <c r="AB282" i="1"/>
  <c r="Z282" i="1"/>
  <c r="AA282" i="1"/>
  <c r="AD282" i="1"/>
  <c r="AE338" i="1"/>
  <c r="AC338" i="1"/>
  <c r="AB338" i="1"/>
  <c r="AA338" i="1"/>
  <c r="AD338" i="1"/>
  <c r="AE84" i="1"/>
  <c r="AD84" i="1"/>
  <c r="AC84" i="1"/>
  <c r="AB84" i="1"/>
  <c r="AA84" i="1"/>
  <c r="AE100" i="1"/>
  <c r="AD100" i="1"/>
  <c r="AC100" i="1"/>
  <c r="AB100" i="1"/>
  <c r="AA100" i="1"/>
  <c r="AE153" i="1"/>
  <c r="AD153" i="1"/>
  <c r="AC153" i="1"/>
  <c r="AB153" i="1"/>
  <c r="AA153" i="1"/>
  <c r="AE193" i="1"/>
  <c r="AD193" i="1"/>
  <c r="AB193" i="1"/>
  <c r="AC193" i="1"/>
  <c r="AA193" i="1"/>
  <c r="AE217" i="1"/>
  <c r="AD217" i="1"/>
  <c r="AC217" i="1"/>
  <c r="AB217" i="1"/>
  <c r="Z217" i="1"/>
  <c r="AA217" i="1"/>
  <c r="AE151" i="1"/>
  <c r="AD151" i="1"/>
  <c r="AB151" i="1"/>
  <c r="AA151" i="1"/>
  <c r="AC151" i="1"/>
  <c r="AE215" i="1"/>
  <c r="AD215" i="1"/>
  <c r="Z215" i="1"/>
  <c r="AA215" i="1"/>
  <c r="AC215" i="1"/>
  <c r="AB215" i="1"/>
  <c r="AE281" i="1"/>
  <c r="AD281" i="1"/>
  <c r="AC281" i="1"/>
  <c r="AB281" i="1"/>
  <c r="Z281" i="1"/>
  <c r="AA281" i="1"/>
  <c r="AE116" i="1"/>
  <c r="AD116" i="1"/>
  <c r="AC116" i="1"/>
  <c r="AB116" i="1"/>
  <c r="AA116" i="1"/>
  <c r="AD102" i="1"/>
  <c r="AC102" i="1"/>
  <c r="AE102" i="1"/>
  <c r="AB102" i="1"/>
  <c r="AA102" i="1"/>
  <c r="AE10" i="1"/>
  <c r="AD10" i="1"/>
  <c r="AB10" i="1"/>
  <c r="AC10" i="1"/>
  <c r="Z10" i="1"/>
  <c r="AA10" i="1"/>
  <c r="AE187" i="1"/>
  <c r="AD187" i="1"/>
  <c r="AA187" i="1"/>
  <c r="AB187" i="1"/>
  <c r="AC187" i="1"/>
  <c r="AE241" i="1"/>
  <c r="AC241" i="1"/>
  <c r="AD241" i="1"/>
  <c r="AB241" i="1"/>
  <c r="Z241" i="1"/>
  <c r="AA241" i="1"/>
  <c r="AE283" i="1"/>
  <c r="AC283" i="1"/>
  <c r="AD283" i="1"/>
  <c r="Z283" i="1"/>
  <c r="AA283" i="1"/>
  <c r="AB283" i="1"/>
  <c r="AE326" i="1"/>
  <c r="AB326" i="1"/>
  <c r="AD326" i="1"/>
  <c r="AC326" i="1"/>
  <c r="AA326" i="1"/>
  <c r="AE347" i="1"/>
  <c r="AD347" i="1"/>
  <c r="AC347" i="1"/>
  <c r="AA347" i="1"/>
  <c r="AB347" i="1"/>
  <c r="AD348" i="1"/>
  <c r="AC348" i="1"/>
  <c r="AA348" i="1"/>
  <c r="AE348" i="1"/>
  <c r="AB348" i="1"/>
  <c r="AD284" i="1"/>
  <c r="Z284" i="1"/>
  <c r="AA284" i="1"/>
  <c r="AC284" i="1"/>
  <c r="AE284" i="1"/>
  <c r="AB284" i="1"/>
  <c r="AD252" i="1"/>
  <c r="AE252" i="1"/>
  <c r="Z252" i="1"/>
  <c r="AA252" i="1"/>
  <c r="AC252" i="1"/>
  <c r="AB252" i="1"/>
  <c r="AD220" i="1"/>
  <c r="Z220" i="1"/>
  <c r="AA220" i="1"/>
  <c r="AE220" i="1"/>
  <c r="AC220" i="1"/>
  <c r="AB220" i="1"/>
  <c r="AD188" i="1"/>
  <c r="AE188" i="1"/>
  <c r="AB188" i="1"/>
  <c r="AA188" i="1"/>
  <c r="AC188" i="1"/>
  <c r="AD156" i="1"/>
  <c r="AB156" i="1"/>
  <c r="AE156" i="1"/>
  <c r="AA156" i="1"/>
  <c r="AC156" i="1"/>
  <c r="AD11" i="1"/>
  <c r="AE11" i="1"/>
  <c r="AC11" i="1"/>
  <c r="Z11" i="1"/>
  <c r="AA11" i="1"/>
  <c r="AB11" i="1"/>
  <c r="AE194" i="1"/>
  <c r="AC194" i="1"/>
  <c r="AB194" i="1"/>
  <c r="AD194" i="1"/>
  <c r="AA194" i="1"/>
  <c r="AE162" i="1"/>
  <c r="AC162" i="1"/>
  <c r="AD162" i="1"/>
  <c r="AB162" i="1"/>
  <c r="AA162" i="1"/>
  <c r="AE127" i="1"/>
  <c r="AC127" i="1"/>
  <c r="AD127" i="1"/>
  <c r="AA127" i="1"/>
  <c r="AB127" i="1"/>
  <c r="AE17" i="1"/>
  <c r="AC17" i="1"/>
  <c r="AD17" i="1"/>
  <c r="Z17" i="1"/>
  <c r="AA17" i="1"/>
  <c r="AB17" i="1"/>
  <c r="AE99" i="1"/>
  <c r="AB99" i="1"/>
  <c r="AD99" i="1"/>
  <c r="AC99" i="1"/>
  <c r="AA99" i="1"/>
  <c r="AE107" i="1"/>
  <c r="AC107" i="1"/>
  <c r="AD107" i="1"/>
  <c r="AA107" i="1"/>
  <c r="AB107" i="1"/>
  <c r="AE271" i="1"/>
  <c r="AC271" i="1"/>
  <c r="AD271" i="1"/>
  <c r="Z271" i="1"/>
  <c r="AA271" i="1"/>
  <c r="AB271" i="1"/>
  <c r="AC149" i="1"/>
  <c r="AE149" i="1"/>
  <c r="AD149" i="1"/>
  <c r="AB149" i="1"/>
  <c r="AA149" i="1"/>
  <c r="AE157" i="1"/>
  <c r="AD157" i="1"/>
  <c r="AB157" i="1"/>
  <c r="AC157" i="1"/>
  <c r="AA157" i="1"/>
  <c r="AE293" i="1"/>
  <c r="AD293" i="1"/>
  <c r="AB293" i="1"/>
  <c r="AC293" i="1"/>
  <c r="Z293" i="1"/>
  <c r="AA293" i="1"/>
  <c r="AE239" i="1"/>
  <c r="AC239" i="1"/>
  <c r="Z239" i="1"/>
  <c r="AA239" i="1"/>
  <c r="AB239" i="1"/>
  <c r="AD239" i="1"/>
  <c r="AE295" i="1"/>
  <c r="AC295" i="1"/>
  <c r="Z295" i="1"/>
  <c r="AA295" i="1"/>
  <c r="AB295" i="1"/>
  <c r="AD295" i="1"/>
  <c r="AE351" i="1"/>
  <c r="AD351" i="1"/>
  <c r="Z351" i="1"/>
  <c r="AA351" i="1"/>
  <c r="AC351" i="1"/>
  <c r="AB351" i="1"/>
  <c r="AE104" i="1"/>
  <c r="AB104" i="1"/>
  <c r="AC104" i="1"/>
  <c r="AA104" i="1"/>
  <c r="AD104" i="1"/>
  <c r="AE287" i="1"/>
  <c r="AC287" i="1"/>
  <c r="AD287" i="1"/>
  <c r="Z287" i="1"/>
  <c r="AA287" i="1"/>
  <c r="AB287" i="1"/>
  <c r="AD81" i="1"/>
  <c r="AE81" i="1"/>
  <c r="AC81" i="1"/>
  <c r="AA81" i="1"/>
  <c r="AE115" i="1"/>
  <c r="AB115" i="1"/>
  <c r="AD115" i="1"/>
  <c r="AA115" i="1"/>
  <c r="AC115" i="1"/>
  <c r="AE159" i="1"/>
  <c r="AC159" i="1"/>
  <c r="AD159" i="1"/>
  <c r="AA159" i="1"/>
  <c r="AB159" i="1"/>
  <c r="AE222" i="1"/>
  <c r="AC222" i="1"/>
  <c r="AD222" i="1"/>
  <c r="AB222" i="1"/>
  <c r="Z222" i="1"/>
  <c r="AA222" i="1"/>
  <c r="AE286" i="1"/>
  <c r="AC286" i="1"/>
  <c r="AD286" i="1"/>
  <c r="AB286" i="1"/>
  <c r="Z286" i="1"/>
  <c r="AA286" i="1"/>
  <c r="AE329" i="1"/>
  <c r="AD329" i="1"/>
  <c r="AC329" i="1"/>
  <c r="AB329" i="1"/>
  <c r="AA329" i="1"/>
  <c r="AD124" i="1"/>
  <c r="AE124" i="1"/>
  <c r="AB124" i="1"/>
  <c r="AA124" i="1"/>
  <c r="AC124" i="1"/>
  <c r="AD106" i="1"/>
  <c r="AC106" i="1"/>
  <c r="AE106" i="1"/>
  <c r="AA106" i="1"/>
  <c r="AB106" i="1"/>
  <c r="AE18" i="1"/>
  <c r="AD18" i="1"/>
  <c r="AB18" i="1"/>
  <c r="AC18" i="1"/>
  <c r="Z18" i="1"/>
  <c r="AA18" i="1"/>
  <c r="AE163" i="1"/>
  <c r="AD163" i="1"/>
  <c r="AB163" i="1"/>
  <c r="AC163" i="1"/>
  <c r="AA163" i="1"/>
  <c r="AE246" i="1"/>
  <c r="AC246" i="1"/>
  <c r="AB246" i="1"/>
  <c r="AD246" i="1"/>
  <c r="Z246" i="1"/>
  <c r="AA246" i="1"/>
  <c r="AE289" i="1"/>
  <c r="AC289" i="1"/>
  <c r="AB289" i="1"/>
  <c r="AD289" i="1"/>
  <c r="Z289" i="1"/>
  <c r="AA289" i="1"/>
  <c r="AE331" i="1"/>
  <c r="AC331" i="1"/>
  <c r="Z331" i="1"/>
  <c r="AA331" i="1"/>
  <c r="AD331" i="1"/>
  <c r="AB331" i="1"/>
  <c r="AB128" i="1"/>
  <c r="AE128" i="1"/>
  <c r="AA128" i="1"/>
  <c r="AD128" i="1"/>
  <c r="AC128" i="1"/>
  <c r="AE328" i="1"/>
  <c r="AD328" i="1"/>
  <c r="AA328" i="1"/>
  <c r="AB328" i="1"/>
  <c r="AC328" i="1"/>
  <c r="AE280" i="1"/>
  <c r="AD280" i="1"/>
  <c r="Z280" i="1"/>
  <c r="AA280" i="1"/>
  <c r="AC280" i="1"/>
  <c r="AB280" i="1"/>
  <c r="AE248" i="1"/>
  <c r="AD248" i="1"/>
  <c r="Z248" i="1"/>
  <c r="AA248" i="1"/>
  <c r="AC248" i="1"/>
  <c r="AB248" i="1"/>
  <c r="AE216" i="1"/>
  <c r="AD216" i="1"/>
  <c r="Z216" i="1"/>
  <c r="AA216" i="1"/>
  <c r="AC216" i="1"/>
  <c r="AB216" i="1"/>
  <c r="AE184" i="1"/>
  <c r="AD184" i="1"/>
  <c r="AB184" i="1"/>
  <c r="AA184" i="1"/>
  <c r="AC184" i="1"/>
  <c r="AE152" i="1"/>
  <c r="AD152" i="1"/>
  <c r="AB152" i="1"/>
  <c r="AA152" i="1"/>
  <c r="AC152" i="1"/>
  <c r="AE7" i="1"/>
  <c r="Z7" i="1"/>
  <c r="AA7" i="1"/>
  <c r="AD7" i="1"/>
  <c r="AC7" i="1"/>
  <c r="AB7" i="1"/>
  <c r="AE190" i="1"/>
  <c r="AC190" i="1"/>
  <c r="AD190" i="1"/>
  <c r="AB190" i="1"/>
  <c r="AA190" i="1"/>
  <c r="AE158" i="1"/>
  <c r="AC158" i="1"/>
  <c r="AD158" i="1"/>
  <c r="AB158" i="1"/>
  <c r="AA158" i="1"/>
  <c r="AE111" i="1"/>
  <c r="AD111" i="1"/>
  <c r="AC111" i="1"/>
  <c r="AA111" i="1"/>
  <c r="AB111" i="1"/>
  <c r="AE87" i="1"/>
  <c r="AD87" i="1"/>
  <c r="AB87" i="1"/>
  <c r="AA87" i="1"/>
  <c r="AC87" i="1"/>
  <c r="AE145" i="1"/>
  <c r="AD145" i="1"/>
  <c r="AC145" i="1"/>
  <c r="AB145" i="1"/>
  <c r="AA145" i="1"/>
  <c r="AE285" i="1"/>
  <c r="AD285" i="1"/>
  <c r="AB285" i="1"/>
  <c r="AC285" i="1"/>
  <c r="Z285" i="1"/>
  <c r="AA285" i="1"/>
  <c r="AE333" i="1"/>
  <c r="AC333" i="1"/>
  <c r="AD333" i="1"/>
  <c r="AB333" i="1"/>
  <c r="Z333" i="1"/>
  <c r="AA333" i="1"/>
  <c r="AE247" i="1"/>
  <c r="AC247" i="1"/>
  <c r="AD247" i="1"/>
  <c r="Z247" i="1"/>
  <c r="AA247" i="1"/>
  <c r="AB247" i="1"/>
  <c r="AE133" i="1"/>
  <c r="AC133" i="1"/>
  <c r="AD133" i="1"/>
  <c r="AA133" i="1"/>
  <c r="AB133" i="1"/>
  <c r="AE20" i="1"/>
  <c r="AD20" i="1"/>
  <c r="AB20" i="1"/>
  <c r="AC20" i="1"/>
  <c r="Z20" i="1"/>
  <c r="AA20" i="1"/>
  <c r="AE250" i="1"/>
  <c r="AC250" i="1"/>
  <c r="AD250" i="1"/>
  <c r="AB250" i="1"/>
  <c r="Z250" i="1"/>
  <c r="AA250" i="1"/>
  <c r="AE185" i="1"/>
  <c r="AD185" i="1"/>
  <c r="AC185" i="1"/>
  <c r="AB185" i="1"/>
  <c r="AA185" i="1"/>
  <c r="AD309" i="1"/>
  <c r="AC309" i="1"/>
  <c r="AB309" i="1"/>
  <c r="AE309" i="1"/>
  <c r="AA309" i="1"/>
  <c r="AD92" i="1"/>
  <c r="AB92" i="1"/>
  <c r="AA92" i="1"/>
  <c r="AC92" i="1"/>
  <c r="AE92" i="1"/>
  <c r="AE346" i="1"/>
  <c r="AB346" i="1"/>
  <c r="AC346" i="1"/>
  <c r="AA346" i="1"/>
  <c r="AD346" i="1"/>
  <c r="AE317" i="1"/>
  <c r="AC317" i="1"/>
  <c r="AB317" i="1"/>
  <c r="AA317" i="1"/>
  <c r="AD317" i="1"/>
  <c r="AD85" i="1"/>
  <c r="AC85" i="1"/>
  <c r="AE85" i="1"/>
  <c r="AB85" i="1"/>
  <c r="AA85" i="1"/>
  <c r="AD101" i="1"/>
  <c r="AE101" i="1"/>
  <c r="AA101" i="1"/>
  <c r="AC101" i="1"/>
  <c r="AB101" i="1"/>
  <c r="AE22" i="1"/>
  <c r="AD22" i="1"/>
  <c r="AC22" i="1"/>
  <c r="AB22" i="1"/>
  <c r="Z22" i="1"/>
  <c r="AA22" i="1"/>
  <c r="AD54" i="1"/>
  <c r="AE54" i="1"/>
  <c r="AC54" i="1"/>
  <c r="AB54" i="1"/>
  <c r="Z54" i="1"/>
  <c r="AA54" i="1"/>
  <c r="AE135" i="1"/>
  <c r="AD135" i="1"/>
  <c r="AC135" i="1"/>
  <c r="AB135" i="1"/>
  <c r="AA135" i="1"/>
  <c r="AE167" i="1"/>
  <c r="AC167" i="1"/>
  <c r="AB167" i="1"/>
  <c r="AA167" i="1"/>
  <c r="AD167" i="1"/>
  <c r="AE199" i="1"/>
  <c r="AD199" i="1"/>
  <c r="AC199" i="1"/>
  <c r="AA199" i="1"/>
  <c r="AB199" i="1"/>
  <c r="AE227" i="1"/>
  <c r="AD227" i="1"/>
  <c r="AC227" i="1"/>
  <c r="Z227" i="1"/>
  <c r="AA227" i="1"/>
  <c r="AB227" i="1"/>
  <c r="AE249" i="1"/>
  <c r="AD249" i="1"/>
  <c r="AC249" i="1"/>
  <c r="AB249" i="1"/>
  <c r="Z249" i="1"/>
  <c r="AA249" i="1"/>
  <c r="AE270" i="1"/>
  <c r="AC270" i="1"/>
  <c r="AD270" i="1"/>
  <c r="AB270" i="1"/>
  <c r="Z270" i="1"/>
  <c r="AA270" i="1"/>
  <c r="AE291" i="1"/>
  <c r="AD291" i="1"/>
  <c r="Z291" i="1"/>
  <c r="AA291" i="1"/>
  <c r="AC291" i="1"/>
  <c r="AB291" i="1"/>
  <c r="AE313" i="1"/>
  <c r="AD313" i="1"/>
  <c r="AC313" i="1"/>
  <c r="AB313" i="1"/>
  <c r="AA313" i="1"/>
  <c r="AE334" i="1"/>
  <c r="AD334" i="1"/>
  <c r="AB334" i="1"/>
  <c r="Z334" i="1"/>
  <c r="AA334" i="1"/>
  <c r="AC334" i="1"/>
  <c r="AE355" i="1"/>
  <c r="AD355" i="1"/>
  <c r="Z355" i="1"/>
  <c r="AA355" i="1"/>
  <c r="AC355" i="1"/>
  <c r="AB355" i="1"/>
  <c r="AE94" i="1"/>
  <c r="AD94" i="1"/>
  <c r="AC94" i="1"/>
  <c r="AB94" i="1"/>
  <c r="AA94" i="1"/>
  <c r="AE110" i="1"/>
  <c r="AD110" i="1"/>
  <c r="AC110" i="1"/>
  <c r="AB110" i="1"/>
  <c r="AA110" i="1"/>
  <c r="AE126" i="1"/>
  <c r="AD126" i="1"/>
  <c r="AC126" i="1"/>
  <c r="AB126" i="1"/>
  <c r="AA126" i="1"/>
  <c r="AE26" i="1"/>
  <c r="AD26" i="1"/>
  <c r="AB26" i="1"/>
  <c r="Z26" i="1"/>
  <c r="AA26" i="1"/>
  <c r="AC26" i="1"/>
  <c r="AD58" i="1"/>
  <c r="AE58" i="1"/>
  <c r="AC58" i="1"/>
  <c r="Z58" i="1"/>
  <c r="AA58" i="1"/>
  <c r="AB58" i="1"/>
  <c r="AE139" i="1"/>
  <c r="AC139" i="1"/>
  <c r="AA139" i="1"/>
  <c r="AB139" i="1"/>
  <c r="AD139" i="1"/>
  <c r="AE171" i="1"/>
  <c r="AD171" i="1"/>
  <c r="AC171" i="1"/>
  <c r="AA171" i="1"/>
  <c r="AB171" i="1"/>
  <c r="AE203" i="1"/>
  <c r="AC203" i="1"/>
  <c r="AA203" i="1"/>
  <c r="AD203" i="1"/>
  <c r="AB203" i="1"/>
  <c r="AC230" i="1"/>
  <c r="AE230" i="1"/>
  <c r="AB230" i="1"/>
  <c r="AD230" i="1"/>
  <c r="Z230" i="1"/>
  <c r="AA230" i="1"/>
  <c r="AE251" i="1"/>
  <c r="AD251" i="1"/>
  <c r="Z251" i="1"/>
  <c r="AA251" i="1"/>
  <c r="AC251" i="1"/>
  <c r="AB251" i="1"/>
  <c r="AE273" i="1"/>
  <c r="AD273" i="1"/>
  <c r="AC273" i="1"/>
  <c r="AB273" i="1"/>
  <c r="Z273" i="1"/>
  <c r="AA273" i="1"/>
  <c r="AC294" i="1"/>
  <c r="AE294" i="1"/>
  <c r="AB294" i="1"/>
  <c r="AD294" i="1"/>
  <c r="Z294" i="1"/>
  <c r="AA294" i="1"/>
  <c r="AE315" i="1"/>
  <c r="AD315" i="1"/>
  <c r="AC315" i="1"/>
  <c r="AA315" i="1"/>
  <c r="AB315" i="1"/>
  <c r="AE337" i="1"/>
  <c r="AC337" i="1"/>
  <c r="AD337" i="1"/>
  <c r="AB337" i="1"/>
  <c r="AA337" i="1"/>
  <c r="AE358" i="1"/>
  <c r="AB358" i="1"/>
  <c r="AD358" i="1"/>
  <c r="AC358" i="1"/>
  <c r="Z358" i="1"/>
  <c r="AA358" i="1"/>
  <c r="AE356" i="1"/>
  <c r="AD356" i="1"/>
  <c r="Z356" i="1"/>
  <c r="AA356" i="1"/>
  <c r="AC356" i="1"/>
  <c r="AB356" i="1"/>
  <c r="AE340" i="1"/>
  <c r="AD340" i="1"/>
  <c r="AA340" i="1"/>
  <c r="AB340" i="1"/>
  <c r="AC340" i="1"/>
  <c r="AE324" i="1"/>
  <c r="AD324" i="1"/>
  <c r="AA324" i="1"/>
  <c r="AC324" i="1"/>
  <c r="AB324" i="1"/>
  <c r="AE308" i="1"/>
  <c r="AD308" i="1"/>
  <c r="AC308" i="1"/>
  <c r="AA308" i="1"/>
  <c r="AB308" i="1"/>
  <c r="AE292" i="1"/>
  <c r="AD292" i="1"/>
  <c r="AC292" i="1"/>
  <c r="Z292" i="1"/>
  <c r="AA292" i="1"/>
  <c r="AB292" i="1"/>
  <c r="AE276" i="1"/>
  <c r="AD276" i="1"/>
  <c r="AC276" i="1"/>
  <c r="Z276" i="1"/>
  <c r="AA276" i="1"/>
  <c r="AB276" i="1"/>
  <c r="AE260" i="1"/>
  <c r="AD260" i="1"/>
  <c r="AC260" i="1"/>
  <c r="Z260" i="1"/>
  <c r="AA260" i="1"/>
  <c r="AB260" i="1"/>
  <c r="AE244" i="1"/>
  <c r="AD244" i="1"/>
  <c r="AC244" i="1"/>
  <c r="Z244" i="1"/>
  <c r="AA244" i="1"/>
  <c r="AB244" i="1"/>
  <c r="AE228" i="1"/>
  <c r="AD228" i="1"/>
  <c r="AC228" i="1"/>
  <c r="Z228" i="1"/>
  <c r="AA228" i="1"/>
  <c r="AB228" i="1"/>
  <c r="AE212" i="1"/>
  <c r="AD212" i="1"/>
  <c r="AC212" i="1"/>
  <c r="Z212" i="1"/>
  <c r="AA212" i="1"/>
  <c r="AB212" i="1"/>
  <c r="AE196" i="1"/>
  <c r="AD196" i="1"/>
  <c r="AC196" i="1"/>
  <c r="AA196" i="1"/>
  <c r="AB196" i="1"/>
  <c r="AE180" i="1"/>
  <c r="AD180" i="1"/>
  <c r="AC180" i="1"/>
  <c r="AB180" i="1"/>
  <c r="AA180" i="1"/>
  <c r="AE164" i="1"/>
  <c r="AD164" i="1"/>
  <c r="AC164" i="1"/>
  <c r="AB164" i="1"/>
  <c r="AA164" i="1"/>
  <c r="AE148" i="1"/>
  <c r="AD148" i="1"/>
  <c r="AC148" i="1"/>
  <c r="AB148" i="1"/>
  <c r="AA148" i="1"/>
  <c r="AE132" i="1"/>
  <c r="AD132" i="1"/>
  <c r="AC132" i="1"/>
  <c r="AB132" i="1"/>
  <c r="AA132" i="1"/>
  <c r="Z67" i="1"/>
  <c r="AE19" i="1"/>
  <c r="AD19" i="1"/>
  <c r="Z19" i="1"/>
  <c r="AA19" i="1"/>
  <c r="AB19" i="1"/>
  <c r="AC19" i="1"/>
  <c r="AE218" i="1"/>
  <c r="AC218" i="1"/>
  <c r="AB218" i="1"/>
  <c r="AD218" i="1"/>
  <c r="Z218" i="1"/>
  <c r="AA218" i="1"/>
  <c r="AC202" i="1"/>
  <c r="AB202" i="1"/>
  <c r="AD202" i="1"/>
  <c r="AE202" i="1"/>
  <c r="AA202" i="1"/>
  <c r="AE186" i="1"/>
  <c r="AC186" i="1"/>
  <c r="AD186" i="1"/>
  <c r="AA186" i="1"/>
  <c r="AB186" i="1"/>
  <c r="AC170" i="1"/>
  <c r="AD170" i="1"/>
  <c r="AE170" i="1"/>
  <c r="AA170" i="1"/>
  <c r="AB170" i="1"/>
  <c r="AE154" i="1"/>
  <c r="AC154" i="1"/>
  <c r="AA154" i="1"/>
  <c r="AD154" i="1"/>
  <c r="AB154" i="1"/>
  <c r="AC138" i="1"/>
  <c r="AD138" i="1"/>
  <c r="AA138" i="1"/>
  <c r="AB138" i="1"/>
  <c r="AE138" i="1"/>
  <c r="AE57" i="1"/>
  <c r="AD57" i="1"/>
  <c r="AC57" i="1"/>
  <c r="AB57" i="1"/>
  <c r="Z57" i="1"/>
  <c r="AA57" i="1"/>
  <c r="AE25" i="1"/>
  <c r="AC25" i="1"/>
  <c r="AD25" i="1"/>
  <c r="AB25" i="1"/>
  <c r="Z25" i="1"/>
  <c r="AA25" i="1"/>
  <c r="AE9" i="1"/>
  <c r="AD9" i="1"/>
  <c r="AC9" i="1"/>
  <c r="AB9" i="1"/>
  <c r="Z9" i="1"/>
  <c r="AA9" i="1"/>
  <c r="AE91" i="1"/>
  <c r="AD91" i="1"/>
  <c r="AC91" i="1"/>
  <c r="AA91" i="1"/>
  <c r="AB91" i="1"/>
  <c r="AE169" i="1"/>
  <c r="AD169" i="1"/>
  <c r="AC169" i="1"/>
  <c r="AB169" i="1"/>
  <c r="AA169" i="1"/>
  <c r="AE242" i="1"/>
  <c r="AC242" i="1"/>
  <c r="AD242" i="1"/>
  <c r="AB242" i="1"/>
  <c r="Z242" i="1"/>
  <c r="AA242" i="1"/>
  <c r="AC298" i="1"/>
  <c r="AE298" i="1"/>
  <c r="AB298" i="1"/>
  <c r="AD298" i="1"/>
  <c r="Z298" i="1"/>
  <c r="AA298" i="1"/>
  <c r="AE357" i="1"/>
  <c r="AC357" i="1"/>
  <c r="AD357" i="1"/>
  <c r="AB357" i="1"/>
  <c r="Z357" i="1"/>
  <c r="AA357" i="1"/>
  <c r="AE322" i="1"/>
  <c r="AC322" i="1"/>
  <c r="AB322" i="1"/>
  <c r="AD322" i="1"/>
  <c r="AA322" i="1"/>
  <c r="AE279" i="1"/>
  <c r="AD279" i="1"/>
  <c r="Z279" i="1"/>
  <c r="AA279" i="1"/>
  <c r="AB279" i="1"/>
  <c r="AC279" i="1"/>
  <c r="AE237" i="1"/>
  <c r="AD237" i="1"/>
  <c r="AC237" i="1"/>
  <c r="AB237" i="1"/>
  <c r="Z237" i="1"/>
  <c r="AA237" i="1"/>
  <c r="AE181" i="1"/>
  <c r="AD181" i="1"/>
  <c r="AC181" i="1"/>
  <c r="AB181" i="1"/>
  <c r="AA181" i="1"/>
  <c r="Z68" i="1"/>
  <c r="AB4" i="1"/>
  <c r="Z4" i="1"/>
  <c r="AE4" i="1"/>
  <c r="AD4" i="1"/>
  <c r="AA4" i="1"/>
  <c r="AC4" i="1"/>
  <c r="AD64" i="1"/>
  <c r="AB64" i="1"/>
  <c r="Z64" i="1"/>
  <c r="AA64" i="1"/>
  <c r="AE64" i="1"/>
  <c r="AE201" i="1"/>
  <c r="AD201" i="1"/>
  <c r="AC201" i="1"/>
  <c r="AB201" i="1"/>
  <c r="AA201" i="1"/>
  <c r="AE263" i="1"/>
  <c r="AD263" i="1"/>
  <c r="AC263" i="1"/>
  <c r="Z263" i="1"/>
  <c r="AA263" i="1"/>
  <c r="AB263" i="1"/>
  <c r="AE319" i="1"/>
  <c r="AD319" i="1"/>
  <c r="AA319" i="1"/>
  <c r="AC319" i="1"/>
  <c r="AB319" i="1"/>
  <c r="AE205" i="1"/>
  <c r="AC205" i="1"/>
  <c r="AD205" i="1"/>
  <c r="AB205" i="1"/>
  <c r="AA205" i="1"/>
  <c r="AC266" i="1"/>
  <c r="AE266" i="1"/>
  <c r="AB266" i="1"/>
  <c r="AD266" i="1"/>
  <c r="Z266" i="1"/>
  <c r="AA266" i="1"/>
  <c r="AE325" i="1"/>
  <c r="AC325" i="1"/>
  <c r="AB325" i="1"/>
  <c r="AA325" i="1"/>
  <c r="AD325" i="1"/>
  <c r="AE80" i="1"/>
  <c r="AD80" i="1"/>
  <c r="AC80" i="1"/>
  <c r="AD96" i="1"/>
  <c r="AB96" i="1"/>
  <c r="AE96" i="1"/>
  <c r="AA96" i="1"/>
  <c r="AC96" i="1"/>
  <c r="AD16" i="1"/>
  <c r="AC16" i="1"/>
  <c r="AE16" i="1"/>
  <c r="AB16" i="1"/>
  <c r="Z16" i="1"/>
  <c r="AA16" i="1"/>
  <c r="AD60" i="1"/>
  <c r="AE60" i="1"/>
  <c r="AB60" i="1"/>
  <c r="Z60" i="1"/>
  <c r="AA60" i="1"/>
  <c r="AC60" i="1"/>
  <c r="AE123" i="1"/>
  <c r="AD123" i="1"/>
  <c r="AA123" i="1"/>
  <c r="AB123" i="1"/>
  <c r="AC123" i="1"/>
  <c r="AE231" i="1"/>
  <c r="AC231" i="1"/>
  <c r="Z231" i="1"/>
  <c r="AA231" i="1"/>
  <c r="AB231" i="1"/>
  <c r="AD231" i="1"/>
  <c r="AD52" i="1"/>
  <c r="Z52" i="1"/>
  <c r="AC52" i="1"/>
  <c r="AB52" i="1"/>
  <c r="AA52" i="1"/>
  <c r="AE52" i="1"/>
  <c r="AE50" i="1"/>
  <c r="AC50" i="1"/>
  <c r="Z50" i="1"/>
  <c r="AA50" i="1"/>
  <c r="AD50" i="1"/>
  <c r="AB50" i="1"/>
  <c r="AE42" i="1"/>
  <c r="AC42" i="1"/>
  <c r="Z42" i="1"/>
  <c r="AA42" i="1"/>
  <c r="AB42" i="1"/>
  <c r="AD42" i="1"/>
  <c r="AE43" i="1"/>
  <c r="AC43" i="1"/>
  <c r="Z43" i="1"/>
  <c r="AA43" i="1"/>
  <c r="AD43" i="1"/>
  <c r="AB43" i="1"/>
  <c r="AD49" i="1"/>
  <c r="AB49" i="1"/>
  <c r="AE49" i="1"/>
  <c r="AC49" i="1"/>
  <c r="Z49" i="1"/>
  <c r="AA49" i="1"/>
  <c r="AE46" i="1"/>
  <c r="AC46" i="1"/>
  <c r="Z46" i="1"/>
  <c r="AA46" i="1"/>
  <c r="AD46" i="1"/>
  <c r="AB46" i="1"/>
  <c r="AE51" i="1"/>
  <c r="AC51" i="1"/>
  <c r="Z51" i="1"/>
  <c r="AA51" i="1"/>
  <c r="AD51" i="1"/>
  <c r="AB51" i="1"/>
  <c r="AD41" i="1"/>
  <c r="AB41" i="1"/>
  <c r="AE41" i="1"/>
  <c r="AC41" i="1"/>
  <c r="Z41" i="1"/>
  <c r="AA41" i="1"/>
  <c r="AD45" i="1"/>
  <c r="AB45" i="1"/>
  <c r="AE45" i="1"/>
  <c r="AC45" i="1"/>
  <c r="Z45" i="1"/>
  <c r="AA45" i="1"/>
  <c r="AD44" i="1"/>
  <c r="AB44" i="1"/>
  <c r="AE44" i="1"/>
  <c r="AC44" i="1"/>
  <c r="AA44" i="1"/>
  <c r="Z44" i="1"/>
  <c r="AD48" i="1"/>
  <c r="AB48" i="1"/>
  <c r="AE48" i="1"/>
  <c r="AC48" i="1"/>
  <c r="AA48" i="1"/>
  <c r="Z48" i="1"/>
  <c r="AE47" i="1"/>
  <c r="AC47" i="1"/>
  <c r="Z47" i="1"/>
  <c r="AA47" i="1"/>
  <c r="AD47" i="1"/>
  <c r="AB47" i="1"/>
  <c r="AC39" i="1"/>
  <c r="Z39" i="1"/>
  <c r="AB39" i="1"/>
  <c r="AA39" i="1"/>
  <c r="AD39" i="1"/>
  <c r="AE39" i="1"/>
  <c r="AE35" i="1"/>
  <c r="AC35" i="1"/>
  <c r="Z35" i="1"/>
  <c r="AA35" i="1"/>
  <c r="AD35" i="1"/>
  <c r="AB35" i="1"/>
  <c r="AD32" i="1"/>
  <c r="AB32" i="1"/>
  <c r="AE32" i="1"/>
  <c r="AC32" i="1"/>
  <c r="Z32" i="1"/>
  <c r="AA32" i="1"/>
  <c r="AE30" i="1"/>
  <c r="AC30" i="1"/>
  <c r="Z30" i="1"/>
  <c r="AA30" i="1"/>
  <c r="AD30" i="1"/>
  <c r="AB30" i="1"/>
  <c r="AE34" i="1"/>
  <c r="AC34" i="1"/>
  <c r="Z34" i="1"/>
  <c r="AA34" i="1"/>
  <c r="AD34" i="1"/>
  <c r="AB34" i="1"/>
  <c r="AE31" i="1"/>
  <c r="AC31" i="1"/>
  <c r="Z31" i="1"/>
  <c r="AA31" i="1"/>
  <c r="AD31" i="1"/>
  <c r="AB31" i="1"/>
  <c r="AD37" i="1"/>
  <c r="AB37" i="1"/>
  <c r="AE37" i="1"/>
  <c r="AC37" i="1"/>
  <c r="Z37" i="1"/>
  <c r="AA37" i="1"/>
  <c r="AE38" i="1"/>
  <c r="AC38" i="1"/>
  <c r="Z38" i="1"/>
  <c r="AA38" i="1"/>
  <c r="AD38" i="1"/>
  <c r="AB38" i="1"/>
  <c r="AD33" i="1"/>
  <c r="AB33" i="1"/>
  <c r="AE33" i="1"/>
  <c r="AC33" i="1"/>
  <c r="Z33" i="1"/>
  <c r="AA33" i="1"/>
  <c r="AD36" i="1"/>
  <c r="AB36" i="1"/>
  <c r="AE36" i="1"/>
  <c r="AC36" i="1"/>
  <c r="Z36" i="1"/>
  <c r="AA36" i="1"/>
  <c r="AD28" i="1"/>
  <c r="AB28" i="1"/>
  <c r="AE28" i="1"/>
  <c r="AA28" i="1"/>
  <c r="AC28" i="1"/>
  <c r="Z28" i="1"/>
  <c r="AD29" i="1"/>
  <c r="AB29" i="1"/>
  <c r="AE29" i="1"/>
  <c r="AC29" i="1"/>
  <c r="Z29" i="1"/>
  <c r="AA29" i="1"/>
  <c r="AC27" i="1"/>
  <c r="AE27" i="1"/>
  <c r="Z27" i="1"/>
  <c r="AB27" i="1"/>
  <c r="AA27" i="1"/>
  <c r="AD27" i="1"/>
</calcChain>
</file>

<file path=xl/comments1.xml><?xml version="1.0" encoding="utf-8"?>
<comments xmlns="http://schemas.openxmlformats.org/spreadsheetml/2006/main">
  <authors>
    <author>592590</author>
  </authors>
  <commentList>
    <comment ref="D148" authorId="0">
      <text>
        <r>
          <rPr>
            <b/>
            <sz val="9"/>
            <color indexed="81"/>
            <rFont val="Tahoma"/>
            <family val="2"/>
          </rPr>
          <t>592590:</t>
        </r>
        <r>
          <rPr>
            <sz val="9"/>
            <color indexed="81"/>
            <rFont val="Tahoma"/>
            <family val="2"/>
          </rPr>
          <t xml:space="preserve">
autre bien incorporel</t>
        </r>
      </text>
    </comment>
  </commentList>
</comments>
</file>

<file path=xl/sharedStrings.xml><?xml version="1.0" encoding="utf-8"?>
<sst xmlns="http://schemas.openxmlformats.org/spreadsheetml/2006/main" count="2657" uniqueCount="220">
  <si>
    <t>Questionnaire</t>
  </si>
  <si>
    <t>Trésorerie</t>
  </si>
  <si>
    <t>Autres</t>
  </si>
  <si>
    <t>BRF besoin en fond de roulement</t>
  </si>
  <si>
    <t>Crédit d'investissement</t>
  </si>
  <si>
    <t xml:space="preserve">Autres financements (licences / taxi, débit de boisson / Brevet) </t>
  </si>
  <si>
    <t>Apport ou rachat en compte courant</t>
  </si>
  <si>
    <t>question 1</t>
  </si>
  <si>
    <t>Question 2</t>
  </si>
  <si>
    <t>Question 3</t>
  </si>
  <si>
    <t>Question 4</t>
  </si>
  <si>
    <t>Question 5</t>
  </si>
  <si>
    <t>Question 6</t>
  </si>
  <si>
    <t>Découvert</t>
  </si>
  <si>
    <t>Facilité de Caisse</t>
  </si>
  <si>
    <t>Vous devez faire face à une commande exceptionnelle</t>
  </si>
  <si>
    <t>Votre activité est saisonnière</t>
  </si>
  <si>
    <t>Crédit de campagne</t>
  </si>
  <si>
    <t>Par mesure de sécurité vous préférez disposer d'une autorisation de dépassement au cas où ?</t>
  </si>
  <si>
    <t>Travaux (Hors acquisistion immobilière)</t>
  </si>
  <si>
    <t>Vos travaux sont à usage Privé ?</t>
  </si>
  <si>
    <t>Votre financement n'est pas un financement professionnel (Defi immo / Conso)</t>
  </si>
  <si>
    <t>Vos travaux sont à usage Professionnel ?</t>
  </si>
  <si>
    <t>Etes-vous propriétaire ?</t>
  </si>
  <si>
    <t>Aménagement / Décoration</t>
  </si>
  <si>
    <t>Facture / Devis</t>
  </si>
  <si>
    <t>Gros œuvre</t>
  </si>
  <si>
    <t>Autorisation du propriétaire</t>
  </si>
  <si>
    <t>Vos travaux sont à usage Privé &amp; Professionnel (mixte) ?</t>
  </si>
  <si>
    <t>Avez-vous un devis ou une facture qui permet de distinguer si vos travaux relèvent du bien privé et / ou du bien professionnel ?</t>
  </si>
  <si>
    <t>OUI</t>
  </si>
  <si>
    <t>NON</t>
  </si>
  <si>
    <t>Montage : 2 financements en Defipro pour le montant pro en Defi immo pour le montant privé</t>
  </si>
  <si>
    <t>Développer mon activité</t>
  </si>
  <si>
    <t>Investir et / ou remplacer un nouveau matériel</t>
  </si>
  <si>
    <t>Matériel neuf</t>
  </si>
  <si>
    <t>Crédit d'équipement</t>
  </si>
  <si>
    <t>Crédit Bail / LOA</t>
  </si>
  <si>
    <t>Crédit SILO</t>
  </si>
  <si>
    <t>Matériel occasion</t>
  </si>
  <si>
    <t>Refinancement</t>
  </si>
  <si>
    <t>Facture réglée de moins de 6 mois</t>
  </si>
  <si>
    <t>Acquérir ou créer une nouvelle entité</t>
  </si>
  <si>
    <t>Fond de commerce</t>
  </si>
  <si>
    <t>Droit au bail</t>
  </si>
  <si>
    <t>Patientèle / Clientèle</t>
  </si>
  <si>
    <t>Parts / Actions Ste</t>
  </si>
  <si>
    <t>Effectuez-vous ce rachat par le biais d'une holding ?</t>
  </si>
  <si>
    <t>Voir le fil rouge 110</t>
  </si>
  <si>
    <t>Vous vous associez</t>
  </si>
  <si>
    <t>Pas de porte</t>
  </si>
  <si>
    <t>Vérifiez l'échéance du bail</t>
  </si>
  <si>
    <t>Rachat de prêt</t>
  </si>
  <si>
    <t>Immobilier</t>
  </si>
  <si>
    <t>Votre financement est à usage privé ?</t>
  </si>
  <si>
    <t>Votre financement est à usage professionnel ?</t>
  </si>
  <si>
    <t>Vous allez louer à un tiers ?</t>
  </si>
  <si>
    <t>Vous allez louer à vous même ?</t>
  </si>
  <si>
    <t>Votre financement n'est pas un financement professionnel (Defi immo)</t>
  </si>
  <si>
    <t>Votre financement est à usage privé et professionnel (mixte) ?</t>
  </si>
  <si>
    <t>Avez-vous dans la promesse la répartition en montant ou en surface ?</t>
  </si>
  <si>
    <t>Travaux</t>
  </si>
  <si>
    <t>Vos travaux sont à usage privé ?</t>
  </si>
  <si>
    <t>Vos travaux sont à usage professionnel ?</t>
  </si>
  <si>
    <t xml:space="preserve">Votre financement n'est pas un financement professionnel </t>
  </si>
  <si>
    <t>Vos travaux sont à usage privé &amp; professionnel (mixte) ?</t>
  </si>
  <si>
    <t>oui</t>
  </si>
  <si>
    <t>non</t>
  </si>
  <si>
    <t>Votre financement est à usage privé &amp; professionnel (mixte) ?</t>
  </si>
  <si>
    <t>Véhicule</t>
  </si>
  <si>
    <t>à usage privé ?</t>
  </si>
  <si>
    <t>Votre financement n'est pas un financement professionnel (Defi Conso)</t>
  </si>
  <si>
    <t>à usage professionnel ?</t>
  </si>
  <si>
    <t>Vous voulez acquérir un financement neuf ?</t>
  </si>
  <si>
    <t>Vous voulez acquérir un véhicule de tourisme ?</t>
  </si>
  <si>
    <t>Vous préférez être propriétaire ?</t>
  </si>
  <si>
    <t>Vous préférez être locataire ?</t>
  </si>
  <si>
    <t>Vous voulez acquérir un véhicule utilitaire ?</t>
  </si>
  <si>
    <t>&gt; 3,5 T</t>
  </si>
  <si>
    <t>&lt; 3,5 T</t>
  </si>
  <si>
    <t>Vous voulez acquérir un financement d'occasion  ?</t>
  </si>
  <si>
    <t xml:space="preserve">questionnaire - Type de Financement </t>
  </si>
  <si>
    <t>Nb Réponse</t>
  </si>
  <si>
    <t>Info 1</t>
  </si>
  <si>
    <t>Info 2</t>
  </si>
  <si>
    <t>Question 7</t>
  </si>
  <si>
    <t>1ère réponse</t>
  </si>
  <si>
    <t>Crédit d'investissement modulable</t>
  </si>
  <si>
    <t>Crédit de première installation</t>
  </si>
  <si>
    <t>Crédit de première installation modulable</t>
  </si>
  <si>
    <t>Crédit de première installation capé</t>
  </si>
  <si>
    <t>Crédit d'équipement capé</t>
  </si>
  <si>
    <t>Crédit bail / LOA</t>
  </si>
  <si>
    <t>Mémo Arval</t>
  </si>
  <si>
    <t>terrain</t>
  </si>
  <si>
    <t>Crédit immobilier</t>
  </si>
  <si>
    <t>Crédit immobilier modulable</t>
  </si>
  <si>
    <t>Prêt Patrimoine Professionnel</t>
  </si>
  <si>
    <t>Prêt in Fine</t>
  </si>
  <si>
    <t>Crédit bail immobilier</t>
  </si>
  <si>
    <t>Bâtiment ou local professionnel</t>
  </si>
  <si>
    <t>Le rachat doit être similaire à l'objet du financement d'origine</t>
  </si>
  <si>
    <t>Création / Reprise d'une entreprise (besoin immatériel)</t>
  </si>
  <si>
    <t>Vérifier l'échéance du bail</t>
  </si>
  <si>
    <t>Droit au Bail</t>
  </si>
  <si>
    <t>Prêt patrimoine professionnel</t>
  </si>
  <si>
    <t>Voir le fil rouge 111</t>
  </si>
  <si>
    <t>Voir le fil rouge 112</t>
  </si>
  <si>
    <t>Voir le fil rouge 113</t>
  </si>
  <si>
    <t>Voir le fil rouge 114</t>
  </si>
  <si>
    <t>Voir le fil rouge 115</t>
  </si>
  <si>
    <t>Voir le fil rouge 116</t>
  </si>
  <si>
    <t>Voir le fil rouge 117</t>
  </si>
  <si>
    <t>Crédit première installation</t>
  </si>
  <si>
    <t>GRN / RD : NO DO D1 D2</t>
  </si>
  <si>
    <t>Voir le fil rouge 110 + lien</t>
  </si>
  <si>
    <t>Crédit de creconstitution de fond de roulement</t>
  </si>
  <si>
    <t>Crédit investissement</t>
  </si>
  <si>
    <t xml:space="preserve">Vous détenez des effets de commerce sur vos clients </t>
  </si>
  <si>
    <t>Escompte</t>
  </si>
  <si>
    <t>Vos clients sont des particuliers</t>
  </si>
  <si>
    <t>Vos clients sont des professionnels et/ou des particuliers</t>
  </si>
  <si>
    <t>Affacturage</t>
  </si>
  <si>
    <t>Vous devez faire face poctuellement à des dépenses imprévues ?</t>
  </si>
  <si>
    <t>Vous facturez régulièrement vos clients mais certains vous paient avec du retard</t>
  </si>
  <si>
    <t>Votre financement n'est pas un financement professionnel</t>
  </si>
  <si>
    <t>Catégorie besoin</t>
  </si>
  <si>
    <t>Matériel</t>
  </si>
  <si>
    <t>garantie 1</t>
  </si>
  <si>
    <t>garantie 2</t>
  </si>
  <si>
    <t>garantie 3</t>
  </si>
  <si>
    <t>Nantissement de véhicule</t>
  </si>
  <si>
    <t>Équipement</t>
  </si>
  <si>
    <t>France Active</t>
  </si>
  <si>
    <t>Nantissement de matériel/ outillage</t>
  </si>
  <si>
    <t>Hypotèque (si travaux)</t>
  </si>
  <si>
    <t>PPD (Privilège Préteur de Deniers)</t>
  </si>
  <si>
    <t>Nantissement de fonds de Commerce</t>
  </si>
  <si>
    <t>Gage sur stock avec dépossession</t>
  </si>
  <si>
    <t>Warrants Agricoles -Viticoles</t>
  </si>
  <si>
    <t>Subrogation Privilège Vendeur FDC</t>
  </si>
  <si>
    <t>Trésorie</t>
  </si>
  <si>
    <t>Décalage de Trésorie Ponctuel</t>
  </si>
  <si>
    <t>Décalage de Trésorie Permanent</t>
  </si>
  <si>
    <t>Gestion du Poste Client</t>
  </si>
  <si>
    <t>Délivrance de cautions</t>
  </si>
  <si>
    <t>Immatériel</t>
  </si>
  <si>
    <t>Parts/Actions</t>
  </si>
  <si>
    <t>Fonds de Commerce/Droit au Bail</t>
  </si>
  <si>
    <t>Patientèle/Clientèle</t>
  </si>
  <si>
    <t>BFR (Besoin en fond de roulement)</t>
  </si>
  <si>
    <t>garantie 4</t>
  </si>
  <si>
    <t>garantie 5</t>
  </si>
  <si>
    <t>Caution Possible</t>
  </si>
  <si>
    <t>Caution adaptée</t>
  </si>
  <si>
    <t>Financement des stocks</t>
  </si>
  <si>
    <t>garantie 6</t>
  </si>
  <si>
    <t>SIAGI</t>
  </si>
  <si>
    <t>T</t>
  </si>
  <si>
    <t>M</t>
  </si>
  <si>
    <t>I</t>
  </si>
  <si>
    <t>B</t>
  </si>
  <si>
    <t>P</t>
  </si>
  <si>
    <t>G</t>
  </si>
  <si>
    <t>E</t>
  </si>
  <si>
    <t>F</t>
  </si>
  <si>
    <t>C</t>
  </si>
  <si>
    <t>S</t>
  </si>
  <si>
    <t>R</t>
  </si>
  <si>
    <t>U</t>
  </si>
  <si>
    <t>L</t>
  </si>
  <si>
    <t>Type de besoin</t>
  </si>
  <si>
    <t>H</t>
  </si>
  <si>
    <t>Concatener</t>
  </si>
  <si>
    <t>suppres space</t>
  </si>
  <si>
    <t>VG</t>
  </si>
  <si>
    <t>VG = voir onglet garantie</t>
  </si>
  <si>
    <t>Travaux (propriétaire des murs)</t>
  </si>
  <si>
    <t>Travaux (non propriétaire des murs)</t>
  </si>
  <si>
    <t>Sous catégorie culture de la garantie</t>
  </si>
  <si>
    <t>Financement possible sans garantie</t>
  </si>
  <si>
    <t>pas de garantie</t>
  </si>
  <si>
    <t>Crédit Silo</t>
  </si>
  <si>
    <t>pas dans le périmètre</t>
  </si>
  <si>
    <t>Question 1</t>
  </si>
  <si>
    <t>garantie 7</t>
  </si>
  <si>
    <t>BPI</t>
  </si>
  <si>
    <t>D</t>
  </si>
  <si>
    <t>O</t>
  </si>
  <si>
    <t>A</t>
  </si>
  <si>
    <t>Garanties</t>
  </si>
  <si>
    <t>Nantissement de Comptes de Titres</t>
  </si>
  <si>
    <t xml:space="preserve">A00 Caution personnelle solidaire
A01 Caution personnelle simple
A02 Caution personnelle et hypothécaire
A03 Caution strictement hypothécaire
A04 Caution d'une société de caution mutuelle
</t>
  </si>
  <si>
    <t>D00 Hypothèque</t>
  </si>
  <si>
    <t>D01 Privilège du prêteur de deniers</t>
  </si>
  <si>
    <t>D88 Subrogation dans le privilège du vendeur de FdC</t>
  </si>
  <si>
    <t>B03 Contregarantie SIAGI</t>
  </si>
  <si>
    <t>B00 Intervention de BPI France Financement</t>
  </si>
  <si>
    <t>D86 Warrant agricole</t>
  </si>
  <si>
    <t>D80 Nantissement de fonds de commerce</t>
  </si>
  <si>
    <t>E04 Nantissement de titres</t>
  </si>
  <si>
    <t>D81 Nantissement de matériel d'équipement</t>
  </si>
  <si>
    <t>B05 France Active Garantie</t>
  </si>
  <si>
    <t>A00
A01
A02
A03
A04</t>
  </si>
  <si>
    <t xml:space="preserve">D82 Nantissement de matériel immatriculé (véhicule)
</t>
  </si>
  <si>
    <t>taux de couverture</t>
  </si>
  <si>
    <t>Code garantie</t>
  </si>
  <si>
    <t>Libellé DEFI PRO OMEGA</t>
  </si>
  <si>
    <t>indication couverture</t>
  </si>
  <si>
    <t>Valeur estimée</t>
  </si>
  <si>
    <t>libellé garantie Culture de la garantie</t>
  </si>
  <si>
    <t>Typologie pour rapprochement</t>
  </si>
  <si>
    <t>Etes-vous locataire ?</t>
  </si>
  <si>
    <t>Autres financements (licences / taxi, débit de boisson / Brevet) </t>
  </si>
  <si>
    <t>?</t>
  </si>
  <si>
    <t>Affirmation Question</t>
  </si>
  <si>
    <t>Typologie</t>
  </si>
  <si>
    <t>v</t>
  </si>
  <si>
    <t>ko</t>
  </si>
  <si>
    <t>Ca met égal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</si>
</sst>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172B4D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DF5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wrapText="1"/>
    </xf>
    <xf numFmtId="0" fontId="0" fillId="0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2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/>
    <xf numFmtId="0" fontId="0" fillId="0" borderId="8" xfId="0" applyBorder="1"/>
    <xf numFmtId="0" fontId="0" fillId="2" borderId="8" xfId="0" applyFill="1" applyBorder="1" applyAlignment="1">
      <alignment horizontal="center" vertical="center"/>
    </xf>
    <xf numFmtId="0" fontId="0" fillId="6" borderId="3" xfId="0" applyFill="1" applyBorder="1"/>
    <xf numFmtId="0" fontId="0" fillId="2" borderId="0" xfId="0" applyFill="1" applyBorder="1" applyAlignment="1">
      <alignment horizontal="center"/>
    </xf>
    <xf numFmtId="0" fontId="0" fillId="6" borderId="0" xfId="0" applyFill="1" applyBorder="1"/>
    <xf numFmtId="0" fontId="0" fillId="8" borderId="5" xfId="0" applyFill="1" applyBorder="1" applyAlignment="1">
      <alignment horizontal="center"/>
    </xf>
    <xf numFmtId="0" fontId="0" fillId="8" borderId="0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0" fontId="0" fillId="8" borderId="2" xfId="0" applyFill="1" applyBorder="1" applyAlignment="1">
      <alignment horizontal="center"/>
    </xf>
    <xf numFmtId="0" fontId="0" fillId="8" borderId="3" xfId="0" applyFill="1" applyBorder="1"/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 wrapText="1"/>
    </xf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 wrapText="1"/>
    </xf>
    <xf numFmtId="0" fontId="0" fillId="13" borderId="0" xfId="0" applyFill="1"/>
    <xf numFmtId="0" fontId="0" fillId="13" borderId="10" xfId="0" applyFill="1" applyBorder="1"/>
    <xf numFmtId="0" fontId="0" fillId="13" borderId="11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7" borderId="0" xfId="0" applyFill="1"/>
    <xf numFmtId="0" fontId="0" fillId="13" borderId="0" xfId="0" applyFill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4" borderId="3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8" xfId="0" applyFill="1" applyBorder="1"/>
    <xf numFmtId="0" fontId="0" fillId="8" borderId="0" xfId="0" applyFill="1" applyBorder="1"/>
    <xf numFmtId="0" fontId="0" fillId="7" borderId="1" xfId="0" applyFill="1" applyBorder="1" applyAlignment="1">
      <alignment horizontal="center" wrapText="1"/>
    </xf>
    <xf numFmtId="0" fontId="0" fillId="2" borderId="0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4" borderId="0" xfId="0" applyFill="1" applyBorder="1"/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/>
    </xf>
    <xf numFmtId="0" fontId="0" fillId="0" borderId="14" xfId="0" applyFont="1" applyBorder="1"/>
    <xf numFmtId="0" fontId="5" fillId="14" borderId="15" xfId="0" applyFont="1" applyFill="1" applyBorder="1" applyAlignment="1">
      <alignment horizontal="left" vertical="top" wrapText="1"/>
    </xf>
    <xf numFmtId="0" fontId="5" fillId="0" borderId="0" xfId="0" applyFont="1"/>
    <xf numFmtId="0" fontId="5" fillId="14" borderId="16" xfId="0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13" borderId="13" xfId="0" applyFill="1" applyBorder="1" applyAlignment="1">
      <alignment horizontal="center" wrapText="1"/>
    </xf>
    <xf numFmtId="0" fontId="0" fillId="13" borderId="0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8" borderId="0" xfId="0" applyFill="1" applyBorder="1" applyAlignment="1">
      <alignment wrapText="1"/>
    </xf>
    <xf numFmtId="0" fontId="0" fillId="8" borderId="8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Fill="1" applyBorder="1"/>
    <xf numFmtId="0" fontId="0" fillId="0" borderId="0" xfId="0" applyFill="1" applyBorder="1"/>
    <xf numFmtId="0" fontId="0" fillId="0" borderId="8" xfId="0" applyFill="1" applyBorder="1"/>
    <xf numFmtId="0" fontId="0" fillId="4" borderId="0" xfId="0" applyFill="1" applyBorder="1"/>
    <xf numFmtId="0" fontId="0" fillId="8" borderId="0" xfId="0" applyFill="1" applyBorder="1"/>
    <xf numFmtId="0" fontId="0" fillId="8" borderId="8" xfId="0" applyFill="1" applyBorder="1"/>
    <xf numFmtId="0" fontId="0" fillId="8" borderId="3" xfId="0" applyFill="1" applyBorder="1"/>
    <xf numFmtId="0" fontId="0" fillId="9" borderId="0" xfId="0" applyFill="1" applyBorder="1"/>
    <xf numFmtId="0" fontId="0" fillId="4" borderId="3" xfId="0" applyFill="1" applyBorder="1"/>
    <xf numFmtId="0" fontId="0" fillId="9" borderId="8" xfId="0" applyFill="1" applyBorder="1"/>
    <xf numFmtId="0" fontId="0" fillId="0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8" xfId="0" applyFill="1" applyBorder="1"/>
    <xf numFmtId="0" fontId="0" fillId="8" borderId="0" xfId="0" applyFill="1" applyBorder="1"/>
    <xf numFmtId="0" fontId="0" fillId="8" borderId="8" xfId="0" applyFill="1" applyBorder="1"/>
    <xf numFmtId="0" fontId="0" fillId="8" borderId="3" xfId="0" applyFill="1" applyBorder="1"/>
    <xf numFmtId="0" fontId="0" fillId="0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8" xfId="0" applyFill="1" applyBorder="1"/>
    <xf numFmtId="0" fontId="0" fillId="0" borderId="8" xfId="0" applyBorder="1"/>
    <xf numFmtId="0" fontId="0" fillId="8" borderId="0" xfId="0" applyFill="1" applyBorder="1"/>
    <xf numFmtId="0" fontId="0" fillId="8" borderId="8" xfId="0" applyFill="1" applyBorder="1"/>
    <xf numFmtId="0" fontId="0" fillId="8" borderId="3" xfId="0" applyFill="1" applyBorder="1"/>
    <xf numFmtId="0" fontId="0" fillId="0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8" xfId="0" applyFill="1" applyBorder="1"/>
    <xf numFmtId="0" fontId="0" fillId="0" borderId="8" xfId="0" applyBorder="1"/>
    <xf numFmtId="0" fontId="0" fillId="4" borderId="0" xfId="0" applyFill="1" applyBorder="1"/>
    <xf numFmtId="0" fontId="0" fillId="8" borderId="0" xfId="0" applyFill="1" applyBorder="1"/>
    <xf numFmtId="0" fontId="0" fillId="8" borderId="8" xfId="0" applyFill="1" applyBorder="1"/>
    <xf numFmtId="0" fontId="0" fillId="8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0" fillId="8" borderId="0" xfId="0" applyFill="1" applyBorder="1"/>
    <xf numFmtId="0" fontId="0" fillId="8" borderId="8" xfId="0" applyFill="1" applyBorder="1"/>
    <xf numFmtId="0" fontId="0" fillId="8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8" xfId="0" applyFill="1" applyBorder="1"/>
    <xf numFmtId="0" fontId="0" fillId="0" borderId="8" xfId="0" applyBorder="1"/>
    <xf numFmtId="0" fontId="0" fillId="4" borderId="0" xfId="0" applyFill="1" applyBorder="1"/>
    <xf numFmtId="0" fontId="0" fillId="8" borderId="0" xfId="0" applyFill="1" applyBorder="1"/>
    <xf numFmtId="0" fontId="0" fillId="8" borderId="8" xfId="0" applyFill="1" applyBorder="1"/>
    <xf numFmtId="0" fontId="0" fillId="8" borderId="3" xfId="0" applyFill="1" applyBorder="1"/>
    <xf numFmtId="0" fontId="0" fillId="9" borderId="0" xfId="0" applyFill="1" applyBorder="1"/>
    <xf numFmtId="0" fontId="0" fillId="0" borderId="0" xfId="0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Fill="1" applyBorder="1"/>
    <xf numFmtId="0" fontId="0" fillId="0" borderId="8" xfId="0" applyBorder="1"/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0" fontId="0" fillId="8" borderId="8" xfId="0" applyFill="1" applyBorder="1"/>
    <xf numFmtId="0" fontId="0" fillId="8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Fill="1" applyBorder="1"/>
    <xf numFmtId="0" fontId="0" fillId="0" borderId="8" xfId="0" applyBorder="1"/>
    <xf numFmtId="0" fontId="0" fillId="4" borderId="0" xfId="0" applyFill="1" applyBorder="1"/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0" fontId="0" fillId="8" borderId="8" xfId="0" applyFill="1" applyBorder="1"/>
    <xf numFmtId="0" fontId="0" fillId="8" borderId="3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6" borderId="3" xfId="0" applyFill="1" applyBorder="1" applyAlignment="1"/>
    <xf numFmtId="0" fontId="0" fillId="2" borderId="0" xfId="0" applyFill="1" applyBorder="1" applyAlignment="1"/>
    <xf numFmtId="0" fontId="0" fillId="6" borderId="0" xfId="0" applyFill="1" applyBorder="1" applyAlignment="1"/>
    <xf numFmtId="0" fontId="0" fillId="6" borderId="8" xfId="0" applyFill="1" applyBorder="1" applyAlignment="1"/>
    <xf numFmtId="0" fontId="0" fillId="2" borderId="3" xfId="0" applyFill="1" applyBorder="1" applyAlignment="1"/>
    <xf numFmtId="0" fontId="0" fillId="6" borderId="3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2" borderId="6" xfId="0" applyFill="1" applyBorder="1" applyAlignment="1"/>
    <xf numFmtId="0" fontId="0" fillId="2" borderId="8" xfId="0" applyFill="1" applyBorder="1" applyAlignment="1"/>
    <xf numFmtId="0" fontId="0" fillId="0" borderId="0" xfId="0"/>
    <xf numFmtId="0" fontId="0" fillId="0" borderId="3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0" fontId="0" fillId="0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0" borderId="0" xfId="0" applyFill="1" applyBorder="1" applyAlignment="1"/>
    <xf numFmtId="0" fontId="0" fillId="3" borderId="0" xfId="0" applyFill="1" applyBorder="1" applyAlignment="1"/>
    <xf numFmtId="0" fontId="1" fillId="5" borderId="0" xfId="0" applyFont="1" applyFill="1" applyBorder="1" applyAlignment="1"/>
    <xf numFmtId="0" fontId="1" fillId="0" borderId="0" xfId="0" applyFont="1" applyFill="1" applyBorder="1" applyAlignment="1"/>
    <xf numFmtId="0" fontId="0" fillId="3" borderId="3" xfId="0" applyFill="1" applyBorder="1" applyAlignment="1">
      <alignment vertical="center"/>
    </xf>
    <xf numFmtId="0" fontId="0" fillId="5" borderId="0" xfId="0" applyFill="1" applyBorder="1" applyAlignment="1"/>
    <xf numFmtId="0" fontId="0" fillId="0" borderId="6" xfId="0" applyFill="1" applyBorder="1" applyAlignment="1">
      <alignment vertical="center"/>
    </xf>
    <xf numFmtId="0" fontId="0" fillId="0" borderId="0" xfId="0" applyFill="1" applyAlignment="1"/>
    <xf numFmtId="0" fontId="0" fillId="0" borderId="9" xfId="0" applyFill="1" applyBorder="1" applyAlignment="1">
      <alignment vertical="center"/>
    </xf>
    <xf numFmtId="0" fontId="0" fillId="3" borderId="9" xfId="0" applyFill="1" applyBorder="1" applyAlignment="1"/>
    <xf numFmtId="0" fontId="0" fillId="15" borderId="4" xfId="0" applyFill="1" applyBorder="1" applyAlignment="1"/>
    <xf numFmtId="0" fontId="0" fillId="0" borderId="0" xfId="0"/>
    <xf numFmtId="0" fontId="0" fillId="0" borderId="3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0" fontId="0" fillId="0" borderId="8" xfId="0" applyFill="1" applyBorder="1" applyAlignment="1">
      <alignment vertical="center"/>
    </xf>
    <xf numFmtId="0" fontId="0" fillId="0" borderId="8" xfId="0" applyBorder="1" applyAlignment="1"/>
    <xf numFmtId="0" fontId="0" fillId="0" borderId="0" xfId="0" applyFill="1" applyBorder="1" applyAlignment="1"/>
    <xf numFmtId="0" fontId="0" fillId="3" borderId="0" xfId="0" applyFill="1" applyBorder="1" applyAlignment="1"/>
    <xf numFmtId="0" fontId="0" fillId="0" borderId="6" xfId="0" applyBorder="1" applyAlignment="1"/>
    <xf numFmtId="0" fontId="0" fillId="3" borderId="6" xfId="0" applyFill="1" applyBorder="1" applyAlignment="1"/>
    <xf numFmtId="0" fontId="0" fillId="0" borderId="3" xfId="0" applyFill="1" applyBorder="1" applyAlignment="1"/>
    <xf numFmtId="0" fontId="1" fillId="0" borderId="0" xfId="0" applyFont="1" applyFill="1" applyBorder="1" applyAlignment="1"/>
    <xf numFmtId="0" fontId="1" fillId="0" borderId="8" xfId="0" applyFont="1" applyFill="1" applyBorder="1" applyAlignment="1"/>
    <xf numFmtId="0" fontId="0" fillId="0" borderId="9" xfId="0" applyFill="1" applyBorder="1" applyAlignme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72B4D"/>
        <name val="Segoe UI"/>
        <scheme val="none"/>
      </font>
      <fill>
        <patternFill patternType="solid">
          <fgColor indexed="64"/>
          <bgColor rgb="FFEDF5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C1C7D0"/>
        </left>
        <right style="medium">
          <color rgb="FFC1C7D0"/>
        </right>
        <top style="medium">
          <color rgb="FFC1C7D0"/>
        </top>
        <bottom style="medium">
          <color rgb="FFC1C7D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72B4D"/>
        <name val="Segoe UI"/>
        <scheme val="none"/>
      </font>
      <fill>
        <patternFill patternType="solid">
          <fgColor indexed="64"/>
          <bgColor rgb="FFEDF5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C1C7D0"/>
        </left>
        <right style="medium">
          <color rgb="FFC1C7D0"/>
        </right>
        <top style="medium">
          <color rgb="FFC1C7D0"/>
        </top>
        <bottom style="medium">
          <color rgb="FFC1C7D0"/>
        </bottom>
        <vertical/>
        <horizontal/>
      </border>
    </dxf>
    <dxf>
      <border outline="0">
        <bottom style="medium">
          <color rgb="FFC1C7D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72B4D"/>
        <name val="Segoe UI"/>
        <scheme val="none"/>
      </font>
      <fill>
        <patternFill patternType="solid">
          <fgColor indexed="64"/>
          <bgColor rgb="FFEDF5FF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EAEAEA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E2:M18" totalsRowShown="0">
  <autoFilter ref="E2:M18"/>
  <tableColumns count="9">
    <tableColumn id="1" name="Catégorie besoin"/>
    <tableColumn id="2" name="Sous catégorie culture de la garantie"/>
    <tableColumn id="3" name="garantie 1"/>
    <tableColumn id="4" name="garantie 2"/>
    <tableColumn id="5" name="garantie 3"/>
    <tableColumn id="6" name="garantie 4"/>
    <tableColumn id="7" name="garantie 5"/>
    <tableColumn id="9" name="garantie 6"/>
    <tableColumn id="8" name="garantie 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D16" totalsRowShown="0">
  <autoFilter ref="A1:D16"/>
  <tableColumns count="4">
    <tableColumn id="1" name="libellé garantie Culture de la garantie"/>
    <tableColumn id="2" name="Libellé DEFI PRO OMEGA"/>
    <tableColumn id="3" name="Code garantie">
      <calculatedColumnFormula>MID(B2,1,3)</calculatedColumnFormula>
    </tableColumn>
    <tableColumn id="4" name="indication couver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1:B29" totalsRowShown="0" dataDxfId="3" tableBorderDxfId="2">
  <autoFilter ref="A1:B29"/>
  <tableColumns count="2">
    <tableColumn id="1" name="Affirmation Question" dataDxfId="1"/>
    <tableColumn id="2" name="Typologi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59"/>
  <sheetViews>
    <sheetView tabSelected="1" zoomScale="55" zoomScaleNormal="55" workbookViewId="0">
      <selection activeCell="U4" sqref="U4"/>
    </sheetView>
  </sheetViews>
  <sheetFormatPr baseColWidth="10" defaultRowHeight="14.4" x14ac:dyDescent="0.3"/>
  <cols>
    <col min="1" max="1" width="6.88671875" style="1" customWidth="1"/>
    <col min="2" max="2" width="37.88671875" style="2" customWidth="1"/>
    <col min="3" max="3" width="3.5546875" style="2" customWidth="1"/>
    <col min="4" max="4" width="88.21875" customWidth="1"/>
    <col min="5" max="5" width="11.88671875" customWidth="1"/>
    <col min="6" max="6" width="23.77734375" customWidth="1"/>
    <col min="7" max="7" width="3.5546875" customWidth="1"/>
    <col min="8" max="9" width="13.88671875" customWidth="1"/>
    <col min="10" max="10" width="4.5546875" customWidth="1"/>
    <col min="11" max="16" width="13.88671875" customWidth="1"/>
    <col min="17" max="17" width="13.88671875" style="1" customWidth="1"/>
    <col min="18" max="18" width="34.109375" style="1" customWidth="1"/>
    <col min="19" max="19" width="25.21875" style="1" customWidth="1"/>
    <col min="20" max="20" width="13.88671875" style="1" customWidth="1"/>
    <col min="21" max="21" width="13.88671875" customWidth="1"/>
    <col min="22" max="23" width="11.5546875" customWidth="1"/>
    <col min="24" max="24" width="13.88671875" style="39" customWidth="1"/>
    <col min="25" max="25" width="45.6640625" style="42" customWidth="1"/>
    <col min="26" max="26" width="42.44140625" customWidth="1"/>
    <col min="27" max="27" width="43.6640625" customWidth="1"/>
    <col min="28" max="28" width="33" customWidth="1"/>
    <col min="30" max="30" width="21.44140625" customWidth="1"/>
    <col min="31" max="31" width="17.21875" customWidth="1"/>
    <col min="32" max="32" width="42.21875" customWidth="1"/>
  </cols>
  <sheetData>
    <row r="1" spans="1:32" ht="15.6" x14ac:dyDescent="0.3">
      <c r="D1" s="4" t="s">
        <v>0</v>
      </c>
      <c r="E1" s="4"/>
    </row>
    <row r="2" spans="1:32" ht="14.25" customHeight="1" x14ac:dyDescent="0.3">
      <c r="D2" t="s">
        <v>176</v>
      </c>
      <c r="F2" s="49" t="s">
        <v>184</v>
      </c>
      <c r="G2" t="s">
        <v>183</v>
      </c>
      <c r="Z2" s="73" t="s">
        <v>190</v>
      </c>
      <c r="AA2" s="74"/>
      <c r="AB2" s="74"/>
      <c r="AC2" s="74"/>
      <c r="AD2" s="74"/>
      <c r="AE2" s="74"/>
      <c r="AF2" s="74"/>
    </row>
    <row r="3" spans="1:32" s="3" customFormat="1" ht="44.4" customHeight="1" thickBot="1" x14ac:dyDescent="0.35">
      <c r="A3" s="5"/>
      <c r="B3" s="51" t="s">
        <v>81</v>
      </c>
      <c r="C3" s="5" t="s">
        <v>175</v>
      </c>
      <c r="D3" s="5" t="s">
        <v>7</v>
      </c>
      <c r="E3" s="5" t="s">
        <v>175</v>
      </c>
      <c r="F3" s="6" t="s">
        <v>8</v>
      </c>
      <c r="G3" s="6" t="s">
        <v>175</v>
      </c>
      <c r="H3" s="6" t="s">
        <v>9</v>
      </c>
      <c r="I3" s="6" t="s">
        <v>175</v>
      </c>
      <c r="J3" s="6"/>
      <c r="K3" s="6" t="s">
        <v>10</v>
      </c>
      <c r="L3" s="6"/>
      <c r="M3" s="6" t="s">
        <v>11</v>
      </c>
      <c r="N3" s="6" t="s">
        <v>12</v>
      </c>
      <c r="O3" s="6" t="s">
        <v>85</v>
      </c>
      <c r="P3" s="6"/>
      <c r="Q3" s="6" t="s">
        <v>82</v>
      </c>
      <c r="R3" s="59" t="s">
        <v>86</v>
      </c>
      <c r="S3" s="7"/>
      <c r="T3" s="8" t="s">
        <v>83</v>
      </c>
      <c r="U3" s="8" t="s">
        <v>84</v>
      </c>
      <c r="V3" s="3" t="s">
        <v>173</v>
      </c>
      <c r="W3" s="3" t="s">
        <v>174</v>
      </c>
      <c r="X3" s="40" t="s">
        <v>126</v>
      </c>
      <c r="Y3" s="43" t="s">
        <v>171</v>
      </c>
      <c r="Z3" s="45">
        <v>1</v>
      </c>
      <c r="AA3" s="47">
        <v>2</v>
      </c>
      <c r="AB3" s="46">
        <v>3</v>
      </c>
      <c r="AC3" s="47">
        <v>4</v>
      </c>
      <c r="AD3" s="46">
        <v>5</v>
      </c>
      <c r="AE3" s="48">
        <v>6</v>
      </c>
      <c r="AF3" s="50">
        <v>7</v>
      </c>
    </row>
    <row r="4" spans="1:32" ht="15" thickBot="1" x14ac:dyDescent="0.35">
      <c r="A4" s="9">
        <v>1</v>
      </c>
      <c r="B4" s="75" t="s">
        <v>1</v>
      </c>
      <c r="C4" s="10" t="str">
        <f>VLOOKUP(B4,Tableau3[],2,FALSE)</f>
        <v>T</v>
      </c>
      <c r="D4" s="84" t="s">
        <v>118</v>
      </c>
      <c r="E4" s="11" t="str">
        <f>IF(ISNA(VLOOKUP(D4,Tableau3[],2,FALSE)),"X",VLOOKUP(D4,Tableau3[],2,FALSE))</f>
        <v>P</v>
      </c>
      <c r="F4" s="95"/>
      <c r="G4" s="55" t="str">
        <f>IF(ISNA(VLOOKUP(F4,Tableau3[],2,FALSE)),"X",VLOOKUP(F4,Tableau3[],2,FALSE))</f>
        <v>X</v>
      </c>
      <c r="H4" s="103"/>
      <c r="I4" s="12"/>
      <c r="J4" s="12"/>
      <c r="K4" s="112"/>
      <c r="L4" s="12"/>
      <c r="M4" s="121"/>
      <c r="N4" s="128"/>
      <c r="O4" s="139"/>
      <c r="P4" s="149"/>
      <c r="Q4" s="160">
        <v>1</v>
      </c>
      <c r="R4" s="170" t="s">
        <v>119</v>
      </c>
      <c r="S4" s="13"/>
      <c r="T4" s="184"/>
      <c r="U4" s="201"/>
      <c r="V4" t="str">
        <f>CONCATENATE(C4,E4,G4,I4,L4,S4)</f>
        <v>TPX</v>
      </c>
      <c r="W4" t="str">
        <f t="shared" ref="W4:W14" si="0">TRIM(SUBSTITUTE(V4,"X",""))</f>
        <v>TP</v>
      </c>
      <c r="X4" s="39" t="str">
        <f>IF(          ISNA(VLOOKUP(MID(W4,2,1),'Garanties par besoin'!$D$2:$F$18,2,FALSE)),
                           IF(ISNA(VLOOKUP(MID(W4,1,1),'Garanties par besoin'!$D$2:$F$18,2,FALSE)),
                            "",
                           VLOOKUP(MID(W4,1,1),'Garanties par besoin'!$D$2:$F$18,2,FALSE)),
                  VLOOKUP(MID(W4,2,1),'Garanties par besoin'!$D$2:$F$18,2,FALSE))</f>
        <v>Trésorie</v>
      </c>
      <c r="Y4" s="42" t="str">
        <f>IF(          ISNA(VLOOKUP(MID(W4,2,1),'Garanties par besoin'!$D$2:$F$18,3,FALSE)),
                           IF(ISNA(VLOOKUP(MID(W4,1,1),'Garanties par besoin'!$D$2:$F$18,3,FALSE)),
                            "",
                           VLOOKUP(MID(W4,1,1),'Garanties par besoin'!$D$2:$F$18,3,FALSE)),
                  VLOOKUP(MID(W4,2,1),'Garanties par besoin'!$D$2:$F$18,3,FALSE))</f>
        <v>Décalage de Trésorie Ponctuel</v>
      </c>
      <c r="Z4" s="44" t="str">
        <f>IF(
                 ISNA(VLOOKUP($Y4,Tableau2[[Sous catégorie culture de la garantie]:[garantie 7]],1+Z$3,FALSE)),
                  "",
                 IF(VLOOKUP($Y4,Tableau2[[Sous catégorie culture de la garantie]:[garantie 7]],1+Z$3,FALSE)="","",
                      VLOOKUP($Y4,Tableau2[[Sous catégorie culture de la garantie]:[garantie 7]],1+Z$3,FALSE)))</f>
        <v>Financement possible sans garantie</v>
      </c>
      <c r="AA4" s="41" t="str">
        <f>IF(
                 ISNA(VLOOKUP($Y4,Tableau2[[Sous catégorie culture de la garantie]:[garantie 7]],1+AA$3,FALSE)),
                  "",
                 IF(VLOOKUP($Y4,Tableau2[[Sous catégorie culture de la garantie]:[garantie 7]],1+AA$3,FALSE)="","",
                      VLOOKUP($Y4,Tableau2[[Sous catégorie culture de la garantie]:[garantie 7]],1+AA$3,FALSE)))</f>
        <v>Caution adaptée</v>
      </c>
      <c r="AB4" s="44" t="str">
        <f>IF(
                 ISNA(VLOOKUP($Y4,Tableau2[[Sous catégorie culture de la garantie]:[garantie 7]],1+AB$3,FALSE)),
                  "",
                 IF(VLOOKUP($Y4,Tableau2[[Sous catégorie culture de la garantie]:[garantie 7]],1+AB$3,FALSE)="","",
                      VLOOKUP($Y4,Tableau2[[Sous catégorie culture de la garantie]:[garantie 7]],1+AB$3,FALSE)))</f>
        <v/>
      </c>
      <c r="AC4" s="41" t="str">
        <f>IF(
                 ISNA(VLOOKUP($Y4,Tableau2[[Sous catégorie culture de la garantie]:[garantie 7]],1+AC$3,FALSE)),
                  "",
                 IF(VLOOKUP($Y4,Tableau2[[Sous catégorie culture de la garantie]:[garantie 7]],1+AC$3,FALSE)="","",
                      VLOOKUP($Y4,Tableau2[[Sous catégorie culture de la garantie]:[garantie 7]],1+AC$3,FALSE)))</f>
        <v/>
      </c>
      <c r="AD4" s="44" t="str">
        <f>IF(
                 ISNA(VLOOKUP($Y4,Tableau2[[Sous catégorie culture de la garantie]:[garantie 7]],1+AD$3,FALSE)),
                  "",
                 IF(VLOOKUP($Y4,Tableau2[[Sous catégorie culture de la garantie]:[garantie 7]],1+AD$3,FALSE)="","",
                      VLOOKUP($Y4,Tableau2[[Sous catégorie culture de la garantie]:[garantie 7]],1+AD$3,FALSE)))</f>
        <v/>
      </c>
      <c r="AE4" s="41" t="str">
        <f>IF(
                 ISNA(VLOOKUP($Y4,Tableau2[[Sous catégorie culture de la garantie]:[garantie 7]],1+AE$3,FALSE)),
                  "",
                 IF(VLOOKUP($Y4,Tableau2[[Sous catégorie culture de la garantie]:[garantie 7]],1+AE$3,FALSE)="","",
                      VLOOKUP($Y4,Tableau2[[Sous catégorie culture de la garantie]:[garantie 7]],1+AE$3,FALSE)))</f>
        <v/>
      </c>
      <c r="AF4" s="41" t="str">
        <f>IF(
                 ISNA(VLOOKUP($Y4,Tableau2[[Sous catégorie culture de la garantie]:[garantie 7]],1+AF$3,FALSE)),
                  "",
                 IF(VLOOKUP($Y4,Tableau2[[Sous catégorie culture de la garantie]:[garantie 7]],1+AF$3,FALSE)="","",
                      VLOOKUP($Y4,Tableau2[[Sous catégorie culture de la garantie]:[garantie 7]],1+AF$3,FALSE)))</f>
        <v/>
      </c>
    </row>
    <row r="5" spans="1:32" ht="15" thickBot="1" x14ac:dyDescent="0.35">
      <c r="A5" s="25">
        <v>1</v>
      </c>
      <c r="B5" s="78" t="s">
        <v>1</v>
      </c>
      <c r="C5" s="52" t="str">
        <f>VLOOKUP(B5,Tableau3[],2,FALSE)</f>
        <v>T</v>
      </c>
      <c r="D5" s="88" t="s">
        <v>18</v>
      </c>
      <c r="E5" s="58" t="str">
        <f>IF(ISNA(VLOOKUP(D5,Tableau3[],2,FALSE)),"X",VLOOKUP(D5,Tableau3[],2,FALSE))</f>
        <v>H</v>
      </c>
      <c r="F5" s="99"/>
      <c r="G5" s="55" t="str">
        <f>IF(ISNA(VLOOKUP(F5,Tableau3[],2,FALSE)),"X",VLOOKUP(F5,Tableau3[],2,FALSE))</f>
        <v>X</v>
      </c>
      <c r="H5" s="108"/>
      <c r="I5" s="26"/>
      <c r="J5" s="26"/>
      <c r="K5" s="118"/>
      <c r="L5" s="26"/>
      <c r="M5" s="125"/>
      <c r="N5" s="134"/>
      <c r="O5" s="145"/>
      <c r="P5" s="156"/>
      <c r="Q5" s="166">
        <v>1</v>
      </c>
      <c r="R5" s="171" t="s">
        <v>14</v>
      </c>
      <c r="S5" s="17"/>
      <c r="T5" s="185"/>
      <c r="U5" s="203"/>
      <c r="V5" t="str">
        <f>CONCATENATE(C5,E5,G5,I5,L5,S5)</f>
        <v>THX</v>
      </c>
      <c r="W5" t="str">
        <f t="shared" si="0"/>
        <v>TH</v>
      </c>
      <c r="X5" s="39" t="str">
        <f>IF(          ISNA(VLOOKUP(MID(W5,2,1),'Garanties par besoin'!$D$2:$F$18,2,FALSE)),
                           IF(ISNA(VLOOKUP(MID(W5,1,1),'Garanties par besoin'!$D$2:$F$18,2,FALSE)),
                            "",
                           VLOOKUP(MID(W5,1,1),'Garanties par besoin'!$D$2:$F$18,2,FALSE)),
                  VLOOKUP(MID(W5,2,1),'Garanties par besoin'!$D$2:$F$18,2,FALSE))</f>
        <v>Trésorie</v>
      </c>
      <c r="Y5" s="42" t="str">
        <f>IF(          ISNA(VLOOKUP(MID(W5,2,1),'Garanties par besoin'!$D$2:$F$18,3,FALSE)),
                           IF(ISNA(VLOOKUP(MID(W5,1,1),'Garanties par besoin'!$D$2:$F$18,3,FALSE)),
                            "",
                           VLOOKUP(MID(W5,1,1),'Garanties par besoin'!$D$2:$F$18,3,FALSE)),
                  VLOOKUP(MID(W5,2,1),'Garanties par besoin'!$D$2:$F$18,3,FALSE))</f>
        <v>Décalage de Trésorie Permanent</v>
      </c>
      <c r="Z5" s="44" t="str">
        <f>IF(
                 ISNA(VLOOKUP($Y5,Tableau2[[Sous catégorie culture de la garantie]:[garantie 7]],1+Z$3,FALSE)),
                  "",
                 IF(VLOOKUP($Y5,Tableau2[[Sous catégorie culture de la garantie]:[garantie 7]],1+Z$3,FALSE)="","",
                      VLOOKUP($Y5,Tableau2[[Sous catégorie culture de la garantie]:[garantie 7]],1+Z$3,FALSE)))</f>
        <v>Financement possible sans garantie</v>
      </c>
      <c r="AA5" s="41" t="str">
        <f>IF(
                 ISNA(VLOOKUP($Y5,Tableau2[[Sous catégorie culture de la garantie]:[garantie 7]],1+AA$3,FALSE)),
                  "",
                 IF(VLOOKUP($Y5,Tableau2[[Sous catégorie culture de la garantie]:[garantie 7]],1+AA$3,FALSE)="","",
                      VLOOKUP($Y5,Tableau2[[Sous catégorie culture de la garantie]:[garantie 7]],1+AA$3,FALSE)))</f>
        <v>Caution adaptée</v>
      </c>
      <c r="AB5" s="44" t="str">
        <f>IF(
                 ISNA(VLOOKUP($Y5,Tableau2[[Sous catégorie culture de la garantie]:[garantie 7]],1+AB$3,FALSE)),
                  "",
                 IF(VLOOKUP($Y5,Tableau2[[Sous catégorie culture de la garantie]:[garantie 7]],1+AB$3,FALSE)="","",
                      VLOOKUP($Y5,Tableau2[[Sous catégorie culture de la garantie]:[garantie 7]],1+AB$3,FALSE)))</f>
        <v/>
      </c>
      <c r="AC5" s="41" t="str">
        <f>IF(
                 ISNA(VLOOKUP($Y5,Tableau2[[Sous catégorie culture de la garantie]:[garantie 7]],1+AC$3,FALSE)),
                  "",
                 IF(VLOOKUP($Y5,Tableau2[[Sous catégorie culture de la garantie]:[garantie 7]],1+AC$3,FALSE)="","",
                      VLOOKUP($Y5,Tableau2[[Sous catégorie culture de la garantie]:[garantie 7]],1+AC$3,FALSE)))</f>
        <v/>
      </c>
      <c r="AD5" s="44" t="str">
        <f>IF(
                 ISNA(VLOOKUP($Y5,Tableau2[[Sous catégorie culture de la garantie]:[garantie 7]],1+AD$3,FALSE)),
                  "",
                 IF(VLOOKUP($Y5,Tableau2[[Sous catégorie culture de la garantie]:[garantie 7]],1+AD$3,FALSE)="","",
                      VLOOKUP($Y5,Tableau2[[Sous catégorie culture de la garantie]:[garantie 7]],1+AD$3,FALSE)))</f>
        <v/>
      </c>
      <c r="AE5" s="41" t="str">
        <f>IF(
                 ISNA(VLOOKUP($Y5,Tableau2[[Sous catégorie culture de la garantie]:[garantie 7]],1+AE$3,FALSE)),
                  "",
                 IF(VLOOKUP($Y5,Tableau2[[Sous catégorie culture de la garantie]:[garantie 7]],1+AE$3,FALSE)="","",
                      VLOOKUP($Y5,Tableau2[[Sous catégorie culture de la garantie]:[garantie 7]],1+AE$3,FALSE)))</f>
        <v/>
      </c>
      <c r="AF5" s="41" t="str">
        <f>IF(
                 ISNA(VLOOKUP($Y5,Tableau2[[Sous catégorie culture de la garantie]:[garantie 7]],1+AF$3,FALSE)),
                  "",
                 IF(VLOOKUP($Y5,Tableau2[[Sous catégorie culture de la garantie]:[garantie 7]],1+AF$3,FALSE)="","",
                      VLOOKUP($Y5,Tableau2[[Sous catégorie culture de la garantie]:[garantie 7]],1+AF$3,FALSE)))</f>
        <v/>
      </c>
    </row>
    <row r="6" spans="1:32" ht="15" thickBot="1" x14ac:dyDescent="0.35">
      <c r="A6" s="14">
        <v>1</v>
      </c>
      <c r="B6" s="76" t="s">
        <v>1</v>
      </c>
      <c r="C6" s="52" t="str">
        <f>VLOOKUP(B6,Tableau3[],2,FALSE)</f>
        <v>T</v>
      </c>
      <c r="D6" s="85" t="s">
        <v>16</v>
      </c>
      <c r="E6" s="56" t="str">
        <f>IF(ISNA(VLOOKUP(D6,Tableau3[],2,FALSE)),"X",VLOOKUP(D6,Tableau3[],2,FALSE))</f>
        <v>P</v>
      </c>
      <c r="F6" s="96" t="s">
        <v>120</v>
      </c>
      <c r="G6" s="55" t="str">
        <f>IF(ISNA(VLOOKUP(F6,Tableau3[],2,FALSE)),"X",VLOOKUP(F6,Tableau3[],2,FALSE))</f>
        <v>X</v>
      </c>
      <c r="H6" s="105"/>
      <c r="I6" s="16"/>
      <c r="J6" s="16"/>
      <c r="K6" s="114"/>
      <c r="L6" s="16"/>
      <c r="M6" s="123"/>
      <c r="N6" s="130"/>
      <c r="O6" s="141"/>
      <c r="P6" s="151"/>
      <c r="Q6" s="162">
        <v>1</v>
      </c>
      <c r="R6" s="171" t="s">
        <v>17</v>
      </c>
      <c r="S6" s="17"/>
      <c r="T6" s="185"/>
      <c r="U6" s="203"/>
      <c r="V6" t="str">
        <f>CONCATENATE(C6,E6,G6,I6,L6,S6)</f>
        <v>TPX</v>
      </c>
      <c r="W6" t="str">
        <f t="shared" si="0"/>
        <v>TP</v>
      </c>
      <c r="X6" s="39" t="str">
        <f>IF(          ISNA(VLOOKUP(MID(W6,2,1),'Garanties par besoin'!$D$2:$F$18,2,FALSE)),
                           IF(ISNA(VLOOKUP(MID(W6,1,1),'Garanties par besoin'!$D$2:$F$18,2,FALSE)),
                            "",
                           VLOOKUP(MID(W6,1,1),'Garanties par besoin'!$D$2:$F$18,2,FALSE)),
                  VLOOKUP(MID(W6,2,1),'Garanties par besoin'!$D$2:$F$18,2,FALSE))</f>
        <v>Trésorie</v>
      </c>
      <c r="Y6" s="42" t="str">
        <f>IF(          ISNA(VLOOKUP(MID(W6,2,1),'Garanties par besoin'!$D$2:$F$18,3,FALSE)),
                           IF(ISNA(VLOOKUP(MID(W6,1,1),'Garanties par besoin'!$D$2:$F$18,3,FALSE)),
                            "",
                           VLOOKUP(MID(W6,1,1),'Garanties par besoin'!$D$2:$F$18,3,FALSE)),
                  VLOOKUP(MID(W6,2,1),'Garanties par besoin'!$D$2:$F$18,3,FALSE))</f>
        <v>Décalage de Trésorie Ponctuel</v>
      </c>
      <c r="Z6" s="44" t="str">
        <f>IF(
                 ISNA(VLOOKUP($Y6,Tableau2[[Sous catégorie culture de la garantie]:[garantie 7]],1+Z$3,FALSE)),
                  "",
                 IF(VLOOKUP($Y6,Tableau2[[Sous catégorie culture de la garantie]:[garantie 7]],1+Z$3,FALSE)="","",
                      VLOOKUP($Y6,Tableau2[[Sous catégorie culture de la garantie]:[garantie 7]],1+Z$3,FALSE)))</f>
        <v>Financement possible sans garantie</v>
      </c>
      <c r="AA6" s="41" t="str">
        <f>IF(
                 ISNA(VLOOKUP($Y6,Tableau2[[Sous catégorie culture de la garantie]:[garantie 7]],1+AA$3,FALSE)),
                  "",
                 IF(VLOOKUP($Y6,Tableau2[[Sous catégorie culture de la garantie]:[garantie 7]],1+AA$3,FALSE)="","",
                      VLOOKUP($Y6,Tableau2[[Sous catégorie culture de la garantie]:[garantie 7]],1+AA$3,FALSE)))</f>
        <v>Caution adaptée</v>
      </c>
      <c r="AB6" s="44" t="str">
        <f>IF(
                 ISNA(VLOOKUP($Y6,Tableau2[[Sous catégorie culture de la garantie]:[garantie 7]],1+AB$3,FALSE)),
                  "",
                 IF(VLOOKUP($Y6,Tableau2[[Sous catégorie culture de la garantie]:[garantie 7]],1+AB$3,FALSE)="","",
                      VLOOKUP($Y6,Tableau2[[Sous catégorie culture de la garantie]:[garantie 7]],1+AB$3,FALSE)))</f>
        <v/>
      </c>
      <c r="AC6" s="41" t="str">
        <f>IF(
                 ISNA(VLOOKUP($Y6,Tableau2[[Sous catégorie culture de la garantie]:[garantie 7]],1+AC$3,FALSE)),
                  "",
                 IF(VLOOKUP($Y6,Tableau2[[Sous catégorie culture de la garantie]:[garantie 7]],1+AC$3,FALSE)="","",
                      VLOOKUP($Y6,Tableau2[[Sous catégorie culture de la garantie]:[garantie 7]],1+AC$3,FALSE)))</f>
        <v/>
      </c>
      <c r="AD6" s="44" t="str">
        <f>IF(
                 ISNA(VLOOKUP($Y6,Tableau2[[Sous catégorie culture de la garantie]:[garantie 7]],1+AD$3,FALSE)),
                  "",
                 IF(VLOOKUP($Y6,Tableau2[[Sous catégorie culture de la garantie]:[garantie 7]],1+AD$3,FALSE)="","",
                      VLOOKUP($Y6,Tableau2[[Sous catégorie culture de la garantie]:[garantie 7]],1+AD$3,FALSE)))</f>
        <v/>
      </c>
      <c r="AE6" s="41" t="str">
        <f>IF(
                 ISNA(VLOOKUP($Y6,Tableau2[[Sous catégorie culture de la garantie]:[garantie 7]],1+AE$3,FALSE)),
                  "",
                 IF(VLOOKUP($Y6,Tableau2[[Sous catégorie culture de la garantie]:[garantie 7]],1+AE$3,FALSE)="","",
                      VLOOKUP($Y6,Tableau2[[Sous catégorie culture de la garantie]:[garantie 7]],1+AE$3,FALSE)))</f>
        <v/>
      </c>
      <c r="AF6" s="41" t="str">
        <f>IF(
                 ISNA(VLOOKUP($Y6,Tableau2[[Sous catégorie culture de la garantie]:[garantie 7]],1+AF$3,FALSE)),
                  "",
                 IF(VLOOKUP($Y6,Tableau2[[Sous catégorie culture de la garantie]:[garantie 7]],1+AF$3,FALSE)="","",
                      VLOOKUP($Y6,Tableau2[[Sous catégorie culture de la garantie]:[garantie 7]],1+AF$3,FALSE)))</f>
        <v/>
      </c>
    </row>
    <row r="7" spans="1:32" ht="15" thickBot="1" x14ac:dyDescent="0.35">
      <c r="A7" s="14">
        <v>1</v>
      </c>
      <c r="B7" s="76" t="s">
        <v>1</v>
      </c>
      <c r="C7" s="52" t="str">
        <f>VLOOKUP(B7,Tableau3[],2,FALSE)</f>
        <v>T</v>
      </c>
      <c r="D7" s="85" t="s">
        <v>16</v>
      </c>
      <c r="E7" s="56" t="str">
        <f>IF(ISNA(VLOOKUP(D7,Tableau3[],2,FALSE)),"X",VLOOKUP(D7,Tableau3[],2,FALSE))</f>
        <v>P</v>
      </c>
      <c r="F7" s="96" t="s">
        <v>121</v>
      </c>
      <c r="G7" s="55" t="str">
        <f>IF(ISNA(VLOOKUP(F7,Tableau3[],2,FALSE)),"X",VLOOKUP(F7,Tableau3[],2,FALSE))</f>
        <v>X</v>
      </c>
      <c r="H7" s="105"/>
      <c r="I7" s="16"/>
      <c r="J7" s="16"/>
      <c r="K7" s="114"/>
      <c r="L7" s="16"/>
      <c r="M7" s="123"/>
      <c r="N7" s="130"/>
      <c r="O7" s="141"/>
      <c r="P7" s="151"/>
      <c r="Q7" s="162">
        <v>2</v>
      </c>
      <c r="R7" s="171" t="s">
        <v>17</v>
      </c>
      <c r="S7" s="17"/>
      <c r="T7" s="185"/>
      <c r="U7" s="203"/>
      <c r="V7" t="str">
        <f>CONCATENATE(C7,E7,G7,I7,L7,S7)</f>
        <v>TPX</v>
      </c>
      <c r="W7" t="str">
        <f t="shared" si="0"/>
        <v>TP</v>
      </c>
      <c r="X7" s="39" t="str">
        <f>IF(          ISNA(VLOOKUP(MID(W7,2,1),'Garanties par besoin'!$D$2:$F$18,2,FALSE)),
                           IF(ISNA(VLOOKUP(MID(W7,1,1),'Garanties par besoin'!$D$2:$F$18,2,FALSE)),
                            "",
                           VLOOKUP(MID(W7,1,1),'Garanties par besoin'!$D$2:$F$18,2,FALSE)),
                  VLOOKUP(MID(W7,2,1),'Garanties par besoin'!$D$2:$F$18,2,FALSE))</f>
        <v>Trésorie</v>
      </c>
      <c r="Y7" s="42" t="str">
        <f>IF(          ISNA(VLOOKUP(MID(W7,2,1),'Garanties par besoin'!$D$2:$F$18,3,FALSE)),
                           IF(ISNA(VLOOKUP(MID(W7,1,1),'Garanties par besoin'!$D$2:$F$18,3,FALSE)),
                            "",
                           VLOOKUP(MID(W7,1,1),'Garanties par besoin'!$D$2:$F$18,3,FALSE)),
                  VLOOKUP(MID(W7,2,1),'Garanties par besoin'!$D$2:$F$18,3,FALSE))</f>
        <v>Décalage de Trésorie Ponctuel</v>
      </c>
      <c r="Z7" s="44" t="str">
        <f>IF(
                 ISNA(VLOOKUP($Y7,Tableau2[[Sous catégorie culture de la garantie]:[garantie 7]],1+Z$3,FALSE)),
                  "",
                 IF(VLOOKUP($Y7,Tableau2[[Sous catégorie culture de la garantie]:[garantie 7]],1+Z$3,FALSE)="","",
                      VLOOKUP($Y7,Tableau2[[Sous catégorie culture de la garantie]:[garantie 7]],1+Z$3,FALSE)))</f>
        <v>Financement possible sans garantie</v>
      </c>
      <c r="AA7" s="41" t="str">
        <f>IF(
                 ISNA(VLOOKUP($Y7,Tableau2[[Sous catégorie culture de la garantie]:[garantie 7]],1+AA$3,FALSE)),
                  "",
                 IF(VLOOKUP($Y7,Tableau2[[Sous catégorie culture de la garantie]:[garantie 7]],1+AA$3,FALSE)="","",
                      VLOOKUP($Y7,Tableau2[[Sous catégorie culture de la garantie]:[garantie 7]],1+AA$3,FALSE)))</f>
        <v>Caution adaptée</v>
      </c>
      <c r="AB7" s="44" t="str">
        <f>IF(
                 ISNA(VLOOKUP($Y7,Tableau2[[Sous catégorie culture de la garantie]:[garantie 7]],1+AB$3,FALSE)),
                  "",
                 IF(VLOOKUP($Y7,Tableau2[[Sous catégorie culture de la garantie]:[garantie 7]],1+AB$3,FALSE)="","",
                      VLOOKUP($Y7,Tableau2[[Sous catégorie culture de la garantie]:[garantie 7]],1+AB$3,FALSE)))</f>
        <v/>
      </c>
      <c r="AC7" s="41" t="str">
        <f>IF(
                 ISNA(VLOOKUP($Y7,Tableau2[[Sous catégorie culture de la garantie]:[garantie 7]],1+AC$3,FALSE)),
                  "",
                 IF(VLOOKUP($Y7,Tableau2[[Sous catégorie culture de la garantie]:[garantie 7]],1+AC$3,FALSE)="","",
                      VLOOKUP($Y7,Tableau2[[Sous catégorie culture de la garantie]:[garantie 7]],1+AC$3,FALSE)))</f>
        <v/>
      </c>
      <c r="AD7" s="44" t="str">
        <f>IF(
                 ISNA(VLOOKUP($Y7,Tableau2[[Sous catégorie culture de la garantie]:[garantie 7]],1+AD$3,FALSE)),
                  "",
                 IF(VLOOKUP($Y7,Tableau2[[Sous catégorie culture de la garantie]:[garantie 7]],1+AD$3,FALSE)="","",
                      VLOOKUP($Y7,Tableau2[[Sous catégorie culture de la garantie]:[garantie 7]],1+AD$3,FALSE)))</f>
        <v/>
      </c>
      <c r="AE7" s="41" t="str">
        <f>IF(
                 ISNA(VLOOKUP($Y7,Tableau2[[Sous catégorie culture de la garantie]:[garantie 7]],1+AE$3,FALSE)),
                  "",
                 IF(VLOOKUP($Y7,Tableau2[[Sous catégorie culture de la garantie]:[garantie 7]],1+AE$3,FALSE)="","",
                      VLOOKUP($Y7,Tableau2[[Sous catégorie culture de la garantie]:[garantie 7]],1+AE$3,FALSE)))</f>
        <v/>
      </c>
      <c r="AF7" s="41" t="str">
        <f>IF(
                 ISNA(VLOOKUP($Y7,Tableau2[[Sous catégorie culture de la garantie]:[garantie 7]],1+AF$3,FALSE)),
                  "",
                 IF(VLOOKUP($Y7,Tableau2[[Sous catégorie culture de la garantie]:[garantie 7]],1+AF$3,FALSE)="","",
                      VLOOKUP($Y7,Tableau2[[Sous catégorie culture de la garantie]:[garantie 7]],1+AF$3,FALSE)))</f>
        <v/>
      </c>
    </row>
    <row r="8" spans="1:32" ht="15" thickBot="1" x14ac:dyDescent="0.35">
      <c r="A8" s="14">
        <v>1</v>
      </c>
      <c r="B8" s="76" t="s">
        <v>1</v>
      </c>
      <c r="C8" s="52" t="str">
        <f>VLOOKUP(B8,Tableau3[],2,FALSE)</f>
        <v>T</v>
      </c>
      <c r="D8" s="85" t="s">
        <v>16</v>
      </c>
      <c r="E8" s="56" t="str">
        <f>IF(ISNA(VLOOKUP(D8,Tableau3[],2,FALSE)),"X",VLOOKUP(D8,Tableau3[],2,FALSE))</f>
        <v>P</v>
      </c>
      <c r="F8" s="96" t="s">
        <v>121</v>
      </c>
      <c r="G8" s="55" t="str">
        <f>IF(ISNA(VLOOKUP(F8,Tableau3[],2,FALSE)),"X",VLOOKUP(F8,Tableau3[],2,FALSE))</f>
        <v>X</v>
      </c>
      <c r="H8" s="105"/>
      <c r="I8" s="16"/>
      <c r="J8" s="16"/>
      <c r="K8" s="114"/>
      <c r="L8" s="16"/>
      <c r="M8" s="123"/>
      <c r="N8" s="130"/>
      <c r="O8" s="141"/>
      <c r="P8" s="151"/>
      <c r="Q8" s="162">
        <v>2</v>
      </c>
      <c r="R8" s="171" t="s">
        <v>122</v>
      </c>
      <c r="S8" s="17"/>
      <c r="T8" s="185"/>
      <c r="U8" s="203"/>
      <c r="V8" t="str">
        <f>CONCATENATE(C8,E8,G8,I8,L8,S8)</f>
        <v>TPX</v>
      </c>
      <c r="W8" t="str">
        <f t="shared" si="0"/>
        <v>TP</v>
      </c>
      <c r="X8" s="39" t="str">
        <f>IF(          ISNA(VLOOKUP(MID(W8,2,1),'Garanties par besoin'!$D$2:$F$18,2,FALSE)),
                           IF(ISNA(VLOOKUP(MID(W8,1,1),'Garanties par besoin'!$D$2:$F$18,2,FALSE)),
                            "",
                           VLOOKUP(MID(W8,1,1),'Garanties par besoin'!$D$2:$F$18,2,FALSE)),
                  VLOOKUP(MID(W8,2,1),'Garanties par besoin'!$D$2:$F$18,2,FALSE))</f>
        <v>Trésorie</v>
      </c>
      <c r="Y8" s="42" t="str">
        <f>IF(          ISNA(VLOOKUP(MID(W8,2,1),'Garanties par besoin'!$D$2:$F$18,3,FALSE)),
                           IF(ISNA(VLOOKUP(MID(W8,1,1),'Garanties par besoin'!$D$2:$F$18,3,FALSE)),
                            "",
                           VLOOKUP(MID(W8,1,1),'Garanties par besoin'!$D$2:$F$18,3,FALSE)),
                  VLOOKUP(MID(W8,2,1),'Garanties par besoin'!$D$2:$F$18,3,FALSE))</f>
        <v>Décalage de Trésorie Ponctuel</v>
      </c>
      <c r="Z8" s="44" t="str">
        <f>IF(
                 ISNA(VLOOKUP($Y8,Tableau2[[Sous catégorie culture de la garantie]:[garantie 7]],1+Z$3,FALSE)),
                  "",
                 IF(VLOOKUP($Y8,Tableau2[[Sous catégorie culture de la garantie]:[garantie 7]],1+Z$3,FALSE)="","",
                      VLOOKUP($Y8,Tableau2[[Sous catégorie culture de la garantie]:[garantie 7]],1+Z$3,FALSE)))</f>
        <v>Financement possible sans garantie</v>
      </c>
      <c r="AA8" s="41" t="str">
        <f>IF(
                 ISNA(VLOOKUP($Y8,Tableau2[[Sous catégorie culture de la garantie]:[garantie 7]],1+AA$3,FALSE)),
                  "",
                 IF(VLOOKUP($Y8,Tableau2[[Sous catégorie culture de la garantie]:[garantie 7]],1+AA$3,FALSE)="","",
                      VLOOKUP($Y8,Tableau2[[Sous catégorie culture de la garantie]:[garantie 7]],1+AA$3,FALSE)))</f>
        <v>Caution adaptée</v>
      </c>
      <c r="AB8" s="44" t="str">
        <f>IF(
                 ISNA(VLOOKUP($Y8,Tableau2[[Sous catégorie culture de la garantie]:[garantie 7]],1+AB$3,FALSE)),
                  "",
                 IF(VLOOKUP($Y8,Tableau2[[Sous catégorie culture de la garantie]:[garantie 7]],1+AB$3,FALSE)="","",
                      VLOOKUP($Y8,Tableau2[[Sous catégorie culture de la garantie]:[garantie 7]],1+AB$3,FALSE)))</f>
        <v/>
      </c>
      <c r="AC8" s="41" t="str">
        <f>IF(
                 ISNA(VLOOKUP($Y8,Tableau2[[Sous catégorie culture de la garantie]:[garantie 7]],1+AC$3,FALSE)),
                  "",
                 IF(VLOOKUP($Y8,Tableau2[[Sous catégorie culture de la garantie]:[garantie 7]],1+AC$3,FALSE)="","",
                      VLOOKUP($Y8,Tableau2[[Sous catégorie culture de la garantie]:[garantie 7]],1+AC$3,FALSE)))</f>
        <v/>
      </c>
      <c r="AD8" s="44" t="str">
        <f>IF(
                 ISNA(VLOOKUP($Y8,Tableau2[[Sous catégorie culture de la garantie]:[garantie 7]],1+AD$3,FALSE)),
                  "",
                 IF(VLOOKUP($Y8,Tableau2[[Sous catégorie culture de la garantie]:[garantie 7]],1+AD$3,FALSE)="","",
                      VLOOKUP($Y8,Tableau2[[Sous catégorie culture de la garantie]:[garantie 7]],1+AD$3,FALSE)))</f>
        <v/>
      </c>
      <c r="AE8" s="41" t="str">
        <f>IF(
                 ISNA(VLOOKUP($Y8,Tableau2[[Sous catégorie culture de la garantie]:[garantie 7]],1+AE$3,FALSE)),
                  "",
                 IF(VLOOKUP($Y8,Tableau2[[Sous catégorie culture de la garantie]:[garantie 7]],1+AE$3,FALSE)="","",
                      VLOOKUP($Y8,Tableau2[[Sous catégorie culture de la garantie]:[garantie 7]],1+AE$3,FALSE)))</f>
        <v/>
      </c>
      <c r="AF8" s="41" t="str">
        <f>IF(
                 ISNA(VLOOKUP($Y8,Tableau2[[Sous catégorie culture de la garantie]:[garantie 7]],1+AF$3,FALSE)),
                  "",
                 IF(VLOOKUP($Y8,Tableau2[[Sous catégorie culture de la garantie]:[garantie 7]],1+AF$3,FALSE)="","",
                      VLOOKUP($Y8,Tableau2[[Sous catégorie culture de la garantie]:[garantie 7]],1+AF$3,FALSE)))</f>
        <v/>
      </c>
    </row>
    <row r="9" spans="1:32" ht="15" thickBot="1" x14ac:dyDescent="0.35">
      <c r="A9" s="25">
        <v>1</v>
      </c>
      <c r="B9" s="78" t="s">
        <v>1</v>
      </c>
      <c r="C9" s="52" t="str">
        <f>VLOOKUP(B9,Tableau3[],2,FALSE)</f>
        <v>T</v>
      </c>
      <c r="D9" s="88" t="s">
        <v>15</v>
      </c>
      <c r="E9" s="58" t="str">
        <f>IF(ISNA(VLOOKUP(D9,Tableau3[],2,FALSE)),"X",VLOOKUP(D9,Tableau3[],2,FALSE))</f>
        <v>P</v>
      </c>
      <c r="F9" s="99"/>
      <c r="G9" s="55" t="str">
        <f>IF(ISNA(VLOOKUP(F9,Tableau3[],2,FALSE)),"X",VLOOKUP(F9,Tableau3[],2,FALSE))</f>
        <v>X</v>
      </c>
      <c r="H9" s="108"/>
      <c r="I9" s="26"/>
      <c r="J9" s="26"/>
      <c r="K9" s="118"/>
      <c r="L9" s="26"/>
      <c r="M9" s="125"/>
      <c r="N9" s="134"/>
      <c r="O9" s="145"/>
      <c r="P9" s="156"/>
      <c r="Q9" s="166">
        <v>1</v>
      </c>
      <c r="R9" s="171" t="s">
        <v>13</v>
      </c>
      <c r="S9" s="17"/>
      <c r="T9" s="185"/>
      <c r="U9" s="203"/>
      <c r="V9" t="str">
        <f>CONCATENATE(C9,E9,G9,I9,L9,S9)</f>
        <v>TPX</v>
      </c>
      <c r="W9" t="str">
        <f t="shared" si="0"/>
        <v>TP</v>
      </c>
      <c r="X9" s="39" t="str">
        <f>IF(          ISNA(VLOOKUP(MID(W9,2,1),'Garanties par besoin'!$D$2:$F$18,2,FALSE)),
                           IF(ISNA(VLOOKUP(MID(W9,1,1),'Garanties par besoin'!$D$2:$F$18,2,FALSE)),
                            "",
                           VLOOKUP(MID(W9,1,1),'Garanties par besoin'!$D$2:$F$18,2,FALSE)),
                  VLOOKUP(MID(W9,2,1),'Garanties par besoin'!$D$2:$F$18,2,FALSE))</f>
        <v>Trésorie</v>
      </c>
      <c r="Y9" s="42" t="str">
        <f>IF(          ISNA(VLOOKUP(MID(W9,2,1),'Garanties par besoin'!$D$2:$F$18,3,FALSE)),
                           IF(ISNA(VLOOKUP(MID(W9,1,1),'Garanties par besoin'!$D$2:$F$18,3,FALSE)),
                            "",
                           VLOOKUP(MID(W9,1,1),'Garanties par besoin'!$D$2:$F$18,3,FALSE)),
                  VLOOKUP(MID(W9,2,1),'Garanties par besoin'!$D$2:$F$18,3,FALSE))</f>
        <v>Décalage de Trésorie Ponctuel</v>
      </c>
      <c r="Z9" s="44" t="str">
        <f>IF(
                 ISNA(VLOOKUP($Y9,Tableau2[[Sous catégorie culture de la garantie]:[garantie 7]],1+Z$3,FALSE)),
                  "",
                 IF(VLOOKUP($Y9,Tableau2[[Sous catégorie culture de la garantie]:[garantie 7]],1+Z$3,FALSE)="","",
                      VLOOKUP($Y9,Tableau2[[Sous catégorie culture de la garantie]:[garantie 7]],1+Z$3,FALSE)))</f>
        <v>Financement possible sans garantie</v>
      </c>
      <c r="AA9" s="41" t="str">
        <f>IF(
                 ISNA(VLOOKUP($Y9,Tableau2[[Sous catégorie culture de la garantie]:[garantie 7]],1+AA$3,FALSE)),
                  "",
                 IF(VLOOKUP($Y9,Tableau2[[Sous catégorie culture de la garantie]:[garantie 7]],1+AA$3,FALSE)="","",
                      VLOOKUP($Y9,Tableau2[[Sous catégorie culture de la garantie]:[garantie 7]],1+AA$3,FALSE)))</f>
        <v>Caution adaptée</v>
      </c>
      <c r="AB9" s="44" t="str">
        <f>IF(
                 ISNA(VLOOKUP($Y9,Tableau2[[Sous catégorie culture de la garantie]:[garantie 7]],1+AB$3,FALSE)),
                  "",
                 IF(VLOOKUP($Y9,Tableau2[[Sous catégorie culture de la garantie]:[garantie 7]],1+AB$3,FALSE)="","",
                      VLOOKUP($Y9,Tableau2[[Sous catégorie culture de la garantie]:[garantie 7]],1+AB$3,FALSE)))</f>
        <v/>
      </c>
      <c r="AC9" s="41" t="str">
        <f>IF(
                 ISNA(VLOOKUP($Y9,Tableau2[[Sous catégorie culture de la garantie]:[garantie 7]],1+AC$3,FALSE)),
                  "",
                 IF(VLOOKUP($Y9,Tableau2[[Sous catégorie culture de la garantie]:[garantie 7]],1+AC$3,FALSE)="","",
                      VLOOKUP($Y9,Tableau2[[Sous catégorie culture de la garantie]:[garantie 7]],1+AC$3,FALSE)))</f>
        <v/>
      </c>
      <c r="AD9" s="44" t="str">
        <f>IF(
                 ISNA(VLOOKUP($Y9,Tableau2[[Sous catégorie culture de la garantie]:[garantie 7]],1+AD$3,FALSE)),
                  "",
                 IF(VLOOKUP($Y9,Tableau2[[Sous catégorie culture de la garantie]:[garantie 7]],1+AD$3,FALSE)="","",
                      VLOOKUP($Y9,Tableau2[[Sous catégorie culture de la garantie]:[garantie 7]],1+AD$3,FALSE)))</f>
        <v/>
      </c>
      <c r="AE9" s="41" t="str">
        <f>IF(
                 ISNA(VLOOKUP($Y9,Tableau2[[Sous catégorie culture de la garantie]:[garantie 7]],1+AE$3,FALSE)),
                  "",
                 IF(VLOOKUP($Y9,Tableau2[[Sous catégorie culture de la garantie]:[garantie 7]],1+AE$3,FALSE)="","",
                      VLOOKUP($Y9,Tableau2[[Sous catégorie culture de la garantie]:[garantie 7]],1+AE$3,FALSE)))</f>
        <v/>
      </c>
      <c r="AF9" s="41" t="str">
        <f>IF(
                 ISNA(VLOOKUP($Y9,Tableau2[[Sous catégorie culture de la garantie]:[garantie 7]],1+AF$3,FALSE)),
                  "",
                 IF(VLOOKUP($Y9,Tableau2[[Sous catégorie culture de la garantie]:[garantie 7]],1+AF$3,FALSE)="","",
                      VLOOKUP($Y9,Tableau2[[Sous catégorie culture de la garantie]:[garantie 7]],1+AF$3,FALSE)))</f>
        <v/>
      </c>
    </row>
    <row r="10" spans="1:32" ht="15" thickBot="1" x14ac:dyDescent="0.35">
      <c r="A10" s="14">
        <v>1</v>
      </c>
      <c r="B10" s="76" t="s">
        <v>1</v>
      </c>
      <c r="C10" s="52" t="str">
        <f>VLOOKUP(B10,Tableau3[],2,FALSE)</f>
        <v>T</v>
      </c>
      <c r="D10" s="85" t="s">
        <v>123</v>
      </c>
      <c r="E10" s="56" t="str">
        <f>IF(ISNA(VLOOKUP(D10,Tableau3[],2,FALSE)),"X",VLOOKUP(D10,Tableau3[],2,FALSE))</f>
        <v>P</v>
      </c>
      <c r="F10" s="96"/>
      <c r="G10" s="55" t="str">
        <f>IF(ISNA(VLOOKUP(F10,Tableau3[],2,FALSE)),"X",VLOOKUP(F10,Tableau3[],2,FALSE))</f>
        <v>X</v>
      </c>
      <c r="H10" s="105"/>
      <c r="I10" s="16"/>
      <c r="J10" s="16"/>
      <c r="K10" s="114"/>
      <c r="L10" s="16"/>
      <c r="M10" s="123"/>
      <c r="N10" s="130"/>
      <c r="O10" s="141"/>
      <c r="P10" s="151"/>
      <c r="Q10" s="162">
        <v>1</v>
      </c>
      <c r="R10" s="171" t="s">
        <v>14</v>
      </c>
      <c r="S10" s="17"/>
      <c r="T10" s="185"/>
      <c r="U10" s="203"/>
      <c r="V10" t="str">
        <f>CONCATENATE(C10,E10,G10,I10,L10,S10)</f>
        <v>TPX</v>
      </c>
      <c r="W10" t="str">
        <f t="shared" si="0"/>
        <v>TP</v>
      </c>
      <c r="X10" s="39" t="str">
        <f>IF(          ISNA(VLOOKUP(MID(W10,2,1),'Garanties par besoin'!$D$2:$F$18,2,FALSE)),
                           IF(ISNA(VLOOKUP(MID(W10,1,1),'Garanties par besoin'!$D$2:$F$18,2,FALSE)),
                            "",
                           VLOOKUP(MID(W10,1,1),'Garanties par besoin'!$D$2:$F$18,2,FALSE)),
                  VLOOKUP(MID(W10,2,1),'Garanties par besoin'!$D$2:$F$18,2,FALSE))</f>
        <v>Trésorie</v>
      </c>
      <c r="Y10" s="42" t="str">
        <f>IF(          ISNA(VLOOKUP(MID(W10,2,1),'Garanties par besoin'!$D$2:$F$18,3,FALSE)),
                           IF(ISNA(VLOOKUP(MID(W10,1,1),'Garanties par besoin'!$D$2:$F$18,3,FALSE)),
                            "",
                           VLOOKUP(MID(W10,1,1),'Garanties par besoin'!$D$2:$F$18,3,FALSE)),
                  VLOOKUP(MID(W10,2,1),'Garanties par besoin'!$D$2:$F$18,3,FALSE))</f>
        <v>Décalage de Trésorie Ponctuel</v>
      </c>
      <c r="Z10" s="44" t="str">
        <f>IF(
                 ISNA(VLOOKUP($Y10,Tableau2[[Sous catégorie culture de la garantie]:[garantie 7]],1+Z$3,FALSE)),
                  "",
                 IF(VLOOKUP($Y10,Tableau2[[Sous catégorie culture de la garantie]:[garantie 7]],1+Z$3,FALSE)="","",
                      VLOOKUP($Y10,Tableau2[[Sous catégorie culture de la garantie]:[garantie 7]],1+Z$3,FALSE)))</f>
        <v>Financement possible sans garantie</v>
      </c>
      <c r="AA10" s="41" t="str">
        <f>IF(
                 ISNA(VLOOKUP($Y10,Tableau2[[Sous catégorie culture de la garantie]:[garantie 7]],1+AA$3,FALSE)),
                  "",
                 IF(VLOOKUP($Y10,Tableau2[[Sous catégorie culture de la garantie]:[garantie 7]],1+AA$3,FALSE)="","",
                      VLOOKUP($Y10,Tableau2[[Sous catégorie culture de la garantie]:[garantie 7]],1+AA$3,FALSE)))</f>
        <v>Caution adaptée</v>
      </c>
      <c r="AB10" s="44" t="str">
        <f>IF(
                 ISNA(VLOOKUP($Y10,Tableau2[[Sous catégorie culture de la garantie]:[garantie 7]],1+AB$3,FALSE)),
                  "",
                 IF(VLOOKUP($Y10,Tableau2[[Sous catégorie culture de la garantie]:[garantie 7]],1+AB$3,FALSE)="","",
                      VLOOKUP($Y10,Tableau2[[Sous catégorie culture de la garantie]:[garantie 7]],1+AB$3,FALSE)))</f>
        <v/>
      </c>
      <c r="AC10" s="41" t="str">
        <f>IF(
                 ISNA(VLOOKUP($Y10,Tableau2[[Sous catégorie culture de la garantie]:[garantie 7]],1+AC$3,FALSE)),
                  "",
                 IF(VLOOKUP($Y10,Tableau2[[Sous catégorie culture de la garantie]:[garantie 7]],1+AC$3,FALSE)="","",
                      VLOOKUP($Y10,Tableau2[[Sous catégorie culture de la garantie]:[garantie 7]],1+AC$3,FALSE)))</f>
        <v/>
      </c>
      <c r="AD10" s="44" t="str">
        <f>IF(
                 ISNA(VLOOKUP($Y10,Tableau2[[Sous catégorie culture de la garantie]:[garantie 7]],1+AD$3,FALSE)),
                  "",
                 IF(VLOOKUP($Y10,Tableau2[[Sous catégorie culture de la garantie]:[garantie 7]],1+AD$3,FALSE)="","",
                      VLOOKUP($Y10,Tableau2[[Sous catégorie culture de la garantie]:[garantie 7]],1+AD$3,FALSE)))</f>
        <v/>
      </c>
      <c r="AE10" s="41" t="str">
        <f>IF(
                 ISNA(VLOOKUP($Y10,Tableau2[[Sous catégorie culture de la garantie]:[garantie 7]],1+AE$3,FALSE)),
                  "",
                 IF(VLOOKUP($Y10,Tableau2[[Sous catégorie culture de la garantie]:[garantie 7]],1+AE$3,FALSE)="","",
                      VLOOKUP($Y10,Tableau2[[Sous catégorie culture de la garantie]:[garantie 7]],1+AE$3,FALSE)))</f>
        <v/>
      </c>
      <c r="AF10" s="41" t="str">
        <f>IF(
                 ISNA(VLOOKUP($Y10,Tableau2[[Sous catégorie culture de la garantie]:[garantie 7]],1+AF$3,FALSE)),
                  "",
                 IF(VLOOKUP($Y10,Tableau2[[Sous catégorie culture de la garantie]:[garantie 7]],1+AF$3,FALSE)="","",
                      VLOOKUP($Y10,Tableau2[[Sous catégorie culture de la garantie]:[garantie 7]],1+AF$3,FALSE)))</f>
        <v/>
      </c>
    </row>
    <row r="11" spans="1:32" ht="15" thickBot="1" x14ac:dyDescent="0.35">
      <c r="A11" s="25">
        <v>1</v>
      </c>
      <c r="B11" s="78" t="s">
        <v>1</v>
      </c>
      <c r="C11" s="52" t="str">
        <f>VLOOKUP(B11,Tableau3[],2,FALSE)</f>
        <v>T</v>
      </c>
      <c r="D11" s="88" t="s">
        <v>124</v>
      </c>
      <c r="E11" s="58" t="str">
        <f>IF(ISNA(VLOOKUP(D11,Tableau3[],2,FALSE)),"X",VLOOKUP(D11,Tableau3[],2,FALSE))</f>
        <v>G</v>
      </c>
      <c r="F11" s="99" t="s">
        <v>120</v>
      </c>
      <c r="G11" s="55" t="str">
        <f>IF(ISNA(VLOOKUP(F11,Tableau3[],2,FALSE)),"X",VLOOKUP(F11,Tableau3[],2,FALSE))</f>
        <v>X</v>
      </c>
      <c r="H11" s="108"/>
      <c r="I11" s="26"/>
      <c r="J11" s="26"/>
      <c r="K11" s="118"/>
      <c r="L11" s="26"/>
      <c r="M11" s="125"/>
      <c r="N11" s="134"/>
      <c r="O11" s="145"/>
      <c r="P11" s="156"/>
      <c r="Q11" s="166">
        <v>1</v>
      </c>
      <c r="R11" s="171" t="s">
        <v>14</v>
      </c>
      <c r="S11" s="17"/>
      <c r="T11" s="185"/>
      <c r="U11" s="203"/>
      <c r="V11" t="str">
        <f>CONCATENATE(C11,E11,G11,I11,L11,S11)</f>
        <v>TGX</v>
      </c>
      <c r="W11" t="str">
        <f t="shared" si="0"/>
        <v>TG</v>
      </c>
      <c r="X11" s="39" t="str">
        <f>IF(          ISNA(VLOOKUP(MID(W11,2,1),'Garanties par besoin'!$D$2:$F$18,2,FALSE)),
                           IF(ISNA(VLOOKUP(MID(W11,1,1),'Garanties par besoin'!$D$2:$F$18,2,FALSE)),
                            "",
                           VLOOKUP(MID(W11,1,1),'Garanties par besoin'!$D$2:$F$18,2,FALSE)),
                  VLOOKUP(MID(W11,2,1),'Garanties par besoin'!$D$2:$F$18,2,FALSE))</f>
        <v>Trésorie</v>
      </c>
      <c r="Y11" s="42" t="str">
        <f>IF(          ISNA(VLOOKUP(MID(W11,2,1),'Garanties par besoin'!$D$2:$F$18,3,FALSE)),
                           IF(ISNA(VLOOKUP(MID(W11,1,1),'Garanties par besoin'!$D$2:$F$18,3,FALSE)),
                            "",
                           VLOOKUP(MID(W11,1,1),'Garanties par besoin'!$D$2:$F$18,3,FALSE)),
                  VLOOKUP(MID(W11,2,1),'Garanties par besoin'!$D$2:$F$18,3,FALSE))</f>
        <v>Gestion du Poste Client</v>
      </c>
      <c r="Z11" s="44" t="str">
        <f>IF(
                 ISNA(VLOOKUP($Y11,Tableau2[[Sous catégorie culture de la garantie]:[garantie 7]],1+Z$3,FALSE)),
                  "",
                 IF(VLOOKUP($Y11,Tableau2[[Sous catégorie culture de la garantie]:[garantie 7]],1+Z$3,FALSE)="","",
                      VLOOKUP($Y11,Tableau2[[Sous catégorie culture de la garantie]:[garantie 7]],1+Z$3,FALSE)))</f>
        <v>Financement possible sans garantie</v>
      </c>
      <c r="AA11" s="41" t="str">
        <f>IF(
                 ISNA(VLOOKUP($Y11,Tableau2[[Sous catégorie culture de la garantie]:[garantie 7]],1+AA$3,FALSE)),
                  "",
                 IF(VLOOKUP($Y11,Tableau2[[Sous catégorie culture de la garantie]:[garantie 7]],1+AA$3,FALSE)="","",
                      VLOOKUP($Y11,Tableau2[[Sous catégorie culture de la garantie]:[garantie 7]],1+AA$3,FALSE)))</f>
        <v>Caution adaptée</v>
      </c>
      <c r="AB11" s="44" t="str">
        <f>IF(
                 ISNA(VLOOKUP($Y11,Tableau2[[Sous catégorie culture de la garantie]:[garantie 7]],1+AB$3,FALSE)),
                  "",
                 IF(VLOOKUP($Y11,Tableau2[[Sous catégorie culture de la garantie]:[garantie 7]],1+AB$3,FALSE)="","",
                      VLOOKUP($Y11,Tableau2[[Sous catégorie culture de la garantie]:[garantie 7]],1+AB$3,FALSE)))</f>
        <v/>
      </c>
      <c r="AC11" s="41" t="str">
        <f>IF(
                 ISNA(VLOOKUP($Y11,Tableau2[[Sous catégorie culture de la garantie]:[garantie 7]],1+AC$3,FALSE)),
                  "",
                 IF(VLOOKUP($Y11,Tableau2[[Sous catégorie culture de la garantie]:[garantie 7]],1+AC$3,FALSE)="","",
                      VLOOKUP($Y11,Tableau2[[Sous catégorie culture de la garantie]:[garantie 7]],1+AC$3,FALSE)))</f>
        <v/>
      </c>
      <c r="AD11" s="44" t="str">
        <f>IF(
                 ISNA(VLOOKUP($Y11,Tableau2[[Sous catégorie culture de la garantie]:[garantie 7]],1+AD$3,FALSE)),
                  "",
                 IF(VLOOKUP($Y11,Tableau2[[Sous catégorie culture de la garantie]:[garantie 7]],1+AD$3,FALSE)="","",
                      VLOOKUP($Y11,Tableau2[[Sous catégorie culture de la garantie]:[garantie 7]],1+AD$3,FALSE)))</f>
        <v/>
      </c>
      <c r="AE11" s="41" t="str">
        <f>IF(
                 ISNA(VLOOKUP($Y11,Tableau2[[Sous catégorie culture de la garantie]:[garantie 7]],1+AE$3,FALSE)),
                  "",
                 IF(VLOOKUP($Y11,Tableau2[[Sous catégorie culture de la garantie]:[garantie 7]],1+AE$3,FALSE)="","",
                      VLOOKUP($Y11,Tableau2[[Sous catégorie culture de la garantie]:[garantie 7]],1+AE$3,FALSE)))</f>
        <v/>
      </c>
      <c r="AF11" s="41" t="str">
        <f>IF(
                 ISNA(VLOOKUP($Y11,Tableau2[[Sous catégorie culture de la garantie]:[garantie 7]],1+AF$3,FALSE)),
                  "",
                 IF(VLOOKUP($Y11,Tableau2[[Sous catégorie culture de la garantie]:[garantie 7]],1+AF$3,FALSE)="","",
                      VLOOKUP($Y11,Tableau2[[Sous catégorie culture de la garantie]:[garantie 7]],1+AF$3,FALSE)))</f>
        <v/>
      </c>
    </row>
    <row r="12" spans="1:32" ht="15" thickBot="1" x14ac:dyDescent="0.35">
      <c r="A12" s="25">
        <v>1</v>
      </c>
      <c r="B12" s="78" t="s">
        <v>1</v>
      </c>
      <c r="C12" s="52" t="str">
        <f>VLOOKUP(B12,Tableau3[],2,FALSE)</f>
        <v>T</v>
      </c>
      <c r="D12" s="88" t="s">
        <v>124</v>
      </c>
      <c r="E12" s="58" t="str">
        <f>IF(ISNA(VLOOKUP(D12,Tableau3[],2,FALSE)),"X",VLOOKUP(D12,Tableau3[],2,FALSE))</f>
        <v>G</v>
      </c>
      <c r="F12" s="99" t="s">
        <v>121</v>
      </c>
      <c r="G12" s="55" t="str">
        <f>IF(ISNA(VLOOKUP(F12,Tableau3[],2,FALSE)),"X",VLOOKUP(F12,Tableau3[],2,FALSE))</f>
        <v>X</v>
      </c>
      <c r="H12" s="108"/>
      <c r="I12" s="26"/>
      <c r="J12" s="26"/>
      <c r="K12" s="118"/>
      <c r="L12" s="26"/>
      <c r="M12" s="125"/>
      <c r="N12" s="134"/>
      <c r="O12" s="145"/>
      <c r="P12" s="156"/>
      <c r="Q12" s="166">
        <v>2</v>
      </c>
      <c r="R12" s="171" t="s">
        <v>14</v>
      </c>
      <c r="S12" s="17"/>
      <c r="T12" s="185"/>
      <c r="U12" s="203"/>
      <c r="V12" t="str">
        <f>CONCATENATE(C12,E12,G12,I12,L12,S12)</f>
        <v>TGX</v>
      </c>
      <c r="W12" t="str">
        <f t="shared" si="0"/>
        <v>TG</v>
      </c>
      <c r="X12" s="39" t="str">
        <f>IF(          ISNA(VLOOKUP(MID(W12,2,1),'Garanties par besoin'!$D$2:$F$18,2,FALSE)),
                           IF(ISNA(VLOOKUP(MID(W12,1,1),'Garanties par besoin'!$D$2:$F$18,2,FALSE)),
                            "",
                           VLOOKUP(MID(W12,1,1),'Garanties par besoin'!$D$2:$F$18,2,FALSE)),
                  VLOOKUP(MID(W12,2,1),'Garanties par besoin'!$D$2:$F$18,2,FALSE))</f>
        <v>Trésorie</v>
      </c>
      <c r="Y12" s="42" t="str">
        <f>IF(          ISNA(VLOOKUP(MID(W12,2,1),'Garanties par besoin'!$D$2:$F$18,3,FALSE)),
                           IF(ISNA(VLOOKUP(MID(W12,1,1),'Garanties par besoin'!$D$2:$F$18,3,FALSE)),
                            "",
                           VLOOKUP(MID(W12,1,1),'Garanties par besoin'!$D$2:$F$18,3,FALSE)),
                  VLOOKUP(MID(W12,2,1),'Garanties par besoin'!$D$2:$F$18,3,FALSE))</f>
        <v>Gestion du Poste Client</v>
      </c>
      <c r="Z12" s="44" t="str">
        <f>IF(
                 ISNA(VLOOKUP($Y12,Tableau2[[Sous catégorie culture de la garantie]:[garantie 7]],1+Z$3,FALSE)),
                  "",
                 IF(VLOOKUP($Y12,Tableau2[[Sous catégorie culture de la garantie]:[garantie 7]],1+Z$3,FALSE)="","",
                      VLOOKUP($Y12,Tableau2[[Sous catégorie culture de la garantie]:[garantie 7]],1+Z$3,FALSE)))</f>
        <v>Financement possible sans garantie</v>
      </c>
      <c r="AA12" s="41" t="str">
        <f>IF(
                 ISNA(VLOOKUP($Y12,Tableau2[[Sous catégorie culture de la garantie]:[garantie 7]],1+AA$3,FALSE)),
                  "",
                 IF(VLOOKUP($Y12,Tableau2[[Sous catégorie culture de la garantie]:[garantie 7]],1+AA$3,FALSE)="","",
                      VLOOKUP($Y12,Tableau2[[Sous catégorie culture de la garantie]:[garantie 7]],1+AA$3,FALSE)))</f>
        <v>Caution adaptée</v>
      </c>
      <c r="AB12" s="44" t="str">
        <f>IF(
                 ISNA(VLOOKUP($Y12,Tableau2[[Sous catégorie culture de la garantie]:[garantie 7]],1+AB$3,FALSE)),
                  "",
                 IF(VLOOKUP($Y12,Tableau2[[Sous catégorie culture de la garantie]:[garantie 7]],1+AB$3,FALSE)="","",
                      VLOOKUP($Y12,Tableau2[[Sous catégorie culture de la garantie]:[garantie 7]],1+AB$3,FALSE)))</f>
        <v/>
      </c>
      <c r="AC12" s="41" t="str">
        <f>IF(
                 ISNA(VLOOKUP($Y12,Tableau2[[Sous catégorie culture de la garantie]:[garantie 7]],1+AC$3,FALSE)),
                  "",
                 IF(VLOOKUP($Y12,Tableau2[[Sous catégorie culture de la garantie]:[garantie 7]],1+AC$3,FALSE)="","",
                      VLOOKUP($Y12,Tableau2[[Sous catégorie culture de la garantie]:[garantie 7]],1+AC$3,FALSE)))</f>
        <v/>
      </c>
      <c r="AD12" s="44" t="str">
        <f>IF(
                 ISNA(VLOOKUP($Y12,Tableau2[[Sous catégorie culture de la garantie]:[garantie 7]],1+AD$3,FALSE)),
                  "",
                 IF(VLOOKUP($Y12,Tableau2[[Sous catégorie culture de la garantie]:[garantie 7]],1+AD$3,FALSE)="","",
                      VLOOKUP($Y12,Tableau2[[Sous catégorie culture de la garantie]:[garantie 7]],1+AD$3,FALSE)))</f>
        <v/>
      </c>
      <c r="AE12" s="41" t="str">
        <f>IF(
                 ISNA(VLOOKUP($Y12,Tableau2[[Sous catégorie culture de la garantie]:[garantie 7]],1+AE$3,FALSE)),
                  "",
                 IF(VLOOKUP($Y12,Tableau2[[Sous catégorie culture de la garantie]:[garantie 7]],1+AE$3,FALSE)="","",
                      VLOOKUP($Y12,Tableau2[[Sous catégorie culture de la garantie]:[garantie 7]],1+AE$3,FALSE)))</f>
        <v/>
      </c>
      <c r="AF12" s="41" t="str">
        <f>IF(
                 ISNA(VLOOKUP($Y12,Tableau2[[Sous catégorie culture de la garantie]:[garantie 7]],1+AF$3,FALSE)),
                  "",
                 IF(VLOOKUP($Y12,Tableau2[[Sous catégorie culture de la garantie]:[garantie 7]],1+AF$3,FALSE)="","",
                      VLOOKUP($Y12,Tableau2[[Sous catégorie culture de la garantie]:[garantie 7]],1+AF$3,FALSE)))</f>
        <v/>
      </c>
    </row>
    <row r="13" spans="1:32" ht="15" thickBot="1" x14ac:dyDescent="0.35">
      <c r="A13" s="27">
        <v>1</v>
      </c>
      <c r="B13" s="79" t="s">
        <v>1</v>
      </c>
      <c r="C13" s="52" t="str">
        <f>VLOOKUP(B13,Tableau3[],2,FALSE)</f>
        <v>T</v>
      </c>
      <c r="D13" s="88" t="s">
        <v>124</v>
      </c>
      <c r="E13" s="58" t="str">
        <f>IF(ISNA(VLOOKUP(D13,Tableau3[],2,FALSE)),"X",VLOOKUP(D13,Tableau3[],2,FALSE))</f>
        <v>G</v>
      </c>
      <c r="F13" s="100" t="s">
        <v>121</v>
      </c>
      <c r="G13" s="55" t="str">
        <f>IF(ISNA(VLOOKUP(F13,Tableau3[],2,FALSE)),"X",VLOOKUP(F13,Tableau3[],2,FALSE))</f>
        <v>X</v>
      </c>
      <c r="H13" s="109"/>
      <c r="I13" s="28"/>
      <c r="J13" s="28"/>
      <c r="K13" s="119"/>
      <c r="L13" s="28"/>
      <c r="M13" s="126"/>
      <c r="N13" s="135"/>
      <c r="O13" s="147"/>
      <c r="P13" s="158"/>
      <c r="Q13" s="167">
        <v>2</v>
      </c>
      <c r="R13" s="172" t="s">
        <v>122</v>
      </c>
      <c r="S13" s="21"/>
      <c r="T13" s="187"/>
      <c r="U13" s="205"/>
      <c r="V13" t="str">
        <f>CONCATENATE(C13,E13,G13,I13,L13,S13)</f>
        <v>TGX</v>
      </c>
      <c r="W13" t="str">
        <f t="shared" si="0"/>
        <v>TG</v>
      </c>
      <c r="X13" s="39" t="str">
        <f>IF(          ISNA(VLOOKUP(MID(W13,2,1),'Garanties par besoin'!$D$2:$F$18,2,FALSE)),
                           IF(ISNA(VLOOKUP(MID(W13,1,1),'Garanties par besoin'!$D$2:$F$18,2,FALSE)),
                            "",
                           VLOOKUP(MID(W13,1,1),'Garanties par besoin'!$D$2:$F$18,2,FALSE)),
                  VLOOKUP(MID(W13,2,1),'Garanties par besoin'!$D$2:$F$18,2,FALSE))</f>
        <v>Trésorie</v>
      </c>
      <c r="Y13" s="42" t="str">
        <f>IF(          ISNA(VLOOKUP(MID(W13,2,1),'Garanties par besoin'!$D$2:$F$18,3,FALSE)),
                           IF(ISNA(VLOOKUP(MID(W13,1,1),'Garanties par besoin'!$D$2:$F$18,3,FALSE)),
                            "",
                           VLOOKUP(MID(W13,1,1),'Garanties par besoin'!$D$2:$F$18,3,FALSE)),
                  VLOOKUP(MID(W13,2,1),'Garanties par besoin'!$D$2:$F$18,3,FALSE))</f>
        <v>Gestion du Poste Client</v>
      </c>
      <c r="Z13" s="44" t="str">
        <f>IF(
                 ISNA(VLOOKUP($Y13,Tableau2[[Sous catégorie culture de la garantie]:[garantie 7]],1+Z$3,FALSE)),
                  "",
                 IF(VLOOKUP($Y13,Tableau2[[Sous catégorie culture de la garantie]:[garantie 7]],1+Z$3,FALSE)="","",
                      VLOOKUP($Y13,Tableau2[[Sous catégorie culture de la garantie]:[garantie 7]],1+Z$3,FALSE)))</f>
        <v>Financement possible sans garantie</v>
      </c>
      <c r="AA13" s="41" t="str">
        <f>IF(
                 ISNA(VLOOKUP($Y13,Tableau2[[Sous catégorie culture de la garantie]:[garantie 7]],1+AA$3,FALSE)),
                  "",
                 IF(VLOOKUP($Y13,Tableau2[[Sous catégorie culture de la garantie]:[garantie 7]],1+AA$3,FALSE)="","",
                      VLOOKUP($Y13,Tableau2[[Sous catégorie culture de la garantie]:[garantie 7]],1+AA$3,FALSE)))</f>
        <v>Caution adaptée</v>
      </c>
      <c r="AB13" s="44" t="str">
        <f>IF(
                 ISNA(VLOOKUP($Y13,Tableau2[[Sous catégorie culture de la garantie]:[garantie 7]],1+AB$3,FALSE)),
                  "",
                 IF(VLOOKUP($Y13,Tableau2[[Sous catégorie culture de la garantie]:[garantie 7]],1+AB$3,FALSE)="","",
                      VLOOKUP($Y13,Tableau2[[Sous catégorie culture de la garantie]:[garantie 7]],1+AB$3,FALSE)))</f>
        <v/>
      </c>
      <c r="AC13" s="41" t="str">
        <f>IF(
                 ISNA(VLOOKUP($Y13,Tableau2[[Sous catégorie culture de la garantie]:[garantie 7]],1+AC$3,FALSE)),
                  "",
                 IF(VLOOKUP($Y13,Tableau2[[Sous catégorie culture de la garantie]:[garantie 7]],1+AC$3,FALSE)="","",
                      VLOOKUP($Y13,Tableau2[[Sous catégorie culture de la garantie]:[garantie 7]],1+AC$3,FALSE)))</f>
        <v/>
      </c>
      <c r="AD13" s="44" t="str">
        <f>IF(
                 ISNA(VLOOKUP($Y13,Tableau2[[Sous catégorie culture de la garantie]:[garantie 7]],1+AD$3,FALSE)),
                  "",
                 IF(VLOOKUP($Y13,Tableau2[[Sous catégorie culture de la garantie]:[garantie 7]],1+AD$3,FALSE)="","",
                      VLOOKUP($Y13,Tableau2[[Sous catégorie culture de la garantie]:[garantie 7]],1+AD$3,FALSE)))</f>
        <v/>
      </c>
      <c r="AE13" s="41" t="str">
        <f>IF(
                 ISNA(VLOOKUP($Y13,Tableau2[[Sous catégorie culture de la garantie]:[garantie 7]],1+AE$3,FALSE)),
                  "",
                 IF(VLOOKUP($Y13,Tableau2[[Sous catégorie culture de la garantie]:[garantie 7]],1+AE$3,FALSE)="","",
                      VLOOKUP($Y13,Tableau2[[Sous catégorie culture de la garantie]:[garantie 7]],1+AE$3,FALSE)))</f>
        <v/>
      </c>
      <c r="AF13" s="41" t="str">
        <f>IF(
                 ISNA(VLOOKUP($Y13,Tableau2[[Sous catégorie culture de la garantie]:[garantie 7]],1+AF$3,FALSE)),
                  "",
                 IF(VLOOKUP($Y13,Tableau2[[Sous catégorie culture de la garantie]:[garantie 7]],1+AF$3,FALSE)="","",
                      VLOOKUP($Y13,Tableau2[[Sous catégorie culture de la garantie]:[garantie 7]],1+AF$3,FALSE)))</f>
        <v/>
      </c>
    </row>
    <row r="14" spans="1:32" ht="15" thickBot="1" x14ac:dyDescent="0.35">
      <c r="A14" s="9">
        <v>2</v>
      </c>
      <c r="B14" s="75" t="s">
        <v>19</v>
      </c>
      <c r="C14" s="52"/>
      <c r="D14" s="84" t="s">
        <v>20</v>
      </c>
      <c r="E14" s="55"/>
      <c r="F14" s="94"/>
      <c r="G14" s="55" t="str">
        <f>IF(ISNA(VLOOKUP(F14,Tableau3[],2,FALSE)),"X",VLOOKUP(F14,Tableau3[],2,FALSE))</f>
        <v>X</v>
      </c>
      <c r="H14" s="103"/>
      <c r="I14" s="12"/>
      <c r="J14" s="12"/>
      <c r="K14" s="112"/>
      <c r="L14" s="12"/>
      <c r="M14" s="121"/>
      <c r="N14" s="128"/>
      <c r="O14" s="139"/>
      <c r="P14" s="149"/>
      <c r="Q14" s="160">
        <v>0</v>
      </c>
      <c r="R14" s="173" t="s">
        <v>21</v>
      </c>
      <c r="S14" s="22"/>
      <c r="T14" s="184"/>
      <c r="U14" s="201"/>
      <c r="V14" t="str">
        <f>CONCATENATE(C14,E14,G14,I14,L14,S14)</f>
        <v>X</v>
      </c>
      <c r="W14" t="str">
        <f t="shared" si="0"/>
        <v/>
      </c>
      <c r="X14" s="39" t="str">
        <f>IF(          ISNA(VLOOKUP(MID(W14,2,1),'Garanties par besoin'!$D$2:$F$18,2,FALSE)),
                           IF(ISNA(VLOOKUP(MID(W14,1,1),'Garanties par besoin'!$D$2:$F$18,2,FALSE)),
                            "",
                           VLOOKUP(MID(W14,1,1),'Garanties par besoin'!$D$2:$F$18,2,FALSE)),
                  VLOOKUP(MID(W14,2,1),'Garanties par besoin'!$D$2:$F$18,2,FALSE))</f>
        <v/>
      </c>
      <c r="Y14" s="42" t="str">
        <f>IF(          ISNA(VLOOKUP(MID(W14,2,1),'Garanties par besoin'!$D$2:$F$18,3,FALSE)),
                           IF(ISNA(VLOOKUP(MID(W14,1,1),'Garanties par besoin'!$D$2:$F$18,3,FALSE)),
                            "",
                           VLOOKUP(MID(W14,1,1),'Garanties par besoin'!$D$2:$F$18,3,FALSE)),
                  VLOOKUP(MID(W14,2,1),'Garanties par besoin'!$D$2:$F$18,3,FALSE))</f>
        <v/>
      </c>
      <c r="Z14" s="44" t="str">
        <f>IF(
                 ISNA(VLOOKUP($Y14,Tableau2[[Sous catégorie culture de la garantie]:[garantie 7]],1+Z$3,FALSE)),
                  "",
                 IF(VLOOKUP($Y14,Tableau2[[Sous catégorie culture de la garantie]:[garantie 7]],1+Z$3,FALSE)="","",
                      VLOOKUP($Y14,Tableau2[[Sous catégorie culture de la garantie]:[garantie 7]],1+Z$3,FALSE)))</f>
        <v/>
      </c>
      <c r="AA14" s="41" t="str">
        <f>IF(
                 ISNA(VLOOKUP($Y14,Tableau2[[Sous catégorie culture de la garantie]:[garantie 7]],1+AA$3,FALSE)),
                  "",
                 IF(VLOOKUP($Y14,Tableau2[[Sous catégorie culture de la garantie]:[garantie 7]],1+AA$3,FALSE)="","",
                      VLOOKUP($Y14,Tableau2[[Sous catégorie culture de la garantie]:[garantie 7]],1+AA$3,FALSE)))</f>
        <v/>
      </c>
      <c r="AB14" s="44" t="str">
        <f>IF(
                 ISNA(VLOOKUP($Y14,Tableau2[[Sous catégorie culture de la garantie]:[garantie 7]],1+AB$3,FALSE)),
                  "",
                 IF(VLOOKUP($Y14,Tableau2[[Sous catégorie culture de la garantie]:[garantie 7]],1+AB$3,FALSE)="","",
                      VLOOKUP($Y14,Tableau2[[Sous catégorie culture de la garantie]:[garantie 7]],1+AB$3,FALSE)))</f>
        <v/>
      </c>
      <c r="AC14" s="41" t="str">
        <f>IF(
                 ISNA(VLOOKUP($Y14,Tableau2[[Sous catégorie culture de la garantie]:[garantie 7]],1+AC$3,FALSE)),
                  "",
                 IF(VLOOKUP($Y14,Tableau2[[Sous catégorie culture de la garantie]:[garantie 7]],1+AC$3,FALSE)="","",
                      VLOOKUP($Y14,Tableau2[[Sous catégorie culture de la garantie]:[garantie 7]],1+AC$3,FALSE)))</f>
        <v/>
      </c>
      <c r="AD14" s="44" t="str">
        <f>IF(
                 ISNA(VLOOKUP($Y14,Tableau2[[Sous catégorie culture de la garantie]:[garantie 7]],1+AD$3,FALSE)),
                  "",
                 IF(VLOOKUP($Y14,Tableau2[[Sous catégorie culture de la garantie]:[garantie 7]],1+AD$3,FALSE)="","",
                      VLOOKUP($Y14,Tableau2[[Sous catégorie culture de la garantie]:[garantie 7]],1+AD$3,FALSE)))</f>
        <v/>
      </c>
      <c r="AE14" s="41" t="str">
        <f>IF(
                 ISNA(VLOOKUP($Y14,Tableau2[[Sous catégorie culture de la garantie]:[garantie 7]],1+AE$3,FALSE)),
                  "",
                 IF(VLOOKUP($Y14,Tableau2[[Sous catégorie culture de la garantie]:[garantie 7]],1+AE$3,FALSE)="","",
                      VLOOKUP($Y14,Tableau2[[Sous catégorie culture de la garantie]:[garantie 7]],1+AE$3,FALSE)))</f>
        <v/>
      </c>
      <c r="AF14" s="41" t="str">
        <f>IF(
                 ISNA(VLOOKUP($Y14,Tableau2[[Sous catégorie culture de la garantie]:[garantie 7]],1+AF$3,FALSE)),
                  "",
                 IF(VLOOKUP($Y14,Tableau2[[Sous catégorie culture de la garantie]:[garantie 7]],1+AF$3,FALSE)="","",
                      VLOOKUP($Y14,Tableau2[[Sous catégorie culture de la garantie]:[garantie 7]],1+AF$3,FALSE)))</f>
        <v/>
      </c>
    </row>
    <row r="15" spans="1:32" ht="15" thickBot="1" x14ac:dyDescent="0.35">
      <c r="A15" s="25">
        <v>2</v>
      </c>
      <c r="B15" s="78" t="s">
        <v>19</v>
      </c>
      <c r="C15" s="52" t="str">
        <f>VLOOKUP(B15,Tableau3[],2,FALSE)</f>
        <v>M</v>
      </c>
      <c r="D15" s="88" t="s">
        <v>22</v>
      </c>
      <c r="E15" s="58" t="str">
        <f>IF(ISNA(VLOOKUP(D15,Tableau3[],2,FALSE)),"X",VLOOKUP(D15,Tableau3[],2,FALSE))</f>
        <v>X</v>
      </c>
      <c r="F15" s="99" t="s">
        <v>23</v>
      </c>
      <c r="G15" s="55" t="str">
        <f>IF(ISNA(VLOOKUP(F15,Tableau3[],2,FALSE)),"X",VLOOKUP(F15,Tableau3[],2,FALSE))</f>
        <v>U</v>
      </c>
      <c r="H15" s="108" t="s">
        <v>24</v>
      </c>
      <c r="I15" s="26"/>
      <c r="J15" s="26"/>
      <c r="K15" s="118"/>
      <c r="L15" s="26"/>
      <c r="M15" s="125"/>
      <c r="N15" s="134"/>
      <c r="O15" s="145"/>
      <c r="P15" s="156"/>
      <c r="Q15" s="166">
        <v>7</v>
      </c>
      <c r="R15" s="171" t="s">
        <v>4</v>
      </c>
      <c r="S15" s="17"/>
      <c r="T15" s="188" t="s">
        <v>25</v>
      </c>
      <c r="U15" s="202"/>
      <c r="V15" t="str">
        <f>CONCATENATE(C15,E15,G15,I15,L15,S15)</f>
        <v>MXU</v>
      </c>
      <c r="W15" t="str">
        <f>TRIM(SUBSTITUTE(V15,"X",""))</f>
        <v>MU</v>
      </c>
      <c r="X15" s="39" t="str">
        <f>IF(          ISNA(VLOOKUP(MID(W15,2,1),'Garanties par besoin'!$D$2:$F$18,2,FALSE)),
                           IF(ISNA(VLOOKUP(MID(W15,1,1),'Garanties par besoin'!$D$2:$F$18,2,FALSE)),
                            "",
                           VLOOKUP(MID(W15,1,1),'Garanties par besoin'!$D$2:$F$18,2,FALSE)),
                  VLOOKUP(MID(W15,2,1),'Garanties par besoin'!$D$2:$F$18,2,FALSE))</f>
        <v>Matériel</v>
      </c>
      <c r="Y15" s="42" t="str">
        <f>IF(          ISNA(VLOOKUP(MID(W15,2,1),'Garanties par besoin'!$D$2:$F$18,3,FALSE)),
                           IF(ISNA(VLOOKUP(MID(W15,1,1),'Garanties par besoin'!$D$2:$F$18,3,FALSE)),
                            "",
                           VLOOKUP(MID(W15,1,1),'Garanties par besoin'!$D$2:$F$18,3,FALSE)),
                  VLOOKUP(MID(W15,2,1),'Garanties par besoin'!$D$2:$F$18,3,FALSE))</f>
        <v>Travaux (propriétaire des murs)</v>
      </c>
      <c r="Z15" s="44" t="str">
        <f>IF(
                 ISNA(VLOOKUP($Y15,Tableau2[[Sous catégorie culture de la garantie]:[garantie 7]],1+Z$3,FALSE)),
                  "",
                 IF(VLOOKUP($Y15,Tableau2[[Sous catégorie culture de la garantie]:[garantie 7]],1+Z$3,FALSE)="","",
                      VLOOKUP($Y15,Tableau2[[Sous catégorie culture de la garantie]:[garantie 7]],1+Z$3,FALSE)))</f>
        <v>Financement possible sans garantie</v>
      </c>
      <c r="AA15" s="41" t="str">
        <f>IF(
                 ISNA(VLOOKUP($Y15,Tableau2[[Sous catégorie culture de la garantie]:[garantie 7]],1+AA$3,FALSE)),
                  "",
                 IF(VLOOKUP($Y15,Tableau2[[Sous catégorie culture de la garantie]:[garantie 7]],1+AA$3,FALSE)="","",
                      VLOOKUP($Y15,Tableau2[[Sous catégorie culture de la garantie]:[garantie 7]],1+AA$3,FALSE)))</f>
        <v>Caution Possible</v>
      </c>
      <c r="AB15" s="44" t="str">
        <f>IF(
                 ISNA(VLOOKUP($Y15,Tableau2[[Sous catégorie culture de la garantie]:[garantie 7]],1+AB$3,FALSE)),
                  "",
                 IF(VLOOKUP($Y15,Tableau2[[Sous catégorie culture de la garantie]:[garantie 7]],1+AB$3,FALSE)="","",
                      VLOOKUP($Y15,Tableau2[[Sous catégorie culture de la garantie]:[garantie 7]],1+AB$3,FALSE)))</f>
        <v>France Active</v>
      </c>
      <c r="AC15" s="41" t="str">
        <f>IF(
                 ISNA(VLOOKUP($Y15,Tableau2[[Sous catégorie culture de la garantie]:[garantie 7]],1+AC$3,FALSE)),
                  "",
                 IF(VLOOKUP($Y15,Tableau2[[Sous catégorie culture de la garantie]:[garantie 7]],1+AC$3,FALSE)="","",
                      VLOOKUP($Y15,Tableau2[[Sous catégorie culture de la garantie]:[garantie 7]],1+AC$3,FALSE)))</f>
        <v>BPI</v>
      </c>
      <c r="AD15" s="44" t="str">
        <f>IF(
                 ISNA(VLOOKUP($Y15,Tableau2[[Sous catégorie culture de la garantie]:[garantie 7]],1+AD$3,FALSE)),
                  "",
                 IF(VLOOKUP($Y15,Tableau2[[Sous catégorie culture de la garantie]:[garantie 7]],1+AD$3,FALSE)="","",
                      VLOOKUP($Y15,Tableau2[[Sous catégorie culture de la garantie]:[garantie 7]],1+AD$3,FALSE)))</f>
        <v>SIAGI</v>
      </c>
      <c r="AE15" s="41" t="str">
        <f>IF(
                 ISNA(VLOOKUP($Y15,Tableau2[[Sous catégorie culture de la garantie]:[garantie 7]],1+AE$3,FALSE)),
                  "",
                 IF(VLOOKUP($Y15,Tableau2[[Sous catégorie culture de la garantie]:[garantie 7]],1+AE$3,FALSE)="","",
                      VLOOKUP($Y15,Tableau2[[Sous catégorie culture de la garantie]:[garantie 7]],1+AE$3,FALSE)))</f>
        <v>Hypotèque (si travaux)</v>
      </c>
      <c r="AF15" s="41" t="str">
        <f>IF(
                 ISNA(VLOOKUP($Y15,Tableau2[[Sous catégorie culture de la garantie]:[garantie 7]],1+AF$3,FALSE)),
                  "",
                 IF(VLOOKUP($Y15,Tableau2[[Sous catégorie culture de la garantie]:[garantie 7]],1+AF$3,FALSE)="","",
                      VLOOKUP($Y15,Tableau2[[Sous catégorie culture de la garantie]:[garantie 7]],1+AF$3,FALSE)))</f>
        <v/>
      </c>
    </row>
    <row r="16" spans="1:32" ht="15" thickBot="1" x14ac:dyDescent="0.35">
      <c r="A16" s="25">
        <v>2</v>
      </c>
      <c r="B16" s="78" t="s">
        <v>19</v>
      </c>
      <c r="C16" s="52" t="str">
        <f>VLOOKUP(B16,Tableau3[],2,FALSE)</f>
        <v>M</v>
      </c>
      <c r="D16" s="88" t="s">
        <v>22</v>
      </c>
      <c r="E16" s="58" t="str">
        <f>IF(ISNA(VLOOKUP(D16,Tableau3[],2,FALSE)),"X",VLOOKUP(D16,Tableau3[],2,FALSE))</f>
        <v>X</v>
      </c>
      <c r="F16" s="99" t="s">
        <v>23</v>
      </c>
      <c r="G16" s="55" t="str">
        <f>IF(ISNA(VLOOKUP(F16,Tableau3[],2,FALSE)),"X",VLOOKUP(F16,Tableau3[],2,FALSE))</f>
        <v>U</v>
      </c>
      <c r="H16" s="108" t="s">
        <v>24</v>
      </c>
      <c r="I16" s="26"/>
      <c r="J16" s="26"/>
      <c r="K16" s="118"/>
      <c r="L16" s="26"/>
      <c r="M16" s="125"/>
      <c r="N16" s="134"/>
      <c r="O16" s="145"/>
      <c r="P16" s="156"/>
      <c r="Q16" s="166">
        <v>7</v>
      </c>
      <c r="R16" s="174" t="s">
        <v>36</v>
      </c>
      <c r="S16" s="23"/>
      <c r="T16" s="188" t="s">
        <v>25</v>
      </c>
      <c r="U16" s="202"/>
      <c r="V16" t="str">
        <f>CONCATENATE(C16,E16,G16,I16,L16,S16)</f>
        <v>MXU</v>
      </c>
      <c r="W16" t="str">
        <f t="shared" ref="W16:W79" si="1">TRIM(SUBSTITUTE(V16,"X",""))</f>
        <v>MU</v>
      </c>
      <c r="X16" s="39" t="str">
        <f>IF(          ISNA(VLOOKUP(MID(W16,2,1),'Garanties par besoin'!$D$2:$F$18,2,FALSE)),
                           IF(ISNA(VLOOKUP(MID(W16,1,1),'Garanties par besoin'!$D$2:$F$18,2,FALSE)),
                            "",
                           VLOOKUP(MID(W16,1,1),'Garanties par besoin'!$D$2:$F$18,2,FALSE)),
                  VLOOKUP(MID(W16,2,1),'Garanties par besoin'!$D$2:$F$18,2,FALSE))</f>
        <v>Matériel</v>
      </c>
      <c r="Y16" s="42" t="str">
        <f>IF(          ISNA(VLOOKUP(MID(W16,2,1),'Garanties par besoin'!$D$2:$F$18,3,FALSE)),
                           IF(ISNA(VLOOKUP(MID(W16,1,1),'Garanties par besoin'!$D$2:$F$18,3,FALSE)),
                            "",
                           VLOOKUP(MID(W16,1,1),'Garanties par besoin'!$D$2:$F$18,3,FALSE)),
                  VLOOKUP(MID(W16,2,1),'Garanties par besoin'!$D$2:$F$18,3,FALSE))</f>
        <v>Travaux (propriétaire des murs)</v>
      </c>
      <c r="Z16" s="44" t="str">
        <f>IF(
                 ISNA(VLOOKUP($Y16,Tableau2[[Sous catégorie culture de la garantie]:[garantie 7]],1+Z$3,FALSE)),
                  "",
                 IF(VLOOKUP($Y16,Tableau2[[Sous catégorie culture de la garantie]:[garantie 7]],1+Z$3,FALSE)="","",
                      VLOOKUP($Y16,Tableau2[[Sous catégorie culture de la garantie]:[garantie 7]],1+Z$3,FALSE)))</f>
        <v>Financement possible sans garantie</v>
      </c>
      <c r="AA16" s="41" t="str">
        <f>IF(
                 ISNA(VLOOKUP($Y16,Tableau2[[Sous catégorie culture de la garantie]:[garantie 7]],1+AA$3,FALSE)),
                  "",
                 IF(VLOOKUP($Y16,Tableau2[[Sous catégorie culture de la garantie]:[garantie 7]],1+AA$3,FALSE)="","",
                      VLOOKUP($Y16,Tableau2[[Sous catégorie culture de la garantie]:[garantie 7]],1+AA$3,FALSE)))</f>
        <v>Caution Possible</v>
      </c>
      <c r="AB16" s="44" t="str">
        <f>IF(
                 ISNA(VLOOKUP($Y16,Tableau2[[Sous catégorie culture de la garantie]:[garantie 7]],1+AB$3,FALSE)),
                  "",
                 IF(VLOOKUP($Y16,Tableau2[[Sous catégorie culture de la garantie]:[garantie 7]],1+AB$3,FALSE)="","",
                      VLOOKUP($Y16,Tableau2[[Sous catégorie culture de la garantie]:[garantie 7]],1+AB$3,FALSE)))</f>
        <v>France Active</v>
      </c>
      <c r="AC16" s="41" t="str">
        <f>IF(
                 ISNA(VLOOKUP($Y16,Tableau2[[Sous catégorie culture de la garantie]:[garantie 7]],1+AC$3,FALSE)),
                  "",
                 IF(VLOOKUP($Y16,Tableau2[[Sous catégorie culture de la garantie]:[garantie 7]],1+AC$3,FALSE)="","",
                      VLOOKUP($Y16,Tableau2[[Sous catégorie culture de la garantie]:[garantie 7]],1+AC$3,FALSE)))</f>
        <v>BPI</v>
      </c>
      <c r="AD16" s="44" t="str">
        <f>IF(
                 ISNA(VLOOKUP($Y16,Tableau2[[Sous catégorie culture de la garantie]:[garantie 7]],1+AD$3,FALSE)),
                  "",
                 IF(VLOOKUP($Y16,Tableau2[[Sous catégorie culture de la garantie]:[garantie 7]],1+AD$3,FALSE)="","",
                      VLOOKUP($Y16,Tableau2[[Sous catégorie culture de la garantie]:[garantie 7]],1+AD$3,FALSE)))</f>
        <v>SIAGI</v>
      </c>
      <c r="AE16" s="41" t="str">
        <f>IF(
                 ISNA(VLOOKUP($Y16,Tableau2[[Sous catégorie culture de la garantie]:[garantie 7]],1+AE$3,FALSE)),
                  "",
                 IF(VLOOKUP($Y16,Tableau2[[Sous catégorie culture de la garantie]:[garantie 7]],1+AE$3,FALSE)="","",
                      VLOOKUP($Y16,Tableau2[[Sous catégorie culture de la garantie]:[garantie 7]],1+AE$3,FALSE)))</f>
        <v>Hypotèque (si travaux)</v>
      </c>
      <c r="AF16" s="41" t="str">
        <f>IF(
                 ISNA(VLOOKUP($Y16,Tableau2[[Sous catégorie culture de la garantie]:[garantie 7]],1+AF$3,FALSE)),
                  "",
                 IF(VLOOKUP($Y16,Tableau2[[Sous catégorie culture de la garantie]:[garantie 7]],1+AF$3,FALSE)="","",
                      VLOOKUP($Y16,Tableau2[[Sous catégorie culture de la garantie]:[garantie 7]],1+AF$3,FALSE)))</f>
        <v/>
      </c>
    </row>
    <row r="17" spans="1:32" ht="15" thickBot="1" x14ac:dyDescent="0.35">
      <c r="A17" s="25">
        <v>2</v>
      </c>
      <c r="B17" s="78" t="s">
        <v>19</v>
      </c>
      <c r="C17" s="52" t="str">
        <f>VLOOKUP(B17,Tableau3[],2,FALSE)</f>
        <v>M</v>
      </c>
      <c r="D17" s="88" t="s">
        <v>22</v>
      </c>
      <c r="E17" s="58" t="str">
        <f>IF(ISNA(VLOOKUP(D17,Tableau3[],2,FALSE)),"X",VLOOKUP(D17,Tableau3[],2,FALSE))</f>
        <v>X</v>
      </c>
      <c r="F17" s="99" t="s">
        <v>23</v>
      </c>
      <c r="G17" s="55" t="str">
        <f>IF(ISNA(VLOOKUP(F17,Tableau3[],2,FALSE)),"X",VLOOKUP(F17,Tableau3[],2,FALSE))</f>
        <v>U</v>
      </c>
      <c r="H17" s="108" t="s">
        <v>24</v>
      </c>
      <c r="I17" s="26"/>
      <c r="J17" s="26"/>
      <c r="K17" s="118"/>
      <c r="L17" s="26"/>
      <c r="M17" s="125"/>
      <c r="N17" s="134"/>
      <c r="O17" s="145"/>
      <c r="P17" s="156"/>
      <c r="Q17" s="166">
        <v>7</v>
      </c>
      <c r="R17" s="174" t="s">
        <v>87</v>
      </c>
      <c r="S17" s="23"/>
      <c r="T17" s="188" t="s">
        <v>25</v>
      </c>
      <c r="U17" s="202"/>
      <c r="V17" t="str">
        <f>CONCATENATE(C17,E17,G17,I17,L17,S17)</f>
        <v>MXU</v>
      </c>
      <c r="W17" t="str">
        <f t="shared" si="1"/>
        <v>MU</v>
      </c>
      <c r="X17" s="39" t="str">
        <f>IF(          ISNA(VLOOKUP(MID(W17,2,1),'Garanties par besoin'!$D$2:$F$18,2,FALSE)),
                           IF(ISNA(VLOOKUP(MID(W17,1,1),'Garanties par besoin'!$D$2:$F$18,2,FALSE)),
                            "",
                           VLOOKUP(MID(W17,1,1),'Garanties par besoin'!$D$2:$F$18,2,FALSE)),
                  VLOOKUP(MID(W17,2,1),'Garanties par besoin'!$D$2:$F$18,2,FALSE))</f>
        <v>Matériel</v>
      </c>
      <c r="Y17" s="42" t="str">
        <f>IF(          ISNA(VLOOKUP(MID(W17,2,1),'Garanties par besoin'!$D$2:$F$18,3,FALSE)),
                           IF(ISNA(VLOOKUP(MID(W17,1,1),'Garanties par besoin'!$D$2:$F$18,3,FALSE)),
                            "",
                           VLOOKUP(MID(W17,1,1),'Garanties par besoin'!$D$2:$F$18,3,FALSE)),
                  VLOOKUP(MID(W17,2,1),'Garanties par besoin'!$D$2:$F$18,3,FALSE))</f>
        <v>Travaux (propriétaire des murs)</v>
      </c>
      <c r="Z17" s="44" t="str">
        <f>IF(
                 ISNA(VLOOKUP($Y17,Tableau2[[Sous catégorie culture de la garantie]:[garantie 7]],1+Z$3,FALSE)),
                  "",
                 IF(VLOOKUP($Y17,Tableau2[[Sous catégorie culture de la garantie]:[garantie 7]],1+Z$3,FALSE)="","",
                      VLOOKUP($Y17,Tableau2[[Sous catégorie culture de la garantie]:[garantie 7]],1+Z$3,FALSE)))</f>
        <v>Financement possible sans garantie</v>
      </c>
      <c r="AA17" s="41" t="str">
        <f>IF(
                 ISNA(VLOOKUP($Y17,Tableau2[[Sous catégorie culture de la garantie]:[garantie 7]],1+AA$3,FALSE)),
                  "",
                 IF(VLOOKUP($Y17,Tableau2[[Sous catégorie culture de la garantie]:[garantie 7]],1+AA$3,FALSE)="","",
                      VLOOKUP($Y17,Tableau2[[Sous catégorie culture de la garantie]:[garantie 7]],1+AA$3,FALSE)))</f>
        <v>Caution Possible</v>
      </c>
      <c r="AB17" s="44" t="str">
        <f>IF(
                 ISNA(VLOOKUP($Y17,Tableau2[[Sous catégorie culture de la garantie]:[garantie 7]],1+AB$3,FALSE)),
                  "",
                 IF(VLOOKUP($Y17,Tableau2[[Sous catégorie culture de la garantie]:[garantie 7]],1+AB$3,FALSE)="","",
                      VLOOKUP($Y17,Tableau2[[Sous catégorie culture de la garantie]:[garantie 7]],1+AB$3,FALSE)))</f>
        <v>France Active</v>
      </c>
      <c r="AC17" s="41" t="str">
        <f>IF(
                 ISNA(VLOOKUP($Y17,Tableau2[[Sous catégorie culture de la garantie]:[garantie 7]],1+AC$3,FALSE)),
                  "",
                 IF(VLOOKUP($Y17,Tableau2[[Sous catégorie culture de la garantie]:[garantie 7]],1+AC$3,FALSE)="","",
                      VLOOKUP($Y17,Tableau2[[Sous catégorie culture de la garantie]:[garantie 7]],1+AC$3,FALSE)))</f>
        <v>BPI</v>
      </c>
      <c r="AD17" s="44" t="str">
        <f>IF(
                 ISNA(VLOOKUP($Y17,Tableau2[[Sous catégorie culture de la garantie]:[garantie 7]],1+AD$3,FALSE)),
                  "",
                 IF(VLOOKUP($Y17,Tableau2[[Sous catégorie culture de la garantie]:[garantie 7]],1+AD$3,FALSE)="","",
                      VLOOKUP($Y17,Tableau2[[Sous catégorie culture de la garantie]:[garantie 7]],1+AD$3,FALSE)))</f>
        <v>SIAGI</v>
      </c>
      <c r="AE17" s="41" t="str">
        <f>IF(
                 ISNA(VLOOKUP($Y17,Tableau2[[Sous catégorie culture de la garantie]:[garantie 7]],1+AE$3,FALSE)),
                  "",
                 IF(VLOOKUP($Y17,Tableau2[[Sous catégorie culture de la garantie]:[garantie 7]],1+AE$3,FALSE)="","",
                      VLOOKUP($Y17,Tableau2[[Sous catégorie culture de la garantie]:[garantie 7]],1+AE$3,FALSE)))</f>
        <v>Hypotèque (si travaux)</v>
      </c>
      <c r="AF17" s="41" t="str">
        <f>IF(
                 ISNA(VLOOKUP($Y17,Tableau2[[Sous catégorie culture de la garantie]:[garantie 7]],1+AF$3,FALSE)),
                  "",
                 IF(VLOOKUP($Y17,Tableau2[[Sous catégorie culture de la garantie]:[garantie 7]],1+AF$3,FALSE)="","",
                      VLOOKUP($Y17,Tableau2[[Sous catégorie culture de la garantie]:[garantie 7]],1+AF$3,FALSE)))</f>
        <v/>
      </c>
    </row>
    <row r="18" spans="1:32" ht="15" thickBot="1" x14ac:dyDescent="0.35">
      <c r="A18" s="25">
        <v>2</v>
      </c>
      <c r="B18" s="78" t="s">
        <v>19</v>
      </c>
      <c r="C18" s="52" t="str">
        <f>VLOOKUP(B18,Tableau3[],2,FALSE)</f>
        <v>M</v>
      </c>
      <c r="D18" s="88" t="s">
        <v>22</v>
      </c>
      <c r="E18" s="58" t="str">
        <f>IF(ISNA(VLOOKUP(D18,Tableau3[],2,FALSE)),"X",VLOOKUP(D18,Tableau3[],2,FALSE))</f>
        <v>X</v>
      </c>
      <c r="F18" s="99" t="s">
        <v>23</v>
      </c>
      <c r="G18" s="55" t="str">
        <f>IF(ISNA(VLOOKUP(F18,Tableau3[],2,FALSE)),"X",VLOOKUP(F18,Tableau3[],2,FALSE))</f>
        <v>U</v>
      </c>
      <c r="H18" s="108" t="s">
        <v>24</v>
      </c>
      <c r="I18" s="26"/>
      <c r="J18" s="26"/>
      <c r="K18" s="118"/>
      <c r="L18" s="26"/>
      <c r="M18" s="125"/>
      <c r="N18" s="134"/>
      <c r="O18" s="145"/>
      <c r="P18" s="156"/>
      <c r="Q18" s="166">
        <v>7</v>
      </c>
      <c r="R18" s="174" t="s">
        <v>88</v>
      </c>
      <c r="S18" s="23"/>
      <c r="T18" s="188" t="s">
        <v>25</v>
      </c>
      <c r="U18" s="202"/>
      <c r="V18" t="str">
        <f>CONCATENATE(C18,E18,G18,I18,L18,S18)</f>
        <v>MXU</v>
      </c>
      <c r="W18" t="str">
        <f t="shared" si="1"/>
        <v>MU</v>
      </c>
      <c r="X18" s="39" t="str">
        <f>IF(          ISNA(VLOOKUP(MID(W18,2,1),'Garanties par besoin'!$D$2:$F$18,2,FALSE)),
                           IF(ISNA(VLOOKUP(MID(W18,1,1),'Garanties par besoin'!$D$2:$F$18,2,FALSE)),
                            "",
                           VLOOKUP(MID(W18,1,1),'Garanties par besoin'!$D$2:$F$18,2,FALSE)),
                  VLOOKUP(MID(W18,2,1),'Garanties par besoin'!$D$2:$F$18,2,FALSE))</f>
        <v>Matériel</v>
      </c>
      <c r="Y18" s="42" t="str">
        <f>IF(          ISNA(VLOOKUP(MID(W18,2,1),'Garanties par besoin'!$D$2:$F$18,3,FALSE)),
                           IF(ISNA(VLOOKUP(MID(W18,1,1),'Garanties par besoin'!$D$2:$F$18,3,FALSE)),
                            "",
                           VLOOKUP(MID(W18,1,1),'Garanties par besoin'!$D$2:$F$18,3,FALSE)),
                  VLOOKUP(MID(W18,2,1),'Garanties par besoin'!$D$2:$F$18,3,FALSE))</f>
        <v>Travaux (propriétaire des murs)</v>
      </c>
      <c r="Z18" s="44" t="str">
        <f>IF(
                 ISNA(VLOOKUP($Y18,Tableau2[[Sous catégorie culture de la garantie]:[garantie 7]],1+Z$3,FALSE)),
                  "",
                 IF(VLOOKUP($Y18,Tableau2[[Sous catégorie culture de la garantie]:[garantie 7]],1+Z$3,FALSE)="","",
                      VLOOKUP($Y18,Tableau2[[Sous catégorie culture de la garantie]:[garantie 7]],1+Z$3,FALSE)))</f>
        <v>Financement possible sans garantie</v>
      </c>
      <c r="AA18" s="41" t="str">
        <f>IF(
                 ISNA(VLOOKUP($Y18,Tableau2[[Sous catégorie culture de la garantie]:[garantie 7]],1+AA$3,FALSE)),
                  "",
                 IF(VLOOKUP($Y18,Tableau2[[Sous catégorie culture de la garantie]:[garantie 7]],1+AA$3,FALSE)="","",
                      VLOOKUP($Y18,Tableau2[[Sous catégorie culture de la garantie]:[garantie 7]],1+AA$3,FALSE)))</f>
        <v>Caution Possible</v>
      </c>
      <c r="AB18" s="44" t="str">
        <f>IF(
                 ISNA(VLOOKUP($Y18,Tableau2[[Sous catégorie culture de la garantie]:[garantie 7]],1+AB$3,FALSE)),
                  "",
                 IF(VLOOKUP($Y18,Tableau2[[Sous catégorie culture de la garantie]:[garantie 7]],1+AB$3,FALSE)="","",
                      VLOOKUP($Y18,Tableau2[[Sous catégorie culture de la garantie]:[garantie 7]],1+AB$3,FALSE)))</f>
        <v>France Active</v>
      </c>
      <c r="AC18" s="41" t="str">
        <f>IF(
                 ISNA(VLOOKUP($Y18,Tableau2[[Sous catégorie culture de la garantie]:[garantie 7]],1+AC$3,FALSE)),
                  "",
                 IF(VLOOKUP($Y18,Tableau2[[Sous catégorie culture de la garantie]:[garantie 7]],1+AC$3,FALSE)="","",
                      VLOOKUP($Y18,Tableau2[[Sous catégorie culture de la garantie]:[garantie 7]],1+AC$3,FALSE)))</f>
        <v>BPI</v>
      </c>
      <c r="AD18" s="44" t="str">
        <f>IF(
                 ISNA(VLOOKUP($Y18,Tableau2[[Sous catégorie culture de la garantie]:[garantie 7]],1+AD$3,FALSE)),
                  "",
                 IF(VLOOKUP($Y18,Tableau2[[Sous catégorie culture de la garantie]:[garantie 7]],1+AD$3,FALSE)="","",
                      VLOOKUP($Y18,Tableau2[[Sous catégorie culture de la garantie]:[garantie 7]],1+AD$3,FALSE)))</f>
        <v>SIAGI</v>
      </c>
      <c r="AE18" s="41" t="str">
        <f>IF(
                 ISNA(VLOOKUP($Y18,Tableau2[[Sous catégorie culture de la garantie]:[garantie 7]],1+AE$3,FALSE)),
                  "",
                 IF(VLOOKUP($Y18,Tableau2[[Sous catégorie culture de la garantie]:[garantie 7]],1+AE$3,FALSE)="","",
                      VLOOKUP($Y18,Tableau2[[Sous catégorie culture de la garantie]:[garantie 7]],1+AE$3,FALSE)))</f>
        <v>Hypotèque (si travaux)</v>
      </c>
      <c r="AF18" s="41" t="str">
        <f>IF(
                 ISNA(VLOOKUP($Y18,Tableau2[[Sous catégorie culture de la garantie]:[garantie 7]],1+AF$3,FALSE)),
                  "",
                 IF(VLOOKUP($Y18,Tableau2[[Sous catégorie culture de la garantie]:[garantie 7]],1+AF$3,FALSE)="","",
                      VLOOKUP($Y18,Tableau2[[Sous catégorie culture de la garantie]:[garantie 7]],1+AF$3,FALSE)))</f>
        <v/>
      </c>
    </row>
    <row r="19" spans="1:32" ht="15" thickBot="1" x14ac:dyDescent="0.35">
      <c r="A19" s="25">
        <v>2</v>
      </c>
      <c r="B19" s="78" t="s">
        <v>19</v>
      </c>
      <c r="C19" s="52" t="str">
        <f>VLOOKUP(B19,Tableau3[],2,FALSE)</f>
        <v>M</v>
      </c>
      <c r="D19" s="88" t="s">
        <v>22</v>
      </c>
      <c r="E19" s="58" t="str">
        <f>IF(ISNA(VLOOKUP(D19,Tableau3[],2,FALSE)),"X",VLOOKUP(D19,Tableau3[],2,FALSE))</f>
        <v>X</v>
      </c>
      <c r="F19" s="99" t="s">
        <v>23</v>
      </c>
      <c r="G19" s="55" t="str">
        <f>IF(ISNA(VLOOKUP(F19,Tableau3[],2,FALSE)),"X",VLOOKUP(F19,Tableau3[],2,FALSE))</f>
        <v>U</v>
      </c>
      <c r="H19" s="108" t="s">
        <v>24</v>
      </c>
      <c r="I19" s="26"/>
      <c r="J19" s="26"/>
      <c r="K19" s="118"/>
      <c r="L19" s="26"/>
      <c r="M19" s="125"/>
      <c r="N19" s="134"/>
      <c r="O19" s="145"/>
      <c r="P19" s="156"/>
      <c r="Q19" s="166">
        <v>7</v>
      </c>
      <c r="R19" s="174" t="s">
        <v>89</v>
      </c>
      <c r="S19" s="23"/>
      <c r="T19" s="188" t="s">
        <v>25</v>
      </c>
      <c r="U19" s="202"/>
      <c r="V19" t="str">
        <f>CONCATENATE(C19,E19,G19,I19,L19,S19)</f>
        <v>MXU</v>
      </c>
      <c r="W19" t="str">
        <f t="shared" si="1"/>
        <v>MU</v>
      </c>
      <c r="X19" s="39" t="str">
        <f>IF(          ISNA(VLOOKUP(MID(W19,2,1),'Garanties par besoin'!$D$2:$F$18,2,FALSE)),
                           IF(ISNA(VLOOKUP(MID(W19,1,1),'Garanties par besoin'!$D$2:$F$18,2,FALSE)),
                            "",
                           VLOOKUP(MID(W19,1,1),'Garanties par besoin'!$D$2:$F$18,2,FALSE)),
                  VLOOKUP(MID(W19,2,1),'Garanties par besoin'!$D$2:$F$18,2,FALSE))</f>
        <v>Matériel</v>
      </c>
      <c r="Y19" s="42" t="str">
        <f>IF(          ISNA(VLOOKUP(MID(W19,2,1),'Garanties par besoin'!$D$2:$F$18,3,FALSE)),
                           IF(ISNA(VLOOKUP(MID(W19,1,1),'Garanties par besoin'!$D$2:$F$18,3,FALSE)),
                            "",
                           VLOOKUP(MID(W19,1,1),'Garanties par besoin'!$D$2:$F$18,3,FALSE)),
                  VLOOKUP(MID(W19,2,1),'Garanties par besoin'!$D$2:$F$18,3,FALSE))</f>
        <v>Travaux (propriétaire des murs)</v>
      </c>
      <c r="Z19" s="44" t="str">
        <f>IF(
                 ISNA(VLOOKUP($Y19,Tableau2[[Sous catégorie culture de la garantie]:[garantie 7]],1+Z$3,FALSE)),
                  "",
                 IF(VLOOKUP($Y19,Tableau2[[Sous catégorie culture de la garantie]:[garantie 7]],1+Z$3,FALSE)="","",
                      VLOOKUP($Y19,Tableau2[[Sous catégorie culture de la garantie]:[garantie 7]],1+Z$3,FALSE)))</f>
        <v>Financement possible sans garantie</v>
      </c>
      <c r="AA19" s="41" t="str">
        <f>IF(
                 ISNA(VLOOKUP($Y19,Tableau2[[Sous catégorie culture de la garantie]:[garantie 7]],1+AA$3,FALSE)),
                  "",
                 IF(VLOOKUP($Y19,Tableau2[[Sous catégorie culture de la garantie]:[garantie 7]],1+AA$3,FALSE)="","",
                      VLOOKUP($Y19,Tableau2[[Sous catégorie culture de la garantie]:[garantie 7]],1+AA$3,FALSE)))</f>
        <v>Caution Possible</v>
      </c>
      <c r="AB19" s="44" t="str">
        <f>IF(
                 ISNA(VLOOKUP($Y19,Tableau2[[Sous catégorie culture de la garantie]:[garantie 7]],1+AB$3,FALSE)),
                  "",
                 IF(VLOOKUP($Y19,Tableau2[[Sous catégorie culture de la garantie]:[garantie 7]],1+AB$3,FALSE)="","",
                      VLOOKUP($Y19,Tableau2[[Sous catégorie culture de la garantie]:[garantie 7]],1+AB$3,FALSE)))</f>
        <v>France Active</v>
      </c>
      <c r="AC19" s="41" t="str">
        <f>IF(
                 ISNA(VLOOKUP($Y19,Tableau2[[Sous catégorie culture de la garantie]:[garantie 7]],1+AC$3,FALSE)),
                  "",
                 IF(VLOOKUP($Y19,Tableau2[[Sous catégorie culture de la garantie]:[garantie 7]],1+AC$3,FALSE)="","",
                      VLOOKUP($Y19,Tableau2[[Sous catégorie culture de la garantie]:[garantie 7]],1+AC$3,FALSE)))</f>
        <v>BPI</v>
      </c>
      <c r="AD19" s="44" t="str">
        <f>IF(
                 ISNA(VLOOKUP($Y19,Tableau2[[Sous catégorie culture de la garantie]:[garantie 7]],1+AD$3,FALSE)),
                  "",
                 IF(VLOOKUP($Y19,Tableau2[[Sous catégorie culture de la garantie]:[garantie 7]],1+AD$3,FALSE)="","",
                      VLOOKUP($Y19,Tableau2[[Sous catégorie culture de la garantie]:[garantie 7]],1+AD$3,FALSE)))</f>
        <v>SIAGI</v>
      </c>
      <c r="AE19" s="41" t="str">
        <f>IF(
                 ISNA(VLOOKUP($Y19,Tableau2[[Sous catégorie culture de la garantie]:[garantie 7]],1+AE$3,FALSE)),
                  "",
                 IF(VLOOKUP($Y19,Tableau2[[Sous catégorie culture de la garantie]:[garantie 7]],1+AE$3,FALSE)="","",
                      VLOOKUP($Y19,Tableau2[[Sous catégorie culture de la garantie]:[garantie 7]],1+AE$3,FALSE)))</f>
        <v>Hypotèque (si travaux)</v>
      </c>
      <c r="AF19" s="41" t="str">
        <f>IF(
                 ISNA(VLOOKUP($Y19,Tableau2[[Sous catégorie culture de la garantie]:[garantie 7]],1+AF$3,FALSE)),
                  "",
                 IF(VLOOKUP($Y19,Tableau2[[Sous catégorie culture de la garantie]:[garantie 7]],1+AF$3,FALSE)="","",
                      VLOOKUP($Y19,Tableau2[[Sous catégorie culture de la garantie]:[garantie 7]],1+AF$3,FALSE)))</f>
        <v/>
      </c>
    </row>
    <row r="20" spans="1:32" ht="15" thickBot="1" x14ac:dyDescent="0.35">
      <c r="A20" s="25">
        <v>2</v>
      </c>
      <c r="B20" s="78" t="s">
        <v>19</v>
      </c>
      <c r="C20" s="52" t="str">
        <f>VLOOKUP(B20,Tableau3[],2,FALSE)</f>
        <v>M</v>
      </c>
      <c r="D20" s="88" t="s">
        <v>22</v>
      </c>
      <c r="E20" s="58" t="str">
        <f>IF(ISNA(VLOOKUP(D20,Tableau3[],2,FALSE)),"X",VLOOKUP(D20,Tableau3[],2,FALSE))</f>
        <v>X</v>
      </c>
      <c r="F20" s="99" t="s">
        <v>23</v>
      </c>
      <c r="G20" s="55" t="str">
        <f>IF(ISNA(VLOOKUP(F20,Tableau3[],2,FALSE)),"X",VLOOKUP(F20,Tableau3[],2,FALSE))</f>
        <v>U</v>
      </c>
      <c r="H20" s="108" t="s">
        <v>24</v>
      </c>
      <c r="I20" s="26"/>
      <c r="J20" s="26"/>
      <c r="K20" s="118"/>
      <c r="L20" s="26"/>
      <c r="M20" s="125"/>
      <c r="N20" s="134"/>
      <c r="O20" s="145"/>
      <c r="P20" s="156"/>
      <c r="Q20" s="166">
        <v>7</v>
      </c>
      <c r="R20" s="174" t="s">
        <v>90</v>
      </c>
      <c r="S20" s="23"/>
      <c r="T20" s="188" t="s">
        <v>25</v>
      </c>
      <c r="U20" s="202"/>
      <c r="V20" t="str">
        <f>CONCATENATE(C20,E20,G20,I20,L20,S20)</f>
        <v>MXU</v>
      </c>
      <c r="W20" t="str">
        <f t="shared" si="1"/>
        <v>MU</v>
      </c>
      <c r="X20" s="39" t="str">
        <f>IF(          ISNA(VLOOKUP(MID(W20,2,1),'Garanties par besoin'!$D$2:$F$18,2,FALSE)),
                           IF(ISNA(VLOOKUP(MID(W20,1,1),'Garanties par besoin'!$D$2:$F$18,2,FALSE)),
                            "",
                           VLOOKUP(MID(W20,1,1),'Garanties par besoin'!$D$2:$F$18,2,FALSE)),
                  VLOOKUP(MID(W20,2,1),'Garanties par besoin'!$D$2:$F$18,2,FALSE))</f>
        <v>Matériel</v>
      </c>
      <c r="Y20" s="42" t="str">
        <f>IF(          ISNA(VLOOKUP(MID(W20,2,1),'Garanties par besoin'!$D$2:$F$18,3,FALSE)),
                           IF(ISNA(VLOOKUP(MID(W20,1,1),'Garanties par besoin'!$D$2:$F$18,3,FALSE)),
                            "",
                           VLOOKUP(MID(W20,1,1),'Garanties par besoin'!$D$2:$F$18,3,FALSE)),
                  VLOOKUP(MID(W20,2,1),'Garanties par besoin'!$D$2:$F$18,3,FALSE))</f>
        <v>Travaux (propriétaire des murs)</v>
      </c>
      <c r="Z20" s="44" t="str">
        <f>IF(
                 ISNA(VLOOKUP($Y20,Tableau2[[Sous catégorie culture de la garantie]:[garantie 7]],1+Z$3,FALSE)),
                  "",
                 IF(VLOOKUP($Y20,Tableau2[[Sous catégorie culture de la garantie]:[garantie 7]],1+Z$3,FALSE)="","",
                      VLOOKUP($Y20,Tableau2[[Sous catégorie culture de la garantie]:[garantie 7]],1+Z$3,FALSE)))</f>
        <v>Financement possible sans garantie</v>
      </c>
      <c r="AA20" s="41" t="str">
        <f>IF(
                 ISNA(VLOOKUP($Y20,Tableau2[[Sous catégorie culture de la garantie]:[garantie 7]],1+AA$3,FALSE)),
                  "",
                 IF(VLOOKUP($Y20,Tableau2[[Sous catégorie culture de la garantie]:[garantie 7]],1+AA$3,FALSE)="","",
                      VLOOKUP($Y20,Tableau2[[Sous catégorie culture de la garantie]:[garantie 7]],1+AA$3,FALSE)))</f>
        <v>Caution Possible</v>
      </c>
      <c r="AB20" s="44" t="str">
        <f>IF(
                 ISNA(VLOOKUP($Y20,Tableau2[[Sous catégorie culture de la garantie]:[garantie 7]],1+AB$3,FALSE)),
                  "",
                 IF(VLOOKUP($Y20,Tableau2[[Sous catégorie culture de la garantie]:[garantie 7]],1+AB$3,FALSE)="","",
                      VLOOKUP($Y20,Tableau2[[Sous catégorie culture de la garantie]:[garantie 7]],1+AB$3,FALSE)))</f>
        <v>France Active</v>
      </c>
      <c r="AC20" s="41" t="str">
        <f>IF(
                 ISNA(VLOOKUP($Y20,Tableau2[[Sous catégorie culture de la garantie]:[garantie 7]],1+AC$3,FALSE)),
                  "",
                 IF(VLOOKUP($Y20,Tableau2[[Sous catégorie culture de la garantie]:[garantie 7]],1+AC$3,FALSE)="","",
                      VLOOKUP($Y20,Tableau2[[Sous catégorie culture de la garantie]:[garantie 7]],1+AC$3,FALSE)))</f>
        <v>BPI</v>
      </c>
      <c r="AD20" s="44" t="str">
        <f>IF(
                 ISNA(VLOOKUP($Y20,Tableau2[[Sous catégorie culture de la garantie]:[garantie 7]],1+AD$3,FALSE)),
                  "",
                 IF(VLOOKUP($Y20,Tableau2[[Sous catégorie culture de la garantie]:[garantie 7]],1+AD$3,FALSE)="","",
                      VLOOKUP($Y20,Tableau2[[Sous catégorie culture de la garantie]:[garantie 7]],1+AD$3,FALSE)))</f>
        <v>SIAGI</v>
      </c>
      <c r="AE20" s="41" t="str">
        <f>IF(
                 ISNA(VLOOKUP($Y20,Tableau2[[Sous catégorie culture de la garantie]:[garantie 7]],1+AE$3,FALSE)),
                  "",
                 IF(VLOOKUP($Y20,Tableau2[[Sous catégorie culture de la garantie]:[garantie 7]],1+AE$3,FALSE)="","",
                      VLOOKUP($Y20,Tableau2[[Sous catégorie culture de la garantie]:[garantie 7]],1+AE$3,FALSE)))</f>
        <v>Hypotèque (si travaux)</v>
      </c>
      <c r="AF20" s="41" t="str">
        <f>IF(
                 ISNA(VLOOKUP($Y20,Tableau2[[Sous catégorie culture de la garantie]:[garantie 7]],1+AF$3,FALSE)),
                  "",
                 IF(VLOOKUP($Y20,Tableau2[[Sous catégorie culture de la garantie]:[garantie 7]],1+AF$3,FALSE)="","",
                      VLOOKUP($Y20,Tableau2[[Sous catégorie culture de la garantie]:[garantie 7]],1+AF$3,FALSE)))</f>
        <v/>
      </c>
    </row>
    <row r="21" spans="1:32" ht="15" thickBot="1" x14ac:dyDescent="0.35">
      <c r="A21" s="25">
        <v>2</v>
      </c>
      <c r="B21" s="78" t="s">
        <v>19</v>
      </c>
      <c r="C21" s="52" t="str">
        <f>VLOOKUP(B21,Tableau3[],2,FALSE)</f>
        <v>M</v>
      </c>
      <c r="D21" s="88" t="s">
        <v>22</v>
      </c>
      <c r="E21" s="58" t="str">
        <f>IF(ISNA(VLOOKUP(D21,Tableau3[],2,FALSE)),"X",VLOOKUP(D21,Tableau3[],2,FALSE))</f>
        <v>X</v>
      </c>
      <c r="F21" s="99" t="s">
        <v>23</v>
      </c>
      <c r="G21" s="55" t="str">
        <f>IF(ISNA(VLOOKUP(F21,Tableau3[],2,FALSE)),"X",VLOOKUP(F21,Tableau3[],2,FALSE))</f>
        <v>U</v>
      </c>
      <c r="H21" s="108" t="s">
        <v>24</v>
      </c>
      <c r="I21" s="26"/>
      <c r="J21" s="26"/>
      <c r="K21" s="118"/>
      <c r="L21" s="26"/>
      <c r="M21" s="125"/>
      <c r="N21" s="134"/>
      <c r="O21" s="145"/>
      <c r="P21" s="156"/>
      <c r="Q21" s="166">
        <v>7</v>
      </c>
      <c r="R21" s="174" t="s">
        <v>91</v>
      </c>
      <c r="S21" s="23"/>
      <c r="T21" s="188" t="s">
        <v>25</v>
      </c>
      <c r="U21" s="202"/>
      <c r="V21" t="str">
        <f>CONCATENATE(C21,E21,G21,I21,L21,S21)</f>
        <v>MXU</v>
      </c>
      <c r="W21" t="str">
        <f t="shared" si="1"/>
        <v>MU</v>
      </c>
      <c r="X21" s="39" t="str">
        <f>IF(          ISNA(VLOOKUP(MID(W21,2,1),'Garanties par besoin'!$D$2:$F$18,2,FALSE)),
                           IF(ISNA(VLOOKUP(MID(W21,1,1),'Garanties par besoin'!$D$2:$F$18,2,FALSE)),
                            "",
                           VLOOKUP(MID(W21,1,1),'Garanties par besoin'!$D$2:$F$18,2,FALSE)),
                  VLOOKUP(MID(W21,2,1),'Garanties par besoin'!$D$2:$F$18,2,FALSE))</f>
        <v>Matériel</v>
      </c>
      <c r="Y21" s="42" t="str">
        <f>IF(          ISNA(VLOOKUP(MID(W21,2,1),'Garanties par besoin'!$D$2:$F$18,3,FALSE)),
                           IF(ISNA(VLOOKUP(MID(W21,1,1),'Garanties par besoin'!$D$2:$F$18,3,FALSE)),
                            "",
                           VLOOKUP(MID(W21,1,1),'Garanties par besoin'!$D$2:$F$18,3,FALSE)),
                  VLOOKUP(MID(W21,2,1),'Garanties par besoin'!$D$2:$F$18,3,FALSE))</f>
        <v>Travaux (propriétaire des murs)</v>
      </c>
      <c r="Z21" s="44" t="str">
        <f>IF(
                 ISNA(VLOOKUP($Y21,Tableau2[[Sous catégorie culture de la garantie]:[garantie 7]],1+Z$3,FALSE)),
                  "",
                 IF(VLOOKUP($Y21,Tableau2[[Sous catégorie culture de la garantie]:[garantie 7]],1+Z$3,FALSE)="","",
                      VLOOKUP($Y21,Tableau2[[Sous catégorie culture de la garantie]:[garantie 7]],1+Z$3,FALSE)))</f>
        <v>Financement possible sans garantie</v>
      </c>
      <c r="AA21" s="41" t="str">
        <f>IF(
                 ISNA(VLOOKUP($Y21,Tableau2[[Sous catégorie culture de la garantie]:[garantie 7]],1+AA$3,FALSE)),
                  "",
                 IF(VLOOKUP($Y21,Tableau2[[Sous catégorie culture de la garantie]:[garantie 7]],1+AA$3,FALSE)="","",
                      VLOOKUP($Y21,Tableau2[[Sous catégorie culture de la garantie]:[garantie 7]],1+AA$3,FALSE)))</f>
        <v>Caution Possible</v>
      </c>
      <c r="AB21" s="44" t="str">
        <f>IF(
                 ISNA(VLOOKUP($Y21,Tableau2[[Sous catégorie culture de la garantie]:[garantie 7]],1+AB$3,FALSE)),
                  "",
                 IF(VLOOKUP($Y21,Tableau2[[Sous catégorie culture de la garantie]:[garantie 7]],1+AB$3,FALSE)="","",
                      VLOOKUP($Y21,Tableau2[[Sous catégorie culture de la garantie]:[garantie 7]],1+AB$3,FALSE)))</f>
        <v>France Active</v>
      </c>
      <c r="AC21" s="41" t="str">
        <f>IF(
                 ISNA(VLOOKUP($Y21,Tableau2[[Sous catégorie culture de la garantie]:[garantie 7]],1+AC$3,FALSE)),
                  "",
                 IF(VLOOKUP($Y21,Tableau2[[Sous catégorie culture de la garantie]:[garantie 7]],1+AC$3,FALSE)="","",
                      VLOOKUP($Y21,Tableau2[[Sous catégorie culture de la garantie]:[garantie 7]],1+AC$3,FALSE)))</f>
        <v>BPI</v>
      </c>
      <c r="AD21" s="44" t="str">
        <f>IF(
                 ISNA(VLOOKUP($Y21,Tableau2[[Sous catégorie culture de la garantie]:[garantie 7]],1+AD$3,FALSE)),
                  "",
                 IF(VLOOKUP($Y21,Tableau2[[Sous catégorie culture de la garantie]:[garantie 7]],1+AD$3,FALSE)="","",
                      VLOOKUP($Y21,Tableau2[[Sous catégorie culture de la garantie]:[garantie 7]],1+AD$3,FALSE)))</f>
        <v>SIAGI</v>
      </c>
      <c r="AE21" s="41" t="str">
        <f>IF(
                 ISNA(VLOOKUP($Y21,Tableau2[[Sous catégorie culture de la garantie]:[garantie 7]],1+AE$3,FALSE)),
                  "",
                 IF(VLOOKUP($Y21,Tableau2[[Sous catégorie culture de la garantie]:[garantie 7]],1+AE$3,FALSE)="","",
                      VLOOKUP($Y21,Tableau2[[Sous catégorie culture de la garantie]:[garantie 7]],1+AE$3,FALSE)))</f>
        <v>Hypotèque (si travaux)</v>
      </c>
      <c r="AF21" s="41" t="str">
        <f>IF(
                 ISNA(VLOOKUP($Y21,Tableau2[[Sous catégorie culture de la garantie]:[garantie 7]],1+AF$3,FALSE)),
                  "",
                 IF(VLOOKUP($Y21,Tableau2[[Sous catégorie culture de la garantie]:[garantie 7]],1+AF$3,FALSE)="","",
                      VLOOKUP($Y21,Tableau2[[Sous catégorie culture de la garantie]:[garantie 7]],1+AF$3,FALSE)))</f>
        <v/>
      </c>
    </row>
    <row r="22" spans="1:32" ht="15" thickBot="1" x14ac:dyDescent="0.35">
      <c r="A22" s="14">
        <v>2</v>
      </c>
      <c r="B22" s="76" t="s">
        <v>19</v>
      </c>
      <c r="C22" s="52" t="str">
        <f>VLOOKUP(B22,Tableau3[],2,FALSE)</f>
        <v>M</v>
      </c>
      <c r="D22" s="85" t="s">
        <v>22</v>
      </c>
      <c r="E22" s="56" t="str">
        <f>IF(ISNA(VLOOKUP(D22,Tableau3[],2,FALSE)),"X",VLOOKUP(D22,Tableau3[],2,FALSE))</f>
        <v>X</v>
      </c>
      <c r="F22" s="96" t="s">
        <v>23</v>
      </c>
      <c r="G22" s="55" t="str">
        <f>IF(ISNA(VLOOKUP(F22,Tableau3[],2,FALSE)),"X",VLOOKUP(F22,Tableau3[],2,FALSE))</f>
        <v>U</v>
      </c>
      <c r="H22" s="105" t="s">
        <v>26</v>
      </c>
      <c r="I22" s="16"/>
      <c r="J22" s="16"/>
      <c r="K22" s="114"/>
      <c r="L22" s="16"/>
      <c r="M22" s="123"/>
      <c r="N22" s="130"/>
      <c r="O22" s="141"/>
      <c r="P22" s="151"/>
      <c r="Q22" s="162">
        <v>5</v>
      </c>
      <c r="R22" s="174" t="s">
        <v>36</v>
      </c>
      <c r="S22" s="23"/>
      <c r="T22" s="188" t="s">
        <v>25</v>
      </c>
      <c r="U22" s="202"/>
      <c r="V22" t="str">
        <f>CONCATENATE(C22,E22,G22,I22,L22,S22)</f>
        <v>MXU</v>
      </c>
      <c r="W22" t="str">
        <f t="shared" si="1"/>
        <v>MU</v>
      </c>
      <c r="X22" s="39" t="str">
        <f>IF(          ISNA(VLOOKUP(MID(W22,2,1),'Garanties par besoin'!$D$2:$F$18,2,FALSE)),
                           IF(ISNA(VLOOKUP(MID(W22,1,1),'Garanties par besoin'!$D$2:$F$18,2,FALSE)),
                            "",
                           VLOOKUP(MID(W22,1,1),'Garanties par besoin'!$D$2:$F$18,2,FALSE)),
                  VLOOKUP(MID(W22,2,1),'Garanties par besoin'!$D$2:$F$18,2,FALSE))</f>
        <v>Matériel</v>
      </c>
      <c r="Y22" s="42" t="str">
        <f>IF(          ISNA(VLOOKUP(MID(W22,2,1),'Garanties par besoin'!$D$2:$F$18,3,FALSE)),
                           IF(ISNA(VLOOKUP(MID(W22,1,1),'Garanties par besoin'!$D$2:$F$18,3,FALSE)),
                            "",
                           VLOOKUP(MID(W22,1,1),'Garanties par besoin'!$D$2:$F$18,3,FALSE)),
                  VLOOKUP(MID(W22,2,1),'Garanties par besoin'!$D$2:$F$18,3,FALSE))</f>
        <v>Travaux (propriétaire des murs)</v>
      </c>
      <c r="Z22" s="44" t="str">
        <f>IF(
                 ISNA(VLOOKUP($Y22,Tableau2[[Sous catégorie culture de la garantie]:[garantie 7]],1+Z$3,FALSE)),
                  "",
                 IF(VLOOKUP($Y22,Tableau2[[Sous catégorie culture de la garantie]:[garantie 7]],1+Z$3,FALSE)="","",
                      VLOOKUP($Y22,Tableau2[[Sous catégorie culture de la garantie]:[garantie 7]],1+Z$3,FALSE)))</f>
        <v>Financement possible sans garantie</v>
      </c>
      <c r="AA22" s="41" t="str">
        <f>IF(
                 ISNA(VLOOKUP($Y22,Tableau2[[Sous catégorie culture de la garantie]:[garantie 7]],1+AA$3,FALSE)),
                  "",
                 IF(VLOOKUP($Y22,Tableau2[[Sous catégorie culture de la garantie]:[garantie 7]],1+AA$3,FALSE)="","",
                      VLOOKUP($Y22,Tableau2[[Sous catégorie culture de la garantie]:[garantie 7]],1+AA$3,FALSE)))</f>
        <v>Caution Possible</v>
      </c>
      <c r="AB22" s="44" t="str">
        <f>IF(
                 ISNA(VLOOKUP($Y22,Tableau2[[Sous catégorie culture de la garantie]:[garantie 7]],1+AB$3,FALSE)),
                  "",
                 IF(VLOOKUP($Y22,Tableau2[[Sous catégorie culture de la garantie]:[garantie 7]],1+AB$3,FALSE)="","",
                      VLOOKUP($Y22,Tableau2[[Sous catégorie culture de la garantie]:[garantie 7]],1+AB$3,FALSE)))</f>
        <v>France Active</v>
      </c>
      <c r="AC22" s="41" t="str">
        <f>IF(
                 ISNA(VLOOKUP($Y22,Tableau2[[Sous catégorie culture de la garantie]:[garantie 7]],1+AC$3,FALSE)),
                  "",
                 IF(VLOOKUP($Y22,Tableau2[[Sous catégorie culture de la garantie]:[garantie 7]],1+AC$3,FALSE)="","",
                      VLOOKUP($Y22,Tableau2[[Sous catégorie culture de la garantie]:[garantie 7]],1+AC$3,FALSE)))</f>
        <v>BPI</v>
      </c>
      <c r="AD22" s="44" t="str">
        <f>IF(
                 ISNA(VLOOKUP($Y22,Tableau2[[Sous catégorie culture de la garantie]:[garantie 7]],1+AD$3,FALSE)),
                  "",
                 IF(VLOOKUP($Y22,Tableau2[[Sous catégorie culture de la garantie]:[garantie 7]],1+AD$3,FALSE)="","",
                      VLOOKUP($Y22,Tableau2[[Sous catégorie culture de la garantie]:[garantie 7]],1+AD$3,FALSE)))</f>
        <v>SIAGI</v>
      </c>
      <c r="AE22" s="41" t="str">
        <f>IF(
                 ISNA(VLOOKUP($Y22,Tableau2[[Sous catégorie culture de la garantie]:[garantie 7]],1+AE$3,FALSE)),
                  "",
                 IF(VLOOKUP($Y22,Tableau2[[Sous catégorie culture de la garantie]:[garantie 7]],1+AE$3,FALSE)="","",
                      VLOOKUP($Y22,Tableau2[[Sous catégorie culture de la garantie]:[garantie 7]],1+AE$3,FALSE)))</f>
        <v>Hypotèque (si travaux)</v>
      </c>
      <c r="AF22" s="41" t="str">
        <f>IF(
                 ISNA(VLOOKUP($Y22,Tableau2[[Sous catégorie culture de la garantie]:[garantie 7]],1+AF$3,FALSE)),
                  "",
                 IF(VLOOKUP($Y22,Tableau2[[Sous catégorie culture de la garantie]:[garantie 7]],1+AF$3,FALSE)="","",
                      VLOOKUP($Y22,Tableau2[[Sous catégorie culture de la garantie]:[garantie 7]],1+AF$3,FALSE)))</f>
        <v/>
      </c>
    </row>
    <row r="23" spans="1:32" ht="15" thickBot="1" x14ac:dyDescent="0.35">
      <c r="A23" s="14">
        <v>2</v>
      </c>
      <c r="B23" s="76" t="s">
        <v>19</v>
      </c>
      <c r="C23" s="52" t="str">
        <f>VLOOKUP(B23,Tableau3[],2,FALSE)</f>
        <v>M</v>
      </c>
      <c r="D23" s="85" t="s">
        <v>22</v>
      </c>
      <c r="E23" s="56" t="str">
        <f>IF(ISNA(VLOOKUP(D23,Tableau3[],2,FALSE)),"X",VLOOKUP(D23,Tableau3[],2,FALSE))</f>
        <v>X</v>
      </c>
      <c r="F23" s="96" t="s">
        <v>23</v>
      </c>
      <c r="G23" s="55" t="str">
        <f>IF(ISNA(VLOOKUP(F23,Tableau3[],2,FALSE)),"X",VLOOKUP(F23,Tableau3[],2,FALSE))</f>
        <v>U</v>
      </c>
      <c r="H23" s="105" t="s">
        <v>26</v>
      </c>
      <c r="I23" s="16"/>
      <c r="J23" s="16"/>
      <c r="K23" s="114"/>
      <c r="L23" s="16"/>
      <c r="M23" s="123"/>
      <c r="N23" s="130"/>
      <c r="O23" s="141"/>
      <c r="P23" s="151"/>
      <c r="Q23" s="162">
        <v>5</v>
      </c>
      <c r="R23" s="174" t="s">
        <v>87</v>
      </c>
      <c r="S23" s="23"/>
      <c r="T23" s="188" t="s">
        <v>25</v>
      </c>
      <c r="U23" s="202"/>
      <c r="V23" t="str">
        <f>CONCATENATE(C23,E23,G23,I23,L23,S23)</f>
        <v>MXU</v>
      </c>
      <c r="W23" t="str">
        <f t="shared" si="1"/>
        <v>MU</v>
      </c>
      <c r="X23" s="39" t="str">
        <f>IF(          ISNA(VLOOKUP(MID(W23,2,1),'Garanties par besoin'!$D$2:$F$18,2,FALSE)),
                           IF(ISNA(VLOOKUP(MID(W23,1,1),'Garanties par besoin'!$D$2:$F$18,2,FALSE)),
                            "",
                           VLOOKUP(MID(W23,1,1),'Garanties par besoin'!$D$2:$F$18,2,FALSE)),
                  VLOOKUP(MID(W23,2,1),'Garanties par besoin'!$D$2:$F$18,2,FALSE))</f>
        <v>Matériel</v>
      </c>
      <c r="Y23" s="42" t="str">
        <f>IF(          ISNA(VLOOKUP(MID(W23,2,1),'Garanties par besoin'!$D$2:$F$18,3,FALSE)),
                           IF(ISNA(VLOOKUP(MID(W23,1,1),'Garanties par besoin'!$D$2:$F$18,3,FALSE)),
                            "",
                           VLOOKUP(MID(W23,1,1),'Garanties par besoin'!$D$2:$F$18,3,FALSE)),
                  VLOOKUP(MID(W23,2,1),'Garanties par besoin'!$D$2:$F$18,3,FALSE))</f>
        <v>Travaux (propriétaire des murs)</v>
      </c>
      <c r="Z23" s="44" t="str">
        <f>IF(
                 ISNA(VLOOKUP($Y23,Tableau2[[Sous catégorie culture de la garantie]:[garantie 7]],1+Z$3,FALSE)),
                  "",
                 IF(VLOOKUP($Y23,Tableau2[[Sous catégorie culture de la garantie]:[garantie 7]],1+Z$3,FALSE)="","",
                      VLOOKUP($Y23,Tableau2[[Sous catégorie culture de la garantie]:[garantie 7]],1+Z$3,FALSE)))</f>
        <v>Financement possible sans garantie</v>
      </c>
      <c r="AA23" s="41" t="str">
        <f>IF(
                 ISNA(VLOOKUP($Y23,Tableau2[[Sous catégorie culture de la garantie]:[garantie 7]],1+AA$3,FALSE)),
                  "",
                 IF(VLOOKUP($Y23,Tableau2[[Sous catégorie culture de la garantie]:[garantie 7]],1+AA$3,FALSE)="","",
                      VLOOKUP($Y23,Tableau2[[Sous catégorie culture de la garantie]:[garantie 7]],1+AA$3,FALSE)))</f>
        <v>Caution Possible</v>
      </c>
      <c r="AB23" s="44" t="str">
        <f>IF(
                 ISNA(VLOOKUP($Y23,Tableau2[[Sous catégorie culture de la garantie]:[garantie 7]],1+AB$3,FALSE)),
                  "",
                 IF(VLOOKUP($Y23,Tableau2[[Sous catégorie culture de la garantie]:[garantie 7]],1+AB$3,FALSE)="","",
                      VLOOKUP($Y23,Tableau2[[Sous catégorie culture de la garantie]:[garantie 7]],1+AB$3,FALSE)))</f>
        <v>France Active</v>
      </c>
      <c r="AC23" s="41" t="str">
        <f>IF(
                 ISNA(VLOOKUP($Y23,Tableau2[[Sous catégorie culture de la garantie]:[garantie 7]],1+AC$3,FALSE)),
                  "",
                 IF(VLOOKUP($Y23,Tableau2[[Sous catégorie culture de la garantie]:[garantie 7]],1+AC$3,FALSE)="","",
                      VLOOKUP($Y23,Tableau2[[Sous catégorie culture de la garantie]:[garantie 7]],1+AC$3,FALSE)))</f>
        <v>BPI</v>
      </c>
      <c r="AD23" s="44" t="str">
        <f>IF(
                 ISNA(VLOOKUP($Y23,Tableau2[[Sous catégorie culture de la garantie]:[garantie 7]],1+AD$3,FALSE)),
                  "",
                 IF(VLOOKUP($Y23,Tableau2[[Sous catégorie culture de la garantie]:[garantie 7]],1+AD$3,FALSE)="","",
                      VLOOKUP($Y23,Tableau2[[Sous catégorie culture de la garantie]:[garantie 7]],1+AD$3,FALSE)))</f>
        <v>SIAGI</v>
      </c>
      <c r="AE23" s="41" t="str">
        <f>IF(
                 ISNA(VLOOKUP($Y23,Tableau2[[Sous catégorie culture de la garantie]:[garantie 7]],1+AE$3,FALSE)),
                  "",
                 IF(VLOOKUP($Y23,Tableau2[[Sous catégorie culture de la garantie]:[garantie 7]],1+AE$3,FALSE)="","",
                      VLOOKUP($Y23,Tableau2[[Sous catégorie culture de la garantie]:[garantie 7]],1+AE$3,FALSE)))</f>
        <v>Hypotèque (si travaux)</v>
      </c>
      <c r="AF23" s="41" t="str">
        <f>IF(
                 ISNA(VLOOKUP($Y23,Tableau2[[Sous catégorie culture de la garantie]:[garantie 7]],1+AF$3,FALSE)),
                  "",
                 IF(VLOOKUP($Y23,Tableau2[[Sous catégorie culture de la garantie]:[garantie 7]],1+AF$3,FALSE)="","",
                      VLOOKUP($Y23,Tableau2[[Sous catégorie culture de la garantie]:[garantie 7]],1+AF$3,FALSE)))</f>
        <v/>
      </c>
    </row>
    <row r="24" spans="1:32" ht="15" thickBot="1" x14ac:dyDescent="0.35">
      <c r="A24" s="14">
        <v>2</v>
      </c>
      <c r="B24" s="76" t="s">
        <v>19</v>
      </c>
      <c r="C24" s="52" t="str">
        <f>VLOOKUP(B24,Tableau3[],2,FALSE)</f>
        <v>M</v>
      </c>
      <c r="D24" s="85" t="s">
        <v>22</v>
      </c>
      <c r="E24" s="56" t="str">
        <f>IF(ISNA(VLOOKUP(D24,Tableau3[],2,FALSE)),"X",VLOOKUP(D24,Tableau3[],2,FALSE))</f>
        <v>X</v>
      </c>
      <c r="F24" s="96" t="s">
        <v>23</v>
      </c>
      <c r="G24" s="55" t="str">
        <f>IF(ISNA(VLOOKUP(F24,Tableau3[],2,FALSE)),"X",VLOOKUP(F24,Tableau3[],2,FALSE))</f>
        <v>U</v>
      </c>
      <c r="H24" s="105" t="s">
        <v>26</v>
      </c>
      <c r="I24" s="16"/>
      <c r="J24" s="16"/>
      <c r="K24" s="114"/>
      <c r="L24" s="16"/>
      <c r="M24" s="123"/>
      <c r="N24" s="130"/>
      <c r="O24" s="141"/>
      <c r="P24" s="151"/>
      <c r="Q24" s="162">
        <v>5</v>
      </c>
      <c r="R24" s="174" t="s">
        <v>88</v>
      </c>
      <c r="S24" s="23"/>
      <c r="T24" s="188" t="s">
        <v>25</v>
      </c>
      <c r="U24" s="202"/>
      <c r="V24" t="str">
        <f>CONCATENATE(C24,E24,G24,I24,L24,S24)</f>
        <v>MXU</v>
      </c>
      <c r="W24" t="str">
        <f t="shared" si="1"/>
        <v>MU</v>
      </c>
      <c r="X24" s="39" t="str">
        <f>IF(          ISNA(VLOOKUP(MID(W24,2,1),'Garanties par besoin'!$D$2:$F$18,2,FALSE)),
                           IF(ISNA(VLOOKUP(MID(W24,1,1),'Garanties par besoin'!$D$2:$F$18,2,FALSE)),
                            "",
                           VLOOKUP(MID(W24,1,1),'Garanties par besoin'!$D$2:$F$18,2,FALSE)),
                  VLOOKUP(MID(W24,2,1),'Garanties par besoin'!$D$2:$F$18,2,FALSE))</f>
        <v>Matériel</v>
      </c>
      <c r="Y24" s="42" t="str">
        <f>IF(          ISNA(VLOOKUP(MID(W24,2,1),'Garanties par besoin'!$D$2:$F$18,3,FALSE)),
                           IF(ISNA(VLOOKUP(MID(W24,1,1),'Garanties par besoin'!$D$2:$F$18,3,FALSE)),
                            "",
                           VLOOKUP(MID(W24,1,1),'Garanties par besoin'!$D$2:$F$18,3,FALSE)),
                  VLOOKUP(MID(W24,2,1),'Garanties par besoin'!$D$2:$F$18,3,FALSE))</f>
        <v>Travaux (propriétaire des murs)</v>
      </c>
      <c r="Z24" s="44" t="str">
        <f>IF(
                 ISNA(VLOOKUP($Y24,Tableau2[[Sous catégorie culture de la garantie]:[garantie 7]],1+Z$3,FALSE)),
                  "",
                 IF(VLOOKUP($Y24,Tableau2[[Sous catégorie culture de la garantie]:[garantie 7]],1+Z$3,FALSE)="","",
                      VLOOKUP($Y24,Tableau2[[Sous catégorie culture de la garantie]:[garantie 7]],1+Z$3,FALSE)))</f>
        <v>Financement possible sans garantie</v>
      </c>
      <c r="AA24" s="41" t="str">
        <f>IF(
                 ISNA(VLOOKUP($Y24,Tableau2[[Sous catégorie culture de la garantie]:[garantie 7]],1+AA$3,FALSE)),
                  "",
                 IF(VLOOKUP($Y24,Tableau2[[Sous catégorie culture de la garantie]:[garantie 7]],1+AA$3,FALSE)="","",
                      VLOOKUP($Y24,Tableau2[[Sous catégorie culture de la garantie]:[garantie 7]],1+AA$3,FALSE)))</f>
        <v>Caution Possible</v>
      </c>
      <c r="AB24" s="44" t="str">
        <f>IF(
                 ISNA(VLOOKUP($Y24,Tableau2[[Sous catégorie culture de la garantie]:[garantie 7]],1+AB$3,FALSE)),
                  "",
                 IF(VLOOKUP($Y24,Tableau2[[Sous catégorie culture de la garantie]:[garantie 7]],1+AB$3,FALSE)="","",
                      VLOOKUP($Y24,Tableau2[[Sous catégorie culture de la garantie]:[garantie 7]],1+AB$3,FALSE)))</f>
        <v>France Active</v>
      </c>
      <c r="AC24" s="41" t="str">
        <f>IF(
                 ISNA(VLOOKUP($Y24,Tableau2[[Sous catégorie culture de la garantie]:[garantie 7]],1+AC$3,FALSE)),
                  "",
                 IF(VLOOKUP($Y24,Tableau2[[Sous catégorie culture de la garantie]:[garantie 7]],1+AC$3,FALSE)="","",
                      VLOOKUP($Y24,Tableau2[[Sous catégorie culture de la garantie]:[garantie 7]],1+AC$3,FALSE)))</f>
        <v>BPI</v>
      </c>
      <c r="AD24" s="44" t="str">
        <f>IF(
                 ISNA(VLOOKUP($Y24,Tableau2[[Sous catégorie culture de la garantie]:[garantie 7]],1+AD$3,FALSE)),
                  "",
                 IF(VLOOKUP($Y24,Tableau2[[Sous catégorie culture de la garantie]:[garantie 7]],1+AD$3,FALSE)="","",
                      VLOOKUP($Y24,Tableau2[[Sous catégorie culture de la garantie]:[garantie 7]],1+AD$3,FALSE)))</f>
        <v>SIAGI</v>
      </c>
      <c r="AE24" s="41" t="str">
        <f>IF(
                 ISNA(VLOOKUP($Y24,Tableau2[[Sous catégorie culture de la garantie]:[garantie 7]],1+AE$3,FALSE)),
                  "",
                 IF(VLOOKUP($Y24,Tableau2[[Sous catégorie culture de la garantie]:[garantie 7]],1+AE$3,FALSE)="","",
                      VLOOKUP($Y24,Tableau2[[Sous catégorie culture de la garantie]:[garantie 7]],1+AE$3,FALSE)))</f>
        <v>Hypotèque (si travaux)</v>
      </c>
      <c r="AF24" s="41" t="str">
        <f>IF(
                 ISNA(VLOOKUP($Y24,Tableau2[[Sous catégorie culture de la garantie]:[garantie 7]],1+AF$3,FALSE)),
                  "",
                 IF(VLOOKUP($Y24,Tableau2[[Sous catégorie culture de la garantie]:[garantie 7]],1+AF$3,FALSE)="","",
                      VLOOKUP($Y24,Tableau2[[Sous catégorie culture de la garantie]:[garantie 7]],1+AF$3,FALSE)))</f>
        <v/>
      </c>
    </row>
    <row r="25" spans="1:32" ht="15" thickBot="1" x14ac:dyDescent="0.35">
      <c r="A25" s="14">
        <v>2</v>
      </c>
      <c r="B25" s="76" t="s">
        <v>19</v>
      </c>
      <c r="C25" s="52" t="str">
        <f>VLOOKUP(B25,Tableau3[],2,FALSE)</f>
        <v>M</v>
      </c>
      <c r="D25" s="85" t="s">
        <v>22</v>
      </c>
      <c r="E25" s="56" t="str">
        <f>IF(ISNA(VLOOKUP(D25,Tableau3[],2,FALSE)),"X",VLOOKUP(D25,Tableau3[],2,FALSE))</f>
        <v>X</v>
      </c>
      <c r="F25" s="96" t="s">
        <v>23</v>
      </c>
      <c r="G25" s="55" t="str">
        <f>IF(ISNA(VLOOKUP(F25,Tableau3[],2,FALSE)),"X",VLOOKUP(F25,Tableau3[],2,FALSE))</f>
        <v>U</v>
      </c>
      <c r="H25" s="105" t="s">
        <v>26</v>
      </c>
      <c r="I25" s="16"/>
      <c r="J25" s="16"/>
      <c r="K25" s="114"/>
      <c r="L25" s="16"/>
      <c r="M25" s="123"/>
      <c r="N25" s="130"/>
      <c r="O25" s="141"/>
      <c r="P25" s="151"/>
      <c r="Q25" s="162">
        <v>5</v>
      </c>
      <c r="R25" s="174" t="s">
        <v>89</v>
      </c>
      <c r="S25" s="23"/>
      <c r="T25" s="188" t="s">
        <v>25</v>
      </c>
      <c r="U25" s="202"/>
      <c r="V25" t="str">
        <f>CONCATENATE(C25,E25,G25,I25,L25,S25)</f>
        <v>MXU</v>
      </c>
      <c r="W25" t="str">
        <f t="shared" si="1"/>
        <v>MU</v>
      </c>
      <c r="X25" s="39" t="str">
        <f>IF(          ISNA(VLOOKUP(MID(W25,2,1),'Garanties par besoin'!$D$2:$F$18,2,FALSE)),
                           IF(ISNA(VLOOKUP(MID(W25,1,1),'Garanties par besoin'!$D$2:$F$18,2,FALSE)),
                            "",
                           VLOOKUP(MID(W25,1,1),'Garanties par besoin'!$D$2:$F$18,2,FALSE)),
                  VLOOKUP(MID(W25,2,1),'Garanties par besoin'!$D$2:$F$18,2,FALSE))</f>
        <v>Matériel</v>
      </c>
      <c r="Y25" s="42" t="str">
        <f>IF(          ISNA(VLOOKUP(MID(W25,2,1),'Garanties par besoin'!$D$2:$F$18,3,FALSE)),
                           IF(ISNA(VLOOKUP(MID(W25,1,1),'Garanties par besoin'!$D$2:$F$18,3,FALSE)),
                            "",
                           VLOOKUP(MID(W25,1,1),'Garanties par besoin'!$D$2:$F$18,3,FALSE)),
                  VLOOKUP(MID(W25,2,1),'Garanties par besoin'!$D$2:$F$18,3,FALSE))</f>
        <v>Travaux (propriétaire des murs)</v>
      </c>
      <c r="Z25" s="44" t="str">
        <f>IF(
                 ISNA(VLOOKUP($Y25,Tableau2[[Sous catégorie culture de la garantie]:[garantie 7]],1+Z$3,FALSE)),
                  "",
                 IF(VLOOKUP($Y25,Tableau2[[Sous catégorie culture de la garantie]:[garantie 7]],1+Z$3,FALSE)="","",
                      VLOOKUP($Y25,Tableau2[[Sous catégorie culture de la garantie]:[garantie 7]],1+Z$3,FALSE)))</f>
        <v>Financement possible sans garantie</v>
      </c>
      <c r="AA25" s="41" t="str">
        <f>IF(
                 ISNA(VLOOKUP($Y25,Tableau2[[Sous catégorie culture de la garantie]:[garantie 7]],1+AA$3,FALSE)),
                  "",
                 IF(VLOOKUP($Y25,Tableau2[[Sous catégorie culture de la garantie]:[garantie 7]],1+AA$3,FALSE)="","",
                      VLOOKUP($Y25,Tableau2[[Sous catégorie culture de la garantie]:[garantie 7]],1+AA$3,FALSE)))</f>
        <v>Caution Possible</v>
      </c>
      <c r="AB25" s="44" t="str">
        <f>IF(
                 ISNA(VLOOKUP($Y25,Tableau2[[Sous catégorie culture de la garantie]:[garantie 7]],1+AB$3,FALSE)),
                  "",
                 IF(VLOOKUP($Y25,Tableau2[[Sous catégorie culture de la garantie]:[garantie 7]],1+AB$3,FALSE)="","",
                      VLOOKUP($Y25,Tableau2[[Sous catégorie culture de la garantie]:[garantie 7]],1+AB$3,FALSE)))</f>
        <v>France Active</v>
      </c>
      <c r="AC25" s="41" t="str">
        <f>IF(
                 ISNA(VLOOKUP($Y25,Tableau2[[Sous catégorie culture de la garantie]:[garantie 7]],1+AC$3,FALSE)),
                  "",
                 IF(VLOOKUP($Y25,Tableau2[[Sous catégorie culture de la garantie]:[garantie 7]],1+AC$3,FALSE)="","",
                      VLOOKUP($Y25,Tableau2[[Sous catégorie culture de la garantie]:[garantie 7]],1+AC$3,FALSE)))</f>
        <v>BPI</v>
      </c>
      <c r="AD25" s="44" t="str">
        <f>IF(
                 ISNA(VLOOKUP($Y25,Tableau2[[Sous catégorie culture de la garantie]:[garantie 7]],1+AD$3,FALSE)),
                  "",
                 IF(VLOOKUP($Y25,Tableau2[[Sous catégorie culture de la garantie]:[garantie 7]],1+AD$3,FALSE)="","",
                      VLOOKUP($Y25,Tableau2[[Sous catégorie culture de la garantie]:[garantie 7]],1+AD$3,FALSE)))</f>
        <v>SIAGI</v>
      </c>
      <c r="AE25" s="41" t="str">
        <f>IF(
                 ISNA(VLOOKUP($Y25,Tableau2[[Sous catégorie culture de la garantie]:[garantie 7]],1+AE$3,FALSE)),
                  "",
                 IF(VLOOKUP($Y25,Tableau2[[Sous catégorie culture de la garantie]:[garantie 7]],1+AE$3,FALSE)="","",
                      VLOOKUP($Y25,Tableau2[[Sous catégorie culture de la garantie]:[garantie 7]],1+AE$3,FALSE)))</f>
        <v>Hypotèque (si travaux)</v>
      </c>
      <c r="AF25" s="41" t="str">
        <f>IF(
                 ISNA(VLOOKUP($Y25,Tableau2[[Sous catégorie culture de la garantie]:[garantie 7]],1+AF$3,FALSE)),
                  "",
                 IF(VLOOKUP($Y25,Tableau2[[Sous catégorie culture de la garantie]:[garantie 7]],1+AF$3,FALSE)="","",
                      VLOOKUP($Y25,Tableau2[[Sous catégorie culture de la garantie]:[garantie 7]],1+AF$3,FALSE)))</f>
        <v/>
      </c>
    </row>
    <row r="26" spans="1:32" ht="15" thickBot="1" x14ac:dyDescent="0.35">
      <c r="A26" s="14">
        <v>2</v>
      </c>
      <c r="B26" s="76" t="s">
        <v>19</v>
      </c>
      <c r="C26" s="52" t="str">
        <f>VLOOKUP(B26,Tableau3[],2,FALSE)</f>
        <v>M</v>
      </c>
      <c r="D26" s="85" t="s">
        <v>22</v>
      </c>
      <c r="E26" s="56" t="str">
        <f>IF(ISNA(VLOOKUP(D26,Tableau3[],2,FALSE)),"X",VLOOKUP(D26,Tableau3[],2,FALSE))</f>
        <v>X</v>
      </c>
      <c r="F26" s="96" t="s">
        <v>23</v>
      </c>
      <c r="G26" s="55" t="str">
        <f>IF(ISNA(VLOOKUP(F26,Tableau3[],2,FALSE)),"X",VLOOKUP(F26,Tableau3[],2,FALSE))</f>
        <v>U</v>
      </c>
      <c r="H26" s="105" t="s">
        <v>26</v>
      </c>
      <c r="I26" s="16"/>
      <c r="J26" s="16"/>
      <c r="K26" s="114"/>
      <c r="L26" s="16"/>
      <c r="M26" s="123"/>
      <c r="N26" s="130"/>
      <c r="O26" s="141"/>
      <c r="P26" s="151"/>
      <c r="Q26" s="162">
        <v>5</v>
      </c>
      <c r="R26" s="174" t="s">
        <v>90</v>
      </c>
      <c r="S26" s="23"/>
      <c r="T26" s="188" t="s">
        <v>25</v>
      </c>
      <c r="U26" s="202"/>
      <c r="V26" t="str">
        <f>CONCATENATE(C26,E26,G26,I26,L26,S26)</f>
        <v>MXU</v>
      </c>
      <c r="W26" t="str">
        <f t="shared" si="1"/>
        <v>MU</v>
      </c>
      <c r="X26" s="39" t="str">
        <f>IF(          ISNA(VLOOKUP(MID(W26,2,1),'Garanties par besoin'!$D$2:$F$18,2,FALSE)),
                           IF(ISNA(VLOOKUP(MID(W26,1,1),'Garanties par besoin'!$D$2:$F$18,2,FALSE)),
                            "",
                           VLOOKUP(MID(W26,1,1),'Garanties par besoin'!$D$2:$F$18,2,FALSE)),
                  VLOOKUP(MID(W26,2,1),'Garanties par besoin'!$D$2:$F$18,2,FALSE))</f>
        <v>Matériel</v>
      </c>
      <c r="Y26" s="42" t="str">
        <f>IF(          ISNA(VLOOKUP(MID(W26,2,1),'Garanties par besoin'!$D$2:$F$18,3,FALSE)),
                           IF(ISNA(VLOOKUP(MID(W26,1,1),'Garanties par besoin'!$D$2:$F$18,3,FALSE)),
                            "",
                           VLOOKUP(MID(W26,1,1),'Garanties par besoin'!$D$2:$F$18,3,FALSE)),
                  VLOOKUP(MID(W26,2,1),'Garanties par besoin'!$D$2:$F$18,3,FALSE))</f>
        <v>Travaux (propriétaire des murs)</v>
      </c>
      <c r="Z26" s="44" t="str">
        <f>IF(
                 ISNA(VLOOKUP($Y26,Tableau2[[Sous catégorie culture de la garantie]:[garantie 7]],1+Z$3,FALSE)),
                  "",
                 IF(VLOOKUP($Y26,Tableau2[[Sous catégorie culture de la garantie]:[garantie 7]],1+Z$3,FALSE)="","",
                      VLOOKUP($Y26,Tableau2[[Sous catégorie culture de la garantie]:[garantie 7]],1+Z$3,FALSE)))</f>
        <v>Financement possible sans garantie</v>
      </c>
      <c r="AA26" s="41" t="str">
        <f>IF(
                 ISNA(VLOOKUP($Y26,Tableau2[[Sous catégorie culture de la garantie]:[garantie 7]],1+AA$3,FALSE)),
                  "",
                 IF(VLOOKUP($Y26,Tableau2[[Sous catégorie culture de la garantie]:[garantie 7]],1+AA$3,FALSE)="","",
                      VLOOKUP($Y26,Tableau2[[Sous catégorie culture de la garantie]:[garantie 7]],1+AA$3,FALSE)))</f>
        <v>Caution Possible</v>
      </c>
      <c r="AB26" s="44" t="str">
        <f>IF(
                 ISNA(VLOOKUP($Y26,Tableau2[[Sous catégorie culture de la garantie]:[garantie 7]],1+AB$3,FALSE)),
                  "",
                 IF(VLOOKUP($Y26,Tableau2[[Sous catégorie culture de la garantie]:[garantie 7]],1+AB$3,FALSE)="","",
                      VLOOKUP($Y26,Tableau2[[Sous catégorie culture de la garantie]:[garantie 7]],1+AB$3,FALSE)))</f>
        <v>France Active</v>
      </c>
      <c r="AC26" s="41" t="str">
        <f>IF(
                 ISNA(VLOOKUP($Y26,Tableau2[[Sous catégorie culture de la garantie]:[garantie 7]],1+AC$3,FALSE)),
                  "",
                 IF(VLOOKUP($Y26,Tableau2[[Sous catégorie culture de la garantie]:[garantie 7]],1+AC$3,FALSE)="","",
                      VLOOKUP($Y26,Tableau2[[Sous catégorie culture de la garantie]:[garantie 7]],1+AC$3,FALSE)))</f>
        <v>BPI</v>
      </c>
      <c r="AD26" s="44" t="str">
        <f>IF(
                 ISNA(VLOOKUP($Y26,Tableau2[[Sous catégorie culture de la garantie]:[garantie 7]],1+AD$3,FALSE)),
                  "",
                 IF(VLOOKUP($Y26,Tableau2[[Sous catégorie culture de la garantie]:[garantie 7]],1+AD$3,FALSE)="","",
                      VLOOKUP($Y26,Tableau2[[Sous catégorie culture de la garantie]:[garantie 7]],1+AD$3,FALSE)))</f>
        <v>SIAGI</v>
      </c>
      <c r="AE26" s="41" t="str">
        <f>IF(
                 ISNA(VLOOKUP($Y26,Tableau2[[Sous catégorie culture de la garantie]:[garantie 7]],1+AE$3,FALSE)),
                  "",
                 IF(VLOOKUP($Y26,Tableau2[[Sous catégorie culture de la garantie]:[garantie 7]],1+AE$3,FALSE)="","",
                      VLOOKUP($Y26,Tableau2[[Sous catégorie culture de la garantie]:[garantie 7]],1+AE$3,FALSE)))</f>
        <v>Hypotèque (si travaux)</v>
      </c>
      <c r="AF26" s="41" t="str">
        <f>IF(
                 ISNA(VLOOKUP($Y26,Tableau2[[Sous catégorie culture de la garantie]:[garantie 7]],1+AF$3,FALSE)),
                  "",
                 IF(VLOOKUP($Y26,Tableau2[[Sous catégorie culture de la garantie]:[garantie 7]],1+AF$3,FALSE)="","",
                      VLOOKUP($Y26,Tableau2[[Sous catégorie culture de la garantie]:[garantie 7]],1+AF$3,FALSE)))</f>
        <v/>
      </c>
    </row>
    <row r="27" spans="1:32" ht="15" thickBot="1" x14ac:dyDescent="0.35">
      <c r="A27" s="25">
        <v>2</v>
      </c>
      <c r="B27" s="78" t="s">
        <v>19</v>
      </c>
      <c r="C27" s="52" t="str">
        <f>VLOOKUP(B27,Tableau3[],2,FALSE)</f>
        <v>M</v>
      </c>
      <c r="D27" s="88" t="s">
        <v>22</v>
      </c>
      <c r="E27" s="58" t="str">
        <f>IF(ISNA(VLOOKUP(D27,Tableau3[],2,FALSE)),"X",VLOOKUP(D27,Tableau3[],2,FALSE))</f>
        <v>X</v>
      </c>
      <c r="F27" s="99" t="s">
        <v>212</v>
      </c>
      <c r="G27" s="55" t="str">
        <f>IF(ISNA(VLOOKUP(F27,Tableau3[],2,FALSE)),"X",VLOOKUP(F27,Tableau3[],2,FALSE))</f>
        <v>L</v>
      </c>
      <c r="H27" s="108" t="s">
        <v>24</v>
      </c>
      <c r="I27" s="26"/>
      <c r="J27" s="26"/>
      <c r="K27" s="118"/>
      <c r="L27" s="26"/>
      <c r="M27" s="125"/>
      <c r="N27" s="134"/>
      <c r="O27" s="145"/>
      <c r="P27" s="156"/>
      <c r="Q27" s="166">
        <v>6</v>
      </c>
      <c r="R27" s="174" t="s">
        <v>36</v>
      </c>
      <c r="S27" s="23"/>
      <c r="T27" s="188" t="s">
        <v>25</v>
      </c>
      <c r="U27" s="202"/>
      <c r="V27" t="str">
        <f>CONCATENATE(C27,E27,G27,I27,L27,S27)</f>
        <v>MXL</v>
      </c>
      <c r="W27" t="str">
        <f t="shared" si="1"/>
        <v>ML</v>
      </c>
      <c r="X27" s="39" t="str">
        <f>IF(          ISNA(VLOOKUP(MID(W27,2,1),'Garanties par besoin'!$D$2:$F$18,2,FALSE)),
                           IF(ISNA(VLOOKUP(MID(W27,1,1),'Garanties par besoin'!$D$2:$F$18,2,FALSE)),
                            "",
                           VLOOKUP(MID(W27,1,1),'Garanties par besoin'!$D$2:$F$18,2,FALSE)),
                  VLOOKUP(MID(W27,2,1),'Garanties par besoin'!$D$2:$F$18,2,FALSE))</f>
        <v>Matériel</v>
      </c>
      <c r="Y27" s="42" t="str">
        <f>IF(          ISNA(VLOOKUP(MID(W27,2,1),'Garanties par besoin'!$D$2:$F$18,3,FALSE)),
                           IF(ISNA(VLOOKUP(MID(W27,1,1),'Garanties par besoin'!$D$2:$F$18,3,FALSE)),
                            "",
                           VLOOKUP(MID(W27,1,1),'Garanties par besoin'!$D$2:$F$18,3,FALSE)),
                  VLOOKUP(MID(W27,2,1),'Garanties par besoin'!$D$2:$F$18,3,FALSE))</f>
        <v>Travaux (non propriétaire des murs)</v>
      </c>
      <c r="Z27" s="44" t="str">
        <f>IF(
                 ISNA(VLOOKUP($Y27,Tableau2[[Sous catégorie culture de la garantie]:[garantie 7]],1+Z$3,FALSE)),
                  "",
                 IF(VLOOKUP($Y27,Tableau2[[Sous catégorie culture de la garantie]:[garantie 7]],1+Z$3,FALSE)="","",
                      VLOOKUP($Y27,Tableau2[[Sous catégorie culture de la garantie]:[garantie 7]],1+Z$3,FALSE)))</f>
        <v>Financement possible sans garantie</v>
      </c>
      <c r="AA27" s="41" t="str">
        <f>IF(
                 ISNA(VLOOKUP($Y27,Tableau2[[Sous catégorie culture de la garantie]:[garantie 7]],1+AA$3,FALSE)),
                  "",
                 IF(VLOOKUP($Y27,Tableau2[[Sous catégorie culture de la garantie]:[garantie 7]],1+AA$3,FALSE)="","",
                      VLOOKUP($Y27,Tableau2[[Sous catégorie culture de la garantie]:[garantie 7]],1+AA$3,FALSE)))</f>
        <v>Caution Possible</v>
      </c>
      <c r="AB27" s="44" t="str">
        <f>IF(
                 ISNA(VLOOKUP($Y27,Tableau2[[Sous catégorie culture de la garantie]:[garantie 7]],1+AB$3,FALSE)),
                  "",
                 IF(VLOOKUP($Y27,Tableau2[[Sous catégorie culture de la garantie]:[garantie 7]],1+AB$3,FALSE)="","",
                      VLOOKUP($Y27,Tableau2[[Sous catégorie culture de la garantie]:[garantie 7]],1+AB$3,FALSE)))</f>
        <v>Nantissement de fonds de Commerce</v>
      </c>
      <c r="AC27" s="41" t="str">
        <f>IF(
                 ISNA(VLOOKUP($Y27,Tableau2[[Sous catégorie culture de la garantie]:[garantie 7]],1+AC$3,FALSE)),
                  "",
                 IF(VLOOKUP($Y27,Tableau2[[Sous catégorie culture de la garantie]:[garantie 7]],1+AC$3,FALSE)="","",
                      VLOOKUP($Y27,Tableau2[[Sous catégorie culture de la garantie]:[garantie 7]],1+AC$3,FALSE)))</f>
        <v>France Active</v>
      </c>
      <c r="AD27" s="44" t="str">
        <f>IF(
                 ISNA(VLOOKUP($Y27,Tableau2[[Sous catégorie culture de la garantie]:[garantie 7]],1+AD$3,FALSE)),
                  "",
                 IF(VLOOKUP($Y27,Tableau2[[Sous catégorie culture de la garantie]:[garantie 7]],1+AD$3,FALSE)="","",
                      VLOOKUP($Y27,Tableau2[[Sous catégorie culture de la garantie]:[garantie 7]],1+AD$3,FALSE)))</f>
        <v>BPI</v>
      </c>
      <c r="AE27" s="41" t="str">
        <f>IF(
                 ISNA(VLOOKUP($Y27,Tableau2[[Sous catégorie culture de la garantie]:[garantie 7]],1+AE$3,FALSE)),
                  "",
                 IF(VLOOKUP($Y27,Tableau2[[Sous catégorie culture de la garantie]:[garantie 7]],1+AE$3,FALSE)="","",
                      VLOOKUP($Y27,Tableau2[[Sous catégorie culture de la garantie]:[garantie 7]],1+AE$3,FALSE)))</f>
        <v>SIAGI</v>
      </c>
      <c r="AF27" s="41" t="str">
        <f>IF(
                 ISNA(VLOOKUP($Y27,Tableau2[[Sous catégorie culture de la garantie]:[garantie 7]],1+AF$3,FALSE)),
                  "",
                 IF(VLOOKUP($Y27,Tableau2[[Sous catégorie culture de la garantie]:[garantie 7]],1+AF$3,FALSE)="","",
                      VLOOKUP($Y27,Tableau2[[Sous catégorie culture de la garantie]:[garantie 7]],1+AF$3,FALSE)))</f>
        <v/>
      </c>
    </row>
    <row r="28" spans="1:32" ht="15" thickBot="1" x14ac:dyDescent="0.35">
      <c r="A28" s="25">
        <v>2</v>
      </c>
      <c r="B28" s="78" t="s">
        <v>19</v>
      </c>
      <c r="C28" s="52" t="str">
        <f>VLOOKUP(B28,Tableau3[],2,FALSE)</f>
        <v>M</v>
      </c>
      <c r="D28" s="88" t="s">
        <v>22</v>
      </c>
      <c r="E28" s="58" t="str">
        <f>IF(ISNA(VLOOKUP(D28,Tableau3[],2,FALSE)),"X",VLOOKUP(D28,Tableau3[],2,FALSE))</f>
        <v>X</v>
      </c>
      <c r="F28" s="99" t="s">
        <v>212</v>
      </c>
      <c r="G28" s="55" t="str">
        <f>IF(ISNA(VLOOKUP(F28,Tableau3[],2,FALSE)),"X",VLOOKUP(F28,Tableau3[],2,FALSE))</f>
        <v>L</v>
      </c>
      <c r="H28" s="108" t="s">
        <v>24</v>
      </c>
      <c r="I28" s="26"/>
      <c r="J28" s="26"/>
      <c r="K28" s="118"/>
      <c r="L28" s="26"/>
      <c r="M28" s="125"/>
      <c r="N28" s="134"/>
      <c r="O28" s="145"/>
      <c r="P28" s="156"/>
      <c r="Q28" s="166">
        <v>6</v>
      </c>
      <c r="R28" s="174" t="s">
        <v>87</v>
      </c>
      <c r="S28" s="23"/>
      <c r="T28" s="188" t="s">
        <v>25</v>
      </c>
      <c r="U28" s="202"/>
      <c r="V28" t="str">
        <f>CONCATENATE(C28,E28,G28,I28,L28,S28)</f>
        <v>MXL</v>
      </c>
      <c r="W28" t="str">
        <f t="shared" si="1"/>
        <v>ML</v>
      </c>
      <c r="X28" s="39" t="str">
        <f>IF(          ISNA(VLOOKUP(MID(W28,2,1),'Garanties par besoin'!$D$2:$F$18,2,FALSE)),
                           IF(ISNA(VLOOKUP(MID(W28,1,1),'Garanties par besoin'!$D$2:$F$18,2,FALSE)),
                            "",
                           VLOOKUP(MID(W28,1,1),'Garanties par besoin'!$D$2:$F$18,2,FALSE)),
                  VLOOKUP(MID(W28,2,1),'Garanties par besoin'!$D$2:$F$18,2,FALSE))</f>
        <v>Matériel</v>
      </c>
      <c r="Y28" s="42" t="str">
        <f>IF(          ISNA(VLOOKUP(MID(W28,2,1),'Garanties par besoin'!$D$2:$F$18,3,FALSE)),
                           IF(ISNA(VLOOKUP(MID(W28,1,1),'Garanties par besoin'!$D$2:$F$18,3,FALSE)),
                            "",
                           VLOOKUP(MID(W28,1,1),'Garanties par besoin'!$D$2:$F$18,3,FALSE)),
                  VLOOKUP(MID(W28,2,1),'Garanties par besoin'!$D$2:$F$18,3,FALSE))</f>
        <v>Travaux (non propriétaire des murs)</v>
      </c>
      <c r="Z28" s="44" t="str">
        <f>IF(
                 ISNA(VLOOKUP($Y28,Tableau2[[Sous catégorie culture de la garantie]:[garantie 7]],1+Z$3,FALSE)),
                  "",
                 IF(VLOOKUP($Y28,Tableau2[[Sous catégorie culture de la garantie]:[garantie 7]],1+Z$3,FALSE)="","",
                      VLOOKUP($Y28,Tableau2[[Sous catégorie culture de la garantie]:[garantie 7]],1+Z$3,FALSE)))</f>
        <v>Financement possible sans garantie</v>
      </c>
      <c r="AA28" s="41" t="str">
        <f>IF(
                 ISNA(VLOOKUP($Y28,Tableau2[[Sous catégorie culture de la garantie]:[garantie 7]],1+AA$3,FALSE)),
                  "",
                 IF(VLOOKUP($Y28,Tableau2[[Sous catégorie culture de la garantie]:[garantie 7]],1+AA$3,FALSE)="","",
                      VLOOKUP($Y28,Tableau2[[Sous catégorie culture de la garantie]:[garantie 7]],1+AA$3,FALSE)))</f>
        <v>Caution Possible</v>
      </c>
      <c r="AB28" s="44" t="str">
        <f>IF(
                 ISNA(VLOOKUP($Y28,Tableau2[[Sous catégorie culture de la garantie]:[garantie 7]],1+AB$3,FALSE)),
                  "",
                 IF(VLOOKUP($Y28,Tableau2[[Sous catégorie culture de la garantie]:[garantie 7]],1+AB$3,FALSE)="","",
                      VLOOKUP($Y28,Tableau2[[Sous catégorie culture de la garantie]:[garantie 7]],1+AB$3,FALSE)))</f>
        <v>Nantissement de fonds de Commerce</v>
      </c>
      <c r="AC28" s="41" t="str">
        <f>IF(
                 ISNA(VLOOKUP($Y28,Tableau2[[Sous catégorie culture de la garantie]:[garantie 7]],1+AC$3,FALSE)),
                  "",
                 IF(VLOOKUP($Y28,Tableau2[[Sous catégorie culture de la garantie]:[garantie 7]],1+AC$3,FALSE)="","",
                      VLOOKUP($Y28,Tableau2[[Sous catégorie culture de la garantie]:[garantie 7]],1+AC$3,FALSE)))</f>
        <v>France Active</v>
      </c>
      <c r="AD28" s="44" t="str">
        <f>IF(
                 ISNA(VLOOKUP($Y28,Tableau2[[Sous catégorie culture de la garantie]:[garantie 7]],1+AD$3,FALSE)),
                  "",
                 IF(VLOOKUP($Y28,Tableau2[[Sous catégorie culture de la garantie]:[garantie 7]],1+AD$3,FALSE)="","",
                      VLOOKUP($Y28,Tableau2[[Sous catégorie culture de la garantie]:[garantie 7]],1+AD$3,FALSE)))</f>
        <v>BPI</v>
      </c>
      <c r="AE28" s="41" t="str">
        <f>IF(
                 ISNA(VLOOKUP($Y28,Tableau2[[Sous catégorie culture de la garantie]:[garantie 7]],1+AE$3,FALSE)),
                  "",
                 IF(VLOOKUP($Y28,Tableau2[[Sous catégorie culture de la garantie]:[garantie 7]],1+AE$3,FALSE)="","",
                      VLOOKUP($Y28,Tableau2[[Sous catégorie culture de la garantie]:[garantie 7]],1+AE$3,FALSE)))</f>
        <v>SIAGI</v>
      </c>
      <c r="AF28" s="41" t="str">
        <f>IF(
                 ISNA(VLOOKUP($Y28,Tableau2[[Sous catégorie culture de la garantie]:[garantie 7]],1+AF$3,FALSE)),
                  "",
                 IF(VLOOKUP($Y28,Tableau2[[Sous catégorie culture de la garantie]:[garantie 7]],1+AF$3,FALSE)="","",
                      VLOOKUP($Y28,Tableau2[[Sous catégorie culture de la garantie]:[garantie 7]],1+AF$3,FALSE)))</f>
        <v/>
      </c>
    </row>
    <row r="29" spans="1:32" ht="15" thickBot="1" x14ac:dyDescent="0.35">
      <c r="A29" s="25">
        <v>2</v>
      </c>
      <c r="B29" s="78" t="s">
        <v>19</v>
      </c>
      <c r="C29" s="52" t="str">
        <f>VLOOKUP(B29,Tableau3[],2,FALSE)</f>
        <v>M</v>
      </c>
      <c r="D29" s="88" t="s">
        <v>22</v>
      </c>
      <c r="E29" s="58" t="str">
        <f>IF(ISNA(VLOOKUP(D29,Tableau3[],2,FALSE)),"X",VLOOKUP(D29,Tableau3[],2,FALSE))</f>
        <v>X</v>
      </c>
      <c r="F29" s="99" t="s">
        <v>212</v>
      </c>
      <c r="G29" s="55" t="str">
        <f>IF(ISNA(VLOOKUP(F29,Tableau3[],2,FALSE)),"X",VLOOKUP(F29,Tableau3[],2,FALSE))</f>
        <v>L</v>
      </c>
      <c r="H29" s="108" t="s">
        <v>24</v>
      </c>
      <c r="I29" s="26"/>
      <c r="J29" s="26"/>
      <c r="K29" s="118"/>
      <c r="L29" s="26"/>
      <c r="M29" s="125"/>
      <c r="N29" s="134"/>
      <c r="O29" s="145"/>
      <c r="P29" s="156"/>
      <c r="Q29" s="166">
        <v>6</v>
      </c>
      <c r="R29" s="174" t="s">
        <v>88</v>
      </c>
      <c r="S29" s="23"/>
      <c r="T29" s="188" t="s">
        <v>25</v>
      </c>
      <c r="U29" s="202"/>
      <c r="V29" t="str">
        <f>CONCATENATE(C29,E29,G29,I29,L29,S29)</f>
        <v>MXL</v>
      </c>
      <c r="W29" t="str">
        <f t="shared" si="1"/>
        <v>ML</v>
      </c>
      <c r="X29" s="39" t="str">
        <f>IF(          ISNA(VLOOKUP(MID(W29,2,1),'Garanties par besoin'!$D$2:$F$18,2,FALSE)),
                           IF(ISNA(VLOOKUP(MID(W29,1,1),'Garanties par besoin'!$D$2:$F$18,2,FALSE)),
                            "",
                           VLOOKUP(MID(W29,1,1),'Garanties par besoin'!$D$2:$F$18,2,FALSE)),
                  VLOOKUP(MID(W29,2,1),'Garanties par besoin'!$D$2:$F$18,2,FALSE))</f>
        <v>Matériel</v>
      </c>
      <c r="Y29" s="42" t="str">
        <f>IF(          ISNA(VLOOKUP(MID(W29,2,1),'Garanties par besoin'!$D$2:$F$18,3,FALSE)),
                           IF(ISNA(VLOOKUP(MID(W29,1,1),'Garanties par besoin'!$D$2:$F$18,3,FALSE)),
                            "",
                           VLOOKUP(MID(W29,1,1),'Garanties par besoin'!$D$2:$F$18,3,FALSE)),
                  VLOOKUP(MID(W29,2,1),'Garanties par besoin'!$D$2:$F$18,3,FALSE))</f>
        <v>Travaux (non propriétaire des murs)</v>
      </c>
      <c r="Z29" s="44" t="str">
        <f>IF(
                 ISNA(VLOOKUP($Y29,Tableau2[[Sous catégorie culture de la garantie]:[garantie 7]],1+Z$3,FALSE)),
                  "",
                 IF(VLOOKUP($Y29,Tableau2[[Sous catégorie culture de la garantie]:[garantie 7]],1+Z$3,FALSE)="","",
                      VLOOKUP($Y29,Tableau2[[Sous catégorie culture de la garantie]:[garantie 7]],1+Z$3,FALSE)))</f>
        <v>Financement possible sans garantie</v>
      </c>
      <c r="AA29" s="41" t="str">
        <f>IF(
                 ISNA(VLOOKUP($Y29,Tableau2[[Sous catégorie culture de la garantie]:[garantie 7]],1+AA$3,FALSE)),
                  "",
                 IF(VLOOKUP($Y29,Tableau2[[Sous catégorie culture de la garantie]:[garantie 7]],1+AA$3,FALSE)="","",
                      VLOOKUP($Y29,Tableau2[[Sous catégorie culture de la garantie]:[garantie 7]],1+AA$3,FALSE)))</f>
        <v>Caution Possible</v>
      </c>
      <c r="AB29" s="44" t="str">
        <f>IF(
                 ISNA(VLOOKUP($Y29,Tableau2[[Sous catégorie culture de la garantie]:[garantie 7]],1+AB$3,FALSE)),
                  "",
                 IF(VLOOKUP($Y29,Tableau2[[Sous catégorie culture de la garantie]:[garantie 7]],1+AB$3,FALSE)="","",
                      VLOOKUP($Y29,Tableau2[[Sous catégorie culture de la garantie]:[garantie 7]],1+AB$3,FALSE)))</f>
        <v>Nantissement de fonds de Commerce</v>
      </c>
      <c r="AC29" s="41" t="str">
        <f>IF(
                 ISNA(VLOOKUP($Y29,Tableau2[[Sous catégorie culture de la garantie]:[garantie 7]],1+AC$3,FALSE)),
                  "",
                 IF(VLOOKUP($Y29,Tableau2[[Sous catégorie culture de la garantie]:[garantie 7]],1+AC$3,FALSE)="","",
                      VLOOKUP($Y29,Tableau2[[Sous catégorie culture de la garantie]:[garantie 7]],1+AC$3,FALSE)))</f>
        <v>France Active</v>
      </c>
      <c r="AD29" s="44" t="str">
        <f>IF(
                 ISNA(VLOOKUP($Y29,Tableau2[[Sous catégorie culture de la garantie]:[garantie 7]],1+AD$3,FALSE)),
                  "",
                 IF(VLOOKUP($Y29,Tableau2[[Sous catégorie culture de la garantie]:[garantie 7]],1+AD$3,FALSE)="","",
                      VLOOKUP($Y29,Tableau2[[Sous catégorie culture de la garantie]:[garantie 7]],1+AD$3,FALSE)))</f>
        <v>BPI</v>
      </c>
      <c r="AE29" s="41" t="str">
        <f>IF(
                 ISNA(VLOOKUP($Y29,Tableau2[[Sous catégorie culture de la garantie]:[garantie 7]],1+AE$3,FALSE)),
                  "",
                 IF(VLOOKUP($Y29,Tableau2[[Sous catégorie culture de la garantie]:[garantie 7]],1+AE$3,FALSE)="","",
                      VLOOKUP($Y29,Tableau2[[Sous catégorie culture de la garantie]:[garantie 7]],1+AE$3,FALSE)))</f>
        <v>SIAGI</v>
      </c>
      <c r="AF29" s="41" t="str">
        <f>IF(
                 ISNA(VLOOKUP($Y29,Tableau2[[Sous catégorie culture de la garantie]:[garantie 7]],1+AF$3,FALSE)),
                  "",
                 IF(VLOOKUP($Y29,Tableau2[[Sous catégorie culture de la garantie]:[garantie 7]],1+AF$3,FALSE)="","",
                      VLOOKUP($Y29,Tableau2[[Sous catégorie culture de la garantie]:[garantie 7]],1+AF$3,FALSE)))</f>
        <v/>
      </c>
    </row>
    <row r="30" spans="1:32" ht="15" thickBot="1" x14ac:dyDescent="0.35">
      <c r="A30" s="25">
        <v>2</v>
      </c>
      <c r="B30" s="78" t="s">
        <v>19</v>
      </c>
      <c r="C30" s="52" t="str">
        <f>VLOOKUP(B30,Tableau3[],2,FALSE)</f>
        <v>M</v>
      </c>
      <c r="D30" s="88" t="s">
        <v>22</v>
      </c>
      <c r="E30" s="58" t="str">
        <f>IF(ISNA(VLOOKUP(D30,Tableau3[],2,FALSE)),"X",VLOOKUP(D30,Tableau3[],2,FALSE))</f>
        <v>X</v>
      </c>
      <c r="F30" s="99" t="s">
        <v>212</v>
      </c>
      <c r="G30" s="55" t="str">
        <f>IF(ISNA(VLOOKUP(F30,Tableau3[],2,FALSE)),"X",VLOOKUP(F30,Tableau3[],2,FALSE))</f>
        <v>L</v>
      </c>
      <c r="H30" s="108" t="s">
        <v>24</v>
      </c>
      <c r="I30" s="26"/>
      <c r="J30" s="26"/>
      <c r="K30" s="118"/>
      <c r="L30" s="26"/>
      <c r="M30" s="125"/>
      <c r="N30" s="134"/>
      <c r="O30" s="145"/>
      <c r="P30" s="156"/>
      <c r="Q30" s="166">
        <v>6</v>
      </c>
      <c r="R30" s="174" t="s">
        <v>89</v>
      </c>
      <c r="S30" s="23"/>
      <c r="T30" s="188" t="s">
        <v>25</v>
      </c>
      <c r="U30" s="206"/>
      <c r="V30" t="str">
        <f>CONCATENATE(C30,E30,G30,I30,L30,S30)</f>
        <v>MXL</v>
      </c>
      <c r="W30" t="str">
        <f t="shared" si="1"/>
        <v>ML</v>
      </c>
      <c r="X30" s="39" t="str">
        <f>IF(          ISNA(VLOOKUP(MID(W30,2,1),'Garanties par besoin'!$D$2:$F$18,2,FALSE)),
                           IF(ISNA(VLOOKUP(MID(W30,1,1),'Garanties par besoin'!$D$2:$F$18,2,FALSE)),
                            "",
                           VLOOKUP(MID(W30,1,1),'Garanties par besoin'!$D$2:$F$18,2,FALSE)),
                  VLOOKUP(MID(W30,2,1),'Garanties par besoin'!$D$2:$F$18,2,FALSE))</f>
        <v>Matériel</v>
      </c>
      <c r="Y30" s="42" t="str">
        <f>IF(          ISNA(VLOOKUP(MID(W30,2,1),'Garanties par besoin'!$D$2:$F$18,3,FALSE)),
                           IF(ISNA(VLOOKUP(MID(W30,1,1),'Garanties par besoin'!$D$2:$F$18,3,FALSE)),
                            "",
                           VLOOKUP(MID(W30,1,1),'Garanties par besoin'!$D$2:$F$18,3,FALSE)),
                  VLOOKUP(MID(W30,2,1),'Garanties par besoin'!$D$2:$F$18,3,FALSE))</f>
        <v>Travaux (non propriétaire des murs)</v>
      </c>
      <c r="Z30" s="44" t="str">
        <f>IF(
                 ISNA(VLOOKUP($Y30,Tableau2[[Sous catégorie culture de la garantie]:[garantie 7]],1+Z$3,FALSE)),
                  "",
                 IF(VLOOKUP($Y30,Tableau2[[Sous catégorie culture de la garantie]:[garantie 7]],1+Z$3,FALSE)="","",
                      VLOOKUP($Y30,Tableau2[[Sous catégorie culture de la garantie]:[garantie 7]],1+Z$3,FALSE)))</f>
        <v>Financement possible sans garantie</v>
      </c>
      <c r="AA30" s="41" t="str">
        <f>IF(
                 ISNA(VLOOKUP($Y30,Tableau2[[Sous catégorie culture de la garantie]:[garantie 7]],1+AA$3,FALSE)),
                  "",
                 IF(VLOOKUP($Y30,Tableau2[[Sous catégorie culture de la garantie]:[garantie 7]],1+AA$3,FALSE)="","",
                      VLOOKUP($Y30,Tableau2[[Sous catégorie culture de la garantie]:[garantie 7]],1+AA$3,FALSE)))</f>
        <v>Caution Possible</v>
      </c>
      <c r="AB30" s="44" t="str">
        <f>IF(
                 ISNA(VLOOKUP($Y30,Tableau2[[Sous catégorie culture de la garantie]:[garantie 7]],1+AB$3,FALSE)),
                  "",
                 IF(VLOOKUP($Y30,Tableau2[[Sous catégorie culture de la garantie]:[garantie 7]],1+AB$3,FALSE)="","",
                      VLOOKUP($Y30,Tableau2[[Sous catégorie culture de la garantie]:[garantie 7]],1+AB$3,FALSE)))</f>
        <v>Nantissement de fonds de Commerce</v>
      </c>
      <c r="AC30" s="41" t="str">
        <f>IF(
                 ISNA(VLOOKUP($Y30,Tableau2[[Sous catégorie culture de la garantie]:[garantie 7]],1+AC$3,FALSE)),
                  "",
                 IF(VLOOKUP($Y30,Tableau2[[Sous catégorie culture de la garantie]:[garantie 7]],1+AC$3,FALSE)="","",
                      VLOOKUP($Y30,Tableau2[[Sous catégorie culture de la garantie]:[garantie 7]],1+AC$3,FALSE)))</f>
        <v>France Active</v>
      </c>
      <c r="AD30" s="44" t="str">
        <f>IF(
                 ISNA(VLOOKUP($Y30,Tableau2[[Sous catégorie culture de la garantie]:[garantie 7]],1+AD$3,FALSE)),
                  "",
                 IF(VLOOKUP($Y30,Tableau2[[Sous catégorie culture de la garantie]:[garantie 7]],1+AD$3,FALSE)="","",
                      VLOOKUP($Y30,Tableau2[[Sous catégorie culture de la garantie]:[garantie 7]],1+AD$3,FALSE)))</f>
        <v>BPI</v>
      </c>
      <c r="AE30" s="41" t="str">
        <f>IF(
                 ISNA(VLOOKUP($Y30,Tableau2[[Sous catégorie culture de la garantie]:[garantie 7]],1+AE$3,FALSE)),
                  "",
                 IF(VLOOKUP($Y30,Tableau2[[Sous catégorie culture de la garantie]:[garantie 7]],1+AE$3,FALSE)="","",
                      VLOOKUP($Y30,Tableau2[[Sous catégorie culture de la garantie]:[garantie 7]],1+AE$3,FALSE)))</f>
        <v>SIAGI</v>
      </c>
      <c r="AF30" s="41" t="str">
        <f>IF(
                 ISNA(VLOOKUP($Y30,Tableau2[[Sous catégorie culture de la garantie]:[garantie 7]],1+AF$3,FALSE)),
                  "",
                 IF(VLOOKUP($Y30,Tableau2[[Sous catégorie culture de la garantie]:[garantie 7]],1+AF$3,FALSE)="","",
                      VLOOKUP($Y30,Tableau2[[Sous catégorie culture de la garantie]:[garantie 7]],1+AF$3,FALSE)))</f>
        <v/>
      </c>
    </row>
    <row r="31" spans="1:32" ht="15" thickBot="1" x14ac:dyDescent="0.35">
      <c r="A31" s="25">
        <v>2</v>
      </c>
      <c r="B31" s="78" t="s">
        <v>19</v>
      </c>
      <c r="C31" s="52" t="str">
        <f>VLOOKUP(B31,Tableau3[],2,FALSE)</f>
        <v>M</v>
      </c>
      <c r="D31" s="88" t="s">
        <v>22</v>
      </c>
      <c r="E31" s="58" t="str">
        <f>IF(ISNA(VLOOKUP(D31,Tableau3[],2,FALSE)),"X",VLOOKUP(D31,Tableau3[],2,FALSE))</f>
        <v>X</v>
      </c>
      <c r="F31" s="99" t="s">
        <v>212</v>
      </c>
      <c r="G31" s="55" t="str">
        <f>IF(ISNA(VLOOKUP(F31,Tableau3[],2,FALSE)),"X",VLOOKUP(F31,Tableau3[],2,FALSE))</f>
        <v>L</v>
      </c>
      <c r="H31" s="108" t="s">
        <v>24</v>
      </c>
      <c r="I31" s="26"/>
      <c r="J31" s="26"/>
      <c r="K31" s="118"/>
      <c r="L31" s="26"/>
      <c r="M31" s="125"/>
      <c r="N31" s="134"/>
      <c r="O31" s="145"/>
      <c r="P31" s="156"/>
      <c r="Q31" s="166">
        <v>6</v>
      </c>
      <c r="R31" s="174" t="s">
        <v>90</v>
      </c>
      <c r="S31" s="23"/>
      <c r="T31" s="188" t="s">
        <v>25</v>
      </c>
      <c r="U31" s="202"/>
      <c r="V31" t="str">
        <f>CONCATENATE(C31,E31,G31,I31,L31,S31)</f>
        <v>MXL</v>
      </c>
      <c r="W31" t="str">
        <f t="shared" si="1"/>
        <v>ML</v>
      </c>
      <c r="X31" s="39" t="str">
        <f>IF(          ISNA(VLOOKUP(MID(W31,2,1),'Garanties par besoin'!$D$2:$F$18,2,FALSE)),
                           IF(ISNA(VLOOKUP(MID(W31,1,1),'Garanties par besoin'!$D$2:$F$18,2,FALSE)),
                            "",
                           VLOOKUP(MID(W31,1,1),'Garanties par besoin'!$D$2:$F$18,2,FALSE)),
                  VLOOKUP(MID(W31,2,1),'Garanties par besoin'!$D$2:$F$18,2,FALSE))</f>
        <v>Matériel</v>
      </c>
      <c r="Y31" s="42" t="str">
        <f>IF(          ISNA(VLOOKUP(MID(W31,2,1),'Garanties par besoin'!$D$2:$F$18,3,FALSE)),
                           IF(ISNA(VLOOKUP(MID(W31,1,1),'Garanties par besoin'!$D$2:$F$18,3,FALSE)),
                            "",
                           VLOOKUP(MID(W31,1,1),'Garanties par besoin'!$D$2:$F$18,3,FALSE)),
                  VLOOKUP(MID(W31,2,1),'Garanties par besoin'!$D$2:$F$18,3,FALSE))</f>
        <v>Travaux (non propriétaire des murs)</v>
      </c>
      <c r="Z31" s="44" t="str">
        <f>IF(
                 ISNA(VLOOKUP($Y31,Tableau2[[Sous catégorie culture de la garantie]:[garantie 7]],1+Z$3,FALSE)),
                  "",
                 IF(VLOOKUP($Y31,Tableau2[[Sous catégorie culture de la garantie]:[garantie 7]],1+Z$3,FALSE)="","",
                      VLOOKUP($Y31,Tableau2[[Sous catégorie culture de la garantie]:[garantie 7]],1+Z$3,FALSE)))</f>
        <v>Financement possible sans garantie</v>
      </c>
      <c r="AA31" s="41" t="str">
        <f>IF(
                 ISNA(VLOOKUP($Y31,Tableau2[[Sous catégorie culture de la garantie]:[garantie 7]],1+AA$3,FALSE)),
                  "",
                 IF(VLOOKUP($Y31,Tableau2[[Sous catégorie culture de la garantie]:[garantie 7]],1+AA$3,FALSE)="","",
                      VLOOKUP($Y31,Tableau2[[Sous catégorie culture de la garantie]:[garantie 7]],1+AA$3,FALSE)))</f>
        <v>Caution Possible</v>
      </c>
      <c r="AB31" s="44" t="str">
        <f>IF(
                 ISNA(VLOOKUP($Y31,Tableau2[[Sous catégorie culture de la garantie]:[garantie 7]],1+AB$3,FALSE)),
                  "",
                 IF(VLOOKUP($Y31,Tableau2[[Sous catégorie culture de la garantie]:[garantie 7]],1+AB$3,FALSE)="","",
                      VLOOKUP($Y31,Tableau2[[Sous catégorie culture de la garantie]:[garantie 7]],1+AB$3,FALSE)))</f>
        <v>Nantissement de fonds de Commerce</v>
      </c>
      <c r="AC31" s="41" t="str">
        <f>IF(
                 ISNA(VLOOKUP($Y31,Tableau2[[Sous catégorie culture de la garantie]:[garantie 7]],1+AC$3,FALSE)),
                  "",
                 IF(VLOOKUP($Y31,Tableau2[[Sous catégorie culture de la garantie]:[garantie 7]],1+AC$3,FALSE)="","",
                      VLOOKUP($Y31,Tableau2[[Sous catégorie culture de la garantie]:[garantie 7]],1+AC$3,FALSE)))</f>
        <v>France Active</v>
      </c>
      <c r="AD31" s="44" t="str">
        <f>IF(
                 ISNA(VLOOKUP($Y31,Tableau2[[Sous catégorie culture de la garantie]:[garantie 7]],1+AD$3,FALSE)),
                  "",
                 IF(VLOOKUP($Y31,Tableau2[[Sous catégorie culture de la garantie]:[garantie 7]],1+AD$3,FALSE)="","",
                      VLOOKUP($Y31,Tableau2[[Sous catégorie culture de la garantie]:[garantie 7]],1+AD$3,FALSE)))</f>
        <v>BPI</v>
      </c>
      <c r="AE31" s="41" t="str">
        <f>IF(
                 ISNA(VLOOKUP($Y31,Tableau2[[Sous catégorie culture de la garantie]:[garantie 7]],1+AE$3,FALSE)),
                  "",
                 IF(VLOOKUP($Y31,Tableau2[[Sous catégorie culture de la garantie]:[garantie 7]],1+AE$3,FALSE)="","",
                      VLOOKUP($Y31,Tableau2[[Sous catégorie culture de la garantie]:[garantie 7]],1+AE$3,FALSE)))</f>
        <v>SIAGI</v>
      </c>
      <c r="AF31" s="41" t="str">
        <f>IF(
                 ISNA(VLOOKUP($Y31,Tableau2[[Sous catégorie culture de la garantie]:[garantie 7]],1+AF$3,FALSE)),
                  "",
                 IF(VLOOKUP($Y31,Tableau2[[Sous catégorie culture de la garantie]:[garantie 7]],1+AF$3,FALSE)="","",
                      VLOOKUP($Y31,Tableau2[[Sous catégorie culture de la garantie]:[garantie 7]],1+AF$3,FALSE)))</f>
        <v/>
      </c>
    </row>
    <row r="32" spans="1:32" ht="15" thickBot="1" x14ac:dyDescent="0.35">
      <c r="A32" s="25">
        <v>2</v>
      </c>
      <c r="B32" s="78" t="s">
        <v>19</v>
      </c>
      <c r="C32" s="52" t="str">
        <f>VLOOKUP(B32,Tableau3[],2,FALSE)</f>
        <v>M</v>
      </c>
      <c r="D32" s="88" t="s">
        <v>22</v>
      </c>
      <c r="E32" s="58" t="str">
        <f>IF(ISNA(VLOOKUP(D32,Tableau3[],2,FALSE)),"X",VLOOKUP(D32,Tableau3[],2,FALSE))</f>
        <v>X</v>
      </c>
      <c r="F32" s="99" t="s">
        <v>212</v>
      </c>
      <c r="G32" s="55" t="str">
        <f>IF(ISNA(VLOOKUP(F32,Tableau3[],2,FALSE)),"X",VLOOKUP(F32,Tableau3[],2,FALSE))</f>
        <v>L</v>
      </c>
      <c r="H32" s="108" t="s">
        <v>24</v>
      </c>
      <c r="I32" s="26"/>
      <c r="J32" s="26"/>
      <c r="K32" s="118"/>
      <c r="L32" s="26"/>
      <c r="M32" s="125"/>
      <c r="N32" s="134"/>
      <c r="O32" s="145"/>
      <c r="P32" s="156"/>
      <c r="Q32" s="166">
        <v>6</v>
      </c>
      <c r="R32" s="174" t="s">
        <v>91</v>
      </c>
      <c r="S32" s="23"/>
      <c r="T32" s="188" t="s">
        <v>25</v>
      </c>
      <c r="U32" s="202"/>
      <c r="V32" t="str">
        <f>CONCATENATE(C32,E32,G32,I32,L32,S32)</f>
        <v>MXL</v>
      </c>
      <c r="W32" t="str">
        <f t="shared" si="1"/>
        <v>ML</v>
      </c>
      <c r="X32" s="39" t="str">
        <f>IF(          ISNA(VLOOKUP(MID(W32,2,1),'Garanties par besoin'!$D$2:$F$18,2,FALSE)),
                           IF(ISNA(VLOOKUP(MID(W32,1,1),'Garanties par besoin'!$D$2:$F$18,2,FALSE)),
                            "",
                           VLOOKUP(MID(W32,1,1),'Garanties par besoin'!$D$2:$F$18,2,FALSE)),
                  VLOOKUP(MID(W32,2,1),'Garanties par besoin'!$D$2:$F$18,2,FALSE))</f>
        <v>Matériel</v>
      </c>
      <c r="Y32" s="42" t="str">
        <f>IF(          ISNA(VLOOKUP(MID(W32,2,1),'Garanties par besoin'!$D$2:$F$18,3,FALSE)),
                           IF(ISNA(VLOOKUP(MID(W32,1,1),'Garanties par besoin'!$D$2:$F$18,3,FALSE)),
                            "",
                           VLOOKUP(MID(W32,1,1),'Garanties par besoin'!$D$2:$F$18,3,FALSE)),
                  VLOOKUP(MID(W32,2,1),'Garanties par besoin'!$D$2:$F$18,3,FALSE))</f>
        <v>Travaux (non propriétaire des murs)</v>
      </c>
      <c r="Z32" s="44" t="str">
        <f>IF(
                 ISNA(VLOOKUP($Y32,Tableau2[[Sous catégorie culture de la garantie]:[garantie 7]],1+Z$3,FALSE)),
                  "",
                 IF(VLOOKUP($Y32,Tableau2[[Sous catégorie culture de la garantie]:[garantie 7]],1+Z$3,FALSE)="","",
                      VLOOKUP($Y32,Tableau2[[Sous catégorie culture de la garantie]:[garantie 7]],1+Z$3,FALSE)))</f>
        <v>Financement possible sans garantie</v>
      </c>
      <c r="AA32" s="41" t="str">
        <f>IF(
                 ISNA(VLOOKUP($Y32,Tableau2[[Sous catégorie culture de la garantie]:[garantie 7]],1+AA$3,FALSE)),
                  "",
                 IF(VLOOKUP($Y32,Tableau2[[Sous catégorie culture de la garantie]:[garantie 7]],1+AA$3,FALSE)="","",
                      VLOOKUP($Y32,Tableau2[[Sous catégorie culture de la garantie]:[garantie 7]],1+AA$3,FALSE)))</f>
        <v>Caution Possible</v>
      </c>
      <c r="AB32" s="44" t="str">
        <f>IF(
                 ISNA(VLOOKUP($Y32,Tableau2[[Sous catégorie culture de la garantie]:[garantie 7]],1+AB$3,FALSE)),
                  "",
                 IF(VLOOKUP($Y32,Tableau2[[Sous catégorie culture de la garantie]:[garantie 7]],1+AB$3,FALSE)="","",
                      VLOOKUP($Y32,Tableau2[[Sous catégorie culture de la garantie]:[garantie 7]],1+AB$3,FALSE)))</f>
        <v>Nantissement de fonds de Commerce</v>
      </c>
      <c r="AC32" s="41" t="str">
        <f>IF(
                 ISNA(VLOOKUP($Y32,Tableau2[[Sous catégorie culture de la garantie]:[garantie 7]],1+AC$3,FALSE)),
                  "",
                 IF(VLOOKUP($Y32,Tableau2[[Sous catégorie culture de la garantie]:[garantie 7]],1+AC$3,FALSE)="","",
                      VLOOKUP($Y32,Tableau2[[Sous catégorie culture de la garantie]:[garantie 7]],1+AC$3,FALSE)))</f>
        <v>France Active</v>
      </c>
      <c r="AD32" s="44" t="str">
        <f>IF(
                 ISNA(VLOOKUP($Y32,Tableau2[[Sous catégorie culture de la garantie]:[garantie 7]],1+AD$3,FALSE)),
                  "",
                 IF(VLOOKUP($Y32,Tableau2[[Sous catégorie culture de la garantie]:[garantie 7]],1+AD$3,FALSE)="","",
                      VLOOKUP($Y32,Tableau2[[Sous catégorie culture de la garantie]:[garantie 7]],1+AD$3,FALSE)))</f>
        <v>BPI</v>
      </c>
      <c r="AE32" s="41" t="str">
        <f>IF(
                 ISNA(VLOOKUP($Y32,Tableau2[[Sous catégorie culture de la garantie]:[garantie 7]],1+AE$3,FALSE)),
                  "",
                 IF(VLOOKUP($Y32,Tableau2[[Sous catégorie culture de la garantie]:[garantie 7]],1+AE$3,FALSE)="","",
                      VLOOKUP($Y32,Tableau2[[Sous catégorie culture de la garantie]:[garantie 7]],1+AE$3,FALSE)))</f>
        <v>SIAGI</v>
      </c>
      <c r="AF32" s="41" t="str">
        <f>IF(
                 ISNA(VLOOKUP($Y32,Tableau2[[Sous catégorie culture de la garantie]:[garantie 7]],1+AF$3,FALSE)),
                  "",
                 IF(VLOOKUP($Y32,Tableau2[[Sous catégorie culture de la garantie]:[garantie 7]],1+AF$3,FALSE)="","",
                      VLOOKUP($Y32,Tableau2[[Sous catégorie culture de la garantie]:[garantie 7]],1+AF$3,FALSE)))</f>
        <v/>
      </c>
    </row>
    <row r="33" spans="1:32" ht="15" thickBot="1" x14ac:dyDescent="0.35">
      <c r="A33" s="14">
        <v>2</v>
      </c>
      <c r="B33" s="76" t="s">
        <v>19</v>
      </c>
      <c r="C33" s="52" t="str">
        <f>VLOOKUP(B33,Tableau3[],2,FALSE)</f>
        <v>M</v>
      </c>
      <c r="D33" s="88" t="s">
        <v>22</v>
      </c>
      <c r="E33" s="56" t="str">
        <f>IF(ISNA(VLOOKUP(D33,Tableau3[],2,FALSE)),"X",VLOOKUP(D33,Tableau3[],2,FALSE))</f>
        <v>X</v>
      </c>
      <c r="F33" s="96" t="s">
        <v>212</v>
      </c>
      <c r="G33" s="55" t="str">
        <f>IF(ISNA(VLOOKUP(F33,Tableau3[],2,FALSE)),"X",VLOOKUP(F33,Tableau3[],2,FALSE))</f>
        <v>L</v>
      </c>
      <c r="H33" s="105" t="s">
        <v>26</v>
      </c>
      <c r="I33" s="16"/>
      <c r="J33" s="16"/>
      <c r="K33" s="114"/>
      <c r="L33" s="16"/>
      <c r="M33" s="123"/>
      <c r="N33" s="130"/>
      <c r="O33" s="141"/>
      <c r="P33" s="151"/>
      <c r="Q33" s="162">
        <v>6</v>
      </c>
      <c r="R33" s="174" t="s">
        <v>36</v>
      </c>
      <c r="S33" s="23"/>
      <c r="T33" s="188" t="s">
        <v>25</v>
      </c>
      <c r="U33" s="207" t="s">
        <v>27</v>
      </c>
      <c r="V33" t="str">
        <f>CONCATENATE(C33,E33,G33,I33,L33,S33)</f>
        <v>MXL</v>
      </c>
      <c r="W33" t="str">
        <f t="shared" si="1"/>
        <v>ML</v>
      </c>
      <c r="X33" s="39" t="str">
        <f>IF(          ISNA(VLOOKUP(MID(W33,2,1),'Garanties par besoin'!$D$2:$F$18,2,FALSE)),
                           IF(ISNA(VLOOKUP(MID(W33,1,1),'Garanties par besoin'!$D$2:$F$18,2,FALSE)),
                            "",
                           VLOOKUP(MID(W33,1,1),'Garanties par besoin'!$D$2:$F$18,2,FALSE)),
                  VLOOKUP(MID(W33,2,1),'Garanties par besoin'!$D$2:$F$18,2,FALSE))</f>
        <v>Matériel</v>
      </c>
      <c r="Y33" s="42" t="str">
        <f>IF(          ISNA(VLOOKUP(MID(W33,2,1),'Garanties par besoin'!$D$2:$F$18,3,FALSE)),
                           IF(ISNA(VLOOKUP(MID(W33,1,1),'Garanties par besoin'!$D$2:$F$18,3,FALSE)),
                            "",
                           VLOOKUP(MID(W33,1,1),'Garanties par besoin'!$D$2:$F$18,3,FALSE)),
                  VLOOKUP(MID(W33,2,1),'Garanties par besoin'!$D$2:$F$18,3,FALSE))</f>
        <v>Travaux (non propriétaire des murs)</v>
      </c>
      <c r="Z33" s="44" t="str">
        <f>IF(
                 ISNA(VLOOKUP($Y33,Tableau2[[Sous catégorie culture de la garantie]:[garantie 7]],1+Z$3,FALSE)),
                  "",
                 IF(VLOOKUP($Y33,Tableau2[[Sous catégorie culture de la garantie]:[garantie 7]],1+Z$3,FALSE)="","",
                      VLOOKUP($Y33,Tableau2[[Sous catégorie culture de la garantie]:[garantie 7]],1+Z$3,FALSE)))</f>
        <v>Financement possible sans garantie</v>
      </c>
      <c r="AA33" s="41" t="str">
        <f>IF(
                 ISNA(VLOOKUP($Y33,Tableau2[[Sous catégorie culture de la garantie]:[garantie 7]],1+AA$3,FALSE)),
                  "",
                 IF(VLOOKUP($Y33,Tableau2[[Sous catégorie culture de la garantie]:[garantie 7]],1+AA$3,FALSE)="","",
                      VLOOKUP($Y33,Tableau2[[Sous catégorie culture de la garantie]:[garantie 7]],1+AA$3,FALSE)))</f>
        <v>Caution Possible</v>
      </c>
      <c r="AB33" s="44" t="str">
        <f>IF(
                 ISNA(VLOOKUP($Y33,Tableau2[[Sous catégorie culture de la garantie]:[garantie 7]],1+AB$3,FALSE)),
                  "",
                 IF(VLOOKUP($Y33,Tableau2[[Sous catégorie culture de la garantie]:[garantie 7]],1+AB$3,FALSE)="","",
                      VLOOKUP($Y33,Tableau2[[Sous catégorie culture de la garantie]:[garantie 7]],1+AB$3,FALSE)))</f>
        <v>Nantissement de fonds de Commerce</v>
      </c>
      <c r="AC33" s="41" t="str">
        <f>IF(
                 ISNA(VLOOKUP($Y33,Tableau2[[Sous catégorie culture de la garantie]:[garantie 7]],1+AC$3,FALSE)),
                  "",
                 IF(VLOOKUP($Y33,Tableau2[[Sous catégorie culture de la garantie]:[garantie 7]],1+AC$3,FALSE)="","",
                      VLOOKUP($Y33,Tableau2[[Sous catégorie culture de la garantie]:[garantie 7]],1+AC$3,FALSE)))</f>
        <v>France Active</v>
      </c>
      <c r="AD33" s="44" t="str">
        <f>IF(
                 ISNA(VLOOKUP($Y33,Tableau2[[Sous catégorie culture de la garantie]:[garantie 7]],1+AD$3,FALSE)),
                  "",
                 IF(VLOOKUP($Y33,Tableau2[[Sous catégorie culture de la garantie]:[garantie 7]],1+AD$3,FALSE)="","",
                      VLOOKUP($Y33,Tableau2[[Sous catégorie culture de la garantie]:[garantie 7]],1+AD$3,FALSE)))</f>
        <v>BPI</v>
      </c>
      <c r="AE33" s="41" t="str">
        <f>IF(
                 ISNA(VLOOKUP($Y33,Tableau2[[Sous catégorie culture de la garantie]:[garantie 7]],1+AE$3,FALSE)),
                  "",
                 IF(VLOOKUP($Y33,Tableau2[[Sous catégorie culture de la garantie]:[garantie 7]],1+AE$3,FALSE)="","",
                      VLOOKUP($Y33,Tableau2[[Sous catégorie culture de la garantie]:[garantie 7]],1+AE$3,FALSE)))</f>
        <v>SIAGI</v>
      </c>
      <c r="AF33" s="41" t="str">
        <f>IF(
                 ISNA(VLOOKUP($Y33,Tableau2[[Sous catégorie culture de la garantie]:[garantie 7]],1+AF$3,FALSE)),
                  "",
                 IF(VLOOKUP($Y33,Tableau2[[Sous catégorie culture de la garantie]:[garantie 7]],1+AF$3,FALSE)="","",
                      VLOOKUP($Y33,Tableau2[[Sous catégorie culture de la garantie]:[garantie 7]],1+AF$3,FALSE)))</f>
        <v/>
      </c>
    </row>
    <row r="34" spans="1:32" ht="15" thickBot="1" x14ac:dyDescent="0.35">
      <c r="A34" s="14">
        <v>2</v>
      </c>
      <c r="B34" s="76" t="s">
        <v>19</v>
      </c>
      <c r="C34" s="52" t="str">
        <f>VLOOKUP(B34,Tableau3[],2,FALSE)</f>
        <v>M</v>
      </c>
      <c r="D34" s="88" t="s">
        <v>22</v>
      </c>
      <c r="E34" s="56" t="str">
        <f>IF(ISNA(VLOOKUP(D34,Tableau3[],2,FALSE)),"X",VLOOKUP(D34,Tableau3[],2,FALSE))</f>
        <v>X</v>
      </c>
      <c r="F34" s="96" t="s">
        <v>212</v>
      </c>
      <c r="G34" s="55" t="str">
        <f>IF(ISNA(VLOOKUP(F34,Tableau3[],2,FALSE)),"X",VLOOKUP(F34,Tableau3[],2,FALSE))</f>
        <v>L</v>
      </c>
      <c r="H34" s="105" t="s">
        <v>26</v>
      </c>
      <c r="I34" s="16"/>
      <c r="J34" s="16"/>
      <c r="K34" s="114"/>
      <c r="L34" s="16"/>
      <c r="M34" s="123"/>
      <c r="N34" s="130"/>
      <c r="O34" s="141"/>
      <c r="P34" s="151"/>
      <c r="Q34" s="162">
        <v>6</v>
      </c>
      <c r="R34" s="174" t="s">
        <v>87</v>
      </c>
      <c r="S34" s="23"/>
      <c r="T34" s="188" t="s">
        <v>25</v>
      </c>
      <c r="U34" s="207" t="s">
        <v>27</v>
      </c>
      <c r="V34" t="str">
        <f>CONCATENATE(C34,E34,G34,I34,L34,S34)</f>
        <v>MXL</v>
      </c>
      <c r="W34" t="str">
        <f t="shared" si="1"/>
        <v>ML</v>
      </c>
      <c r="X34" s="39" t="str">
        <f>IF(          ISNA(VLOOKUP(MID(W34,2,1),'Garanties par besoin'!$D$2:$F$18,2,FALSE)),
                           IF(ISNA(VLOOKUP(MID(W34,1,1),'Garanties par besoin'!$D$2:$F$18,2,FALSE)),
                            "",
                           VLOOKUP(MID(W34,1,1),'Garanties par besoin'!$D$2:$F$18,2,FALSE)),
                  VLOOKUP(MID(W34,2,1),'Garanties par besoin'!$D$2:$F$18,2,FALSE))</f>
        <v>Matériel</v>
      </c>
      <c r="Y34" s="42" t="str">
        <f>IF(          ISNA(VLOOKUP(MID(W34,2,1),'Garanties par besoin'!$D$2:$F$18,3,FALSE)),
                           IF(ISNA(VLOOKUP(MID(W34,1,1),'Garanties par besoin'!$D$2:$F$18,3,FALSE)),
                            "",
                           VLOOKUP(MID(W34,1,1),'Garanties par besoin'!$D$2:$F$18,3,FALSE)),
                  VLOOKUP(MID(W34,2,1),'Garanties par besoin'!$D$2:$F$18,3,FALSE))</f>
        <v>Travaux (non propriétaire des murs)</v>
      </c>
      <c r="Z34" s="44" t="str">
        <f>IF(
                 ISNA(VLOOKUP($Y34,Tableau2[[Sous catégorie culture de la garantie]:[garantie 7]],1+Z$3,FALSE)),
                  "",
                 IF(VLOOKUP($Y34,Tableau2[[Sous catégorie culture de la garantie]:[garantie 7]],1+Z$3,FALSE)="","",
                      VLOOKUP($Y34,Tableau2[[Sous catégorie culture de la garantie]:[garantie 7]],1+Z$3,FALSE)))</f>
        <v>Financement possible sans garantie</v>
      </c>
      <c r="AA34" s="41" t="str">
        <f>IF(
                 ISNA(VLOOKUP($Y34,Tableau2[[Sous catégorie culture de la garantie]:[garantie 7]],1+AA$3,FALSE)),
                  "",
                 IF(VLOOKUP($Y34,Tableau2[[Sous catégorie culture de la garantie]:[garantie 7]],1+AA$3,FALSE)="","",
                      VLOOKUP($Y34,Tableau2[[Sous catégorie culture de la garantie]:[garantie 7]],1+AA$3,FALSE)))</f>
        <v>Caution Possible</v>
      </c>
      <c r="AB34" s="44" t="str">
        <f>IF(
                 ISNA(VLOOKUP($Y34,Tableau2[[Sous catégorie culture de la garantie]:[garantie 7]],1+AB$3,FALSE)),
                  "",
                 IF(VLOOKUP($Y34,Tableau2[[Sous catégorie culture de la garantie]:[garantie 7]],1+AB$3,FALSE)="","",
                      VLOOKUP($Y34,Tableau2[[Sous catégorie culture de la garantie]:[garantie 7]],1+AB$3,FALSE)))</f>
        <v>Nantissement de fonds de Commerce</v>
      </c>
      <c r="AC34" s="41" t="str">
        <f>IF(
                 ISNA(VLOOKUP($Y34,Tableau2[[Sous catégorie culture de la garantie]:[garantie 7]],1+AC$3,FALSE)),
                  "",
                 IF(VLOOKUP($Y34,Tableau2[[Sous catégorie culture de la garantie]:[garantie 7]],1+AC$3,FALSE)="","",
                      VLOOKUP($Y34,Tableau2[[Sous catégorie culture de la garantie]:[garantie 7]],1+AC$3,FALSE)))</f>
        <v>France Active</v>
      </c>
      <c r="AD34" s="44" t="str">
        <f>IF(
                 ISNA(VLOOKUP($Y34,Tableau2[[Sous catégorie culture de la garantie]:[garantie 7]],1+AD$3,FALSE)),
                  "",
                 IF(VLOOKUP($Y34,Tableau2[[Sous catégorie culture de la garantie]:[garantie 7]],1+AD$3,FALSE)="","",
                      VLOOKUP($Y34,Tableau2[[Sous catégorie culture de la garantie]:[garantie 7]],1+AD$3,FALSE)))</f>
        <v>BPI</v>
      </c>
      <c r="AE34" s="41" t="str">
        <f>IF(
                 ISNA(VLOOKUP($Y34,Tableau2[[Sous catégorie culture de la garantie]:[garantie 7]],1+AE$3,FALSE)),
                  "",
                 IF(VLOOKUP($Y34,Tableau2[[Sous catégorie culture de la garantie]:[garantie 7]],1+AE$3,FALSE)="","",
                      VLOOKUP($Y34,Tableau2[[Sous catégorie culture de la garantie]:[garantie 7]],1+AE$3,FALSE)))</f>
        <v>SIAGI</v>
      </c>
      <c r="AF34" s="41" t="str">
        <f>IF(
                 ISNA(VLOOKUP($Y34,Tableau2[[Sous catégorie culture de la garantie]:[garantie 7]],1+AF$3,FALSE)),
                  "",
                 IF(VLOOKUP($Y34,Tableau2[[Sous catégorie culture de la garantie]:[garantie 7]],1+AF$3,FALSE)="","",
                      VLOOKUP($Y34,Tableau2[[Sous catégorie culture de la garantie]:[garantie 7]],1+AF$3,FALSE)))</f>
        <v/>
      </c>
    </row>
    <row r="35" spans="1:32" ht="15" thickBot="1" x14ac:dyDescent="0.35">
      <c r="A35" s="14">
        <v>2</v>
      </c>
      <c r="B35" s="76" t="s">
        <v>19</v>
      </c>
      <c r="C35" s="52" t="str">
        <f>VLOOKUP(B35,Tableau3[],2,FALSE)</f>
        <v>M</v>
      </c>
      <c r="D35" s="88" t="s">
        <v>22</v>
      </c>
      <c r="E35" s="56" t="str">
        <f>IF(ISNA(VLOOKUP(D35,Tableau3[],2,FALSE)),"X",VLOOKUP(D35,Tableau3[],2,FALSE))</f>
        <v>X</v>
      </c>
      <c r="F35" s="96" t="s">
        <v>212</v>
      </c>
      <c r="G35" s="55" t="str">
        <f>IF(ISNA(VLOOKUP(F35,Tableau3[],2,FALSE)),"X",VLOOKUP(F35,Tableau3[],2,FALSE))</f>
        <v>L</v>
      </c>
      <c r="H35" s="105" t="s">
        <v>26</v>
      </c>
      <c r="I35" s="16"/>
      <c r="J35" s="16"/>
      <c r="K35" s="114"/>
      <c r="L35" s="16"/>
      <c r="M35" s="123"/>
      <c r="N35" s="130"/>
      <c r="O35" s="141"/>
      <c r="P35" s="151"/>
      <c r="Q35" s="162">
        <v>6</v>
      </c>
      <c r="R35" s="174" t="s">
        <v>88</v>
      </c>
      <c r="S35" s="23"/>
      <c r="T35" s="188" t="s">
        <v>25</v>
      </c>
      <c r="U35" s="207" t="s">
        <v>27</v>
      </c>
      <c r="V35" t="str">
        <f>CONCATENATE(C35,E35,G35,I35,L35,S35)</f>
        <v>MXL</v>
      </c>
      <c r="W35" t="str">
        <f t="shared" si="1"/>
        <v>ML</v>
      </c>
      <c r="X35" s="39" t="str">
        <f>IF(          ISNA(VLOOKUP(MID(W35,2,1),'Garanties par besoin'!$D$2:$F$18,2,FALSE)),
                           IF(ISNA(VLOOKUP(MID(W35,1,1),'Garanties par besoin'!$D$2:$F$18,2,FALSE)),
                            "",
                           VLOOKUP(MID(W35,1,1),'Garanties par besoin'!$D$2:$F$18,2,FALSE)),
                  VLOOKUP(MID(W35,2,1),'Garanties par besoin'!$D$2:$F$18,2,FALSE))</f>
        <v>Matériel</v>
      </c>
      <c r="Y35" s="42" t="str">
        <f>IF(          ISNA(VLOOKUP(MID(W35,2,1),'Garanties par besoin'!$D$2:$F$18,3,FALSE)),
                           IF(ISNA(VLOOKUP(MID(W35,1,1),'Garanties par besoin'!$D$2:$F$18,3,FALSE)),
                            "",
                           VLOOKUP(MID(W35,1,1),'Garanties par besoin'!$D$2:$F$18,3,FALSE)),
                  VLOOKUP(MID(W35,2,1),'Garanties par besoin'!$D$2:$F$18,3,FALSE))</f>
        <v>Travaux (non propriétaire des murs)</v>
      </c>
      <c r="Z35" s="44" t="str">
        <f>IF(
                 ISNA(VLOOKUP($Y35,Tableau2[[Sous catégorie culture de la garantie]:[garantie 7]],1+Z$3,FALSE)),
                  "",
                 IF(VLOOKUP($Y35,Tableau2[[Sous catégorie culture de la garantie]:[garantie 7]],1+Z$3,FALSE)="","",
                      VLOOKUP($Y35,Tableau2[[Sous catégorie culture de la garantie]:[garantie 7]],1+Z$3,FALSE)))</f>
        <v>Financement possible sans garantie</v>
      </c>
      <c r="AA35" s="41" t="str">
        <f>IF(
                 ISNA(VLOOKUP($Y35,Tableau2[[Sous catégorie culture de la garantie]:[garantie 7]],1+AA$3,FALSE)),
                  "",
                 IF(VLOOKUP($Y35,Tableau2[[Sous catégorie culture de la garantie]:[garantie 7]],1+AA$3,FALSE)="","",
                      VLOOKUP($Y35,Tableau2[[Sous catégorie culture de la garantie]:[garantie 7]],1+AA$3,FALSE)))</f>
        <v>Caution Possible</v>
      </c>
      <c r="AB35" s="44" t="str">
        <f>IF(
                 ISNA(VLOOKUP($Y35,Tableau2[[Sous catégorie culture de la garantie]:[garantie 7]],1+AB$3,FALSE)),
                  "",
                 IF(VLOOKUP($Y35,Tableau2[[Sous catégorie culture de la garantie]:[garantie 7]],1+AB$3,FALSE)="","",
                      VLOOKUP($Y35,Tableau2[[Sous catégorie culture de la garantie]:[garantie 7]],1+AB$3,FALSE)))</f>
        <v>Nantissement de fonds de Commerce</v>
      </c>
      <c r="AC35" s="41" t="str">
        <f>IF(
                 ISNA(VLOOKUP($Y35,Tableau2[[Sous catégorie culture de la garantie]:[garantie 7]],1+AC$3,FALSE)),
                  "",
                 IF(VLOOKUP($Y35,Tableau2[[Sous catégorie culture de la garantie]:[garantie 7]],1+AC$3,FALSE)="","",
                      VLOOKUP($Y35,Tableau2[[Sous catégorie culture de la garantie]:[garantie 7]],1+AC$3,FALSE)))</f>
        <v>France Active</v>
      </c>
      <c r="AD35" s="44" t="str">
        <f>IF(
                 ISNA(VLOOKUP($Y35,Tableau2[[Sous catégorie culture de la garantie]:[garantie 7]],1+AD$3,FALSE)),
                  "",
                 IF(VLOOKUP($Y35,Tableau2[[Sous catégorie culture de la garantie]:[garantie 7]],1+AD$3,FALSE)="","",
                      VLOOKUP($Y35,Tableau2[[Sous catégorie culture de la garantie]:[garantie 7]],1+AD$3,FALSE)))</f>
        <v>BPI</v>
      </c>
      <c r="AE35" s="41" t="str">
        <f>IF(
                 ISNA(VLOOKUP($Y35,Tableau2[[Sous catégorie culture de la garantie]:[garantie 7]],1+AE$3,FALSE)),
                  "",
                 IF(VLOOKUP($Y35,Tableau2[[Sous catégorie culture de la garantie]:[garantie 7]],1+AE$3,FALSE)="","",
                      VLOOKUP($Y35,Tableau2[[Sous catégorie culture de la garantie]:[garantie 7]],1+AE$3,FALSE)))</f>
        <v>SIAGI</v>
      </c>
      <c r="AF35" s="41" t="str">
        <f>IF(
                 ISNA(VLOOKUP($Y35,Tableau2[[Sous catégorie culture de la garantie]:[garantie 7]],1+AF$3,FALSE)),
                  "",
                 IF(VLOOKUP($Y35,Tableau2[[Sous catégorie culture de la garantie]:[garantie 7]],1+AF$3,FALSE)="","",
                      VLOOKUP($Y35,Tableau2[[Sous catégorie culture de la garantie]:[garantie 7]],1+AF$3,FALSE)))</f>
        <v/>
      </c>
    </row>
    <row r="36" spans="1:32" ht="15" thickBot="1" x14ac:dyDescent="0.35">
      <c r="A36" s="14">
        <v>2</v>
      </c>
      <c r="B36" s="76" t="s">
        <v>19</v>
      </c>
      <c r="C36" s="52" t="str">
        <f>VLOOKUP(B36,Tableau3[],2,FALSE)</f>
        <v>M</v>
      </c>
      <c r="D36" s="88" t="s">
        <v>22</v>
      </c>
      <c r="E36" s="56" t="str">
        <f>IF(ISNA(VLOOKUP(D36,Tableau3[],2,FALSE)),"X",VLOOKUP(D36,Tableau3[],2,FALSE))</f>
        <v>X</v>
      </c>
      <c r="F36" s="96" t="s">
        <v>212</v>
      </c>
      <c r="G36" s="55" t="str">
        <f>IF(ISNA(VLOOKUP(F36,Tableau3[],2,FALSE)),"X",VLOOKUP(F36,Tableau3[],2,FALSE))</f>
        <v>L</v>
      </c>
      <c r="H36" s="105" t="s">
        <v>26</v>
      </c>
      <c r="I36" s="16"/>
      <c r="J36" s="16"/>
      <c r="K36" s="114"/>
      <c r="L36" s="16"/>
      <c r="M36" s="123"/>
      <c r="N36" s="130"/>
      <c r="O36" s="141"/>
      <c r="P36" s="151"/>
      <c r="Q36" s="162">
        <v>6</v>
      </c>
      <c r="R36" s="174" t="s">
        <v>89</v>
      </c>
      <c r="S36" s="23"/>
      <c r="T36" s="188" t="s">
        <v>25</v>
      </c>
      <c r="U36" s="207" t="s">
        <v>27</v>
      </c>
      <c r="V36" t="str">
        <f>CONCATENATE(C36,E36,G36,I36,L36,S36)</f>
        <v>MXL</v>
      </c>
      <c r="W36" t="str">
        <f t="shared" si="1"/>
        <v>ML</v>
      </c>
      <c r="X36" s="39" t="str">
        <f>IF(          ISNA(VLOOKUP(MID(W36,2,1),'Garanties par besoin'!$D$2:$F$18,2,FALSE)),
                           IF(ISNA(VLOOKUP(MID(W36,1,1),'Garanties par besoin'!$D$2:$F$18,2,FALSE)),
                            "",
                           VLOOKUP(MID(W36,1,1),'Garanties par besoin'!$D$2:$F$18,2,FALSE)),
                  VLOOKUP(MID(W36,2,1),'Garanties par besoin'!$D$2:$F$18,2,FALSE))</f>
        <v>Matériel</v>
      </c>
      <c r="Y36" s="42" t="str">
        <f>IF(          ISNA(VLOOKUP(MID(W36,2,1),'Garanties par besoin'!$D$2:$F$18,3,FALSE)),
                           IF(ISNA(VLOOKUP(MID(W36,1,1),'Garanties par besoin'!$D$2:$F$18,3,FALSE)),
                            "",
                           VLOOKUP(MID(W36,1,1),'Garanties par besoin'!$D$2:$F$18,3,FALSE)),
                  VLOOKUP(MID(W36,2,1),'Garanties par besoin'!$D$2:$F$18,3,FALSE))</f>
        <v>Travaux (non propriétaire des murs)</v>
      </c>
      <c r="Z36" s="44" t="str">
        <f>IF(
                 ISNA(VLOOKUP($Y36,Tableau2[[Sous catégorie culture de la garantie]:[garantie 7]],1+Z$3,FALSE)),
                  "",
                 IF(VLOOKUP($Y36,Tableau2[[Sous catégorie culture de la garantie]:[garantie 7]],1+Z$3,FALSE)="","",
                      VLOOKUP($Y36,Tableau2[[Sous catégorie culture de la garantie]:[garantie 7]],1+Z$3,FALSE)))</f>
        <v>Financement possible sans garantie</v>
      </c>
      <c r="AA36" s="41" t="str">
        <f>IF(
                 ISNA(VLOOKUP($Y36,Tableau2[[Sous catégorie culture de la garantie]:[garantie 7]],1+AA$3,FALSE)),
                  "",
                 IF(VLOOKUP($Y36,Tableau2[[Sous catégorie culture de la garantie]:[garantie 7]],1+AA$3,FALSE)="","",
                      VLOOKUP($Y36,Tableau2[[Sous catégorie culture de la garantie]:[garantie 7]],1+AA$3,FALSE)))</f>
        <v>Caution Possible</v>
      </c>
      <c r="AB36" s="44" t="str">
        <f>IF(
                 ISNA(VLOOKUP($Y36,Tableau2[[Sous catégorie culture de la garantie]:[garantie 7]],1+AB$3,FALSE)),
                  "",
                 IF(VLOOKUP($Y36,Tableau2[[Sous catégorie culture de la garantie]:[garantie 7]],1+AB$3,FALSE)="","",
                      VLOOKUP($Y36,Tableau2[[Sous catégorie culture de la garantie]:[garantie 7]],1+AB$3,FALSE)))</f>
        <v>Nantissement de fonds de Commerce</v>
      </c>
      <c r="AC36" s="41" t="str">
        <f>IF(
                 ISNA(VLOOKUP($Y36,Tableau2[[Sous catégorie culture de la garantie]:[garantie 7]],1+AC$3,FALSE)),
                  "",
                 IF(VLOOKUP($Y36,Tableau2[[Sous catégorie culture de la garantie]:[garantie 7]],1+AC$3,FALSE)="","",
                      VLOOKUP($Y36,Tableau2[[Sous catégorie culture de la garantie]:[garantie 7]],1+AC$3,FALSE)))</f>
        <v>France Active</v>
      </c>
      <c r="AD36" s="44" t="str">
        <f>IF(
                 ISNA(VLOOKUP($Y36,Tableau2[[Sous catégorie culture de la garantie]:[garantie 7]],1+AD$3,FALSE)),
                  "",
                 IF(VLOOKUP($Y36,Tableau2[[Sous catégorie culture de la garantie]:[garantie 7]],1+AD$3,FALSE)="","",
                      VLOOKUP($Y36,Tableau2[[Sous catégorie culture de la garantie]:[garantie 7]],1+AD$3,FALSE)))</f>
        <v>BPI</v>
      </c>
      <c r="AE36" s="41" t="str">
        <f>IF(
                 ISNA(VLOOKUP($Y36,Tableau2[[Sous catégorie culture de la garantie]:[garantie 7]],1+AE$3,FALSE)),
                  "",
                 IF(VLOOKUP($Y36,Tableau2[[Sous catégorie culture de la garantie]:[garantie 7]],1+AE$3,FALSE)="","",
                      VLOOKUP($Y36,Tableau2[[Sous catégorie culture de la garantie]:[garantie 7]],1+AE$3,FALSE)))</f>
        <v>SIAGI</v>
      </c>
      <c r="AF36" s="41" t="str">
        <f>IF(
                 ISNA(VLOOKUP($Y36,Tableau2[[Sous catégorie culture de la garantie]:[garantie 7]],1+AF$3,FALSE)),
                  "",
                 IF(VLOOKUP($Y36,Tableau2[[Sous catégorie culture de la garantie]:[garantie 7]],1+AF$3,FALSE)="","",
                      VLOOKUP($Y36,Tableau2[[Sous catégorie culture de la garantie]:[garantie 7]],1+AF$3,FALSE)))</f>
        <v/>
      </c>
    </row>
    <row r="37" spans="1:32" ht="15" thickBot="1" x14ac:dyDescent="0.35">
      <c r="A37" s="14">
        <v>2</v>
      </c>
      <c r="B37" s="76" t="s">
        <v>19</v>
      </c>
      <c r="C37" s="52" t="str">
        <f>VLOOKUP(B37,Tableau3[],2,FALSE)</f>
        <v>M</v>
      </c>
      <c r="D37" s="88" t="s">
        <v>22</v>
      </c>
      <c r="E37" s="56" t="str">
        <f>IF(ISNA(VLOOKUP(D37,Tableau3[],2,FALSE)),"X",VLOOKUP(D37,Tableau3[],2,FALSE))</f>
        <v>X</v>
      </c>
      <c r="F37" s="96" t="s">
        <v>212</v>
      </c>
      <c r="G37" s="55" t="str">
        <f>IF(ISNA(VLOOKUP(F37,Tableau3[],2,FALSE)),"X",VLOOKUP(F37,Tableau3[],2,FALSE))</f>
        <v>L</v>
      </c>
      <c r="H37" s="105" t="s">
        <v>26</v>
      </c>
      <c r="I37" s="16"/>
      <c r="J37" s="16"/>
      <c r="K37" s="114"/>
      <c r="L37" s="16"/>
      <c r="M37" s="123"/>
      <c r="N37" s="130"/>
      <c r="O37" s="141"/>
      <c r="P37" s="151"/>
      <c r="Q37" s="162">
        <v>6</v>
      </c>
      <c r="R37" s="174" t="s">
        <v>90</v>
      </c>
      <c r="S37" s="23"/>
      <c r="T37" s="188" t="s">
        <v>25</v>
      </c>
      <c r="U37" s="207" t="s">
        <v>27</v>
      </c>
      <c r="V37" t="str">
        <f>CONCATENATE(C37,E37,G37,I37,L37,S37)</f>
        <v>MXL</v>
      </c>
      <c r="W37" t="str">
        <f t="shared" si="1"/>
        <v>ML</v>
      </c>
      <c r="X37" s="39" t="str">
        <f>IF(          ISNA(VLOOKUP(MID(W37,2,1),'Garanties par besoin'!$D$2:$F$18,2,FALSE)),
                           IF(ISNA(VLOOKUP(MID(W37,1,1),'Garanties par besoin'!$D$2:$F$18,2,FALSE)),
                            "",
                           VLOOKUP(MID(W37,1,1),'Garanties par besoin'!$D$2:$F$18,2,FALSE)),
                  VLOOKUP(MID(W37,2,1),'Garanties par besoin'!$D$2:$F$18,2,FALSE))</f>
        <v>Matériel</v>
      </c>
      <c r="Y37" s="42" t="str">
        <f>IF(          ISNA(VLOOKUP(MID(W37,2,1),'Garanties par besoin'!$D$2:$F$18,3,FALSE)),
                           IF(ISNA(VLOOKUP(MID(W37,1,1),'Garanties par besoin'!$D$2:$F$18,3,FALSE)),
                            "",
                           VLOOKUP(MID(W37,1,1),'Garanties par besoin'!$D$2:$F$18,3,FALSE)),
                  VLOOKUP(MID(W37,2,1),'Garanties par besoin'!$D$2:$F$18,3,FALSE))</f>
        <v>Travaux (non propriétaire des murs)</v>
      </c>
      <c r="Z37" s="44" t="str">
        <f>IF(
                 ISNA(VLOOKUP($Y37,Tableau2[[Sous catégorie culture de la garantie]:[garantie 7]],1+Z$3,FALSE)),
                  "",
                 IF(VLOOKUP($Y37,Tableau2[[Sous catégorie culture de la garantie]:[garantie 7]],1+Z$3,FALSE)="","",
                      VLOOKUP($Y37,Tableau2[[Sous catégorie culture de la garantie]:[garantie 7]],1+Z$3,FALSE)))</f>
        <v>Financement possible sans garantie</v>
      </c>
      <c r="AA37" s="41" t="str">
        <f>IF(
                 ISNA(VLOOKUP($Y37,Tableau2[[Sous catégorie culture de la garantie]:[garantie 7]],1+AA$3,FALSE)),
                  "",
                 IF(VLOOKUP($Y37,Tableau2[[Sous catégorie culture de la garantie]:[garantie 7]],1+AA$3,FALSE)="","",
                      VLOOKUP($Y37,Tableau2[[Sous catégorie culture de la garantie]:[garantie 7]],1+AA$3,FALSE)))</f>
        <v>Caution Possible</v>
      </c>
      <c r="AB37" s="44" t="str">
        <f>IF(
                 ISNA(VLOOKUP($Y37,Tableau2[[Sous catégorie culture de la garantie]:[garantie 7]],1+AB$3,FALSE)),
                  "",
                 IF(VLOOKUP($Y37,Tableau2[[Sous catégorie culture de la garantie]:[garantie 7]],1+AB$3,FALSE)="","",
                      VLOOKUP($Y37,Tableau2[[Sous catégorie culture de la garantie]:[garantie 7]],1+AB$3,FALSE)))</f>
        <v>Nantissement de fonds de Commerce</v>
      </c>
      <c r="AC37" s="41" t="str">
        <f>IF(
                 ISNA(VLOOKUP($Y37,Tableau2[[Sous catégorie culture de la garantie]:[garantie 7]],1+AC$3,FALSE)),
                  "",
                 IF(VLOOKUP($Y37,Tableau2[[Sous catégorie culture de la garantie]:[garantie 7]],1+AC$3,FALSE)="","",
                      VLOOKUP($Y37,Tableau2[[Sous catégorie culture de la garantie]:[garantie 7]],1+AC$3,FALSE)))</f>
        <v>France Active</v>
      </c>
      <c r="AD37" s="44" t="str">
        <f>IF(
                 ISNA(VLOOKUP($Y37,Tableau2[[Sous catégorie culture de la garantie]:[garantie 7]],1+AD$3,FALSE)),
                  "",
                 IF(VLOOKUP($Y37,Tableau2[[Sous catégorie culture de la garantie]:[garantie 7]],1+AD$3,FALSE)="","",
                      VLOOKUP($Y37,Tableau2[[Sous catégorie culture de la garantie]:[garantie 7]],1+AD$3,FALSE)))</f>
        <v>BPI</v>
      </c>
      <c r="AE37" s="41" t="str">
        <f>IF(
                 ISNA(VLOOKUP($Y37,Tableau2[[Sous catégorie culture de la garantie]:[garantie 7]],1+AE$3,FALSE)),
                  "",
                 IF(VLOOKUP($Y37,Tableau2[[Sous catégorie culture de la garantie]:[garantie 7]],1+AE$3,FALSE)="","",
                      VLOOKUP($Y37,Tableau2[[Sous catégorie culture de la garantie]:[garantie 7]],1+AE$3,FALSE)))</f>
        <v>SIAGI</v>
      </c>
      <c r="AF37" s="41" t="str">
        <f>IF(
                 ISNA(VLOOKUP($Y37,Tableau2[[Sous catégorie culture de la garantie]:[garantie 7]],1+AF$3,FALSE)),
                  "",
                 IF(VLOOKUP($Y37,Tableau2[[Sous catégorie culture de la garantie]:[garantie 7]],1+AF$3,FALSE)="","",
                      VLOOKUP($Y37,Tableau2[[Sous catégorie culture de la garantie]:[garantie 7]],1+AF$3,FALSE)))</f>
        <v/>
      </c>
    </row>
    <row r="38" spans="1:32" ht="15" thickBot="1" x14ac:dyDescent="0.35">
      <c r="A38" s="14">
        <v>2</v>
      </c>
      <c r="B38" s="76" t="s">
        <v>19</v>
      </c>
      <c r="C38" s="52" t="str">
        <f>VLOOKUP(B38,Tableau3[],2,FALSE)</f>
        <v>M</v>
      </c>
      <c r="D38" s="88" t="s">
        <v>22</v>
      </c>
      <c r="E38" s="56" t="str">
        <f>IF(ISNA(VLOOKUP(D38,Tableau3[],2,FALSE)),"X",VLOOKUP(D38,Tableau3[],2,FALSE))</f>
        <v>X</v>
      </c>
      <c r="F38" s="96" t="s">
        <v>212</v>
      </c>
      <c r="G38" s="55" t="str">
        <f>IF(ISNA(VLOOKUP(F38,Tableau3[],2,FALSE)),"X",VLOOKUP(F38,Tableau3[],2,FALSE))</f>
        <v>L</v>
      </c>
      <c r="H38" s="105" t="s">
        <v>26</v>
      </c>
      <c r="I38" s="16"/>
      <c r="J38" s="16"/>
      <c r="K38" s="114"/>
      <c r="L38" s="16"/>
      <c r="M38" s="123"/>
      <c r="N38" s="130"/>
      <c r="O38" s="140"/>
      <c r="P38" s="150"/>
      <c r="Q38" s="162">
        <v>6</v>
      </c>
      <c r="R38" s="174" t="s">
        <v>91</v>
      </c>
      <c r="S38" s="23"/>
      <c r="T38" s="188" t="s">
        <v>25</v>
      </c>
      <c r="U38" s="207" t="s">
        <v>27</v>
      </c>
      <c r="V38" t="str">
        <f>CONCATENATE(C38,E38,G38,I38,L38,S38)</f>
        <v>MXL</v>
      </c>
      <c r="W38" t="str">
        <f t="shared" si="1"/>
        <v>ML</v>
      </c>
      <c r="X38" s="39" t="str">
        <f>IF(          ISNA(VLOOKUP(MID(W38,2,1),'Garanties par besoin'!$D$2:$F$18,2,FALSE)),
                           IF(ISNA(VLOOKUP(MID(W38,1,1),'Garanties par besoin'!$D$2:$F$18,2,FALSE)),
                            "",
                           VLOOKUP(MID(W38,1,1),'Garanties par besoin'!$D$2:$F$18,2,FALSE)),
                  VLOOKUP(MID(W38,2,1),'Garanties par besoin'!$D$2:$F$18,2,FALSE))</f>
        <v>Matériel</v>
      </c>
      <c r="Y38" s="42" t="str">
        <f>IF(          ISNA(VLOOKUP(MID(W38,2,1),'Garanties par besoin'!$D$2:$F$18,3,FALSE)),
                           IF(ISNA(VLOOKUP(MID(W38,1,1),'Garanties par besoin'!$D$2:$F$18,3,FALSE)),
                            "",
                           VLOOKUP(MID(W38,1,1),'Garanties par besoin'!$D$2:$F$18,3,FALSE)),
                  VLOOKUP(MID(W38,2,1),'Garanties par besoin'!$D$2:$F$18,3,FALSE))</f>
        <v>Travaux (non propriétaire des murs)</v>
      </c>
      <c r="Z38" s="44" t="str">
        <f>IF(
                 ISNA(VLOOKUP($Y38,Tableau2[[Sous catégorie culture de la garantie]:[garantie 7]],1+Z$3,FALSE)),
                  "",
                 IF(VLOOKUP($Y38,Tableau2[[Sous catégorie culture de la garantie]:[garantie 7]],1+Z$3,FALSE)="","",
                      VLOOKUP($Y38,Tableau2[[Sous catégorie culture de la garantie]:[garantie 7]],1+Z$3,FALSE)))</f>
        <v>Financement possible sans garantie</v>
      </c>
      <c r="AA38" s="41" t="str">
        <f>IF(
                 ISNA(VLOOKUP($Y38,Tableau2[[Sous catégorie culture de la garantie]:[garantie 7]],1+AA$3,FALSE)),
                  "",
                 IF(VLOOKUP($Y38,Tableau2[[Sous catégorie culture de la garantie]:[garantie 7]],1+AA$3,FALSE)="","",
                      VLOOKUP($Y38,Tableau2[[Sous catégorie culture de la garantie]:[garantie 7]],1+AA$3,FALSE)))</f>
        <v>Caution Possible</v>
      </c>
      <c r="AB38" s="44" t="str">
        <f>IF(
                 ISNA(VLOOKUP($Y38,Tableau2[[Sous catégorie culture de la garantie]:[garantie 7]],1+AB$3,FALSE)),
                  "",
                 IF(VLOOKUP($Y38,Tableau2[[Sous catégorie culture de la garantie]:[garantie 7]],1+AB$3,FALSE)="","",
                      VLOOKUP($Y38,Tableau2[[Sous catégorie culture de la garantie]:[garantie 7]],1+AB$3,FALSE)))</f>
        <v>Nantissement de fonds de Commerce</v>
      </c>
      <c r="AC38" s="41" t="str">
        <f>IF(
                 ISNA(VLOOKUP($Y38,Tableau2[[Sous catégorie culture de la garantie]:[garantie 7]],1+AC$3,FALSE)),
                  "",
                 IF(VLOOKUP($Y38,Tableau2[[Sous catégorie culture de la garantie]:[garantie 7]],1+AC$3,FALSE)="","",
                      VLOOKUP($Y38,Tableau2[[Sous catégorie culture de la garantie]:[garantie 7]],1+AC$3,FALSE)))</f>
        <v>France Active</v>
      </c>
      <c r="AD38" s="44" t="str">
        <f>IF(
                 ISNA(VLOOKUP($Y38,Tableau2[[Sous catégorie culture de la garantie]:[garantie 7]],1+AD$3,FALSE)),
                  "",
                 IF(VLOOKUP($Y38,Tableau2[[Sous catégorie culture de la garantie]:[garantie 7]],1+AD$3,FALSE)="","",
                      VLOOKUP($Y38,Tableau2[[Sous catégorie culture de la garantie]:[garantie 7]],1+AD$3,FALSE)))</f>
        <v>BPI</v>
      </c>
      <c r="AE38" s="41" t="str">
        <f>IF(
                 ISNA(VLOOKUP($Y38,Tableau2[[Sous catégorie culture de la garantie]:[garantie 7]],1+AE$3,FALSE)),
                  "",
                 IF(VLOOKUP($Y38,Tableau2[[Sous catégorie culture de la garantie]:[garantie 7]],1+AE$3,FALSE)="","",
                      VLOOKUP($Y38,Tableau2[[Sous catégorie culture de la garantie]:[garantie 7]],1+AE$3,FALSE)))</f>
        <v>SIAGI</v>
      </c>
      <c r="AF38" s="41" t="str">
        <f>IF(
                 ISNA(VLOOKUP($Y38,Tableau2[[Sous catégorie culture de la garantie]:[garantie 7]],1+AF$3,FALSE)),
                  "",
                 IF(VLOOKUP($Y38,Tableau2[[Sous catégorie culture de la garantie]:[garantie 7]],1+AF$3,FALSE)="","",
                      VLOOKUP($Y38,Tableau2[[Sous catégorie culture de la garantie]:[garantie 7]],1+AF$3,FALSE)))</f>
        <v/>
      </c>
    </row>
    <row r="39" spans="1:32" ht="15" thickBot="1" x14ac:dyDescent="0.35">
      <c r="A39" s="25">
        <v>2</v>
      </c>
      <c r="B39" s="78" t="s">
        <v>19</v>
      </c>
      <c r="C39" s="52" t="str">
        <f>VLOOKUP(B39,Tableau3[],2,FALSE)</f>
        <v>M</v>
      </c>
      <c r="D39" s="88" t="s">
        <v>28</v>
      </c>
      <c r="E39" s="58" t="str">
        <f>IF(ISNA(VLOOKUP(D39,Tableau3[],2,FALSE)),"X",VLOOKUP(D39,Tableau3[],2,FALSE))</f>
        <v>X</v>
      </c>
      <c r="F39" s="99" t="s">
        <v>23</v>
      </c>
      <c r="G39" s="55" t="str">
        <f>IF(ISNA(VLOOKUP(F39,Tableau3[],2,FALSE)),"X",VLOOKUP(F39,Tableau3[],2,FALSE))</f>
        <v>U</v>
      </c>
      <c r="H39" s="108" t="s">
        <v>24</v>
      </c>
      <c r="I39" s="26"/>
      <c r="J39" s="26"/>
      <c r="K39" s="118" t="s">
        <v>29</v>
      </c>
      <c r="L39" s="26"/>
      <c r="M39" s="125" t="s">
        <v>66</v>
      </c>
      <c r="N39" s="137" t="s">
        <v>32</v>
      </c>
      <c r="O39" s="145"/>
      <c r="P39" s="156"/>
      <c r="Q39" s="166">
        <v>6</v>
      </c>
      <c r="R39" s="174" t="s">
        <v>36</v>
      </c>
      <c r="S39" s="23"/>
      <c r="T39" s="188" t="s">
        <v>25</v>
      </c>
      <c r="U39" s="208"/>
      <c r="V39" t="str">
        <f>CONCATENATE(C39,E39,G39,I39,L39,S39)</f>
        <v>MXU</v>
      </c>
      <c r="W39" t="str">
        <f t="shared" si="1"/>
        <v>MU</v>
      </c>
      <c r="X39" s="39" t="str">
        <f>IF(          ISNA(VLOOKUP(MID(W39,2,1),'Garanties par besoin'!$D$2:$F$18,2,FALSE)),
                           IF(ISNA(VLOOKUP(MID(W39,1,1),'Garanties par besoin'!$D$2:$F$18,2,FALSE)),
                            "",
                           VLOOKUP(MID(W39,1,1),'Garanties par besoin'!$D$2:$F$18,2,FALSE)),
                  VLOOKUP(MID(W39,2,1),'Garanties par besoin'!$D$2:$F$18,2,FALSE))</f>
        <v>Matériel</v>
      </c>
      <c r="Y39" s="42" t="str">
        <f>IF(          ISNA(VLOOKUP(MID(W39,2,1),'Garanties par besoin'!$D$2:$F$18,3,FALSE)),
                           IF(ISNA(VLOOKUP(MID(W39,1,1),'Garanties par besoin'!$D$2:$F$18,3,FALSE)),
                            "",
                           VLOOKUP(MID(W39,1,1),'Garanties par besoin'!$D$2:$F$18,3,FALSE)),
                  VLOOKUP(MID(W39,2,1),'Garanties par besoin'!$D$2:$F$18,3,FALSE))</f>
        <v>Travaux (propriétaire des murs)</v>
      </c>
      <c r="Z39" s="44" t="str">
        <f>IF(
                 ISNA(VLOOKUP($Y39,Tableau2[[Sous catégorie culture de la garantie]:[garantie 7]],1+Z$3,FALSE)),
                  "",
                 IF(VLOOKUP($Y39,Tableau2[[Sous catégorie culture de la garantie]:[garantie 7]],1+Z$3,FALSE)="","",
                      VLOOKUP($Y39,Tableau2[[Sous catégorie culture de la garantie]:[garantie 7]],1+Z$3,FALSE)))</f>
        <v>Financement possible sans garantie</v>
      </c>
      <c r="AA39" s="41" t="str">
        <f>IF(
                 ISNA(VLOOKUP($Y39,Tableau2[[Sous catégorie culture de la garantie]:[garantie 7]],1+AA$3,FALSE)),
                  "",
                 IF(VLOOKUP($Y39,Tableau2[[Sous catégorie culture de la garantie]:[garantie 7]],1+AA$3,FALSE)="","",
                      VLOOKUP($Y39,Tableau2[[Sous catégorie culture de la garantie]:[garantie 7]],1+AA$3,FALSE)))</f>
        <v>Caution Possible</v>
      </c>
      <c r="AB39" s="44" t="str">
        <f>IF(
                 ISNA(VLOOKUP($Y39,Tableau2[[Sous catégorie culture de la garantie]:[garantie 7]],1+AB$3,FALSE)),
                  "",
                 IF(VLOOKUP($Y39,Tableau2[[Sous catégorie culture de la garantie]:[garantie 7]],1+AB$3,FALSE)="","",
                      VLOOKUP($Y39,Tableau2[[Sous catégorie culture de la garantie]:[garantie 7]],1+AB$3,FALSE)))</f>
        <v>France Active</v>
      </c>
      <c r="AC39" s="41" t="str">
        <f>IF(
                 ISNA(VLOOKUP($Y39,Tableau2[[Sous catégorie culture de la garantie]:[garantie 7]],1+AC$3,FALSE)),
                  "",
                 IF(VLOOKUP($Y39,Tableau2[[Sous catégorie culture de la garantie]:[garantie 7]],1+AC$3,FALSE)="","",
                      VLOOKUP($Y39,Tableau2[[Sous catégorie culture de la garantie]:[garantie 7]],1+AC$3,FALSE)))</f>
        <v>BPI</v>
      </c>
      <c r="AD39" s="44" t="str">
        <f>IF(
                 ISNA(VLOOKUP($Y39,Tableau2[[Sous catégorie culture de la garantie]:[garantie 7]],1+AD$3,FALSE)),
                  "",
                 IF(VLOOKUP($Y39,Tableau2[[Sous catégorie culture de la garantie]:[garantie 7]],1+AD$3,FALSE)="","",
                      VLOOKUP($Y39,Tableau2[[Sous catégorie culture de la garantie]:[garantie 7]],1+AD$3,FALSE)))</f>
        <v>SIAGI</v>
      </c>
      <c r="AE39" s="41" t="str">
        <f>IF(
                 ISNA(VLOOKUP($Y39,Tableau2[[Sous catégorie culture de la garantie]:[garantie 7]],1+AE$3,FALSE)),
                  "",
                 IF(VLOOKUP($Y39,Tableau2[[Sous catégorie culture de la garantie]:[garantie 7]],1+AE$3,FALSE)="","",
                      VLOOKUP($Y39,Tableau2[[Sous catégorie culture de la garantie]:[garantie 7]],1+AE$3,FALSE)))</f>
        <v>Hypotèque (si travaux)</v>
      </c>
      <c r="AF39" s="41" t="str">
        <f>IF(
                 ISNA(VLOOKUP($Y39,Tableau2[[Sous catégorie culture de la garantie]:[garantie 7]],1+AF$3,FALSE)),
                  "",
                 IF(VLOOKUP($Y39,Tableau2[[Sous catégorie culture de la garantie]:[garantie 7]],1+AF$3,FALSE)="","",
                      VLOOKUP($Y39,Tableau2[[Sous catégorie culture de la garantie]:[garantie 7]],1+AF$3,FALSE)))</f>
        <v/>
      </c>
    </row>
    <row r="40" spans="1:32" ht="15" thickBot="1" x14ac:dyDescent="0.35">
      <c r="A40" s="25">
        <v>2</v>
      </c>
      <c r="B40" s="78" t="s">
        <v>19</v>
      </c>
      <c r="C40" s="52" t="str">
        <f>VLOOKUP(B40,Tableau3[],2,FALSE)</f>
        <v>M</v>
      </c>
      <c r="D40" s="88" t="s">
        <v>28</v>
      </c>
      <c r="E40" s="58" t="str">
        <f>IF(ISNA(VLOOKUP(D40,Tableau3[],2,FALSE)),"X",VLOOKUP(D40,Tableau3[],2,FALSE))</f>
        <v>X</v>
      </c>
      <c r="F40" s="99" t="s">
        <v>23</v>
      </c>
      <c r="G40" s="55" t="str">
        <f>IF(ISNA(VLOOKUP(F40,Tableau3[],2,FALSE)),"X",VLOOKUP(F40,Tableau3[],2,FALSE))</f>
        <v>U</v>
      </c>
      <c r="H40" s="108" t="s">
        <v>24</v>
      </c>
      <c r="I40" s="26"/>
      <c r="J40" s="26"/>
      <c r="K40" s="118" t="s">
        <v>29</v>
      </c>
      <c r="L40" s="26"/>
      <c r="M40" s="125" t="s">
        <v>66</v>
      </c>
      <c r="N40" s="137" t="s">
        <v>32</v>
      </c>
      <c r="O40" s="145"/>
      <c r="P40" s="156"/>
      <c r="Q40" s="166">
        <v>6</v>
      </c>
      <c r="R40" s="174" t="s">
        <v>87</v>
      </c>
      <c r="S40" s="23"/>
      <c r="T40" s="188" t="s">
        <v>25</v>
      </c>
      <c r="U40" s="208"/>
      <c r="V40" t="str">
        <f>CONCATENATE(C40,E40,G40,I40,L40,S40)</f>
        <v>MXU</v>
      </c>
      <c r="W40" t="str">
        <f t="shared" si="1"/>
        <v>MU</v>
      </c>
      <c r="X40" s="39" t="str">
        <f>IF(          ISNA(VLOOKUP(MID(W40,2,1),'Garanties par besoin'!$D$2:$F$18,2,FALSE)),
                           IF(ISNA(VLOOKUP(MID(W40,1,1),'Garanties par besoin'!$D$2:$F$18,2,FALSE)),
                            "",
                           VLOOKUP(MID(W40,1,1),'Garanties par besoin'!$D$2:$F$18,2,FALSE)),
                  VLOOKUP(MID(W40,2,1),'Garanties par besoin'!$D$2:$F$18,2,FALSE))</f>
        <v>Matériel</v>
      </c>
      <c r="Y40" s="42" t="str">
        <f>IF(          ISNA(VLOOKUP(MID(W40,2,1),'Garanties par besoin'!$D$2:$F$18,3,FALSE)),
                           IF(ISNA(VLOOKUP(MID(W40,1,1),'Garanties par besoin'!$D$2:$F$18,3,FALSE)),
                            "",
                           VLOOKUP(MID(W40,1,1),'Garanties par besoin'!$D$2:$F$18,3,FALSE)),
                  VLOOKUP(MID(W40,2,1),'Garanties par besoin'!$D$2:$F$18,3,FALSE))</f>
        <v>Travaux (propriétaire des murs)</v>
      </c>
      <c r="Z40" s="44" t="str">
        <f>IF(
                 ISNA(VLOOKUP($Y40,Tableau2[[Sous catégorie culture de la garantie]:[garantie 7]],1+Z$3,FALSE)),
                  "",
                 IF(VLOOKUP($Y40,Tableau2[[Sous catégorie culture de la garantie]:[garantie 7]],1+Z$3,FALSE)="","",
                      VLOOKUP($Y40,Tableau2[[Sous catégorie culture de la garantie]:[garantie 7]],1+Z$3,FALSE)))</f>
        <v>Financement possible sans garantie</v>
      </c>
      <c r="AA40" s="41" t="str">
        <f>IF(
                 ISNA(VLOOKUP($Y40,Tableau2[[Sous catégorie culture de la garantie]:[garantie 7]],1+AA$3,FALSE)),
                  "",
                 IF(VLOOKUP($Y40,Tableau2[[Sous catégorie culture de la garantie]:[garantie 7]],1+AA$3,FALSE)="","",
                      VLOOKUP($Y40,Tableau2[[Sous catégorie culture de la garantie]:[garantie 7]],1+AA$3,FALSE)))</f>
        <v>Caution Possible</v>
      </c>
      <c r="AB40" s="44" t="str">
        <f>IF(
                 ISNA(VLOOKUP($Y40,Tableau2[[Sous catégorie culture de la garantie]:[garantie 7]],1+AB$3,FALSE)),
                  "",
                 IF(VLOOKUP($Y40,Tableau2[[Sous catégorie culture de la garantie]:[garantie 7]],1+AB$3,FALSE)="","",
                      VLOOKUP($Y40,Tableau2[[Sous catégorie culture de la garantie]:[garantie 7]],1+AB$3,FALSE)))</f>
        <v>France Active</v>
      </c>
      <c r="AC40" s="41" t="str">
        <f>IF(
                 ISNA(VLOOKUP($Y40,Tableau2[[Sous catégorie culture de la garantie]:[garantie 7]],1+AC$3,FALSE)),
                  "",
                 IF(VLOOKUP($Y40,Tableau2[[Sous catégorie culture de la garantie]:[garantie 7]],1+AC$3,FALSE)="","",
                      VLOOKUP($Y40,Tableau2[[Sous catégorie culture de la garantie]:[garantie 7]],1+AC$3,FALSE)))</f>
        <v>BPI</v>
      </c>
      <c r="AD40" s="44" t="str">
        <f>IF(
                 ISNA(VLOOKUP($Y40,Tableau2[[Sous catégorie culture de la garantie]:[garantie 7]],1+AD$3,FALSE)),
                  "",
                 IF(VLOOKUP($Y40,Tableau2[[Sous catégorie culture de la garantie]:[garantie 7]],1+AD$3,FALSE)="","",
                      VLOOKUP($Y40,Tableau2[[Sous catégorie culture de la garantie]:[garantie 7]],1+AD$3,FALSE)))</f>
        <v>SIAGI</v>
      </c>
      <c r="AE40" s="41" t="str">
        <f>IF(
                 ISNA(VLOOKUP($Y40,Tableau2[[Sous catégorie culture de la garantie]:[garantie 7]],1+AE$3,FALSE)),
                  "",
                 IF(VLOOKUP($Y40,Tableau2[[Sous catégorie culture de la garantie]:[garantie 7]],1+AE$3,FALSE)="","",
                      VLOOKUP($Y40,Tableau2[[Sous catégorie culture de la garantie]:[garantie 7]],1+AE$3,FALSE)))</f>
        <v>Hypotèque (si travaux)</v>
      </c>
      <c r="AF40" s="41" t="str">
        <f>IF(
                 ISNA(VLOOKUP($Y40,Tableau2[[Sous catégorie culture de la garantie]:[garantie 7]],1+AF$3,FALSE)),
                  "",
                 IF(VLOOKUP($Y40,Tableau2[[Sous catégorie culture de la garantie]:[garantie 7]],1+AF$3,FALSE)="","",
                      VLOOKUP($Y40,Tableau2[[Sous catégorie culture de la garantie]:[garantie 7]],1+AF$3,FALSE)))</f>
        <v/>
      </c>
    </row>
    <row r="41" spans="1:32" ht="15" thickBot="1" x14ac:dyDescent="0.35">
      <c r="A41" s="25">
        <v>2</v>
      </c>
      <c r="B41" s="78" t="s">
        <v>19</v>
      </c>
      <c r="C41" s="52" t="str">
        <f>VLOOKUP(B41,Tableau3[],2,FALSE)</f>
        <v>M</v>
      </c>
      <c r="D41" s="88" t="s">
        <v>28</v>
      </c>
      <c r="E41" s="58" t="str">
        <f>IF(ISNA(VLOOKUP(D41,Tableau3[],2,FALSE)),"X",VLOOKUP(D41,Tableau3[],2,FALSE))</f>
        <v>X</v>
      </c>
      <c r="F41" s="99" t="s">
        <v>23</v>
      </c>
      <c r="G41" s="55" t="str">
        <f>IF(ISNA(VLOOKUP(F41,Tableau3[],2,FALSE)),"X",VLOOKUP(F41,Tableau3[],2,FALSE))</f>
        <v>U</v>
      </c>
      <c r="H41" s="108" t="s">
        <v>24</v>
      </c>
      <c r="I41" s="26"/>
      <c r="J41" s="26"/>
      <c r="K41" s="118" t="s">
        <v>29</v>
      </c>
      <c r="L41" s="26"/>
      <c r="M41" s="125" t="s">
        <v>66</v>
      </c>
      <c r="N41" s="137" t="s">
        <v>32</v>
      </c>
      <c r="O41" s="145"/>
      <c r="P41" s="156"/>
      <c r="Q41" s="166">
        <v>6</v>
      </c>
      <c r="R41" s="174" t="s">
        <v>88</v>
      </c>
      <c r="S41" s="23"/>
      <c r="T41" s="188" t="s">
        <v>25</v>
      </c>
      <c r="U41" s="208"/>
      <c r="V41" t="str">
        <f>CONCATENATE(C41,E41,G41,I41,L41,S41)</f>
        <v>MXU</v>
      </c>
      <c r="W41" t="str">
        <f t="shared" si="1"/>
        <v>MU</v>
      </c>
      <c r="X41" s="39" t="str">
        <f>IF(          ISNA(VLOOKUP(MID(W41,2,1),'Garanties par besoin'!$D$2:$F$18,2,FALSE)),
                           IF(ISNA(VLOOKUP(MID(W41,1,1),'Garanties par besoin'!$D$2:$F$18,2,FALSE)),
                            "",
                           VLOOKUP(MID(W41,1,1),'Garanties par besoin'!$D$2:$F$18,2,FALSE)),
                  VLOOKUP(MID(W41,2,1),'Garanties par besoin'!$D$2:$F$18,2,FALSE))</f>
        <v>Matériel</v>
      </c>
      <c r="Y41" s="42" t="str">
        <f>IF(          ISNA(VLOOKUP(MID(W41,2,1),'Garanties par besoin'!$D$2:$F$18,3,FALSE)),
                           IF(ISNA(VLOOKUP(MID(W41,1,1),'Garanties par besoin'!$D$2:$F$18,3,FALSE)),
                            "",
                           VLOOKUP(MID(W41,1,1),'Garanties par besoin'!$D$2:$F$18,3,FALSE)),
                  VLOOKUP(MID(W41,2,1),'Garanties par besoin'!$D$2:$F$18,3,FALSE))</f>
        <v>Travaux (propriétaire des murs)</v>
      </c>
      <c r="Z41" s="44" t="str">
        <f>IF(
                 ISNA(VLOOKUP($Y41,Tableau2[[Sous catégorie culture de la garantie]:[garantie 7]],1+Z$3,FALSE)),
                  "",
                 IF(VLOOKUP($Y41,Tableau2[[Sous catégorie culture de la garantie]:[garantie 7]],1+Z$3,FALSE)="","",
                      VLOOKUP($Y41,Tableau2[[Sous catégorie culture de la garantie]:[garantie 7]],1+Z$3,FALSE)))</f>
        <v>Financement possible sans garantie</v>
      </c>
      <c r="AA41" s="41" t="str">
        <f>IF(
                 ISNA(VLOOKUP($Y41,Tableau2[[Sous catégorie culture de la garantie]:[garantie 7]],1+AA$3,FALSE)),
                  "",
                 IF(VLOOKUP($Y41,Tableau2[[Sous catégorie culture de la garantie]:[garantie 7]],1+AA$3,FALSE)="","",
                      VLOOKUP($Y41,Tableau2[[Sous catégorie culture de la garantie]:[garantie 7]],1+AA$3,FALSE)))</f>
        <v>Caution Possible</v>
      </c>
      <c r="AB41" s="44" t="str">
        <f>IF(
                 ISNA(VLOOKUP($Y41,Tableau2[[Sous catégorie culture de la garantie]:[garantie 7]],1+AB$3,FALSE)),
                  "",
                 IF(VLOOKUP($Y41,Tableau2[[Sous catégorie culture de la garantie]:[garantie 7]],1+AB$3,FALSE)="","",
                      VLOOKUP($Y41,Tableau2[[Sous catégorie culture de la garantie]:[garantie 7]],1+AB$3,FALSE)))</f>
        <v>France Active</v>
      </c>
      <c r="AC41" s="41" t="str">
        <f>IF(
                 ISNA(VLOOKUP($Y41,Tableau2[[Sous catégorie culture de la garantie]:[garantie 7]],1+AC$3,FALSE)),
                  "",
                 IF(VLOOKUP($Y41,Tableau2[[Sous catégorie culture de la garantie]:[garantie 7]],1+AC$3,FALSE)="","",
                      VLOOKUP($Y41,Tableau2[[Sous catégorie culture de la garantie]:[garantie 7]],1+AC$3,FALSE)))</f>
        <v>BPI</v>
      </c>
      <c r="AD41" s="44" t="str">
        <f>IF(
                 ISNA(VLOOKUP($Y41,Tableau2[[Sous catégorie culture de la garantie]:[garantie 7]],1+AD$3,FALSE)),
                  "",
                 IF(VLOOKUP($Y41,Tableau2[[Sous catégorie culture de la garantie]:[garantie 7]],1+AD$3,FALSE)="","",
                      VLOOKUP($Y41,Tableau2[[Sous catégorie culture de la garantie]:[garantie 7]],1+AD$3,FALSE)))</f>
        <v>SIAGI</v>
      </c>
      <c r="AE41" s="41" t="str">
        <f>IF(
                 ISNA(VLOOKUP($Y41,Tableau2[[Sous catégorie culture de la garantie]:[garantie 7]],1+AE$3,FALSE)),
                  "",
                 IF(VLOOKUP($Y41,Tableau2[[Sous catégorie culture de la garantie]:[garantie 7]],1+AE$3,FALSE)="","",
                      VLOOKUP($Y41,Tableau2[[Sous catégorie culture de la garantie]:[garantie 7]],1+AE$3,FALSE)))</f>
        <v>Hypotèque (si travaux)</v>
      </c>
      <c r="AF41" s="41" t="str">
        <f>IF(
                 ISNA(VLOOKUP($Y41,Tableau2[[Sous catégorie culture de la garantie]:[garantie 7]],1+AF$3,FALSE)),
                  "",
                 IF(VLOOKUP($Y41,Tableau2[[Sous catégorie culture de la garantie]:[garantie 7]],1+AF$3,FALSE)="","",
                      VLOOKUP($Y41,Tableau2[[Sous catégorie culture de la garantie]:[garantie 7]],1+AF$3,FALSE)))</f>
        <v/>
      </c>
    </row>
    <row r="42" spans="1:32" ht="15" thickBot="1" x14ac:dyDescent="0.35">
      <c r="A42" s="25">
        <v>2</v>
      </c>
      <c r="B42" s="78" t="s">
        <v>19</v>
      </c>
      <c r="C42" s="52" t="str">
        <f>VLOOKUP(B42,Tableau3[],2,FALSE)</f>
        <v>M</v>
      </c>
      <c r="D42" s="88" t="s">
        <v>28</v>
      </c>
      <c r="E42" s="58" t="str">
        <f>IF(ISNA(VLOOKUP(D42,Tableau3[],2,FALSE)),"X",VLOOKUP(D42,Tableau3[],2,FALSE))</f>
        <v>X</v>
      </c>
      <c r="F42" s="99" t="s">
        <v>23</v>
      </c>
      <c r="G42" s="55" t="str">
        <f>IF(ISNA(VLOOKUP(F42,Tableau3[],2,FALSE)),"X",VLOOKUP(F42,Tableau3[],2,FALSE))</f>
        <v>U</v>
      </c>
      <c r="H42" s="108" t="s">
        <v>24</v>
      </c>
      <c r="I42" s="26"/>
      <c r="J42" s="26"/>
      <c r="K42" s="118" t="s">
        <v>29</v>
      </c>
      <c r="L42" s="26"/>
      <c r="M42" s="125" t="s">
        <v>66</v>
      </c>
      <c r="N42" s="137" t="s">
        <v>32</v>
      </c>
      <c r="O42" s="145"/>
      <c r="P42" s="156"/>
      <c r="Q42" s="166">
        <v>6</v>
      </c>
      <c r="R42" s="174" t="s">
        <v>89</v>
      </c>
      <c r="S42" s="23"/>
      <c r="T42" s="188" t="s">
        <v>25</v>
      </c>
      <c r="U42" s="208"/>
      <c r="V42" t="str">
        <f>CONCATENATE(C42,E42,G42,I42,L42,S42)</f>
        <v>MXU</v>
      </c>
      <c r="W42" t="str">
        <f t="shared" si="1"/>
        <v>MU</v>
      </c>
      <c r="X42" s="39" t="str">
        <f>IF(          ISNA(VLOOKUP(MID(W42,2,1),'Garanties par besoin'!$D$2:$F$18,2,FALSE)),
                           IF(ISNA(VLOOKUP(MID(W42,1,1),'Garanties par besoin'!$D$2:$F$18,2,FALSE)),
                            "",
                           VLOOKUP(MID(W42,1,1),'Garanties par besoin'!$D$2:$F$18,2,FALSE)),
                  VLOOKUP(MID(W42,2,1),'Garanties par besoin'!$D$2:$F$18,2,FALSE))</f>
        <v>Matériel</v>
      </c>
      <c r="Y42" s="42" t="str">
        <f>IF(          ISNA(VLOOKUP(MID(W42,2,1),'Garanties par besoin'!$D$2:$F$18,3,FALSE)),
                           IF(ISNA(VLOOKUP(MID(W42,1,1),'Garanties par besoin'!$D$2:$F$18,3,FALSE)),
                            "",
                           VLOOKUP(MID(W42,1,1),'Garanties par besoin'!$D$2:$F$18,3,FALSE)),
                  VLOOKUP(MID(W42,2,1),'Garanties par besoin'!$D$2:$F$18,3,FALSE))</f>
        <v>Travaux (propriétaire des murs)</v>
      </c>
      <c r="Z42" s="44" t="str">
        <f>IF(
                 ISNA(VLOOKUP($Y42,Tableau2[[Sous catégorie culture de la garantie]:[garantie 7]],1+Z$3,FALSE)),
                  "",
                 IF(VLOOKUP($Y42,Tableau2[[Sous catégorie culture de la garantie]:[garantie 7]],1+Z$3,FALSE)="","",
                      VLOOKUP($Y42,Tableau2[[Sous catégorie culture de la garantie]:[garantie 7]],1+Z$3,FALSE)))</f>
        <v>Financement possible sans garantie</v>
      </c>
      <c r="AA42" s="41" t="str">
        <f>IF(
                 ISNA(VLOOKUP($Y42,Tableau2[[Sous catégorie culture de la garantie]:[garantie 7]],1+AA$3,FALSE)),
                  "",
                 IF(VLOOKUP($Y42,Tableau2[[Sous catégorie culture de la garantie]:[garantie 7]],1+AA$3,FALSE)="","",
                      VLOOKUP($Y42,Tableau2[[Sous catégorie culture de la garantie]:[garantie 7]],1+AA$3,FALSE)))</f>
        <v>Caution Possible</v>
      </c>
      <c r="AB42" s="44" t="str">
        <f>IF(
                 ISNA(VLOOKUP($Y42,Tableau2[[Sous catégorie culture de la garantie]:[garantie 7]],1+AB$3,FALSE)),
                  "",
                 IF(VLOOKUP($Y42,Tableau2[[Sous catégorie culture de la garantie]:[garantie 7]],1+AB$3,FALSE)="","",
                      VLOOKUP($Y42,Tableau2[[Sous catégorie culture de la garantie]:[garantie 7]],1+AB$3,FALSE)))</f>
        <v>France Active</v>
      </c>
      <c r="AC42" s="41" t="str">
        <f>IF(
                 ISNA(VLOOKUP($Y42,Tableau2[[Sous catégorie culture de la garantie]:[garantie 7]],1+AC$3,FALSE)),
                  "",
                 IF(VLOOKUP($Y42,Tableau2[[Sous catégorie culture de la garantie]:[garantie 7]],1+AC$3,FALSE)="","",
                      VLOOKUP($Y42,Tableau2[[Sous catégorie culture de la garantie]:[garantie 7]],1+AC$3,FALSE)))</f>
        <v>BPI</v>
      </c>
      <c r="AD42" s="44" t="str">
        <f>IF(
                 ISNA(VLOOKUP($Y42,Tableau2[[Sous catégorie culture de la garantie]:[garantie 7]],1+AD$3,FALSE)),
                  "",
                 IF(VLOOKUP($Y42,Tableau2[[Sous catégorie culture de la garantie]:[garantie 7]],1+AD$3,FALSE)="","",
                      VLOOKUP($Y42,Tableau2[[Sous catégorie culture de la garantie]:[garantie 7]],1+AD$3,FALSE)))</f>
        <v>SIAGI</v>
      </c>
      <c r="AE42" s="41" t="str">
        <f>IF(
                 ISNA(VLOOKUP($Y42,Tableau2[[Sous catégorie culture de la garantie]:[garantie 7]],1+AE$3,FALSE)),
                  "",
                 IF(VLOOKUP($Y42,Tableau2[[Sous catégorie culture de la garantie]:[garantie 7]],1+AE$3,FALSE)="","",
                      VLOOKUP($Y42,Tableau2[[Sous catégorie culture de la garantie]:[garantie 7]],1+AE$3,FALSE)))</f>
        <v>Hypotèque (si travaux)</v>
      </c>
      <c r="AF42" s="41" t="str">
        <f>IF(
                 ISNA(VLOOKUP($Y42,Tableau2[[Sous catégorie culture de la garantie]:[garantie 7]],1+AF$3,FALSE)),
                  "",
                 IF(VLOOKUP($Y42,Tableau2[[Sous catégorie culture de la garantie]:[garantie 7]],1+AF$3,FALSE)="","",
                      VLOOKUP($Y42,Tableau2[[Sous catégorie culture de la garantie]:[garantie 7]],1+AF$3,FALSE)))</f>
        <v/>
      </c>
    </row>
    <row r="43" spans="1:32" ht="15" thickBot="1" x14ac:dyDescent="0.35">
      <c r="A43" s="25">
        <v>2</v>
      </c>
      <c r="B43" s="78" t="s">
        <v>19</v>
      </c>
      <c r="C43" s="52" t="str">
        <f>VLOOKUP(B43,Tableau3[],2,FALSE)</f>
        <v>M</v>
      </c>
      <c r="D43" s="88" t="s">
        <v>28</v>
      </c>
      <c r="E43" s="58" t="str">
        <f>IF(ISNA(VLOOKUP(D43,Tableau3[],2,FALSE)),"X",VLOOKUP(D43,Tableau3[],2,FALSE))</f>
        <v>X</v>
      </c>
      <c r="F43" s="99" t="s">
        <v>23</v>
      </c>
      <c r="G43" s="55" t="str">
        <f>IF(ISNA(VLOOKUP(F43,Tableau3[],2,FALSE)),"X",VLOOKUP(F43,Tableau3[],2,FALSE))</f>
        <v>U</v>
      </c>
      <c r="H43" s="108" t="s">
        <v>24</v>
      </c>
      <c r="I43" s="26"/>
      <c r="J43" s="26"/>
      <c r="K43" s="118" t="s">
        <v>29</v>
      </c>
      <c r="L43" s="26"/>
      <c r="M43" s="125" t="s">
        <v>66</v>
      </c>
      <c r="N43" s="137" t="s">
        <v>32</v>
      </c>
      <c r="O43" s="145"/>
      <c r="P43" s="156"/>
      <c r="Q43" s="166">
        <v>6</v>
      </c>
      <c r="R43" s="174" t="s">
        <v>90</v>
      </c>
      <c r="S43" s="23"/>
      <c r="T43" s="188" t="s">
        <v>25</v>
      </c>
      <c r="U43" s="208"/>
      <c r="V43" t="str">
        <f>CONCATENATE(C43,E43,G43,I43,L43,S43)</f>
        <v>MXU</v>
      </c>
      <c r="W43" t="str">
        <f t="shared" si="1"/>
        <v>MU</v>
      </c>
      <c r="X43" s="39" t="str">
        <f>IF(          ISNA(VLOOKUP(MID(W43,2,1),'Garanties par besoin'!$D$2:$F$18,2,FALSE)),
                           IF(ISNA(VLOOKUP(MID(W43,1,1),'Garanties par besoin'!$D$2:$F$18,2,FALSE)),
                            "",
                           VLOOKUP(MID(W43,1,1),'Garanties par besoin'!$D$2:$F$18,2,FALSE)),
                  VLOOKUP(MID(W43,2,1),'Garanties par besoin'!$D$2:$F$18,2,FALSE))</f>
        <v>Matériel</v>
      </c>
      <c r="Y43" s="42" t="str">
        <f>IF(          ISNA(VLOOKUP(MID(W43,2,1),'Garanties par besoin'!$D$2:$F$18,3,FALSE)),
                           IF(ISNA(VLOOKUP(MID(W43,1,1),'Garanties par besoin'!$D$2:$F$18,3,FALSE)),
                            "",
                           VLOOKUP(MID(W43,1,1),'Garanties par besoin'!$D$2:$F$18,3,FALSE)),
                  VLOOKUP(MID(W43,2,1),'Garanties par besoin'!$D$2:$F$18,3,FALSE))</f>
        <v>Travaux (propriétaire des murs)</v>
      </c>
      <c r="Z43" s="44" t="str">
        <f>IF(
                 ISNA(VLOOKUP($Y43,Tableau2[[Sous catégorie culture de la garantie]:[garantie 7]],1+Z$3,FALSE)),
                  "",
                 IF(VLOOKUP($Y43,Tableau2[[Sous catégorie culture de la garantie]:[garantie 7]],1+Z$3,FALSE)="","",
                      VLOOKUP($Y43,Tableau2[[Sous catégorie culture de la garantie]:[garantie 7]],1+Z$3,FALSE)))</f>
        <v>Financement possible sans garantie</v>
      </c>
      <c r="AA43" s="41" t="str">
        <f>IF(
                 ISNA(VLOOKUP($Y43,Tableau2[[Sous catégorie culture de la garantie]:[garantie 7]],1+AA$3,FALSE)),
                  "",
                 IF(VLOOKUP($Y43,Tableau2[[Sous catégorie culture de la garantie]:[garantie 7]],1+AA$3,FALSE)="","",
                      VLOOKUP($Y43,Tableau2[[Sous catégorie culture de la garantie]:[garantie 7]],1+AA$3,FALSE)))</f>
        <v>Caution Possible</v>
      </c>
      <c r="AB43" s="44" t="str">
        <f>IF(
                 ISNA(VLOOKUP($Y43,Tableau2[[Sous catégorie culture de la garantie]:[garantie 7]],1+AB$3,FALSE)),
                  "",
                 IF(VLOOKUP($Y43,Tableau2[[Sous catégorie culture de la garantie]:[garantie 7]],1+AB$3,FALSE)="","",
                      VLOOKUP($Y43,Tableau2[[Sous catégorie culture de la garantie]:[garantie 7]],1+AB$3,FALSE)))</f>
        <v>France Active</v>
      </c>
      <c r="AC43" s="41" t="str">
        <f>IF(
                 ISNA(VLOOKUP($Y43,Tableau2[[Sous catégorie culture de la garantie]:[garantie 7]],1+AC$3,FALSE)),
                  "",
                 IF(VLOOKUP($Y43,Tableau2[[Sous catégorie culture de la garantie]:[garantie 7]],1+AC$3,FALSE)="","",
                      VLOOKUP($Y43,Tableau2[[Sous catégorie culture de la garantie]:[garantie 7]],1+AC$3,FALSE)))</f>
        <v>BPI</v>
      </c>
      <c r="AD43" s="44" t="str">
        <f>IF(
                 ISNA(VLOOKUP($Y43,Tableau2[[Sous catégorie culture de la garantie]:[garantie 7]],1+AD$3,FALSE)),
                  "",
                 IF(VLOOKUP($Y43,Tableau2[[Sous catégorie culture de la garantie]:[garantie 7]],1+AD$3,FALSE)="","",
                      VLOOKUP($Y43,Tableau2[[Sous catégorie culture de la garantie]:[garantie 7]],1+AD$3,FALSE)))</f>
        <v>SIAGI</v>
      </c>
      <c r="AE43" s="41" t="str">
        <f>IF(
                 ISNA(VLOOKUP($Y43,Tableau2[[Sous catégorie culture de la garantie]:[garantie 7]],1+AE$3,FALSE)),
                  "",
                 IF(VLOOKUP($Y43,Tableau2[[Sous catégorie culture de la garantie]:[garantie 7]],1+AE$3,FALSE)="","",
                      VLOOKUP($Y43,Tableau2[[Sous catégorie culture de la garantie]:[garantie 7]],1+AE$3,FALSE)))</f>
        <v>Hypotèque (si travaux)</v>
      </c>
      <c r="AF43" s="41" t="str">
        <f>IF(
                 ISNA(VLOOKUP($Y43,Tableau2[[Sous catégorie culture de la garantie]:[garantie 7]],1+AF$3,FALSE)),
                  "",
                 IF(VLOOKUP($Y43,Tableau2[[Sous catégorie culture de la garantie]:[garantie 7]],1+AF$3,FALSE)="","",
                      VLOOKUP($Y43,Tableau2[[Sous catégorie culture de la garantie]:[garantie 7]],1+AF$3,FALSE)))</f>
        <v/>
      </c>
    </row>
    <row r="44" spans="1:32" ht="15" thickBot="1" x14ac:dyDescent="0.35">
      <c r="A44" s="25">
        <v>2</v>
      </c>
      <c r="B44" s="78" t="s">
        <v>19</v>
      </c>
      <c r="C44" s="52" t="str">
        <f>VLOOKUP(B44,Tableau3[],2,FALSE)</f>
        <v>M</v>
      </c>
      <c r="D44" s="88" t="s">
        <v>28</v>
      </c>
      <c r="E44" s="58" t="str">
        <f>IF(ISNA(VLOOKUP(D44,Tableau3[],2,FALSE)),"X",VLOOKUP(D44,Tableau3[],2,FALSE))</f>
        <v>X</v>
      </c>
      <c r="F44" s="99" t="s">
        <v>23</v>
      </c>
      <c r="G44" s="55" t="str">
        <f>IF(ISNA(VLOOKUP(F44,Tableau3[],2,FALSE)),"X",VLOOKUP(F44,Tableau3[],2,FALSE))</f>
        <v>U</v>
      </c>
      <c r="H44" s="108" t="s">
        <v>24</v>
      </c>
      <c r="I44" s="26"/>
      <c r="J44" s="26"/>
      <c r="K44" s="118" t="s">
        <v>29</v>
      </c>
      <c r="L44" s="26"/>
      <c r="M44" s="125" t="s">
        <v>66</v>
      </c>
      <c r="N44" s="137" t="s">
        <v>32</v>
      </c>
      <c r="O44" s="145"/>
      <c r="P44" s="156"/>
      <c r="Q44" s="166">
        <v>6</v>
      </c>
      <c r="R44" s="174" t="s">
        <v>91</v>
      </c>
      <c r="S44" s="23"/>
      <c r="T44" s="188" t="s">
        <v>25</v>
      </c>
      <c r="U44" s="208"/>
      <c r="V44" t="str">
        <f>CONCATENATE(C44,E44,G44,I44,L44,S44)</f>
        <v>MXU</v>
      </c>
      <c r="W44" t="str">
        <f t="shared" si="1"/>
        <v>MU</v>
      </c>
      <c r="X44" s="39" t="str">
        <f>IF(          ISNA(VLOOKUP(MID(W44,2,1),'Garanties par besoin'!$D$2:$F$18,2,FALSE)),
                           IF(ISNA(VLOOKUP(MID(W44,1,1),'Garanties par besoin'!$D$2:$F$18,2,FALSE)),
                            "",
                           VLOOKUP(MID(W44,1,1),'Garanties par besoin'!$D$2:$F$18,2,FALSE)),
                  VLOOKUP(MID(W44,2,1),'Garanties par besoin'!$D$2:$F$18,2,FALSE))</f>
        <v>Matériel</v>
      </c>
      <c r="Y44" s="42" t="str">
        <f>IF(          ISNA(VLOOKUP(MID(W44,2,1),'Garanties par besoin'!$D$2:$F$18,3,FALSE)),
                           IF(ISNA(VLOOKUP(MID(W44,1,1),'Garanties par besoin'!$D$2:$F$18,3,FALSE)),
                            "",
                           VLOOKUP(MID(W44,1,1),'Garanties par besoin'!$D$2:$F$18,3,FALSE)),
                  VLOOKUP(MID(W44,2,1),'Garanties par besoin'!$D$2:$F$18,3,FALSE))</f>
        <v>Travaux (propriétaire des murs)</v>
      </c>
      <c r="Z44" s="44" t="str">
        <f>IF(
                 ISNA(VLOOKUP($Y44,Tableau2[[Sous catégorie culture de la garantie]:[garantie 7]],1+Z$3,FALSE)),
                  "",
                 IF(VLOOKUP($Y44,Tableau2[[Sous catégorie culture de la garantie]:[garantie 7]],1+Z$3,FALSE)="","",
                      VLOOKUP($Y44,Tableau2[[Sous catégorie culture de la garantie]:[garantie 7]],1+Z$3,FALSE)))</f>
        <v>Financement possible sans garantie</v>
      </c>
      <c r="AA44" s="41" t="str">
        <f>IF(
                 ISNA(VLOOKUP($Y44,Tableau2[[Sous catégorie culture de la garantie]:[garantie 7]],1+AA$3,FALSE)),
                  "",
                 IF(VLOOKUP($Y44,Tableau2[[Sous catégorie culture de la garantie]:[garantie 7]],1+AA$3,FALSE)="","",
                      VLOOKUP($Y44,Tableau2[[Sous catégorie culture de la garantie]:[garantie 7]],1+AA$3,FALSE)))</f>
        <v>Caution Possible</v>
      </c>
      <c r="AB44" s="44" t="str">
        <f>IF(
                 ISNA(VLOOKUP($Y44,Tableau2[[Sous catégorie culture de la garantie]:[garantie 7]],1+AB$3,FALSE)),
                  "",
                 IF(VLOOKUP($Y44,Tableau2[[Sous catégorie culture de la garantie]:[garantie 7]],1+AB$3,FALSE)="","",
                      VLOOKUP($Y44,Tableau2[[Sous catégorie culture de la garantie]:[garantie 7]],1+AB$3,FALSE)))</f>
        <v>France Active</v>
      </c>
      <c r="AC44" s="41" t="str">
        <f>IF(
                 ISNA(VLOOKUP($Y44,Tableau2[[Sous catégorie culture de la garantie]:[garantie 7]],1+AC$3,FALSE)),
                  "",
                 IF(VLOOKUP($Y44,Tableau2[[Sous catégorie culture de la garantie]:[garantie 7]],1+AC$3,FALSE)="","",
                      VLOOKUP($Y44,Tableau2[[Sous catégorie culture de la garantie]:[garantie 7]],1+AC$3,FALSE)))</f>
        <v>BPI</v>
      </c>
      <c r="AD44" s="44" t="str">
        <f>IF(
                 ISNA(VLOOKUP($Y44,Tableau2[[Sous catégorie culture de la garantie]:[garantie 7]],1+AD$3,FALSE)),
                  "",
                 IF(VLOOKUP($Y44,Tableau2[[Sous catégorie culture de la garantie]:[garantie 7]],1+AD$3,FALSE)="","",
                      VLOOKUP($Y44,Tableau2[[Sous catégorie culture de la garantie]:[garantie 7]],1+AD$3,FALSE)))</f>
        <v>SIAGI</v>
      </c>
      <c r="AE44" s="41" t="str">
        <f>IF(
                 ISNA(VLOOKUP($Y44,Tableau2[[Sous catégorie culture de la garantie]:[garantie 7]],1+AE$3,FALSE)),
                  "",
                 IF(VLOOKUP($Y44,Tableau2[[Sous catégorie culture de la garantie]:[garantie 7]],1+AE$3,FALSE)="","",
                      VLOOKUP($Y44,Tableau2[[Sous catégorie culture de la garantie]:[garantie 7]],1+AE$3,FALSE)))</f>
        <v>Hypotèque (si travaux)</v>
      </c>
      <c r="AF44" s="41" t="str">
        <f>IF(
                 ISNA(VLOOKUP($Y44,Tableau2[[Sous catégorie culture de la garantie]:[garantie 7]],1+AF$3,FALSE)),
                  "",
                 IF(VLOOKUP($Y44,Tableau2[[Sous catégorie culture de la garantie]:[garantie 7]],1+AF$3,FALSE)="","",
                      VLOOKUP($Y44,Tableau2[[Sous catégorie culture de la garantie]:[garantie 7]],1+AF$3,FALSE)))</f>
        <v/>
      </c>
    </row>
    <row r="45" spans="1:32" ht="15" thickBot="1" x14ac:dyDescent="0.35">
      <c r="A45" s="14">
        <v>2</v>
      </c>
      <c r="B45" s="76" t="s">
        <v>19</v>
      </c>
      <c r="C45" s="52"/>
      <c r="D45" s="85" t="s">
        <v>28</v>
      </c>
      <c r="E45" s="56"/>
      <c r="F45" s="96" t="s">
        <v>23</v>
      </c>
      <c r="G45" s="55"/>
      <c r="H45" s="105" t="s">
        <v>24</v>
      </c>
      <c r="I45" s="16"/>
      <c r="J45" s="16"/>
      <c r="K45" s="114" t="s">
        <v>29</v>
      </c>
      <c r="L45" s="16"/>
      <c r="M45" s="123" t="s">
        <v>67</v>
      </c>
      <c r="N45" s="130"/>
      <c r="O45" s="140"/>
      <c r="P45" s="150"/>
      <c r="Q45" s="162">
        <v>0</v>
      </c>
      <c r="R45" s="175" t="s">
        <v>125</v>
      </c>
      <c r="S45" s="24"/>
      <c r="T45" s="185"/>
      <c r="U45" s="208"/>
      <c r="V45" t="str">
        <f>CONCATENATE(C45,E45,G45,I45,L45,S45)</f>
        <v/>
      </c>
      <c r="W45" t="str">
        <f t="shared" si="1"/>
        <v/>
      </c>
      <c r="X45" s="39" t="str">
        <f>IF(          ISNA(VLOOKUP(MID(W45,2,1),'Garanties par besoin'!$D$2:$F$18,2,FALSE)),
                           IF(ISNA(VLOOKUP(MID(W45,1,1),'Garanties par besoin'!$D$2:$F$18,2,FALSE)),
                            "",
                           VLOOKUP(MID(W45,1,1),'Garanties par besoin'!$D$2:$F$18,2,FALSE)),
                  VLOOKUP(MID(W45,2,1),'Garanties par besoin'!$D$2:$F$18,2,FALSE))</f>
        <v/>
      </c>
      <c r="Y45" s="42" t="str">
        <f>IF(          ISNA(VLOOKUP(MID(W45,2,1),'Garanties par besoin'!$D$2:$F$18,3,FALSE)),
                           IF(ISNA(VLOOKUP(MID(W45,1,1),'Garanties par besoin'!$D$2:$F$18,3,FALSE)),
                            "",
                           VLOOKUP(MID(W45,1,1),'Garanties par besoin'!$D$2:$F$18,3,FALSE)),
                  VLOOKUP(MID(W45,2,1),'Garanties par besoin'!$D$2:$F$18,3,FALSE))</f>
        <v/>
      </c>
      <c r="Z45" s="44" t="str">
        <f>IF(
                 ISNA(VLOOKUP($Y45,Tableau2[[Sous catégorie culture de la garantie]:[garantie 7]],1+Z$3,FALSE)),
                  "",
                 IF(VLOOKUP($Y45,Tableau2[[Sous catégorie culture de la garantie]:[garantie 7]],1+Z$3,FALSE)="","",
                      VLOOKUP($Y45,Tableau2[[Sous catégorie culture de la garantie]:[garantie 7]],1+Z$3,FALSE)))</f>
        <v/>
      </c>
      <c r="AA45" s="41" t="str">
        <f>IF(
                 ISNA(VLOOKUP($Y45,Tableau2[[Sous catégorie culture de la garantie]:[garantie 7]],1+AA$3,FALSE)),
                  "",
                 IF(VLOOKUP($Y45,Tableau2[[Sous catégorie culture de la garantie]:[garantie 7]],1+AA$3,FALSE)="","",
                      VLOOKUP($Y45,Tableau2[[Sous catégorie culture de la garantie]:[garantie 7]],1+AA$3,FALSE)))</f>
        <v/>
      </c>
      <c r="AB45" s="44" t="str">
        <f>IF(
                 ISNA(VLOOKUP($Y45,Tableau2[[Sous catégorie culture de la garantie]:[garantie 7]],1+AB$3,FALSE)),
                  "",
                 IF(VLOOKUP($Y45,Tableau2[[Sous catégorie culture de la garantie]:[garantie 7]],1+AB$3,FALSE)="","",
                      VLOOKUP($Y45,Tableau2[[Sous catégorie culture de la garantie]:[garantie 7]],1+AB$3,FALSE)))</f>
        <v/>
      </c>
      <c r="AC45" s="41" t="str">
        <f>IF(
                 ISNA(VLOOKUP($Y45,Tableau2[[Sous catégorie culture de la garantie]:[garantie 7]],1+AC$3,FALSE)),
                  "",
                 IF(VLOOKUP($Y45,Tableau2[[Sous catégorie culture de la garantie]:[garantie 7]],1+AC$3,FALSE)="","",
                      VLOOKUP($Y45,Tableau2[[Sous catégorie culture de la garantie]:[garantie 7]],1+AC$3,FALSE)))</f>
        <v/>
      </c>
      <c r="AD45" s="44" t="str">
        <f>IF(
                 ISNA(VLOOKUP($Y45,Tableau2[[Sous catégorie culture de la garantie]:[garantie 7]],1+AD$3,FALSE)),
                  "",
                 IF(VLOOKUP($Y45,Tableau2[[Sous catégorie culture de la garantie]:[garantie 7]],1+AD$3,FALSE)="","",
                      VLOOKUP($Y45,Tableau2[[Sous catégorie culture de la garantie]:[garantie 7]],1+AD$3,FALSE)))</f>
        <v/>
      </c>
      <c r="AE45" s="41" t="str">
        <f>IF(
                 ISNA(VLOOKUP($Y45,Tableau2[[Sous catégorie culture de la garantie]:[garantie 7]],1+AE$3,FALSE)),
                  "",
                 IF(VLOOKUP($Y45,Tableau2[[Sous catégorie culture de la garantie]:[garantie 7]],1+AE$3,FALSE)="","",
                      VLOOKUP($Y45,Tableau2[[Sous catégorie culture de la garantie]:[garantie 7]],1+AE$3,FALSE)))</f>
        <v/>
      </c>
      <c r="AF45" s="41" t="str">
        <f>IF(
                 ISNA(VLOOKUP($Y45,Tableau2[[Sous catégorie culture de la garantie]:[garantie 7]],1+AF$3,FALSE)),
                  "",
                 IF(VLOOKUP($Y45,Tableau2[[Sous catégorie culture de la garantie]:[garantie 7]],1+AF$3,FALSE)="","",
                      VLOOKUP($Y45,Tableau2[[Sous catégorie culture de la garantie]:[garantie 7]],1+AF$3,FALSE)))</f>
        <v/>
      </c>
    </row>
    <row r="46" spans="1:32" ht="15" thickBot="1" x14ac:dyDescent="0.35">
      <c r="A46" s="25">
        <v>2</v>
      </c>
      <c r="B46" s="78" t="s">
        <v>19</v>
      </c>
      <c r="C46" s="52" t="str">
        <f>VLOOKUP(B46,Tableau3[],2,FALSE)</f>
        <v>M</v>
      </c>
      <c r="D46" s="88" t="s">
        <v>28</v>
      </c>
      <c r="E46" s="58" t="str">
        <f>IF(ISNA(VLOOKUP(D46,Tableau3[],2,FALSE)),"X",VLOOKUP(D46,Tableau3[],2,FALSE))</f>
        <v>X</v>
      </c>
      <c r="F46" s="99" t="s">
        <v>23</v>
      </c>
      <c r="G46" s="55" t="str">
        <f>IF(ISNA(VLOOKUP(F46,Tableau3[],2,FALSE)),"X",VLOOKUP(F46,Tableau3[],2,FALSE))</f>
        <v>U</v>
      </c>
      <c r="H46" s="108" t="s">
        <v>26</v>
      </c>
      <c r="I46" s="26"/>
      <c r="J46" s="26"/>
      <c r="K46" s="118" t="s">
        <v>29</v>
      </c>
      <c r="L46" s="26"/>
      <c r="M46" s="125" t="s">
        <v>66</v>
      </c>
      <c r="N46" s="137" t="s">
        <v>32</v>
      </c>
      <c r="O46" s="145"/>
      <c r="P46" s="156"/>
      <c r="Q46" s="166">
        <v>6</v>
      </c>
      <c r="R46" s="174" t="s">
        <v>36</v>
      </c>
      <c r="S46" s="23"/>
      <c r="T46" s="188" t="s">
        <v>25</v>
      </c>
      <c r="U46" s="208"/>
      <c r="V46" t="str">
        <f>CONCATENATE(C46,E46,G46,I46,L46,S46)</f>
        <v>MXU</v>
      </c>
      <c r="W46" t="str">
        <f t="shared" si="1"/>
        <v>MU</v>
      </c>
      <c r="X46" s="39" t="str">
        <f>IF(          ISNA(VLOOKUP(MID(W46,2,1),'Garanties par besoin'!$D$2:$F$18,2,FALSE)),
                           IF(ISNA(VLOOKUP(MID(W46,1,1),'Garanties par besoin'!$D$2:$F$18,2,FALSE)),
                            "",
                           VLOOKUP(MID(W46,1,1),'Garanties par besoin'!$D$2:$F$18,2,FALSE)),
                  VLOOKUP(MID(W46,2,1),'Garanties par besoin'!$D$2:$F$18,2,FALSE))</f>
        <v>Matériel</v>
      </c>
      <c r="Y46" s="42" t="str">
        <f>IF(          ISNA(VLOOKUP(MID(W46,2,1),'Garanties par besoin'!$D$2:$F$18,3,FALSE)),
                           IF(ISNA(VLOOKUP(MID(W46,1,1),'Garanties par besoin'!$D$2:$F$18,3,FALSE)),
                            "",
                           VLOOKUP(MID(W46,1,1),'Garanties par besoin'!$D$2:$F$18,3,FALSE)),
                  VLOOKUP(MID(W46,2,1),'Garanties par besoin'!$D$2:$F$18,3,FALSE))</f>
        <v>Travaux (propriétaire des murs)</v>
      </c>
      <c r="Z46" s="44" t="str">
        <f>IF(
                 ISNA(VLOOKUP($Y46,Tableau2[[Sous catégorie culture de la garantie]:[garantie 7]],1+Z$3,FALSE)),
                  "",
                 IF(VLOOKUP($Y46,Tableau2[[Sous catégorie culture de la garantie]:[garantie 7]],1+Z$3,FALSE)="","",
                      VLOOKUP($Y46,Tableau2[[Sous catégorie culture de la garantie]:[garantie 7]],1+Z$3,FALSE)))</f>
        <v>Financement possible sans garantie</v>
      </c>
      <c r="AA46" s="41" t="str">
        <f>IF(
                 ISNA(VLOOKUP($Y46,Tableau2[[Sous catégorie culture de la garantie]:[garantie 7]],1+AA$3,FALSE)),
                  "",
                 IF(VLOOKUP($Y46,Tableau2[[Sous catégorie culture de la garantie]:[garantie 7]],1+AA$3,FALSE)="","",
                      VLOOKUP($Y46,Tableau2[[Sous catégorie culture de la garantie]:[garantie 7]],1+AA$3,FALSE)))</f>
        <v>Caution Possible</v>
      </c>
      <c r="AB46" s="44" t="str">
        <f>IF(
                 ISNA(VLOOKUP($Y46,Tableau2[[Sous catégorie culture de la garantie]:[garantie 7]],1+AB$3,FALSE)),
                  "",
                 IF(VLOOKUP($Y46,Tableau2[[Sous catégorie culture de la garantie]:[garantie 7]],1+AB$3,FALSE)="","",
                      VLOOKUP($Y46,Tableau2[[Sous catégorie culture de la garantie]:[garantie 7]],1+AB$3,FALSE)))</f>
        <v>France Active</v>
      </c>
      <c r="AC46" s="41" t="str">
        <f>IF(
                 ISNA(VLOOKUP($Y46,Tableau2[[Sous catégorie culture de la garantie]:[garantie 7]],1+AC$3,FALSE)),
                  "",
                 IF(VLOOKUP($Y46,Tableau2[[Sous catégorie culture de la garantie]:[garantie 7]],1+AC$3,FALSE)="","",
                      VLOOKUP($Y46,Tableau2[[Sous catégorie culture de la garantie]:[garantie 7]],1+AC$3,FALSE)))</f>
        <v>BPI</v>
      </c>
      <c r="AD46" s="44" t="str">
        <f>IF(
                 ISNA(VLOOKUP($Y46,Tableau2[[Sous catégorie culture de la garantie]:[garantie 7]],1+AD$3,FALSE)),
                  "",
                 IF(VLOOKUP($Y46,Tableau2[[Sous catégorie culture de la garantie]:[garantie 7]],1+AD$3,FALSE)="","",
                      VLOOKUP($Y46,Tableau2[[Sous catégorie culture de la garantie]:[garantie 7]],1+AD$3,FALSE)))</f>
        <v>SIAGI</v>
      </c>
      <c r="AE46" s="41" t="str">
        <f>IF(
                 ISNA(VLOOKUP($Y46,Tableau2[[Sous catégorie culture de la garantie]:[garantie 7]],1+AE$3,FALSE)),
                  "",
                 IF(VLOOKUP($Y46,Tableau2[[Sous catégorie culture de la garantie]:[garantie 7]],1+AE$3,FALSE)="","",
                      VLOOKUP($Y46,Tableau2[[Sous catégorie culture de la garantie]:[garantie 7]],1+AE$3,FALSE)))</f>
        <v>Hypotèque (si travaux)</v>
      </c>
      <c r="AF46" s="41" t="str">
        <f>IF(
                 ISNA(VLOOKUP($Y46,Tableau2[[Sous catégorie culture de la garantie]:[garantie 7]],1+AF$3,FALSE)),
                  "",
                 IF(VLOOKUP($Y46,Tableau2[[Sous catégorie culture de la garantie]:[garantie 7]],1+AF$3,FALSE)="","",
                      VLOOKUP($Y46,Tableau2[[Sous catégorie culture de la garantie]:[garantie 7]],1+AF$3,FALSE)))</f>
        <v/>
      </c>
    </row>
    <row r="47" spans="1:32" ht="15" thickBot="1" x14ac:dyDescent="0.35">
      <c r="A47" s="25">
        <v>2</v>
      </c>
      <c r="B47" s="78" t="s">
        <v>19</v>
      </c>
      <c r="C47" s="52" t="str">
        <f>VLOOKUP(B47,Tableau3[],2,FALSE)</f>
        <v>M</v>
      </c>
      <c r="D47" s="88" t="s">
        <v>28</v>
      </c>
      <c r="E47" s="58" t="str">
        <f>IF(ISNA(VLOOKUP(D47,Tableau3[],2,FALSE)),"X",VLOOKUP(D47,Tableau3[],2,FALSE))</f>
        <v>X</v>
      </c>
      <c r="F47" s="99" t="s">
        <v>23</v>
      </c>
      <c r="G47" s="55" t="str">
        <f>IF(ISNA(VLOOKUP(F47,Tableau3[],2,FALSE)),"X",VLOOKUP(F47,Tableau3[],2,FALSE))</f>
        <v>U</v>
      </c>
      <c r="H47" s="108" t="s">
        <v>26</v>
      </c>
      <c r="I47" s="26"/>
      <c r="J47" s="26"/>
      <c r="K47" s="118" t="s">
        <v>29</v>
      </c>
      <c r="L47" s="26"/>
      <c r="M47" s="125" t="s">
        <v>66</v>
      </c>
      <c r="N47" s="137" t="s">
        <v>32</v>
      </c>
      <c r="O47" s="145"/>
      <c r="P47" s="156"/>
      <c r="Q47" s="166">
        <v>6</v>
      </c>
      <c r="R47" s="174" t="s">
        <v>87</v>
      </c>
      <c r="S47" s="23"/>
      <c r="T47" s="188" t="s">
        <v>25</v>
      </c>
      <c r="U47" s="208"/>
      <c r="V47" t="str">
        <f>CONCATENATE(C47,E47,G47,I47,L47,S47)</f>
        <v>MXU</v>
      </c>
      <c r="W47" t="str">
        <f t="shared" si="1"/>
        <v>MU</v>
      </c>
      <c r="X47" s="39" t="str">
        <f>IF(          ISNA(VLOOKUP(MID(W47,2,1),'Garanties par besoin'!$D$2:$F$18,2,FALSE)),
                           IF(ISNA(VLOOKUP(MID(W47,1,1),'Garanties par besoin'!$D$2:$F$18,2,FALSE)),
                            "",
                           VLOOKUP(MID(W47,1,1),'Garanties par besoin'!$D$2:$F$18,2,FALSE)),
                  VLOOKUP(MID(W47,2,1),'Garanties par besoin'!$D$2:$F$18,2,FALSE))</f>
        <v>Matériel</v>
      </c>
      <c r="Y47" s="42" t="str">
        <f>IF(          ISNA(VLOOKUP(MID(W47,2,1),'Garanties par besoin'!$D$2:$F$18,3,FALSE)),
                           IF(ISNA(VLOOKUP(MID(W47,1,1),'Garanties par besoin'!$D$2:$F$18,3,FALSE)),
                            "",
                           VLOOKUP(MID(W47,1,1),'Garanties par besoin'!$D$2:$F$18,3,FALSE)),
                  VLOOKUP(MID(W47,2,1),'Garanties par besoin'!$D$2:$F$18,3,FALSE))</f>
        <v>Travaux (propriétaire des murs)</v>
      </c>
      <c r="Z47" s="44" t="str">
        <f>IF(
                 ISNA(VLOOKUP($Y47,Tableau2[[Sous catégorie culture de la garantie]:[garantie 7]],1+Z$3,FALSE)),
                  "",
                 IF(VLOOKUP($Y47,Tableau2[[Sous catégorie culture de la garantie]:[garantie 7]],1+Z$3,FALSE)="","",
                      VLOOKUP($Y47,Tableau2[[Sous catégorie culture de la garantie]:[garantie 7]],1+Z$3,FALSE)))</f>
        <v>Financement possible sans garantie</v>
      </c>
      <c r="AA47" s="41" t="str">
        <f>IF(
                 ISNA(VLOOKUP($Y47,Tableau2[[Sous catégorie culture de la garantie]:[garantie 7]],1+AA$3,FALSE)),
                  "",
                 IF(VLOOKUP($Y47,Tableau2[[Sous catégorie culture de la garantie]:[garantie 7]],1+AA$3,FALSE)="","",
                      VLOOKUP($Y47,Tableau2[[Sous catégorie culture de la garantie]:[garantie 7]],1+AA$3,FALSE)))</f>
        <v>Caution Possible</v>
      </c>
      <c r="AB47" s="44" t="str">
        <f>IF(
                 ISNA(VLOOKUP($Y47,Tableau2[[Sous catégorie culture de la garantie]:[garantie 7]],1+AB$3,FALSE)),
                  "",
                 IF(VLOOKUP($Y47,Tableau2[[Sous catégorie culture de la garantie]:[garantie 7]],1+AB$3,FALSE)="","",
                      VLOOKUP($Y47,Tableau2[[Sous catégorie culture de la garantie]:[garantie 7]],1+AB$3,FALSE)))</f>
        <v>France Active</v>
      </c>
      <c r="AC47" s="41" t="str">
        <f>IF(
                 ISNA(VLOOKUP($Y47,Tableau2[[Sous catégorie culture de la garantie]:[garantie 7]],1+AC$3,FALSE)),
                  "",
                 IF(VLOOKUP($Y47,Tableau2[[Sous catégorie culture de la garantie]:[garantie 7]],1+AC$3,FALSE)="","",
                      VLOOKUP($Y47,Tableau2[[Sous catégorie culture de la garantie]:[garantie 7]],1+AC$3,FALSE)))</f>
        <v>BPI</v>
      </c>
      <c r="AD47" s="44" t="str">
        <f>IF(
                 ISNA(VLOOKUP($Y47,Tableau2[[Sous catégorie culture de la garantie]:[garantie 7]],1+AD$3,FALSE)),
                  "",
                 IF(VLOOKUP($Y47,Tableau2[[Sous catégorie culture de la garantie]:[garantie 7]],1+AD$3,FALSE)="","",
                      VLOOKUP($Y47,Tableau2[[Sous catégorie culture de la garantie]:[garantie 7]],1+AD$3,FALSE)))</f>
        <v>SIAGI</v>
      </c>
      <c r="AE47" s="41" t="str">
        <f>IF(
                 ISNA(VLOOKUP($Y47,Tableau2[[Sous catégorie culture de la garantie]:[garantie 7]],1+AE$3,FALSE)),
                  "",
                 IF(VLOOKUP($Y47,Tableau2[[Sous catégorie culture de la garantie]:[garantie 7]],1+AE$3,FALSE)="","",
                      VLOOKUP($Y47,Tableau2[[Sous catégorie culture de la garantie]:[garantie 7]],1+AE$3,FALSE)))</f>
        <v>Hypotèque (si travaux)</v>
      </c>
      <c r="AF47" s="41" t="str">
        <f>IF(
                 ISNA(VLOOKUP($Y47,Tableau2[[Sous catégorie culture de la garantie]:[garantie 7]],1+AF$3,FALSE)),
                  "",
                 IF(VLOOKUP($Y47,Tableau2[[Sous catégorie culture de la garantie]:[garantie 7]],1+AF$3,FALSE)="","",
                      VLOOKUP($Y47,Tableau2[[Sous catégorie culture de la garantie]:[garantie 7]],1+AF$3,FALSE)))</f>
        <v/>
      </c>
    </row>
    <row r="48" spans="1:32" ht="15" thickBot="1" x14ac:dyDescent="0.35">
      <c r="A48" s="25">
        <v>2</v>
      </c>
      <c r="B48" s="78" t="s">
        <v>19</v>
      </c>
      <c r="C48" s="52" t="str">
        <f>VLOOKUP(B48,Tableau3[],2,FALSE)</f>
        <v>M</v>
      </c>
      <c r="D48" s="88" t="s">
        <v>28</v>
      </c>
      <c r="E48" s="58" t="str">
        <f>IF(ISNA(VLOOKUP(D48,Tableau3[],2,FALSE)),"X",VLOOKUP(D48,Tableau3[],2,FALSE))</f>
        <v>X</v>
      </c>
      <c r="F48" s="99" t="s">
        <v>23</v>
      </c>
      <c r="G48" s="55" t="str">
        <f>IF(ISNA(VLOOKUP(F48,Tableau3[],2,FALSE)),"X",VLOOKUP(F48,Tableau3[],2,FALSE))</f>
        <v>U</v>
      </c>
      <c r="H48" s="108" t="s">
        <v>26</v>
      </c>
      <c r="I48" s="26"/>
      <c r="J48" s="26"/>
      <c r="K48" s="118" t="s">
        <v>29</v>
      </c>
      <c r="L48" s="26"/>
      <c r="M48" s="125" t="s">
        <v>66</v>
      </c>
      <c r="N48" s="137" t="s">
        <v>32</v>
      </c>
      <c r="O48" s="145"/>
      <c r="P48" s="156"/>
      <c r="Q48" s="166">
        <v>6</v>
      </c>
      <c r="R48" s="174" t="s">
        <v>88</v>
      </c>
      <c r="S48" s="23"/>
      <c r="T48" s="188" t="s">
        <v>25</v>
      </c>
      <c r="U48" s="208"/>
      <c r="V48" t="str">
        <f>CONCATENATE(C48,E48,G48,I48,L48,S48)</f>
        <v>MXU</v>
      </c>
      <c r="W48" t="str">
        <f t="shared" si="1"/>
        <v>MU</v>
      </c>
      <c r="X48" s="39" t="str">
        <f>IF(          ISNA(VLOOKUP(MID(W48,2,1),'Garanties par besoin'!$D$2:$F$18,2,FALSE)),
                           IF(ISNA(VLOOKUP(MID(W48,1,1),'Garanties par besoin'!$D$2:$F$18,2,FALSE)),
                            "",
                           VLOOKUP(MID(W48,1,1),'Garanties par besoin'!$D$2:$F$18,2,FALSE)),
                  VLOOKUP(MID(W48,2,1),'Garanties par besoin'!$D$2:$F$18,2,FALSE))</f>
        <v>Matériel</v>
      </c>
      <c r="Y48" s="42" t="str">
        <f>IF(          ISNA(VLOOKUP(MID(W48,2,1),'Garanties par besoin'!$D$2:$F$18,3,FALSE)),
                           IF(ISNA(VLOOKUP(MID(W48,1,1),'Garanties par besoin'!$D$2:$F$18,3,FALSE)),
                            "",
                           VLOOKUP(MID(W48,1,1),'Garanties par besoin'!$D$2:$F$18,3,FALSE)),
                  VLOOKUP(MID(W48,2,1),'Garanties par besoin'!$D$2:$F$18,3,FALSE))</f>
        <v>Travaux (propriétaire des murs)</v>
      </c>
      <c r="Z48" s="44" t="str">
        <f>IF(
                 ISNA(VLOOKUP($Y48,Tableau2[[Sous catégorie culture de la garantie]:[garantie 7]],1+Z$3,FALSE)),
                  "",
                 IF(VLOOKUP($Y48,Tableau2[[Sous catégorie culture de la garantie]:[garantie 7]],1+Z$3,FALSE)="","",
                      VLOOKUP($Y48,Tableau2[[Sous catégorie culture de la garantie]:[garantie 7]],1+Z$3,FALSE)))</f>
        <v>Financement possible sans garantie</v>
      </c>
      <c r="AA48" s="41" t="str">
        <f>IF(
                 ISNA(VLOOKUP($Y48,Tableau2[[Sous catégorie culture de la garantie]:[garantie 7]],1+AA$3,FALSE)),
                  "",
                 IF(VLOOKUP($Y48,Tableau2[[Sous catégorie culture de la garantie]:[garantie 7]],1+AA$3,FALSE)="","",
                      VLOOKUP($Y48,Tableau2[[Sous catégorie culture de la garantie]:[garantie 7]],1+AA$3,FALSE)))</f>
        <v>Caution Possible</v>
      </c>
      <c r="AB48" s="44" t="str">
        <f>IF(
                 ISNA(VLOOKUP($Y48,Tableau2[[Sous catégorie culture de la garantie]:[garantie 7]],1+AB$3,FALSE)),
                  "",
                 IF(VLOOKUP($Y48,Tableau2[[Sous catégorie culture de la garantie]:[garantie 7]],1+AB$3,FALSE)="","",
                      VLOOKUP($Y48,Tableau2[[Sous catégorie culture de la garantie]:[garantie 7]],1+AB$3,FALSE)))</f>
        <v>France Active</v>
      </c>
      <c r="AC48" s="41" t="str">
        <f>IF(
                 ISNA(VLOOKUP($Y48,Tableau2[[Sous catégorie culture de la garantie]:[garantie 7]],1+AC$3,FALSE)),
                  "",
                 IF(VLOOKUP($Y48,Tableau2[[Sous catégorie culture de la garantie]:[garantie 7]],1+AC$3,FALSE)="","",
                      VLOOKUP($Y48,Tableau2[[Sous catégorie culture de la garantie]:[garantie 7]],1+AC$3,FALSE)))</f>
        <v>BPI</v>
      </c>
      <c r="AD48" s="44" t="str">
        <f>IF(
                 ISNA(VLOOKUP($Y48,Tableau2[[Sous catégorie culture de la garantie]:[garantie 7]],1+AD$3,FALSE)),
                  "",
                 IF(VLOOKUP($Y48,Tableau2[[Sous catégorie culture de la garantie]:[garantie 7]],1+AD$3,FALSE)="","",
                      VLOOKUP($Y48,Tableau2[[Sous catégorie culture de la garantie]:[garantie 7]],1+AD$3,FALSE)))</f>
        <v>SIAGI</v>
      </c>
      <c r="AE48" s="41" t="str">
        <f>IF(
                 ISNA(VLOOKUP($Y48,Tableau2[[Sous catégorie culture de la garantie]:[garantie 7]],1+AE$3,FALSE)),
                  "",
                 IF(VLOOKUP($Y48,Tableau2[[Sous catégorie culture de la garantie]:[garantie 7]],1+AE$3,FALSE)="","",
                      VLOOKUP($Y48,Tableau2[[Sous catégorie culture de la garantie]:[garantie 7]],1+AE$3,FALSE)))</f>
        <v>Hypotèque (si travaux)</v>
      </c>
      <c r="AF48" s="41" t="str">
        <f>IF(
                 ISNA(VLOOKUP($Y48,Tableau2[[Sous catégorie culture de la garantie]:[garantie 7]],1+AF$3,FALSE)),
                  "",
                 IF(VLOOKUP($Y48,Tableau2[[Sous catégorie culture de la garantie]:[garantie 7]],1+AF$3,FALSE)="","",
                      VLOOKUP($Y48,Tableau2[[Sous catégorie culture de la garantie]:[garantie 7]],1+AF$3,FALSE)))</f>
        <v/>
      </c>
    </row>
    <row r="49" spans="1:32" ht="15" thickBot="1" x14ac:dyDescent="0.35">
      <c r="A49" s="25">
        <v>2</v>
      </c>
      <c r="B49" s="78" t="s">
        <v>19</v>
      </c>
      <c r="C49" s="52" t="str">
        <f>VLOOKUP(B49,Tableau3[],2,FALSE)</f>
        <v>M</v>
      </c>
      <c r="D49" s="88" t="s">
        <v>28</v>
      </c>
      <c r="E49" s="58" t="str">
        <f>IF(ISNA(VLOOKUP(D49,Tableau3[],2,FALSE)),"X",VLOOKUP(D49,Tableau3[],2,FALSE))</f>
        <v>X</v>
      </c>
      <c r="F49" s="99" t="s">
        <v>23</v>
      </c>
      <c r="G49" s="55" t="str">
        <f>IF(ISNA(VLOOKUP(F49,Tableau3[],2,FALSE)),"X",VLOOKUP(F49,Tableau3[],2,FALSE))</f>
        <v>U</v>
      </c>
      <c r="H49" s="108" t="s">
        <v>26</v>
      </c>
      <c r="I49" s="26"/>
      <c r="J49" s="26"/>
      <c r="K49" s="118" t="s">
        <v>29</v>
      </c>
      <c r="L49" s="26"/>
      <c r="M49" s="125" t="s">
        <v>66</v>
      </c>
      <c r="N49" s="137" t="s">
        <v>32</v>
      </c>
      <c r="O49" s="145"/>
      <c r="P49" s="156"/>
      <c r="Q49" s="166">
        <v>6</v>
      </c>
      <c r="R49" s="174" t="s">
        <v>89</v>
      </c>
      <c r="S49" s="23"/>
      <c r="T49" s="188" t="s">
        <v>25</v>
      </c>
      <c r="U49" s="208"/>
      <c r="V49" t="str">
        <f>CONCATENATE(C49,E49,G49,I49,L49,S49)</f>
        <v>MXU</v>
      </c>
      <c r="W49" t="str">
        <f t="shared" si="1"/>
        <v>MU</v>
      </c>
      <c r="X49" s="39" t="str">
        <f>IF(          ISNA(VLOOKUP(MID(W49,2,1),'Garanties par besoin'!$D$2:$F$18,2,FALSE)),
                           IF(ISNA(VLOOKUP(MID(W49,1,1),'Garanties par besoin'!$D$2:$F$18,2,FALSE)),
                            "",
                           VLOOKUP(MID(W49,1,1),'Garanties par besoin'!$D$2:$F$18,2,FALSE)),
                  VLOOKUP(MID(W49,2,1),'Garanties par besoin'!$D$2:$F$18,2,FALSE))</f>
        <v>Matériel</v>
      </c>
      <c r="Y49" s="42" t="str">
        <f>IF(          ISNA(VLOOKUP(MID(W49,2,1),'Garanties par besoin'!$D$2:$F$18,3,FALSE)),
                           IF(ISNA(VLOOKUP(MID(W49,1,1),'Garanties par besoin'!$D$2:$F$18,3,FALSE)),
                            "",
                           VLOOKUP(MID(W49,1,1),'Garanties par besoin'!$D$2:$F$18,3,FALSE)),
                  VLOOKUP(MID(W49,2,1),'Garanties par besoin'!$D$2:$F$18,3,FALSE))</f>
        <v>Travaux (propriétaire des murs)</v>
      </c>
      <c r="Z49" s="44" t="str">
        <f>IF(
                 ISNA(VLOOKUP($Y49,Tableau2[[Sous catégorie culture de la garantie]:[garantie 7]],1+Z$3,FALSE)),
                  "",
                 IF(VLOOKUP($Y49,Tableau2[[Sous catégorie culture de la garantie]:[garantie 7]],1+Z$3,FALSE)="","",
                      VLOOKUP($Y49,Tableau2[[Sous catégorie culture de la garantie]:[garantie 7]],1+Z$3,FALSE)))</f>
        <v>Financement possible sans garantie</v>
      </c>
      <c r="AA49" s="41" t="str">
        <f>IF(
                 ISNA(VLOOKUP($Y49,Tableau2[[Sous catégorie culture de la garantie]:[garantie 7]],1+AA$3,FALSE)),
                  "",
                 IF(VLOOKUP($Y49,Tableau2[[Sous catégorie culture de la garantie]:[garantie 7]],1+AA$3,FALSE)="","",
                      VLOOKUP($Y49,Tableau2[[Sous catégorie culture de la garantie]:[garantie 7]],1+AA$3,FALSE)))</f>
        <v>Caution Possible</v>
      </c>
      <c r="AB49" s="44" t="str">
        <f>IF(
                 ISNA(VLOOKUP($Y49,Tableau2[[Sous catégorie culture de la garantie]:[garantie 7]],1+AB$3,FALSE)),
                  "",
                 IF(VLOOKUP($Y49,Tableau2[[Sous catégorie culture de la garantie]:[garantie 7]],1+AB$3,FALSE)="","",
                      VLOOKUP($Y49,Tableau2[[Sous catégorie culture de la garantie]:[garantie 7]],1+AB$3,FALSE)))</f>
        <v>France Active</v>
      </c>
      <c r="AC49" s="41" t="str">
        <f>IF(
                 ISNA(VLOOKUP($Y49,Tableau2[[Sous catégorie culture de la garantie]:[garantie 7]],1+AC$3,FALSE)),
                  "",
                 IF(VLOOKUP($Y49,Tableau2[[Sous catégorie culture de la garantie]:[garantie 7]],1+AC$3,FALSE)="","",
                      VLOOKUP($Y49,Tableau2[[Sous catégorie culture de la garantie]:[garantie 7]],1+AC$3,FALSE)))</f>
        <v>BPI</v>
      </c>
      <c r="AD49" s="44" t="str">
        <f>IF(
                 ISNA(VLOOKUP($Y49,Tableau2[[Sous catégorie culture de la garantie]:[garantie 7]],1+AD$3,FALSE)),
                  "",
                 IF(VLOOKUP($Y49,Tableau2[[Sous catégorie culture de la garantie]:[garantie 7]],1+AD$3,FALSE)="","",
                      VLOOKUP($Y49,Tableau2[[Sous catégorie culture de la garantie]:[garantie 7]],1+AD$3,FALSE)))</f>
        <v>SIAGI</v>
      </c>
      <c r="AE49" s="41" t="str">
        <f>IF(
                 ISNA(VLOOKUP($Y49,Tableau2[[Sous catégorie culture de la garantie]:[garantie 7]],1+AE$3,FALSE)),
                  "",
                 IF(VLOOKUP($Y49,Tableau2[[Sous catégorie culture de la garantie]:[garantie 7]],1+AE$3,FALSE)="","",
                      VLOOKUP($Y49,Tableau2[[Sous catégorie culture de la garantie]:[garantie 7]],1+AE$3,FALSE)))</f>
        <v>Hypotèque (si travaux)</v>
      </c>
      <c r="AF49" s="41" t="str">
        <f>IF(
                 ISNA(VLOOKUP($Y49,Tableau2[[Sous catégorie culture de la garantie]:[garantie 7]],1+AF$3,FALSE)),
                  "",
                 IF(VLOOKUP($Y49,Tableau2[[Sous catégorie culture de la garantie]:[garantie 7]],1+AF$3,FALSE)="","",
                      VLOOKUP($Y49,Tableau2[[Sous catégorie culture de la garantie]:[garantie 7]],1+AF$3,FALSE)))</f>
        <v/>
      </c>
    </row>
    <row r="50" spans="1:32" ht="15" thickBot="1" x14ac:dyDescent="0.35">
      <c r="A50" s="25">
        <v>2</v>
      </c>
      <c r="B50" s="78" t="s">
        <v>19</v>
      </c>
      <c r="C50" s="52" t="str">
        <f>VLOOKUP(B50,Tableau3[],2,FALSE)</f>
        <v>M</v>
      </c>
      <c r="D50" s="88" t="s">
        <v>28</v>
      </c>
      <c r="E50" s="58" t="str">
        <f>IF(ISNA(VLOOKUP(D50,Tableau3[],2,FALSE)),"X",VLOOKUP(D50,Tableau3[],2,FALSE))</f>
        <v>X</v>
      </c>
      <c r="F50" s="99" t="s">
        <v>23</v>
      </c>
      <c r="G50" s="55" t="str">
        <f>IF(ISNA(VLOOKUP(F50,Tableau3[],2,FALSE)),"X",VLOOKUP(F50,Tableau3[],2,FALSE))</f>
        <v>U</v>
      </c>
      <c r="H50" s="108" t="s">
        <v>26</v>
      </c>
      <c r="I50" s="26"/>
      <c r="J50" s="26"/>
      <c r="K50" s="118" t="s">
        <v>29</v>
      </c>
      <c r="L50" s="26"/>
      <c r="M50" s="125" t="s">
        <v>66</v>
      </c>
      <c r="N50" s="137" t="s">
        <v>32</v>
      </c>
      <c r="O50" s="145"/>
      <c r="P50" s="156"/>
      <c r="Q50" s="166">
        <v>6</v>
      </c>
      <c r="R50" s="174" t="s">
        <v>90</v>
      </c>
      <c r="S50" s="23"/>
      <c r="T50" s="188" t="s">
        <v>25</v>
      </c>
      <c r="U50" s="208"/>
      <c r="V50" t="str">
        <f>CONCATENATE(C50,E50,G50,I50,L50,S50)</f>
        <v>MXU</v>
      </c>
      <c r="W50" t="str">
        <f t="shared" si="1"/>
        <v>MU</v>
      </c>
      <c r="X50" s="39" t="str">
        <f>IF(          ISNA(VLOOKUP(MID(W50,2,1),'Garanties par besoin'!$D$2:$F$18,2,FALSE)),
                           IF(ISNA(VLOOKUP(MID(W50,1,1),'Garanties par besoin'!$D$2:$F$18,2,FALSE)),
                            "",
                           VLOOKUP(MID(W50,1,1),'Garanties par besoin'!$D$2:$F$18,2,FALSE)),
                  VLOOKUP(MID(W50,2,1),'Garanties par besoin'!$D$2:$F$18,2,FALSE))</f>
        <v>Matériel</v>
      </c>
      <c r="Y50" s="42" t="str">
        <f>IF(          ISNA(VLOOKUP(MID(W50,2,1),'Garanties par besoin'!$D$2:$F$18,3,FALSE)),
                           IF(ISNA(VLOOKUP(MID(W50,1,1),'Garanties par besoin'!$D$2:$F$18,3,FALSE)),
                            "",
                           VLOOKUP(MID(W50,1,1),'Garanties par besoin'!$D$2:$F$18,3,FALSE)),
                  VLOOKUP(MID(W50,2,1),'Garanties par besoin'!$D$2:$F$18,3,FALSE))</f>
        <v>Travaux (propriétaire des murs)</v>
      </c>
      <c r="Z50" s="44" t="str">
        <f>IF(
                 ISNA(VLOOKUP($Y50,Tableau2[[Sous catégorie culture de la garantie]:[garantie 7]],1+Z$3,FALSE)),
                  "",
                 IF(VLOOKUP($Y50,Tableau2[[Sous catégorie culture de la garantie]:[garantie 7]],1+Z$3,FALSE)="","",
                      VLOOKUP($Y50,Tableau2[[Sous catégorie culture de la garantie]:[garantie 7]],1+Z$3,FALSE)))</f>
        <v>Financement possible sans garantie</v>
      </c>
      <c r="AA50" s="41" t="str">
        <f>IF(
                 ISNA(VLOOKUP($Y50,Tableau2[[Sous catégorie culture de la garantie]:[garantie 7]],1+AA$3,FALSE)),
                  "",
                 IF(VLOOKUP($Y50,Tableau2[[Sous catégorie culture de la garantie]:[garantie 7]],1+AA$3,FALSE)="","",
                      VLOOKUP($Y50,Tableau2[[Sous catégorie culture de la garantie]:[garantie 7]],1+AA$3,FALSE)))</f>
        <v>Caution Possible</v>
      </c>
      <c r="AB50" s="44" t="str">
        <f>IF(
                 ISNA(VLOOKUP($Y50,Tableau2[[Sous catégorie culture de la garantie]:[garantie 7]],1+AB$3,FALSE)),
                  "",
                 IF(VLOOKUP($Y50,Tableau2[[Sous catégorie culture de la garantie]:[garantie 7]],1+AB$3,FALSE)="","",
                      VLOOKUP($Y50,Tableau2[[Sous catégorie culture de la garantie]:[garantie 7]],1+AB$3,FALSE)))</f>
        <v>France Active</v>
      </c>
      <c r="AC50" s="41" t="str">
        <f>IF(
                 ISNA(VLOOKUP($Y50,Tableau2[[Sous catégorie culture de la garantie]:[garantie 7]],1+AC$3,FALSE)),
                  "",
                 IF(VLOOKUP($Y50,Tableau2[[Sous catégorie culture de la garantie]:[garantie 7]],1+AC$3,FALSE)="","",
                      VLOOKUP($Y50,Tableau2[[Sous catégorie culture de la garantie]:[garantie 7]],1+AC$3,FALSE)))</f>
        <v>BPI</v>
      </c>
      <c r="AD50" s="44" t="str">
        <f>IF(
                 ISNA(VLOOKUP($Y50,Tableau2[[Sous catégorie culture de la garantie]:[garantie 7]],1+AD$3,FALSE)),
                  "",
                 IF(VLOOKUP($Y50,Tableau2[[Sous catégorie culture de la garantie]:[garantie 7]],1+AD$3,FALSE)="","",
                      VLOOKUP($Y50,Tableau2[[Sous catégorie culture de la garantie]:[garantie 7]],1+AD$3,FALSE)))</f>
        <v>SIAGI</v>
      </c>
      <c r="AE50" s="41" t="str">
        <f>IF(
                 ISNA(VLOOKUP($Y50,Tableau2[[Sous catégorie culture de la garantie]:[garantie 7]],1+AE$3,FALSE)),
                  "",
                 IF(VLOOKUP($Y50,Tableau2[[Sous catégorie culture de la garantie]:[garantie 7]],1+AE$3,FALSE)="","",
                      VLOOKUP($Y50,Tableau2[[Sous catégorie culture de la garantie]:[garantie 7]],1+AE$3,FALSE)))</f>
        <v>Hypotèque (si travaux)</v>
      </c>
      <c r="AF50" s="41" t="str">
        <f>IF(
                 ISNA(VLOOKUP($Y50,Tableau2[[Sous catégorie culture de la garantie]:[garantie 7]],1+AF$3,FALSE)),
                  "",
                 IF(VLOOKUP($Y50,Tableau2[[Sous catégorie culture de la garantie]:[garantie 7]],1+AF$3,FALSE)="","",
                      VLOOKUP($Y50,Tableau2[[Sous catégorie culture de la garantie]:[garantie 7]],1+AF$3,FALSE)))</f>
        <v/>
      </c>
    </row>
    <row r="51" spans="1:32" ht="15" thickBot="1" x14ac:dyDescent="0.35">
      <c r="A51" s="25">
        <v>2</v>
      </c>
      <c r="B51" s="78" t="s">
        <v>19</v>
      </c>
      <c r="C51" s="52" t="str">
        <f>VLOOKUP(B51,Tableau3[],2,FALSE)</f>
        <v>M</v>
      </c>
      <c r="D51" s="88" t="s">
        <v>28</v>
      </c>
      <c r="E51" s="58" t="str">
        <f>IF(ISNA(VLOOKUP(D51,Tableau3[],2,FALSE)),"X",VLOOKUP(D51,Tableau3[],2,FALSE))</f>
        <v>X</v>
      </c>
      <c r="F51" s="99" t="s">
        <v>23</v>
      </c>
      <c r="G51" s="55" t="str">
        <f>IF(ISNA(VLOOKUP(F51,Tableau3[],2,FALSE)),"X",VLOOKUP(F51,Tableau3[],2,FALSE))</f>
        <v>U</v>
      </c>
      <c r="H51" s="108" t="s">
        <v>26</v>
      </c>
      <c r="I51" s="26"/>
      <c r="J51" s="26"/>
      <c r="K51" s="118" t="s">
        <v>29</v>
      </c>
      <c r="L51" s="26"/>
      <c r="M51" s="125" t="s">
        <v>66</v>
      </c>
      <c r="N51" s="137" t="s">
        <v>32</v>
      </c>
      <c r="O51" s="145"/>
      <c r="P51" s="156"/>
      <c r="Q51" s="166">
        <v>6</v>
      </c>
      <c r="R51" s="174" t="s">
        <v>91</v>
      </c>
      <c r="S51" s="23"/>
      <c r="T51" s="188" t="s">
        <v>25</v>
      </c>
      <c r="U51" s="208"/>
      <c r="V51" t="str">
        <f>CONCATENATE(C51,E51,G51,I51,L51,S51)</f>
        <v>MXU</v>
      </c>
      <c r="W51" t="str">
        <f t="shared" si="1"/>
        <v>MU</v>
      </c>
      <c r="X51" s="39" t="str">
        <f>IF(          ISNA(VLOOKUP(MID(W51,2,1),'Garanties par besoin'!$D$2:$F$18,2,FALSE)),
                           IF(ISNA(VLOOKUP(MID(W51,1,1),'Garanties par besoin'!$D$2:$F$18,2,FALSE)),
                            "",
                           VLOOKUP(MID(W51,1,1),'Garanties par besoin'!$D$2:$F$18,2,FALSE)),
                  VLOOKUP(MID(W51,2,1),'Garanties par besoin'!$D$2:$F$18,2,FALSE))</f>
        <v>Matériel</v>
      </c>
      <c r="Y51" s="42" t="str">
        <f>IF(          ISNA(VLOOKUP(MID(W51,2,1),'Garanties par besoin'!$D$2:$F$18,3,FALSE)),
                           IF(ISNA(VLOOKUP(MID(W51,1,1),'Garanties par besoin'!$D$2:$F$18,3,FALSE)),
                            "",
                           VLOOKUP(MID(W51,1,1),'Garanties par besoin'!$D$2:$F$18,3,FALSE)),
                  VLOOKUP(MID(W51,2,1),'Garanties par besoin'!$D$2:$F$18,3,FALSE))</f>
        <v>Travaux (propriétaire des murs)</v>
      </c>
      <c r="Z51" s="44" t="str">
        <f>IF(
                 ISNA(VLOOKUP($Y51,Tableau2[[Sous catégorie culture de la garantie]:[garantie 7]],1+Z$3,FALSE)),
                  "",
                 IF(VLOOKUP($Y51,Tableau2[[Sous catégorie culture de la garantie]:[garantie 7]],1+Z$3,FALSE)="","",
                      VLOOKUP($Y51,Tableau2[[Sous catégorie culture de la garantie]:[garantie 7]],1+Z$3,FALSE)))</f>
        <v>Financement possible sans garantie</v>
      </c>
      <c r="AA51" s="41" t="str">
        <f>IF(
                 ISNA(VLOOKUP($Y51,Tableau2[[Sous catégorie culture de la garantie]:[garantie 7]],1+AA$3,FALSE)),
                  "",
                 IF(VLOOKUP($Y51,Tableau2[[Sous catégorie culture de la garantie]:[garantie 7]],1+AA$3,FALSE)="","",
                      VLOOKUP($Y51,Tableau2[[Sous catégorie culture de la garantie]:[garantie 7]],1+AA$3,FALSE)))</f>
        <v>Caution Possible</v>
      </c>
      <c r="AB51" s="44" t="str">
        <f>IF(
                 ISNA(VLOOKUP($Y51,Tableau2[[Sous catégorie culture de la garantie]:[garantie 7]],1+AB$3,FALSE)),
                  "",
                 IF(VLOOKUP($Y51,Tableau2[[Sous catégorie culture de la garantie]:[garantie 7]],1+AB$3,FALSE)="","",
                      VLOOKUP($Y51,Tableau2[[Sous catégorie culture de la garantie]:[garantie 7]],1+AB$3,FALSE)))</f>
        <v>France Active</v>
      </c>
      <c r="AC51" s="41" t="str">
        <f>IF(
                 ISNA(VLOOKUP($Y51,Tableau2[[Sous catégorie culture de la garantie]:[garantie 7]],1+AC$3,FALSE)),
                  "",
                 IF(VLOOKUP($Y51,Tableau2[[Sous catégorie culture de la garantie]:[garantie 7]],1+AC$3,FALSE)="","",
                      VLOOKUP($Y51,Tableau2[[Sous catégorie culture de la garantie]:[garantie 7]],1+AC$3,FALSE)))</f>
        <v>BPI</v>
      </c>
      <c r="AD51" s="44" t="str">
        <f>IF(
                 ISNA(VLOOKUP($Y51,Tableau2[[Sous catégorie culture de la garantie]:[garantie 7]],1+AD$3,FALSE)),
                  "",
                 IF(VLOOKUP($Y51,Tableau2[[Sous catégorie culture de la garantie]:[garantie 7]],1+AD$3,FALSE)="","",
                      VLOOKUP($Y51,Tableau2[[Sous catégorie culture de la garantie]:[garantie 7]],1+AD$3,FALSE)))</f>
        <v>SIAGI</v>
      </c>
      <c r="AE51" s="41" t="str">
        <f>IF(
                 ISNA(VLOOKUP($Y51,Tableau2[[Sous catégorie culture de la garantie]:[garantie 7]],1+AE$3,FALSE)),
                  "",
                 IF(VLOOKUP($Y51,Tableau2[[Sous catégorie culture de la garantie]:[garantie 7]],1+AE$3,FALSE)="","",
                      VLOOKUP($Y51,Tableau2[[Sous catégorie culture de la garantie]:[garantie 7]],1+AE$3,FALSE)))</f>
        <v>Hypotèque (si travaux)</v>
      </c>
      <c r="AF51" s="41" t="str">
        <f>IF(
                 ISNA(VLOOKUP($Y51,Tableau2[[Sous catégorie culture de la garantie]:[garantie 7]],1+AF$3,FALSE)),
                  "",
                 IF(VLOOKUP($Y51,Tableau2[[Sous catégorie culture de la garantie]:[garantie 7]],1+AF$3,FALSE)="","",
                      VLOOKUP($Y51,Tableau2[[Sous catégorie culture de la garantie]:[garantie 7]],1+AF$3,FALSE)))</f>
        <v/>
      </c>
    </row>
    <row r="52" spans="1:32" ht="15" thickBot="1" x14ac:dyDescent="0.35">
      <c r="A52" s="14">
        <v>2</v>
      </c>
      <c r="B52" s="76" t="s">
        <v>19</v>
      </c>
      <c r="C52" s="52"/>
      <c r="D52" s="85" t="s">
        <v>28</v>
      </c>
      <c r="E52" s="56"/>
      <c r="F52" s="96" t="s">
        <v>23</v>
      </c>
      <c r="G52" s="55"/>
      <c r="H52" s="105" t="s">
        <v>26</v>
      </c>
      <c r="I52" s="16"/>
      <c r="J52" s="16"/>
      <c r="K52" s="114" t="s">
        <v>29</v>
      </c>
      <c r="L52" s="16"/>
      <c r="M52" s="123" t="s">
        <v>67</v>
      </c>
      <c r="N52" s="130"/>
      <c r="O52" s="140"/>
      <c r="P52" s="150"/>
      <c r="Q52" s="162">
        <v>0</v>
      </c>
      <c r="R52" s="175" t="s">
        <v>125</v>
      </c>
      <c r="S52" s="24"/>
      <c r="T52" s="185"/>
      <c r="U52" s="208"/>
      <c r="V52" t="str">
        <f>CONCATENATE(C52,E52,G52,I52,L52,S52)</f>
        <v/>
      </c>
      <c r="W52" t="str">
        <f t="shared" si="1"/>
        <v/>
      </c>
      <c r="X52" s="39" t="str">
        <f>IF(          ISNA(VLOOKUP(MID(W52,2,1),'Garanties par besoin'!$D$2:$F$18,2,FALSE)),
                           IF(ISNA(VLOOKUP(MID(W52,1,1),'Garanties par besoin'!$D$2:$F$18,2,FALSE)),
                            "",
                           VLOOKUP(MID(W52,1,1),'Garanties par besoin'!$D$2:$F$18,2,FALSE)),
                  VLOOKUP(MID(W52,2,1),'Garanties par besoin'!$D$2:$F$18,2,FALSE))</f>
        <v/>
      </c>
      <c r="Y52" s="42" t="str">
        <f>IF(          ISNA(VLOOKUP(MID(W52,2,1),'Garanties par besoin'!$D$2:$F$18,3,FALSE)),
                           IF(ISNA(VLOOKUP(MID(W52,1,1),'Garanties par besoin'!$D$2:$F$18,3,FALSE)),
                            "",
                           VLOOKUP(MID(W52,1,1),'Garanties par besoin'!$D$2:$F$18,3,FALSE)),
                  VLOOKUP(MID(W52,2,1),'Garanties par besoin'!$D$2:$F$18,3,FALSE))</f>
        <v/>
      </c>
      <c r="Z52" s="44" t="str">
        <f>IF(
                 ISNA(VLOOKUP($Y52,Tableau2[[Sous catégorie culture de la garantie]:[garantie 7]],1+Z$3,FALSE)),
                  "",
                 IF(VLOOKUP($Y52,Tableau2[[Sous catégorie culture de la garantie]:[garantie 7]],1+Z$3,FALSE)="","",
                      VLOOKUP($Y52,Tableau2[[Sous catégorie culture de la garantie]:[garantie 7]],1+Z$3,FALSE)))</f>
        <v/>
      </c>
      <c r="AA52" s="41" t="str">
        <f>IF(
                 ISNA(VLOOKUP($Y52,Tableau2[[Sous catégorie culture de la garantie]:[garantie 7]],1+AA$3,FALSE)),
                  "",
                 IF(VLOOKUP($Y52,Tableau2[[Sous catégorie culture de la garantie]:[garantie 7]],1+AA$3,FALSE)="","",
                      VLOOKUP($Y52,Tableau2[[Sous catégorie culture de la garantie]:[garantie 7]],1+AA$3,FALSE)))</f>
        <v/>
      </c>
      <c r="AB52" s="44" t="str">
        <f>IF(
                 ISNA(VLOOKUP($Y52,Tableau2[[Sous catégorie culture de la garantie]:[garantie 7]],1+AB$3,FALSE)),
                  "",
                 IF(VLOOKUP($Y52,Tableau2[[Sous catégorie culture de la garantie]:[garantie 7]],1+AB$3,FALSE)="","",
                      VLOOKUP($Y52,Tableau2[[Sous catégorie culture de la garantie]:[garantie 7]],1+AB$3,FALSE)))</f>
        <v/>
      </c>
      <c r="AC52" s="41" t="str">
        <f>IF(
                 ISNA(VLOOKUP($Y52,Tableau2[[Sous catégorie culture de la garantie]:[garantie 7]],1+AC$3,FALSE)),
                  "",
                 IF(VLOOKUP($Y52,Tableau2[[Sous catégorie culture de la garantie]:[garantie 7]],1+AC$3,FALSE)="","",
                      VLOOKUP($Y52,Tableau2[[Sous catégorie culture de la garantie]:[garantie 7]],1+AC$3,FALSE)))</f>
        <v/>
      </c>
      <c r="AD52" s="44" t="str">
        <f>IF(
                 ISNA(VLOOKUP($Y52,Tableau2[[Sous catégorie culture de la garantie]:[garantie 7]],1+AD$3,FALSE)),
                  "",
                 IF(VLOOKUP($Y52,Tableau2[[Sous catégorie culture de la garantie]:[garantie 7]],1+AD$3,FALSE)="","",
                      VLOOKUP($Y52,Tableau2[[Sous catégorie culture de la garantie]:[garantie 7]],1+AD$3,FALSE)))</f>
        <v/>
      </c>
      <c r="AE52" s="41" t="str">
        <f>IF(
                 ISNA(VLOOKUP($Y52,Tableau2[[Sous catégorie culture de la garantie]:[garantie 7]],1+AE$3,FALSE)),
                  "",
                 IF(VLOOKUP($Y52,Tableau2[[Sous catégorie culture de la garantie]:[garantie 7]],1+AE$3,FALSE)="","",
                      VLOOKUP($Y52,Tableau2[[Sous catégorie culture de la garantie]:[garantie 7]],1+AE$3,FALSE)))</f>
        <v/>
      </c>
      <c r="AF52" s="41" t="str">
        <f>IF(
                 ISNA(VLOOKUP($Y52,Tableau2[[Sous catégorie culture de la garantie]:[garantie 7]],1+AF$3,FALSE)),
                  "",
                 IF(VLOOKUP($Y52,Tableau2[[Sous catégorie culture de la garantie]:[garantie 7]],1+AF$3,FALSE)="","",
                      VLOOKUP($Y52,Tableau2[[Sous catégorie culture de la garantie]:[garantie 7]],1+AF$3,FALSE)))</f>
        <v/>
      </c>
    </row>
    <row r="53" spans="1:32" ht="15" thickBot="1" x14ac:dyDescent="0.35">
      <c r="A53" s="25">
        <v>2</v>
      </c>
      <c r="B53" s="78" t="s">
        <v>19</v>
      </c>
      <c r="C53" s="52" t="str">
        <f>VLOOKUP(B53,Tableau3[],2,FALSE)</f>
        <v>M</v>
      </c>
      <c r="D53" s="88" t="s">
        <v>28</v>
      </c>
      <c r="E53" s="58" t="str">
        <f>IF(ISNA(VLOOKUP(D53,Tableau3[],2,FALSE)),"X",VLOOKUP(D53,Tableau3[],2,FALSE))</f>
        <v>X</v>
      </c>
      <c r="F53" s="99" t="s">
        <v>212</v>
      </c>
      <c r="G53" s="55" t="str">
        <f>IF(ISNA(VLOOKUP(F53,Tableau3[],2,FALSE)),"X",VLOOKUP(F53,Tableau3[],2,FALSE))</f>
        <v>L</v>
      </c>
      <c r="H53" s="108" t="s">
        <v>24</v>
      </c>
      <c r="I53" s="26"/>
      <c r="J53" s="26"/>
      <c r="K53" s="118" t="s">
        <v>29</v>
      </c>
      <c r="L53" s="26"/>
      <c r="M53" s="125" t="s">
        <v>66</v>
      </c>
      <c r="N53" s="137" t="s">
        <v>32</v>
      </c>
      <c r="O53" s="145"/>
      <c r="P53" s="156"/>
      <c r="Q53" s="166">
        <v>6</v>
      </c>
      <c r="R53" s="174" t="s">
        <v>36</v>
      </c>
      <c r="S53" s="23"/>
      <c r="T53" s="188" t="s">
        <v>25</v>
      </c>
      <c r="U53" s="208"/>
      <c r="V53" t="str">
        <f>CONCATENATE(C53,E53,G53,I53,L53,S53)</f>
        <v>MXL</v>
      </c>
      <c r="W53" t="str">
        <f t="shared" si="1"/>
        <v>ML</v>
      </c>
      <c r="X53" s="39" t="str">
        <f>IF(          ISNA(VLOOKUP(MID(W53,2,1),'Garanties par besoin'!$D$2:$F$18,2,FALSE)),
                           IF(ISNA(VLOOKUP(MID(W53,1,1),'Garanties par besoin'!$D$2:$F$18,2,FALSE)),
                            "",
                           VLOOKUP(MID(W53,1,1),'Garanties par besoin'!$D$2:$F$18,2,FALSE)),
                  VLOOKUP(MID(W53,2,1),'Garanties par besoin'!$D$2:$F$18,2,FALSE))</f>
        <v>Matériel</v>
      </c>
      <c r="Y53" s="42" t="str">
        <f>IF(          ISNA(VLOOKUP(MID(W53,2,1),'Garanties par besoin'!$D$2:$F$18,3,FALSE)),
                           IF(ISNA(VLOOKUP(MID(W53,1,1),'Garanties par besoin'!$D$2:$F$18,3,FALSE)),
                            "",
                           VLOOKUP(MID(W53,1,1),'Garanties par besoin'!$D$2:$F$18,3,FALSE)),
                  VLOOKUP(MID(W53,2,1),'Garanties par besoin'!$D$2:$F$18,3,FALSE))</f>
        <v>Travaux (non propriétaire des murs)</v>
      </c>
      <c r="Z53" s="44" t="str">
        <f>IF(
                 ISNA(VLOOKUP($Y53,Tableau2[[Sous catégorie culture de la garantie]:[garantie 7]],1+Z$3,FALSE)),
                  "",
                 IF(VLOOKUP($Y53,Tableau2[[Sous catégorie culture de la garantie]:[garantie 7]],1+Z$3,FALSE)="","",
                      VLOOKUP($Y53,Tableau2[[Sous catégorie culture de la garantie]:[garantie 7]],1+Z$3,FALSE)))</f>
        <v>Financement possible sans garantie</v>
      </c>
      <c r="AA53" s="41" t="str">
        <f>IF(
                 ISNA(VLOOKUP($Y53,Tableau2[[Sous catégorie culture de la garantie]:[garantie 7]],1+AA$3,FALSE)),
                  "",
                 IF(VLOOKUP($Y53,Tableau2[[Sous catégorie culture de la garantie]:[garantie 7]],1+AA$3,FALSE)="","",
                      VLOOKUP($Y53,Tableau2[[Sous catégorie culture de la garantie]:[garantie 7]],1+AA$3,FALSE)))</f>
        <v>Caution Possible</v>
      </c>
      <c r="AB53" s="44" t="str">
        <f>IF(
                 ISNA(VLOOKUP($Y53,Tableau2[[Sous catégorie culture de la garantie]:[garantie 7]],1+AB$3,FALSE)),
                  "",
                 IF(VLOOKUP($Y53,Tableau2[[Sous catégorie culture de la garantie]:[garantie 7]],1+AB$3,FALSE)="","",
                      VLOOKUP($Y53,Tableau2[[Sous catégorie culture de la garantie]:[garantie 7]],1+AB$3,FALSE)))</f>
        <v>Nantissement de fonds de Commerce</v>
      </c>
      <c r="AC53" s="41" t="str">
        <f>IF(
                 ISNA(VLOOKUP($Y53,Tableau2[[Sous catégorie culture de la garantie]:[garantie 7]],1+AC$3,FALSE)),
                  "",
                 IF(VLOOKUP($Y53,Tableau2[[Sous catégorie culture de la garantie]:[garantie 7]],1+AC$3,FALSE)="","",
                      VLOOKUP($Y53,Tableau2[[Sous catégorie culture de la garantie]:[garantie 7]],1+AC$3,FALSE)))</f>
        <v>France Active</v>
      </c>
      <c r="AD53" s="44" t="str">
        <f>IF(
                 ISNA(VLOOKUP($Y53,Tableau2[[Sous catégorie culture de la garantie]:[garantie 7]],1+AD$3,FALSE)),
                  "",
                 IF(VLOOKUP($Y53,Tableau2[[Sous catégorie culture de la garantie]:[garantie 7]],1+AD$3,FALSE)="","",
                      VLOOKUP($Y53,Tableau2[[Sous catégorie culture de la garantie]:[garantie 7]],1+AD$3,FALSE)))</f>
        <v>BPI</v>
      </c>
      <c r="AE53" s="41" t="str">
        <f>IF(
                 ISNA(VLOOKUP($Y53,Tableau2[[Sous catégorie culture de la garantie]:[garantie 7]],1+AE$3,FALSE)),
                  "",
                 IF(VLOOKUP($Y53,Tableau2[[Sous catégorie culture de la garantie]:[garantie 7]],1+AE$3,FALSE)="","",
                      VLOOKUP($Y53,Tableau2[[Sous catégorie culture de la garantie]:[garantie 7]],1+AE$3,FALSE)))</f>
        <v>SIAGI</v>
      </c>
      <c r="AF53" s="41" t="str">
        <f>IF(
                 ISNA(VLOOKUP($Y53,Tableau2[[Sous catégorie culture de la garantie]:[garantie 7]],1+AF$3,FALSE)),
                  "",
                 IF(VLOOKUP($Y53,Tableau2[[Sous catégorie culture de la garantie]:[garantie 7]],1+AF$3,FALSE)="","",
                      VLOOKUP($Y53,Tableau2[[Sous catégorie culture de la garantie]:[garantie 7]],1+AF$3,FALSE)))</f>
        <v/>
      </c>
    </row>
    <row r="54" spans="1:32" ht="15" thickBot="1" x14ac:dyDescent="0.35">
      <c r="A54" s="25">
        <v>2</v>
      </c>
      <c r="B54" s="78" t="s">
        <v>19</v>
      </c>
      <c r="C54" s="52" t="str">
        <f>VLOOKUP(B54,Tableau3[],2,FALSE)</f>
        <v>M</v>
      </c>
      <c r="D54" s="88" t="s">
        <v>28</v>
      </c>
      <c r="E54" s="58" t="str">
        <f>IF(ISNA(VLOOKUP(D54,Tableau3[],2,FALSE)),"X",VLOOKUP(D54,Tableau3[],2,FALSE))</f>
        <v>X</v>
      </c>
      <c r="F54" s="99" t="s">
        <v>212</v>
      </c>
      <c r="G54" s="55" t="str">
        <f>IF(ISNA(VLOOKUP(F54,Tableau3[],2,FALSE)),"X",VLOOKUP(F54,Tableau3[],2,FALSE))</f>
        <v>L</v>
      </c>
      <c r="H54" s="108" t="s">
        <v>24</v>
      </c>
      <c r="I54" s="26"/>
      <c r="J54" s="26"/>
      <c r="K54" s="118" t="s">
        <v>29</v>
      </c>
      <c r="L54" s="26"/>
      <c r="M54" s="125" t="s">
        <v>66</v>
      </c>
      <c r="N54" s="137" t="s">
        <v>32</v>
      </c>
      <c r="O54" s="145"/>
      <c r="P54" s="156"/>
      <c r="Q54" s="166">
        <v>6</v>
      </c>
      <c r="R54" s="174" t="s">
        <v>87</v>
      </c>
      <c r="S54" s="23"/>
      <c r="T54" s="188" t="s">
        <v>25</v>
      </c>
      <c r="U54" s="208"/>
      <c r="V54" t="str">
        <f>CONCATENATE(C54,E54,G54,I54,L54,S54)</f>
        <v>MXL</v>
      </c>
      <c r="W54" t="str">
        <f t="shared" si="1"/>
        <v>ML</v>
      </c>
      <c r="X54" s="39" t="str">
        <f>IF(          ISNA(VLOOKUP(MID(W54,2,1),'Garanties par besoin'!$D$2:$F$18,2,FALSE)),
                           IF(ISNA(VLOOKUP(MID(W54,1,1),'Garanties par besoin'!$D$2:$F$18,2,FALSE)),
                            "",
                           VLOOKUP(MID(W54,1,1),'Garanties par besoin'!$D$2:$F$18,2,FALSE)),
                  VLOOKUP(MID(W54,2,1),'Garanties par besoin'!$D$2:$F$18,2,FALSE))</f>
        <v>Matériel</v>
      </c>
      <c r="Y54" s="42" t="str">
        <f>IF(          ISNA(VLOOKUP(MID(W54,2,1),'Garanties par besoin'!$D$2:$F$18,3,FALSE)),
                           IF(ISNA(VLOOKUP(MID(W54,1,1),'Garanties par besoin'!$D$2:$F$18,3,FALSE)),
                            "",
                           VLOOKUP(MID(W54,1,1),'Garanties par besoin'!$D$2:$F$18,3,FALSE)),
                  VLOOKUP(MID(W54,2,1),'Garanties par besoin'!$D$2:$F$18,3,FALSE))</f>
        <v>Travaux (non propriétaire des murs)</v>
      </c>
      <c r="Z54" s="44" t="str">
        <f>IF(
                 ISNA(VLOOKUP($Y54,Tableau2[[Sous catégorie culture de la garantie]:[garantie 7]],1+Z$3,FALSE)),
                  "",
                 IF(VLOOKUP($Y54,Tableau2[[Sous catégorie culture de la garantie]:[garantie 7]],1+Z$3,FALSE)="","",
                      VLOOKUP($Y54,Tableau2[[Sous catégorie culture de la garantie]:[garantie 7]],1+Z$3,FALSE)))</f>
        <v>Financement possible sans garantie</v>
      </c>
      <c r="AA54" s="41" t="str">
        <f>IF(
                 ISNA(VLOOKUP($Y54,Tableau2[[Sous catégorie culture de la garantie]:[garantie 7]],1+AA$3,FALSE)),
                  "",
                 IF(VLOOKUP($Y54,Tableau2[[Sous catégorie culture de la garantie]:[garantie 7]],1+AA$3,FALSE)="","",
                      VLOOKUP($Y54,Tableau2[[Sous catégorie culture de la garantie]:[garantie 7]],1+AA$3,FALSE)))</f>
        <v>Caution Possible</v>
      </c>
      <c r="AB54" s="44" t="str">
        <f>IF(
                 ISNA(VLOOKUP($Y54,Tableau2[[Sous catégorie culture de la garantie]:[garantie 7]],1+AB$3,FALSE)),
                  "",
                 IF(VLOOKUP($Y54,Tableau2[[Sous catégorie culture de la garantie]:[garantie 7]],1+AB$3,FALSE)="","",
                      VLOOKUP($Y54,Tableau2[[Sous catégorie culture de la garantie]:[garantie 7]],1+AB$3,FALSE)))</f>
        <v>Nantissement de fonds de Commerce</v>
      </c>
      <c r="AC54" s="41" t="str">
        <f>IF(
                 ISNA(VLOOKUP($Y54,Tableau2[[Sous catégorie culture de la garantie]:[garantie 7]],1+AC$3,FALSE)),
                  "",
                 IF(VLOOKUP($Y54,Tableau2[[Sous catégorie culture de la garantie]:[garantie 7]],1+AC$3,FALSE)="","",
                      VLOOKUP($Y54,Tableau2[[Sous catégorie culture de la garantie]:[garantie 7]],1+AC$3,FALSE)))</f>
        <v>France Active</v>
      </c>
      <c r="AD54" s="44" t="str">
        <f>IF(
                 ISNA(VLOOKUP($Y54,Tableau2[[Sous catégorie culture de la garantie]:[garantie 7]],1+AD$3,FALSE)),
                  "",
                 IF(VLOOKUP($Y54,Tableau2[[Sous catégorie culture de la garantie]:[garantie 7]],1+AD$3,FALSE)="","",
                      VLOOKUP($Y54,Tableau2[[Sous catégorie culture de la garantie]:[garantie 7]],1+AD$3,FALSE)))</f>
        <v>BPI</v>
      </c>
      <c r="AE54" s="41" t="str">
        <f>IF(
                 ISNA(VLOOKUP($Y54,Tableau2[[Sous catégorie culture de la garantie]:[garantie 7]],1+AE$3,FALSE)),
                  "",
                 IF(VLOOKUP($Y54,Tableau2[[Sous catégorie culture de la garantie]:[garantie 7]],1+AE$3,FALSE)="","",
                      VLOOKUP($Y54,Tableau2[[Sous catégorie culture de la garantie]:[garantie 7]],1+AE$3,FALSE)))</f>
        <v>SIAGI</v>
      </c>
      <c r="AF54" s="41" t="str">
        <f>IF(
                 ISNA(VLOOKUP($Y54,Tableau2[[Sous catégorie culture de la garantie]:[garantie 7]],1+AF$3,FALSE)),
                  "",
                 IF(VLOOKUP($Y54,Tableau2[[Sous catégorie culture de la garantie]:[garantie 7]],1+AF$3,FALSE)="","",
                      VLOOKUP($Y54,Tableau2[[Sous catégorie culture de la garantie]:[garantie 7]],1+AF$3,FALSE)))</f>
        <v/>
      </c>
    </row>
    <row r="55" spans="1:32" ht="15" thickBot="1" x14ac:dyDescent="0.35">
      <c r="A55" s="25">
        <v>2</v>
      </c>
      <c r="B55" s="78" t="s">
        <v>19</v>
      </c>
      <c r="C55" s="52" t="str">
        <f>VLOOKUP(B55,Tableau3[],2,FALSE)</f>
        <v>M</v>
      </c>
      <c r="D55" s="88" t="s">
        <v>28</v>
      </c>
      <c r="E55" s="58" t="str">
        <f>IF(ISNA(VLOOKUP(D55,Tableau3[],2,FALSE)),"X",VLOOKUP(D55,Tableau3[],2,FALSE))</f>
        <v>X</v>
      </c>
      <c r="F55" s="99" t="s">
        <v>212</v>
      </c>
      <c r="G55" s="55" t="str">
        <f>IF(ISNA(VLOOKUP(F55,Tableau3[],2,FALSE)),"X",VLOOKUP(F55,Tableau3[],2,FALSE))</f>
        <v>L</v>
      </c>
      <c r="H55" s="108" t="s">
        <v>24</v>
      </c>
      <c r="I55" s="26"/>
      <c r="J55" s="26"/>
      <c r="K55" s="118" t="s">
        <v>29</v>
      </c>
      <c r="L55" s="26"/>
      <c r="M55" s="125" t="s">
        <v>66</v>
      </c>
      <c r="N55" s="137" t="s">
        <v>32</v>
      </c>
      <c r="O55" s="145"/>
      <c r="P55" s="156"/>
      <c r="Q55" s="166">
        <v>6</v>
      </c>
      <c r="R55" s="174" t="s">
        <v>88</v>
      </c>
      <c r="S55" s="23"/>
      <c r="T55" s="188" t="s">
        <v>25</v>
      </c>
      <c r="U55" s="208"/>
      <c r="V55" t="str">
        <f>CONCATENATE(C55,E55,G55,I55,L55,S55)</f>
        <v>MXL</v>
      </c>
      <c r="W55" t="str">
        <f t="shared" si="1"/>
        <v>ML</v>
      </c>
      <c r="X55" s="39" t="str">
        <f>IF(          ISNA(VLOOKUP(MID(W55,2,1),'Garanties par besoin'!$D$2:$F$18,2,FALSE)),
                           IF(ISNA(VLOOKUP(MID(W55,1,1),'Garanties par besoin'!$D$2:$F$18,2,FALSE)),
                            "",
                           VLOOKUP(MID(W55,1,1),'Garanties par besoin'!$D$2:$F$18,2,FALSE)),
                  VLOOKUP(MID(W55,2,1),'Garanties par besoin'!$D$2:$F$18,2,FALSE))</f>
        <v>Matériel</v>
      </c>
      <c r="Y55" s="42" t="str">
        <f>IF(          ISNA(VLOOKUP(MID(W55,2,1),'Garanties par besoin'!$D$2:$F$18,3,FALSE)),
                           IF(ISNA(VLOOKUP(MID(W55,1,1),'Garanties par besoin'!$D$2:$F$18,3,FALSE)),
                            "",
                           VLOOKUP(MID(W55,1,1),'Garanties par besoin'!$D$2:$F$18,3,FALSE)),
                  VLOOKUP(MID(W55,2,1),'Garanties par besoin'!$D$2:$F$18,3,FALSE))</f>
        <v>Travaux (non propriétaire des murs)</v>
      </c>
      <c r="Z55" s="44" t="str">
        <f>IF(
                 ISNA(VLOOKUP($Y55,Tableau2[[Sous catégorie culture de la garantie]:[garantie 7]],1+Z$3,FALSE)),
                  "",
                 IF(VLOOKUP($Y55,Tableau2[[Sous catégorie culture de la garantie]:[garantie 7]],1+Z$3,FALSE)="","",
                      VLOOKUP($Y55,Tableau2[[Sous catégorie culture de la garantie]:[garantie 7]],1+Z$3,FALSE)))</f>
        <v>Financement possible sans garantie</v>
      </c>
      <c r="AA55" s="41" t="str">
        <f>IF(
                 ISNA(VLOOKUP($Y55,Tableau2[[Sous catégorie culture de la garantie]:[garantie 7]],1+AA$3,FALSE)),
                  "",
                 IF(VLOOKUP($Y55,Tableau2[[Sous catégorie culture de la garantie]:[garantie 7]],1+AA$3,FALSE)="","",
                      VLOOKUP($Y55,Tableau2[[Sous catégorie culture de la garantie]:[garantie 7]],1+AA$3,FALSE)))</f>
        <v>Caution Possible</v>
      </c>
      <c r="AB55" s="44" t="str">
        <f>IF(
                 ISNA(VLOOKUP($Y55,Tableau2[[Sous catégorie culture de la garantie]:[garantie 7]],1+AB$3,FALSE)),
                  "",
                 IF(VLOOKUP($Y55,Tableau2[[Sous catégorie culture de la garantie]:[garantie 7]],1+AB$3,FALSE)="","",
                      VLOOKUP($Y55,Tableau2[[Sous catégorie culture de la garantie]:[garantie 7]],1+AB$3,FALSE)))</f>
        <v>Nantissement de fonds de Commerce</v>
      </c>
      <c r="AC55" s="41" t="str">
        <f>IF(
                 ISNA(VLOOKUP($Y55,Tableau2[[Sous catégorie culture de la garantie]:[garantie 7]],1+AC$3,FALSE)),
                  "",
                 IF(VLOOKUP($Y55,Tableau2[[Sous catégorie culture de la garantie]:[garantie 7]],1+AC$3,FALSE)="","",
                      VLOOKUP($Y55,Tableau2[[Sous catégorie culture de la garantie]:[garantie 7]],1+AC$3,FALSE)))</f>
        <v>France Active</v>
      </c>
      <c r="AD55" s="44" t="str">
        <f>IF(
                 ISNA(VLOOKUP($Y55,Tableau2[[Sous catégorie culture de la garantie]:[garantie 7]],1+AD$3,FALSE)),
                  "",
                 IF(VLOOKUP($Y55,Tableau2[[Sous catégorie culture de la garantie]:[garantie 7]],1+AD$3,FALSE)="","",
                      VLOOKUP($Y55,Tableau2[[Sous catégorie culture de la garantie]:[garantie 7]],1+AD$3,FALSE)))</f>
        <v>BPI</v>
      </c>
      <c r="AE55" s="41" t="str">
        <f>IF(
                 ISNA(VLOOKUP($Y55,Tableau2[[Sous catégorie culture de la garantie]:[garantie 7]],1+AE$3,FALSE)),
                  "",
                 IF(VLOOKUP($Y55,Tableau2[[Sous catégorie culture de la garantie]:[garantie 7]],1+AE$3,FALSE)="","",
                      VLOOKUP($Y55,Tableau2[[Sous catégorie culture de la garantie]:[garantie 7]],1+AE$3,FALSE)))</f>
        <v>SIAGI</v>
      </c>
      <c r="AF55" s="41" t="str">
        <f>IF(
                 ISNA(VLOOKUP($Y55,Tableau2[[Sous catégorie culture de la garantie]:[garantie 7]],1+AF$3,FALSE)),
                  "",
                 IF(VLOOKUP($Y55,Tableau2[[Sous catégorie culture de la garantie]:[garantie 7]],1+AF$3,FALSE)="","",
                      VLOOKUP($Y55,Tableau2[[Sous catégorie culture de la garantie]:[garantie 7]],1+AF$3,FALSE)))</f>
        <v/>
      </c>
    </row>
    <row r="56" spans="1:32" ht="15" thickBot="1" x14ac:dyDescent="0.35">
      <c r="A56" s="25">
        <v>2</v>
      </c>
      <c r="B56" s="78" t="s">
        <v>19</v>
      </c>
      <c r="C56" s="52" t="str">
        <f>VLOOKUP(B56,Tableau3[],2,FALSE)</f>
        <v>M</v>
      </c>
      <c r="D56" s="88" t="s">
        <v>28</v>
      </c>
      <c r="E56" s="58" t="str">
        <f>IF(ISNA(VLOOKUP(D56,Tableau3[],2,FALSE)),"X",VLOOKUP(D56,Tableau3[],2,FALSE))</f>
        <v>X</v>
      </c>
      <c r="F56" s="99" t="s">
        <v>212</v>
      </c>
      <c r="G56" s="55" t="str">
        <f>IF(ISNA(VLOOKUP(F56,Tableau3[],2,FALSE)),"X",VLOOKUP(F56,Tableau3[],2,FALSE))</f>
        <v>L</v>
      </c>
      <c r="H56" s="108" t="s">
        <v>24</v>
      </c>
      <c r="I56" s="26"/>
      <c r="J56" s="26"/>
      <c r="K56" s="118" t="s">
        <v>29</v>
      </c>
      <c r="L56" s="26"/>
      <c r="M56" s="125" t="s">
        <v>66</v>
      </c>
      <c r="N56" s="137" t="s">
        <v>32</v>
      </c>
      <c r="O56" s="145"/>
      <c r="P56" s="156"/>
      <c r="Q56" s="166">
        <v>6</v>
      </c>
      <c r="R56" s="174" t="s">
        <v>89</v>
      </c>
      <c r="S56" s="23"/>
      <c r="T56" s="188" t="s">
        <v>25</v>
      </c>
      <c r="U56" s="208"/>
      <c r="V56" t="str">
        <f>CONCATENATE(C56,E56,G56,I56,L56,S56)</f>
        <v>MXL</v>
      </c>
      <c r="W56" t="str">
        <f t="shared" si="1"/>
        <v>ML</v>
      </c>
      <c r="X56" s="39" t="str">
        <f>IF(          ISNA(VLOOKUP(MID(W56,2,1),'Garanties par besoin'!$D$2:$F$18,2,FALSE)),
                           IF(ISNA(VLOOKUP(MID(W56,1,1),'Garanties par besoin'!$D$2:$F$18,2,FALSE)),
                            "",
                           VLOOKUP(MID(W56,1,1),'Garanties par besoin'!$D$2:$F$18,2,FALSE)),
                  VLOOKUP(MID(W56,2,1),'Garanties par besoin'!$D$2:$F$18,2,FALSE))</f>
        <v>Matériel</v>
      </c>
      <c r="Y56" s="42" t="str">
        <f>IF(          ISNA(VLOOKUP(MID(W56,2,1),'Garanties par besoin'!$D$2:$F$18,3,FALSE)),
                           IF(ISNA(VLOOKUP(MID(W56,1,1),'Garanties par besoin'!$D$2:$F$18,3,FALSE)),
                            "",
                           VLOOKUP(MID(W56,1,1),'Garanties par besoin'!$D$2:$F$18,3,FALSE)),
                  VLOOKUP(MID(W56,2,1),'Garanties par besoin'!$D$2:$F$18,3,FALSE))</f>
        <v>Travaux (non propriétaire des murs)</v>
      </c>
      <c r="Z56" s="44" t="str">
        <f>IF(
                 ISNA(VLOOKUP($Y56,Tableau2[[Sous catégorie culture de la garantie]:[garantie 7]],1+Z$3,FALSE)),
                  "",
                 IF(VLOOKUP($Y56,Tableau2[[Sous catégorie culture de la garantie]:[garantie 7]],1+Z$3,FALSE)="","",
                      VLOOKUP($Y56,Tableau2[[Sous catégorie culture de la garantie]:[garantie 7]],1+Z$3,FALSE)))</f>
        <v>Financement possible sans garantie</v>
      </c>
      <c r="AA56" s="41" t="str">
        <f>IF(
                 ISNA(VLOOKUP($Y56,Tableau2[[Sous catégorie culture de la garantie]:[garantie 7]],1+AA$3,FALSE)),
                  "",
                 IF(VLOOKUP($Y56,Tableau2[[Sous catégorie culture de la garantie]:[garantie 7]],1+AA$3,FALSE)="","",
                      VLOOKUP($Y56,Tableau2[[Sous catégorie culture de la garantie]:[garantie 7]],1+AA$3,FALSE)))</f>
        <v>Caution Possible</v>
      </c>
      <c r="AB56" s="44" t="str">
        <f>IF(
                 ISNA(VLOOKUP($Y56,Tableau2[[Sous catégorie culture de la garantie]:[garantie 7]],1+AB$3,FALSE)),
                  "",
                 IF(VLOOKUP($Y56,Tableau2[[Sous catégorie culture de la garantie]:[garantie 7]],1+AB$3,FALSE)="","",
                      VLOOKUP($Y56,Tableau2[[Sous catégorie culture de la garantie]:[garantie 7]],1+AB$3,FALSE)))</f>
        <v>Nantissement de fonds de Commerce</v>
      </c>
      <c r="AC56" s="41" t="str">
        <f>IF(
                 ISNA(VLOOKUP($Y56,Tableau2[[Sous catégorie culture de la garantie]:[garantie 7]],1+AC$3,FALSE)),
                  "",
                 IF(VLOOKUP($Y56,Tableau2[[Sous catégorie culture de la garantie]:[garantie 7]],1+AC$3,FALSE)="","",
                      VLOOKUP($Y56,Tableau2[[Sous catégorie culture de la garantie]:[garantie 7]],1+AC$3,FALSE)))</f>
        <v>France Active</v>
      </c>
      <c r="AD56" s="44" t="str">
        <f>IF(
                 ISNA(VLOOKUP($Y56,Tableau2[[Sous catégorie culture de la garantie]:[garantie 7]],1+AD$3,FALSE)),
                  "",
                 IF(VLOOKUP($Y56,Tableau2[[Sous catégorie culture de la garantie]:[garantie 7]],1+AD$3,FALSE)="","",
                      VLOOKUP($Y56,Tableau2[[Sous catégorie culture de la garantie]:[garantie 7]],1+AD$3,FALSE)))</f>
        <v>BPI</v>
      </c>
      <c r="AE56" s="41" t="str">
        <f>IF(
                 ISNA(VLOOKUP($Y56,Tableau2[[Sous catégorie culture de la garantie]:[garantie 7]],1+AE$3,FALSE)),
                  "",
                 IF(VLOOKUP($Y56,Tableau2[[Sous catégorie culture de la garantie]:[garantie 7]],1+AE$3,FALSE)="","",
                      VLOOKUP($Y56,Tableau2[[Sous catégorie culture de la garantie]:[garantie 7]],1+AE$3,FALSE)))</f>
        <v>SIAGI</v>
      </c>
      <c r="AF56" s="41" t="str">
        <f>IF(
                 ISNA(VLOOKUP($Y56,Tableau2[[Sous catégorie culture de la garantie]:[garantie 7]],1+AF$3,FALSE)),
                  "",
                 IF(VLOOKUP($Y56,Tableau2[[Sous catégorie culture de la garantie]:[garantie 7]],1+AF$3,FALSE)="","",
                      VLOOKUP($Y56,Tableau2[[Sous catégorie culture de la garantie]:[garantie 7]],1+AF$3,FALSE)))</f>
        <v/>
      </c>
    </row>
    <row r="57" spans="1:32" ht="15" thickBot="1" x14ac:dyDescent="0.35">
      <c r="A57" s="25">
        <v>2</v>
      </c>
      <c r="B57" s="78" t="s">
        <v>19</v>
      </c>
      <c r="C57" s="52" t="str">
        <f>VLOOKUP(B57,Tableau3[],2,FALSE)</f>
        <v>M</v>
      </c>
      <c r="D57" s="88" t="s">
        <v>28</v>
      </c>
      <c r="E57" s="58" t="str">
        <f>IF(ISNA(VLOOKUP(D57,Tableau3[],2,FALSE)),"X",VLOOKUP(D57,Tableau3[],2,FALSE))</f>
        <v>X</v>
      </c>
      <c r="F57" s="99" t="s">
        <v>212</v>
      </c>
      <c r="G57" s="55" t="str">
        <f>IF(ISNA(VLOOKUP(F57,Tableau3[],2,FALSE)),"X",VLOOKUP(F57,Tableau3[],2,FALSE))</f>
        <v>L</v>
      </c>
      <c r="H57" s="108" t="s">
        <v>24</v>
      </c>
      <c r="I57" s="26"/>
      <c r="J57" s="26"/>
      <c r="K57" s="118" t="s">
        <v>29</v>
      </c>
      <c r="L57" s="26"/>
      <c r="M57" s="125" t="s">
        <v>66</v>
      </c>
      <c r="N57" s="137" t="s">
        <v>32</v>
      </c>
      <c r="O57" s="145"/>
      <c r="P57" s="156"/>
      <c r="Q57" s="166">
        <v>6</v>
      </c>
      <c r="R57" s="174" t="s">
        <v>90</v>
      </c>
      <c r="S57" s="23"/>
      <c r="T57" s="188" t="s">
        <v>25</v>
      </c>
      <c r="U57" s="208"/>
      <c r="V57" t="str">
        <f>CONCATENATE(C57,E57,G57,I57,L57,S57)</f>
        <v>MXL</v>
      </c>
      <c r="W57" t="str">
        <f t="shared" si="1"/>
        <v>ML</v>
      </c>
      <c r="X57" s="39" t="str">
        <f>IF(          ISNA(VLOOKUP(MID(W57,2,1),'Garanties par besoin'!$D$2:$F$18,2,FALSE)),
                           IF(ISNA(VLOOKUP(MID(W57,1,1),'Garanties par besoin'!$D$2:$F$18,2,FALSE)),
                            "",
                           VLOOKUP(MID(W57,1,1),'Garanties par besoin'!$D$2:$F$18,2,FALSE)),
                  VLOOKUP(MID(W57,2,1),'Garanties par besoin'!$D$2:$F$18,2,FALSE))</f>
        <v>Matériel</v>
      </c>
      <c r="Y57" s="42" t="str">
        <f>IF(          ISNA(VLOOKUP(MID(W57,2,1),'Garanties par besoin'!$D$2:$F$18,3,FALSE)),
                           IF(ISNA(VLOOKUP(MID(W57,1,1),'Garanties par besoin'!$D$2:$F$18,3,FALSE)),
                            "",
                           VLOOKUP(MID(W57,1,1),'Garanties par besoin'!$D$2:$F$18,3,FALSE)),
                  VLOOKUP(MID(W57,2,1),'Garanties par besoin'!$D$2:$F$18,3,FALSE))</f>
        <v>Travaux (non propriétaire des murs)</v>
      </c>
      <c r="Z57" s="44" t="str">
        <f>IF(
                 ISNA(VLOOKUP($Y57,Tableau2[[Sous catégorie culture de la garantie]:[garantie 7]],1+Z$3,FALSE)),
                  "",
                 IF(VLOOKUP($Y57,Tableau2[[Sous catégorie culture de la garantie]:[garantie 7]],1+Z$3,FALSE)="","",
                      VLOOKUP($Y57,Tableau2[[Sous catégorie culture de la garantie]:[garantie 7]],1+Z$3,FALSE)))</f>
        <v>Financement possible sans garantie</v>
      </c>
      <c r="AA57" s="41" t="str">
        <f>IF(
                 ISNA(VLOOKUP($Y57,Tableau2[[Sous catégorie culture de la garantie]:[garantie 7]],1+AA$3,FALSE)),
                  "",
                 IF(VLOOKUP($Y57,Tableau2[[Sous catégorie culture de la garantie]:[garantie 7]],1+AA$3,FALSE)="","",
                      VLOOKUP($Y57,Tableau2[[Sous catégorie culture de la garantie]:[garantie 7]],1+AA$3,FALSE)))</f>
        <v>Caution Possible</v>
      </c>
      <c r="AB57" s="44" t="str">
        <f>IF(
                 ISNA(VLOOKUP($Y57,Tableau2[[Sous catégorie culture de la garantie]:[garantie 7]],1+AB$3,FALSE)),
                  "",
                 IF(VLOOKUP($Y57,Tableau2[[Sous catégorie culture de la garantie]:[garantie 7]],1+AB$3,FALSE)="","",
                      VLOOKUP($Y57,Tableau2[[Sous catégorie culture de la garantie]:[garantie 7]],1+AB$3,FALSE)))</f>
        <v>Nantissement de fonds de Commerce</v>
      </c>
      <c r="AC57" s="41" t="str">
        <f>IF(
                 ISNA(VLOOKUP($Y57,Tableau2[[Sous catégorie culture de la garantie]:[garantie 7]],1+AC$3,FALSE)),
                  "",
                 IF(VLOOKUP($Y57,Tableau2[[Sous catégorie culture de la garantie]:[garantie 7]],1+AC$3,FALSE)="","",
                      VLOOKUP($Y57,Tableau2[[Sous catégorie culture de la garantie]:[garantie 7]],1+AC$3,FALSE)))</f>
        <v>France Active</v>
      </c>
      <c r="AD57" s="44" t="str">
        <f>IF(
                 ISNA(VLOOKUP($Y57,Tableau2[[Sous catégorie culture de la garantie]:[garantie 7]],1+AD$3,FALSE)),
                  "",
                 IF(VLOOKUP($Y57,Tableau2[[Sous catégorie culture de la garantie]:[garantie 7]],1+AD$3,FALSE)="","",
                      VLOOKUP($Y57,Tableau2[[Sous catégorie culture de la garantie]:[garantie 7]],1+AD$3,FALSE)))</f>
        <v>BPI</v>
      </c>
      <c r="AE57" s="41" t="str">
        <f>IF(
                 ISNA(VLOOKUP($Y57,Tableau2[[Sous catégorie culture de la garantie]:[garantie 7]],1+AE$3,FALSE)),
                  "",
                 IF(VLOOKUP($Y57,Tableau2[[Sous catégorie culture de la garantie]:[garantie 7]],1+AE$3,FALSE)="","",
                      VLOOKUP($Y57,Tableau2[[Sous catégorie culture de la garantie]:[garantie 7]],1+AE$3,FALSE)))</f>
        <v>SIAGI</v>
      </c>
      <c r="AF57" s="41" t="str">
        <f>IF(
                 ISNA(VLOOKUP($Y57,Tableau2[[Sous catégorie culture de la garantie]:[garantie 7]],1+AF$3,FALSE)),
                  "",
                 IF(VLOOKUP($Y57,Tableau2[[Sous catégorie culture de la garantie]:[garantie 7]],1+AF$3,FALSE)="","",
                      VLOOKUP($Y57,Tableau2[[Sous catégorie culture de la garantie]:[garantie 7]],1+AF$3,FALSE)))</f>
        <v/>
      </c>
    </row>
    <row r="58" spans="1:32" ht="15" thickBot="1" x14ac:dyDescent="0.35">
      <c r="A58" s="25">
        <v>2</v>
      </c>
      <c r="B58" s="78" t="s">
        <v>19</v>
      </c>
      <c r="C58" s="52" t="str">
        <f>VLOOKUP(B58,Tableau3[],2,FALSE)</f>
        <v>M</v>
      </c>
      <c r="D58" s="88" t="s">
        <v>28</v>
      </c>
      <c r="E58" s="58" t="str">
        <f>IF(ISNA(VLOOKUP(D58,Tableau3[],2,FALSE)),"X",VLOOKUP(D58,Tableau3[],2,FALSE))</f>
        <v>X</v>
      </c>
      <c r="F58" s="99" t="s">
        <v>212</v>
      </c>
      <c r="G58" s="55" t="str">
        <f>IF(ISNA(VLOOKUP(F58,Tableau3[],2,FALSE)),"X",VLOOKUP(F58,Tableau3[],2,FALSE))</f>
        <v>L</v>
      </c>
      <c r="H58" s="108" t="s">
        <v>24</v>
      </c>
      <c r="I58" s="26"/>
      <c r="J58" s="26"/>
      <c r="K58" s="118" t="s">
        <v>29</v>
      </c>
      <c r="L58" s="26"/>
      <c r="M58" s="125" t="s">
        <v>66</v>
      </c>
      <c r="N58" s="137" t="s">
        <v>32</v>
      </c>
      <c r="O58" s="145"/>
      <c r="P58" s="156"/>
      <c r="Q58" s="166">
        <v>6</v>
      </c>
      <c r="R58" s="174" t="s">
        <v>91</v>
      </c>
      <c r="S58" s="23"/>
      <c r="T58" s="188" t="s">
        <v>25</v>
      </c>
      <c r="U58" s="208"/>
      <c r="V58" t="str">
        <f>CONCATENATE(C58,E58,G58,I58,L58,S58)</f>
        <v>MXL</v>
      </c>
      <c r="W58" t="str">
        <f t="shared" si="1"/>
        <v>ML</v>
      </c>
      <c r="X58" s="39" t="str">
        <f>IF(          ISNA(VLOOKUP(MID(W58,2,1),'Garanties par besoin'!$D$2:$F$18,2,FALSE)),
                           IF(ISNA(VLOOKUP(MID(W58,1,1),'Garanties par besoin'!$D$2:$F$18,2,FALSE)),
                            "",
                           VLOOKUP(MID(W58,1,1),'Garanties par besoin'!$D$2:$F$18,2,FALSE)),
                  VLOOKUP(MID(W58,2,1),'Garanties par besoin'!$D$2:$F$18,2,FALSE))</f>
        <v>Matériel</v>
      </c>
      <c r="Y58" s="42" t="str">
        <f>IF(          ISNA(VLOOKUP(MID(W58,2,1),'Garanties par besoin'!$D$2:$F$18,3,FALSE)),
                           IF(ISNA(VLOOKUP(MID(W58,1,1),'Garanties par besoin'!$D$2:$F$18,3,FALSE)),
                            "",
                           VLOOKUP(MID(W58,1,1),'Garanties par besoin'!$D$2:$F$18,3,FALSE)),
                  VLOOKUP(MID(W58,2,1),'Garanties par besoin'!$D$2:$F$18,3,FALSE))</f>
        <v>Travaux (non propriétaire des murs)</v>
      </c>
      <c r="Z58" s="44" t="str">
        <f>IF(
                 ISNA(VLOOKUP($Y58,Tableau2[[Sous catégorie culture de la garantie]:[garantie 7]],1+Z$3,FALSE)),
                  "",
                 IF(VLOOKUP($Y58,Tableau2[[Sous catégorie culture de la garantie]:[garantie 7]],1+Z$3,FALSE)="","",
                      VLOOKUP($Y58,Tableau2[[Sous catégorie culture de la garantie]:[garantie 7]],1+Z$3,FALSE)))</f>
        <v>Financement possible sans garantie</v>
      </c>
      <c r="AA58" s="41" t="str">
        <f>IF(
                 ISNA(VLOOKUP($Y58,Tableau2[[Sous catégorie culture de la garantie]:[garantie 7]],1+AA$3,FALSE)),
                  "",
                 IF(VLOOKUP($Y58,Tableau2[[Sous catégorie culture de la garantie]:[garantie 7]],1+AA$3,FALSE)="","",
                      VLOOKUP($Y58,Tableau2[[Sous catégorie culture de la garantie]:[garantie 7]],1+AA$3,FALSE)))</f>
        <v>Caution Possible</v>
      </c>
      <c r="AB58" s="44" t="str">
        <f>IF(
                 ISNA(VLOOKUP($Y58,Tableau2[[Sous catégorie culture de la garantie]:[garantie 7]],1+AB$3,FALSE)),
                  "",
                 IF(VLOOKUP($Y58,Tableau2[[Sous catégorie culture de la garantie]:[garantie 7]],1+AB$3,FALSE)="","",
                      VLOOKUP($Y58,Tableau2[[Sous catégorie culture de la garantie]:[garantie 7]],1+AB$3,FALSE)))</f>
        <v>Nantissement de fonds de Commerce</v>
      </c>
      <c r="AC58" s="41" t="str">
        <f>IF(
                 ISNA(VLOOKUP($Y58,Tableau2[[Sous catégorie culture de la garantie]:[garantie 7]],1+AC$3,FALSE)),
                  "",
                 IF(VLOOKUP($Y58,Tableau2[[Sous catégorie culture de la garantie]:[garantie 7]],1+AC$3,FALSE)="","",
                      VLOOKUP($Y58,Tableau2[[Sous catégorie culture de la garantie]:[garantie 7]],1+AC$3,FALSE)))</f>
        <v>France Active</v>
      </c>
      <c r="AD58" s="44" t="str">
        <f>IF(
                 ISNA(VLOOKUP($Y58,Tableau2[[Sous catégorie culture de la garantie]:[garantie 7]],1+AD$3,FALSE)),
                  "",
                 IF(VLOOKUP($Y58,Tableau2[[Sous catégorie culture de la garantie]:[garantie 7]],1+AD$3,FALSE)="","",
                      VLOOKUP($Y58,Tableau2[[Sous catégorie culture de la garantie]:[garantie 7]],1+AD$3,FALSE)))</f>
        <v>BPI</v>
      </c>
      <c r="AE58" s="41" t="str">
        <f>IF(
                 ISNA(VLOOKUP($Y58,Tableau2[[Sous catégorie culture de la garantie]:[garantie 7]],1+AE$3,FALSE)),
                  "",
                 IF(VLOOKUP($Y58,Tableau2[[Sous catégorie culture de la garantie]:[garantie 7]],1+AE$3,FALSE)="","",
                      VLOOKUP($Y58,Tableau2[[Sous catégorie culture de la garantie]:[garantie 7]],1+AE$3,FALSE)))</f>
        <v>SIAGI</v>
      </c>
      <c r="AF58" s="41" t="str">
        <f>IF(
                 ISNA(VLOOKUP($Y58,Tableau2[[Sous catégorie culture de la garantie]:[garantie 7]],1+AF$3,FALSE)),
                  "",
                 IF(VLOOKUP($Y58,Tableau2[[Sous catégorie culture de la garantie]:[garantie 7]],1+AF$3,FALSE)="","",
                      VLOOKUP($Y58,Tableau2[[Sous catégorie culture de la garantie]:[garantie 7]],1+AF$3,FALSE)))</f>
        <v/>
      </c>
    </row>
    <row r="59" spans="1:32" ht="15" thickBot="1" x14ac:dyDescent="0.35">
      <c r="A59" s="14">
        <v>2</v>
      </c>
      <c r="B59" s="76" t="s">
        <v>19</v>
      </c>
      <c r="C59" s="52"/>
      <c r="D59" s="85" t="s">
        <v>28</v>
      </c>
      <c r="E59" s="56"/>
      <c r="F59" s="96" t="s">
        <v>212</v>
      </c>
      <c r="G59" s="55"/>
      <c r="H59" s="105" t="s">
        <v>24</v>
      </c>
      <c r="I59" s="16"/>
      <c r="J59" s="16"/>
      <c r="K59" s="114" t="s">
        <v>29</v>
      </c>
      <c r="L59" s="16"/>
      <c r="M59" s="123" t="s">
        <v>67</v>
      </c>
      <c r="N59" s="129"/>
      <c r="O59" s="140"/>
      <c r="P59" s="150"/>
      <c r="Q59" s="162">
        <v>0</v>
      </c>
      <c r="R59" s="175" t="s">
        <v>64</v>
      </c>
      <c r="S59" s="24"/>
      <c r="T59" s="189"/>
      <c r="U59" s="208"/>
      <c r="V59" t="str">
        <f>CONCATENATE(C59,E59,G59,I59,L59,S59)</f>
        <v/>
      </c>
      <c r="W59" t="str">
        <f t="shared" si="1"/>
        <v/>
      </c>
      <c r="X59" s="39" t="str">
        <f>IF(          ISNA(VLOOKUP(MID(W59,2,1),'Garanties par besoin'!$D$2:$F$18,2,FALSE)),
                           IF(ISNA(VLOOKUP(MID(W59,1,1),'Garanties par besoin'!$D$2:$F$18,2,FALSE)),
                            "",
                           VLOOKUP(MID(W59,1,1),'Garanties par besoin'!$D$2:$F$18,2,FALSE)),
                  VLOOKUP(MID(W59,2,1),'Garanties par besoin'!$D$2:$F$18,2,FALSE))</f>
        <v/>
      </c>
      <c r="Y59" s="42" t="str">
        <f>IF(          ISNA(VLOOKUP(MID(W59,2,1),'Garanties par besoin'!$D$2:$F$18,3,FALSE)),
                           IF(ISNA(VLOOKUP(MID(W59,1,1),'Garanties par besoin'!$D$2:$F$18,3,FALSE)),
                            "",
                           VLOOKUP(MID(W59,1,1),'Garanties par besoin'!$D$2:$F$18,3,FALSE)),
                  VLOOKUP(MID(W59,2,1),'Garanties par besoin'!$D$2:$F$18,3,FALSE))</f>
        <v/>
      </c>
      <c r="Z59" s="44" t="str">
        <f>IF(
                 ISNA(VLOOKUP($Y59,Tableau2[[Sous catégorie culture de la garantie]:[garantie 7]],1+Z$3,FALSE)),
                  "",
                 IF(VLOOKUP($Y59,Tableau2[[Sous catégorie culture de la garantie]:[garantie 7]],1+Z$3,FALSE)="","",
                      VLOOKUP($Y59,Tableau2[[Sous catégorie culture de la garantie]:[garantie 7]],1+Z$3,FALSE)))</f>
        <v/>
      </c>
      <c r="AA59" s="41" t="str">
        <f>IF(
                 ISNA(VLOOKUP($Y59,Tableau2[[Sous catégorie culture de la garantie]:[garantie 7]],1+AA$3,FALSE)),
                  "",
                 IF(VLOOKUP($Y59,Tableau2[[Sous catégorie culture de la garantie]:[garantie 7]],1+AA$3,FALSE)="","",
                      VLOOKUP($Y59,Tableau2[[Sous catégorie culture de la garantie]:[garantie 7]],1+AA$3,FALSE)))</f>
        <v/>
      </c>
      <c r="AB59" s="44" t="str">
        <f>IF(
                 ISNA(VLOOKUP($Y59,Tableau2[[Sous catégorie culture de la garantie]:[garantie 7]],1+AB$3,FALSE)),
                  "",
                 IF(VLOOKUP($Y59,Tableau2[[Sous catégorie culture de la garantie]:[garantie 7]],1+AB$3,FALSE)="","",
                      VLOOKUP($Y59,Tableau2[[Sous catégorie culture de la garantie]:[garantie 7]],1+AB$3,FALSE)))</f>
        <v/>
      </c>
      <c r="AC59" s="41" t="str">
        <f>IF(
                 ISNA(VLOOKUP($Y59,Tableau2[[Sous catégorie culture de la garantie]:[garantie 7]],1+AC$3,FALSE)),
                  "",
                 IF(VLOOKUP($Y59,Tableau2[[Sous catégorie culture de la garantie]:[garantie 7]],1+AC$3,FALSE)="","",
                      VLOOKUP($Y59,Tableau2[[Sous catégorie culture de la garantie]:[garantie 7]],1+AC$3,FALSE)))</f>
        <v/>
      </c>
      <c r="AD59" s="44" t="str">
        <f>IF(
                 ISNA(VLOOKUP($Y59,Tableau2[[Sous catégorie culture de la garantie]:[garantie 7]],1+AD$3,FALSE)),
                  "",
                 IF(VLOOKUP($Y59,Tableau2[[Sous catégorie culture de la garantie]:[garantie 7]],1+AD$3,FALSE)="","",
                      VLOOKUP($Y59,Tableau2[[Sous catégorie culture de la garantie]:[garantie 7]],1+AD$3,FALSE)))</f>
        <v/>
      </c>
      <c r="AE59" s="41" t="str">
        <f>IF(
                 ISNA(VLOOKUP($Y59,Tableau2[[Sous catégorie culture de la garantie]:[garantie 7]],1+AE$3,FALSE)),
                  "",
                 IF(VLOOKUP($Y59,Tableau2[[Sous catégorie culture de la garantie]:[garantie 7]],1+AE$3,FALSE)="","",
                      VLOOKUP($Y59,Tableau2[[Sous catégorie culture de la garantie]:[garantie 7]],1+AE$3,FALSE)))</f>
        <v/>
      </c>
      <c r="AF59" s="41" t="str">
        <f>IF(
                 ISNA(VLOOKUP($Y59,Tableau2[[Sous catégorie culture de la garantie]:[garantie 7]],1+AF$3,FALSE)),
                  "",
                 IF(VLOOKUP($Y59,Tableau2[[Sous catégorie culture de la garantie]:[garantie 7]],1+AF$3,FALSE)="","",
                      VLOOKUP($Y59,Tableau2[[Sous catégorie culture de la garantie]:[garantie 7]],1+AF$3,FALSE)))</f>
        <v/>
      </c>
    </row>
    <row r="60" spans="1:32" ht="15" thickBot="1" x14ac:dyDescent="0.35">
      <c r="A60" s="25">
        <v>2</v>
      </c>
      <c r="B60" s="78" t="s">
        <v>19</v>
      </c>
      <c r="C60" s="52" t="str">
        <f>VLOOKUP(B60,Tableau3[],2,FALSE)</f>
        <v>M</v>
      </c>
      <c r="D60" s="88" t="s">
        <v>28</v>
      </c>
      <c r="E60" s="58" t="str">
        <f>IF(ISNA(VLOOKUP(D60,Tableau3[],2,FALSE)),"X",VLOOKUP(D60,Tableau3[],2,FALSE))</f>
        <v>X</v>
      </c>
      <c r="F60" s="99" t="s">
        <v>212</v>
      </c>
      <c r="G60" s="55" t="str">
        <f>IF(ISNA(VLOOKUP(F60,Tableau3[],2,FALSE)),"X",VLOOKUP(F60,Tableau3[],2,FALSE))</f>
        <v>L</v>
      </c>
      <c r="H60" s="108" t="s">
        <v>26</v>
      </c>
      <c r="I60" s="26"/>
      <c r="J60" s="26"/>
      <c r="K60" s="118" t="s">
        <v>29</v>
      </c>
      <c r="L60" s="26"/>
      <c r="M60" s="125" t="s">
        <v>66</v>
      </c>
      <c r="N60" s="137" t="s">
        <v>32</v>
      </c>
      <c r="O60" s="145"/>
      <c r="P60" s="156"/>
      <c r="Q60" s="166">
        <v>6</v>
      </c>
      <c r="R60" s="174" t="s">
        <v>36</v>
      </c>
      <c r="S60" s="23"/>
      <c r="T60" s="188" t="s">
        <v>25</v>
      </c>
      <c r="U60" s="209" t="s">
        <v>27</v>
      </c>
      <c r="V60" t="str">
        <f>CONCATENATE(C60,E60,G60,I60,L60,S60)</f>
        <v>MXL</v>
      </c>
      <c r="W60" t="str">
        <f t="shared" si="1"/>
        <v>ML</v>
      </c>
      <c r="X60" s="39" t="str">
        <f>IF(          ISNA(VLOOKUP(MID(W60,2,1),'Garanties par besoin'!$D$2:$F$18,2,FALSE)),
                           IF(ISNA(VLOOKUP(MID(W60,1,1),'Garanties par besoin'!$D$2:$F$18,2,FALSE)),
                            "",
                           VLOOKUP(MID(W60,1,1),'Garanties par besoin'!$D$2:$F$18,2,FALSE)),
                  VLOOKUP(MID(W60,2,1),'Garanties par besoin'!$D$2:$F$18,2,FALSE))</f>
        <v>Matériel</v>
      </c>
      <c r="Y60" s="42" t="str">
        <f>IF(          ISNA(VLOOKUP(MID(W60,2,1),'Garanties par besoin'!$D$2:$F$18,3,FALSE)),
                           IF(ISNA(VLOOKUP(MID(W60,1,1),'Garanties par besoin'!$D$2:$F$18,3,FALSE)),
                            "",
                           VLOOKUP(MID(W60,1,1),'Garanties par besoin'!$D$2:$F$18,3,FALSE)),
                  VLOOKUP(MID(W60,2,1),'Garanties par besoin'!$D$2:$F$18,3,FALSE))</f>
        <v>Travaux (non propriétaire des murs)</v>
      </c>
      <c r="Z60" s="44" t="str">
        <f>IF(
                 ISNA(VLOOKUP($Y60,Tableau2[[Sous catégorie culture de la garantie]:[garantie 7]],1+Z$3,FALSE)),
                  "",
                 IF(VLOOKUP($Y60,Tableau2[[Sous catégorie culture de la garantie]:[garantie 7]],1+Z$3,FALSE)="","",
                      VLOOKUP($Y60,Tableau2[[Sous catégorie culture de la garantie]:[garantie 7]],1+Z$3,FALSE)))</f>
        <v>Financement possible sans garantie</v>
      </c>
      <c r="AA60" s="41" t="str">
        <f>IF(
                 ISNA(VLOOKUP($Y60,Tableau2[[Sous catégorie culture de la garantie]:[garantie 7]],1+AA$3,FALSE)),
                  "",
                 IF(VLOOKUP($Y60,Tableau2[[Sous catégorie culture de la garantie]:[garantie 7]],1+AA$3,FALSE)="","",
                      VLOOKUP($Y60,Tableau2[[Sous catégorie culture de la garantie]:[garantie 7]],1+AA$3,FALSE)))</f>
        <v>Caution Possible</v>
      </c>
      <c r="AB60" s="44" t="str">
        <f>IF(
                 ISNA(VLOOKUP($Y60,Tableau2[[Sous catégorie culture de la garantie]:[garantie 7]],1+AB$3,FALSE)),
                  "",
                 IF(VLOOKUP($Y60,Tableau2[[Sous catégorie culture de la garantie]:[garantie 7]],1+AB$3,FALSE)="","",
                      VLOOKUP($Y60,Tableau2[[Sous catégorie culture de la garantie]:[garantie 7]],1+AB$3,FALSE)))</f>
        <v>Nantissement de fonds de Commerce</v>
      </c>
      <c r="AC60" s="41" t="str">
        <f>IF(
                 ISNA(VLOOKUP($Y60,Tableau2[[Sous catégorie culture de la garantie]:[garantie 7]],1+AC$3,FALSE)),
                  "",
                 IF(VLOOKUP($Y60,Tableau2[[Sous catégorie culture de la garantie]:[garantie 7]],1+AC$3,FALSE)="","",
                      VLOOKUP($Y60,Tableau2[[Sous catégorie culture de la garantie]:[garantie 7]],1+AC$3,FALSE)))</f>
        <v>France Active</v>
      </c>
      <c r="AD60" s="44" t="str">
        <f>IF(
                 ISNA(VLOOKUP($Y60,Tableau2[[Sous catégorie culture de la garantie]:[garantie 7]],1+AD$3,FALSE)),
                  "",
                 IF(VLOOKUP($Y60,Tableau2[[Sous catégorie culture de la garantie]:[garantie 7]],1+AD$3,FALSE)="","",
                      VLOOKUP($Y60,Tableau2[[Sous catégorie culture de la garantie]:[garantie 7]],1+AD$3,FALSE)))</f>
        <v>BPI</v>
      </c>
      <c r="AE60" s="41" t="str">
        <f>IF(
                 ISNA(VLOOKUP($Y60,Tableau2[[Sous catégorie culture de la garantie]:[garantie 7]],1+AE$3,FALSE)),
                  "",
                 IF(VLOOKUP($Y60,Tableau2[[Sous catégorie culture de la garantie]:[garantie 7]],1+AE$3,FALSE)="","",
                      VLOOKUP($Y60,Tableau2[[Sous catégorie culture de la garantie]:[garantie 7]],1+AE$3,FALSE)))</f>
        <v>SIAGI</v>
      </c>
      <c r="AF60" s="41" t="str">
        <f>IF(
                 ISNA(VLOOKUP($Y60,Tableau2[[Sous catégorie culture de la garantie]:[garantie 7]],1+AF$3,FALSE)),
                  "",
                 IF(VLOOKUP($Y60,Tableau2[[Sous catégorie culture de la garantie]:[garantie 7]],1+AF$3,FALSE)="","",
                      VLOOKUP($Y60,Tableau2[[Sous catégorie culture de la garantie]:[garantie 7]],1+AF$3,FALSE)))</f>
        <v/>
      </c>
    </row>
    <row r="61" spans="1:32" ht="15" thickBot="1" x14ac:dyDescent="0.35">
      <c r="A61" s="25">
        <v>2</v>
      </c>
      <c r="B61" s="78" t="s">
        <v>19</v>
      </c>
      <c r="C61" s="52" t="str">
        <f>VLOOKUP(B61,Tableau3[],2,FALSE)</f>
        <v>M</v>
      </c>
      <c r="D61" s="88" t="s">
        <v>28</v>
      </c>
      <c r="E61" s="58" t="str">
        <f>IF(ISNA(VLOOKUP(D61,Tableau3[],2,FALSE)),"X",VLOOKUP(D61,Tableau3[],2,FALSE))</f>
        <v>X</v>
      </c>
      <c r="F61" s="99" t="s">
        <v>212</v>
      </c>
      <c r="G61" s="55" t="str">
        <f>IF(ISNA(VLOOKUP(F61,Tableau3[],2,FALSE)),"X",VLOOKUP(F61,Tableau3[],2,FALSE))</f>
        <v>L</v>
      </c>
      <c r="H61" s="108" t="s">
        <v>26</v>
      </c>
      <c r="I61" s="26"/>
      <c r="J61" s="26"/>
      <c r="K61" s="118" t="s">
        <v>29</v>
      </c>
      <c r="L61" s="26"/>
      <c r="M61" s="125" t="s">
        <v>66</v>
      </c>
      <c r="N61" s="137" t="s">
        <v>32</v>
      </c>
      <c r="O61" s="145"/>
      <c r="P61" s="156"/>
      <c r="Q61" s="166">
        <v>6</v>
      </c>
      <c r="R61" s="174" t="s">
        <v>87</v>
      </c>
      <c r="S61" s="23"/>
      <c r="T61" s="188" t="s">
        <v>25</v>
      </c>
      <c r="U61" s="209" t="s">
        <v>27</v>
      </c>
      <c r="V61" t="str">
        <f>CONCATENATE(C61,E61,G61,I61,L61,S61)</f>
        <v>MXL</v>
      </c>
      <c r="W61" t="str">
        <f t="shared" si="1"/>
        <v>ML</v>
      </c>
      <c r="X61" s="39" t="str">
        <f>IF(          ISNA(VLOOKUP(MID(W61,2,1),'Garanties par besoin'!$D$2:$F$18,2,FALSE)),
                           IF(ISNA(VLOOKUP(MID(W61,1,1),'Garanties par besoin'!$D$2:$F$18,2,FALSE)),
                            "",
                           VLOOKUP(MID(W61,1,1),'Garanties par besoin'!$D$2:$F$18,2,FALSE)),
                  VLOOKUP(MID(W61,2,1),'Garanties par besoin'!$D$2:$F$18,2,FALSE))</f>
        <v>Matériel</v>
      </c>
      <c r="Y61" s="42" t="str">
        <f>IF(          ISNA(VLOOKUP(MID(W61,2,1),'Garanties par besoin'!$D$2:$F$18,3,FALSE)),
                           IF(ISNA(VLOOKUP(MID(W61,1,1),'Garanties par besoin'!$D$2:$F$18,3,FALSE)),
                            "",
                           VLOOKUP(MID(W61,1,1),'Garanties par besoin'!$D$2:$F$18,3,FALSE)),
                  VLOOKUP(MID(W61,2,1),'Garanties par besoin'!$D$2:$F$18,3,FALSE))</f>
        <v>Travaux (non propriétaire des murs)</v>
      </c>
      <c r="Z61" s="44" t="str">
        <f>IF(
                 ISNA(VLOOKUP($Y61,Tableau2[[Sous catégorie culture de la garantie]:[garantie 7]],1+Z$3,FALSE)),
                  "",
                 IF(VLOOKUP($Y61,Tableau2[[Sous catégorie culture de la garantie]:[garantie 7]],1+Z$3,FALSE)="","",
                      VLOOKUP($Y61,Tableau2[[Sous catégorie culture de la garantie]:[garantie 7]],1+Z$3,FALSE)))</f>
        <v>Financement possible sans garantie</v>
      </c>
      <c r="AA61" s="41" t="str">
        <f>IF(
                 ISNA(VLOOKUP($Y61,Tableau2[[Sous catégorie culture de la garantie]:[garantie 7]],1+AA$3,FALSE)),
                  "",
                 IF(VLOOKUP($Y61,Tableau2[[Sous catégorie culture de la garantie]:[garantie 7]],1+AA$3,FALSE)="","",
                      VLOOKUP($Y61,Tableau2[[Sous catégorie culture de la garantie]:[garantie 7]],1+AA$3,FALSE)))</f>
        <v>Caution Possible</v>
      </c>
      <c r="AB61" s="44" t="str">
        <f>IF(
                 ISNA(VLOOKUP($Y61,Tableau2[[Sous catégorie culture de la garantie]:[garantie 7]],1+AB$3,FALSE)),
                  "",
                 IF(VLOOKUP($Y61,Tableau2[[Sous catégorie culture de la garantie]:[garantie 7]],1+AB$3,FALSE)="","",
                      VLOOKUP($Y61,Tableau2[[Sous catégorie culture de la garantie]:[garantie 7]],1+AB$3,FALSE)))</f>
        <v>Nantissement de fonds de Commerce</v>
      </c>
      <c r="AC61" s="41" t="str">
        <f>IF(
                 ISNA(VLOOKUP($Y61,Tableau2[[Sous catégorie culture de la garantie]:[garantie 7]],1+AC$3,FALSE)),
                  "",
                 IF(VLOOKUP($Y61,Tableau2[[Sous catégorie culture de la garantie]:[garantie 7]],1+AC$3,FALSE)="","",
                      VLOOKUP($Y61,Tableau2[[Sous catégorie culture de la garantie]:[garantie 7]],1+AC$3,FALSE)))</f>
        <v>France Active</v>
      </c>
      <c r="AD61" s="44" t="str">
        <f>IF(
                 ISNA(VLOOKUP($Y61,Tableau2[[Sous catégorie culture de la garantie]:[garantie 7]],1+AD$3,FALSE)),
                  "",
                 IF(VLOOKUP($Y61,Tableau2[[Sous catégorie culture de la garantie]:[garantie 7]],1+AD$3,FALSE)="","",
                      VLOOKUP($Y61,Tableau2[[Sous catégorie culture de la garantie]:[garantie 7]],1+AD$3,FALSE)))</f>
        <v>BPI</v>
      </c>
      <c r="AE61" s="41" t="str">
        <f>IF(
                 ISNA(VLOOKUP($Y61,Tableau2[[Sous catégorie culture de la garantie]:[garantie 7]],1+AE$3,FALSE)),
                  "",
                 IF(VLOOKUP($Y61,Tableau2[[Sous catégorie culture de la garantie]:[garantie 7]],1+AE$3,FALSE)="","",
                      VLOOKUP($Y61,Tableau2[[Sous catégorie culture de la garantie]:[garantie 7]],1+AE$3,FALSE)))</f>
        <v>SIAGI</v>
      </c>
      <c r="AF61" s="41" t="str">
        <f>IF(
                 ISNA(VLOOKUP($Y61,Tableau2[[Sous catégorie culture de la garantie]:[garantie 7]],1+AF$3,FALSE)),
                  "",
                 IF(VLOOKUP($Y61,Tableau2[[Sous catégorie culture de la garantie]:[garantie 7]],1+AF$3,FALSE)="","",
                      VLOOKUP($Y61,Tableau2[[Sous catégorie culture de la garantie]:[garantie 7]],1+AF$3,FALSE)))</f>
        <v/>
      </c>
    </row>
    <row r="62" spans="1:32" ht="15" thickBot="1" x14ac:dyDescent="0.35">
      <c r="A62" s="25">
        <v>2</v>
      </c>
      <c r="B62" s="78" t="s">
        <v>19</v>
      </c>
      <c r="C62" s="52" t="str">
        <f>VLOOKUP(B62,Tableau3[],2,FALSE)</f>
        <v>M</v>
      </c>
      <c r="D62" s="88" t="s">
        <v>28</v>
      </c>
      <c r="E62" s="58" t="str">
        <f>IF(ISNA(VLOOKUP(D62,Tableau3[],2,FALSE)),"X",VLOOKUP(D62,Tableau3[],2,FALSE))</f>
        <v>X</v>
      </c>
      <c r="F62" s="99" t="s">
        <v>212</v>
      </c>
      <c r="G62" s="55" t="str">
        <f>IF(ISNA(VLOOKUP(F62,Tableau3[],2,FALSE)),"X",VLOOKUP(F62,Tableau3[],2,FALSE))</f>
        <v>L</v>
      </c>
      <c r="H62" s="108" t="s">
        <v>26</v>
      </c>
      <c r="I62" s="26"/>
      <c r="J62" s="26"/>
      <c r="K62" s="118" t="s">
        <v>29</v>
      </c>
      <c r="L62" s="26"/>
      <c r="M62" s="125" t="s">
        <v>66</v>
      </c>
      <c r="N62" s="137" t="s">
        <v>32</v>
      </c>
      <c r="O62" s="145"/>
      <c r="P62" s="156"/>
      <c r="Q62" s="166">
        <v>6</v>
      </c>
      <c r="R62" s="174" t="s">
        <v>88</v>
      </c>
      <c r="S62" s="23"/>
      <c r="T62" s="188" t="s">
        <v>25</v>
      </c>
      <c r="U62" s="209" t="s">
        <v>27</v>
      </c>
      <c r="V62" t="str">
        <f>CONCATENATE(C62,E62,G62,I62,L62,S62)</f>
        <v>MXL</v>
      </c>
      <c r="W62" t="str">
        <f t="shared" si="1"/>
        <v>ML</v>
      </c>
      <c r="X62" s="39" t="str">
        <f>IF(          ISNA(VLOOKUP(MID(W62,2,1),'Garanties par besoin'!$D$2:$F$18,2,FALSE)),
                           IF(ISNA(VLOOKUP(MID(W62,1,1),'Garanties par besoin'!$D$2:$F$18,2,FALSE)),
                            "",
                           VLOOKUP(MID(W62,1,1),'Garanties par besoin'!$D$2:$F$18,2,FALSE)),
                  VLOOKUP(MID(W62,2,1),'Garanties par besoin'!$D$2:$F$18,2,FALSE))</f>
        <v>Matériel</v>
      </c>
      <c r="Y62" s="42" t="str">
        <f>IF(          ISNA(VLOOKUP(MID(W62,2,1),'Garanties par besoin'!$D$2:$F$18,3,FALSE)),
                           IF(ISNA(VLOOKUP(MID(W62,1,1),'Garanties par besoin'!$D$2:$F$18,3,FALSE)),
                            "",
                           VLOOKUP(MID(W62,1,1),'Garanties par besoin'!$D$2:$F$18,3,FALSE)),
                  VLOOKUP(MID(W62,2,1),'Garanties par besoin'!$D$2:$F$18,3,FALSE))</f>
        <v>Travaux (non propriétaire des murs)</v>
      </c>
      <c r="Z62" s="44" t="str">
        <f>IF(
                 ISNA(VLOOKUP($Y62,Tableau2[[Sous catégorie culture de la garantie]:[garantie 7]],1+Z$3,FALSE)),
                  "",
                 IF(VLOOKUP($Y62,Tableau2[[Sous catégorie culture de la garantie]:[garantie 7]],1+Z$3,FALSE)="","",
                      VLOOKUP($Y62,Tableau2[[Sous catégorie culture de la garantie]:[garantie 7]],1+Z$3,FALSE)))</f>
        <v>Financement possible sans garantie</v>
      </c>
      <c r="AA62" s="41" t="str">
        <f>IF(
                 ISNA(VLOOKUP($Y62,Tableau2[[Sous catégorie culture de la garantie]:[garantie 7]],1+AA$3,FALSE)),
                  "",
                 IF(VLOOKUP($Y62,Tableau2[[Sous catégorie culture de la garantie]:[garantie 7]],1+AA$3,FALSE)="","",
                      VLOOKUP($Y62,Tableau2[[Sous catégorie culture de la garantie]:[garantie 7]],1+AA$3,FALSE)))</f>
        <v>Caution Possible</v>
      </c>
      <c r="AB62" s="44" t="str">
        <f>IF(
                 ISNA(VLOOKUP($Y62,Tableau2[[Sous catégorie culture de la garantie]:[garantie 7]],1+AB$3,FALSE)),
                  "",
                 IF(VLOOKUP($Y62,Tableau2[[Sous catégorie culture de la garantie]:[garantie 7]],1+AB$3,FALSE)="","",
                      VLOOKUP($Y62,Tableau2[[Sous catégorie culture de la garantie]:[garantie 7]],1+AB$3,FALSE)))</f>
        <v>Nantissement de fonds de Commerce</v>
      </c>
      <c r="AC62" s="41" t="str">
        <f>IF(
                 ISNA(VLOOKUP($Y62,Tableau2[[Sous catégorie culture de la garantie]:[garantie 7]],1+AC$3,FALSE)),
                  "",
                 IF(VLOOKUP($Y62,Tableau2[[Sous catégorie culture de la garantie]:[garantie 7]],1+AC$3,FALSE)="","",
                      VLOOKUP($Y62,Tableau2[[Sous catégorie culture de la garantie]:[garantie 7]],1+AC$3,FALSE)))</f>
        <v>France Active</v>
      </c>
      <c r="AD62" s="44" t="str">
        <f>IF(
                 ISNA(VLOOKUP($Y62,Tableau2[[Sous catégorie culture de la garantie]:[garantie 7]],1+AD$3,FALSE)),
                  "",
                 IF(VLOOKUP($Y62,Tableau2[[Sous catégorie culture de la garantie]:[garantie 7]],1+AD$3,FALSE)="","",
                      VLOOKUP($Y62,Tableau2[[Sous catégorie culture de la garantie]:[garantie 7]],1+AD$3,FALSE)))</f>
        <v>BPI</v>
      </c>
      <c r="AE62" s="41" t="str">
        <f>IF(
                 ISNA(VLOOKUP($Y62,Tableau2[[Sous catégorie culture de la garantie]:[garantie 7]],1+AE$3,FALSE)),
                  "",
                 IF(VLOOKUP($Y62,Tableau2[[Sous catégorie culture de la garantie]:[garantie 7]],1+AE$3,FALSE)="","",
                      VLOOKUP($Y62,Tableau2[[Sous catégorie culture de la garantie]:[garantie 7]],1+AE$3,FALSE)))</f>
        <v>SIAGI</v>
      </c>
      <c r="AF62" s="41" t="str">
        <f>IF(
                 ISNA(VLOOKUP($Y62,Tableau2[[Sous catégorie culture de la garantie]:[garantie 7]],1+AF$3,FALSE)),
                  "",
                 IF(VLOOKUP($Y62,Tableau2[[Sous catégorie culture de la garantie]:[garantie 7]],1+AF$3,FALSE)="","",
                      VLOOKUP($Y62,Tableau2[[Sous catégorie culture de la garantie]:[garantie 7]],1+AF$3,FALSE)))</f>
        <v/>
      </c>
    </row>
    <row r="63" spans="1:32" ht="15" thickBot="1" x14ac:dyDescent="0.35">
      <c r="A63" s="25">
        <v>2</v>
      </c>
      <c r="B63" s="78" t="s">
        <v>19</v>
      </c>
      <c r="C63" s="52" t="str">
        <f>VLOOKUP(B63,Tableau3[],2,FALSE)</f>
        <v>M</v>
      </c>
      <c r="D63" s="88" t="s">
        <v>28</v>
      </c>
      <c r="E63" s="58" t="str">
        <f>IF(ISNA(VLOOKUP(D63,Tableau3[],2,FALSE)),"X",VLOOKUP(D63,Tableau3[],2,FALSE))</f>
        <v>X</v>
      </c>
      <c r="F63" s="99" t="s">
        <v>212</v>
      </c>
      <c r="G63" s="55" t="str">
        <f>IF(ISNA(VLOOKUP(F63,Tableau3[],2,FALSE)),"X",VLOOKUP(F63,Tableau3[],2,FALSE))</f>
        <v>L</v>
      </c>
      <c r="H63" s="108" t="s">
        <v>26</v>
      </c>
      <c r="I63" s="26"/>
      <c r="J63" s="26"/>
      <c r="K63" s="118" t="s">
        <v>29</v>
      </c>
      <c r="L63" s="26"/>
      <c r="M63" s="125" t="s">
        <v>66</v>
      </c>
      <c r="N63" s="137" t="s">
        <v>32</v>
      </c>
      <c r="O63" s="145"/>
      <c r="P63" s="156"/>
      <c r="Q63" s="166">
        <v>6</v>
      </c>
      <c r="R63" s="174" t="s">
        <v>89</v>
      </c>
      <c r="S63" s="23"/>
      <c r="T63" s="188" t="s">
        <v>25</v>
      </c>
      <c r="U63" s="209" t="s">
        <v>27</v>
      </c>
      <c r="V63" t="str">
        <f>CONCATENATE(C63,E63,G63,I63,L63,S63)</f>
        <v>MXL</v>
      </c>
      <c r="W63" t="str">
        <f t="shared" si="1"/>
        <v>ML</v>
      </c>
      <c r="X63" s="39" t="str">
        <f>IF(          ISNA(VLOOKUP(MID(W63,2,1),'Garanties par besoin'!$D$2:$F$18,2,FALSE)),
                           IF(ISNA(VLOOKUP(MID(W63,1,1),'Garanties par besoin'!$D$2:$F$18,2,FALSE)),
                            "",
                           VLOOKUP(MID(W63,1,1),'Garanties par besoin'!$D$2:$F$18,2,FALSE)),
                  VLOOKUP(MID(W63,2,1),'Garanties par besoin'!$D$2:$F$18,2,FALSE))</f>
        <v>Matériel</v>
      </c>
      <c r="Y63" s="42" t="str">
        <f>IF(          ISNA(VLOOKUP(MID(W63,2,1),'Garanties par besoin'!$D$2:$F$18,3,FALSE)),
                           IF(ISNA(VLOOKUP(MID(W63,1,1),'Garanties par besoin'!$D$2:$F$18,3,FALSE)),
                            "",
                           VLOOKUP(MID(W63,1,1),'Garanties par besoin'!$D$2:$F$18,3,FALSE)),
                  VLOOKUP(MID(W63,2,1),'Garanties par besoin'!$D$2:$F$18,3,FALSE))</f>
        <v>Travaux (non propriétaire des murs)</v>
      </c>
      <c r="Z63" s="44" t="str">
        <f>IF(
                 ISNA(VLOOKUP($Y63,Tableau2[[Sous catégorie culture de la garantie]:[garantie 7]],1+Z$3,FALSE)),
                  "",
                 IF(VLOOKUP($Y63,Tableau2[[Sous catégorie culture de la garantie]:[garantie 7]],1+Z$3,FALSE)="","",
                      VLOOKUP($Y63,Tableau2[[Sous catégorie culture de la garantie]:[garantie 7]],1+Z$3,FALSE)))</f>
        <v>Financement possible sans garantie</v>
      </c>
      <c r="AA63" s="41" t="str">
        <f>IF(
                 ISNA(VLOOKUP($Y63,Tableau2[[Sous catégorie culture de la garantie]:[garantie 7]],1+AA$3,FALSE)),
                  "",
                 IF(VLOOKUP($Y63,Tableau2[[Sous catégorie culture de la garantie]:[garantie 7]],1+AA$3,FALSE)="","",
                      VLOOKUP($Y63,Tableau2[[Sous catégorie culture de la garantie]:[garantie 7]],1+AA$3,FALSE)))</f>
        <v>Caution Possible</v>
      </c>
      <c r="AB63" s="44" t="str">
        <f>IF(
                 ISNA(VLOOKUP($Y63,Tableau2[[Sous catégorie culture de la garantie]:[garantie 7]],1+AB$3,FALSE)),
                  "",
                 IF(VLOOKUP($Y63,Tableau2[[Sous catégorie culture de la garantie]:[garantie 7]],1+AB$3,FALSE)="","",
                      VLOOKUP($Y63,Tableau2[[Sous catégorie culture de la garantie]:[garantie 7]],1+AB$3,FALSE)))</f>
        <v>Nantissement de fonds de Commerce</v>
      </c>
      <c r="AC63" s="41" t="str">
        <f>IF(
                 ISNA(VLOOKUP($Y63,Tableau2[[Sous catégorie culture de la garantie]:[garantie 7]],1+AC$3,FALSE)),
                  "",
                 IF(VLOOKUP($Y63,Tableau2[[Sous catégorie culture de la garantie]:[garantie 7]],1+AC$3,FALSE)="","",
                      VLOOKUP($Y63,Tableau2[[Sous catégorie culture de la garantie]:[garantie 7]],1+AC$3,FALSE)))</f>
        <v>France Active</v>
      </c>
      <c r="AD63" s="44" t="str">
        <f>IF(
                 ISNA(VLOOKUP($Y63,Tableau2[[Sous catégorie culture de la garantie]:[garantie 7]],1+AD$3,FALSE)),
                  "",
                 IF(VLOOKUP($Y63,Tableau2[[Sous catégorie culture de la garantie]:[garantie 7]],1+AD$3,FALSE)="","",
                      VLOOKUP($Y63,Tableau2[[Sous catégorie culture de la garantie]:[garantie 7]],1+AD$3,FALSE)))</f>
        <v>BPI</v>
      </c>
      <c r="AE63" s="41" t="str">
        <f>IF(
                 ISNA(VLOOKUP($Y63,Tableau2[[Sous catégorie culture de la garantie]:[garantie 7]],1+AE$3,FALSE)),
                  "",
                 IF(VLOOKUP($Y63,Tableau2[[Sous catégorie culture de la garantie]:[garantie 7]],1+AE$3,FALSE)="","",
                      VLOOKUP($Y63,Tableau2[[Sous catégorie culture de la garantie]:[garantie 7]],1+AE$3,FALSE)))</f>
        <v>SIAGI</v>
      </c>
      <c r="AF63" s="41" t="str">
        <f>IF(
                 ISNA(VLOOKUP($Y63,Tableau2[[Sous catégorie culture de la garantie]:[garantie 7]],1+AF$3,FALSE)),
                  "",
                 IF(VLOOKUP($Y63,Tableau2[[Sous catégorie culture de la garantie]:[garantie 7]],1+AF$3,FALSE)="","",
                      VLOOKUP($Y63,Tableau2[[Sous catégorie culture de la garantie]:[garantie 7]],1+AF$3,FALSE)))</f>
        <v/>
      </c>
    </row>
    <row r="64" spans="1:32" ht="15" thickBot="1" x14ac:dyDescent="0.35">
      <c r="A64" s="25">
        <v>2</v>
      </c>
      <c r="B64" s="78" t="s">
        <v>19</v>
      </c>
      <c r="C64" s="52" t="str">
        <f>VLOOKUP(B64,Tableau3[],2,FALSE)</f>
        <v>M</v>
      </c>
      <c r="D64" s="88" t="s">
        <v>28</v>
      </c>
      <c r="E64" s="58" t="str">
        <f>IF(ISNA(VLOOKUP(D64,Tableau3[],2,FALSE)),"X",VLOOKUP(D64,Tableau3[],2,FALSE))</f>
        <v>X</v>
      </c>
      <c r="F64" s="99" t="s">
        <v>212</v>
      </c>
      <c r="G64" s="55" t="str">
        <f>IF(ISNA(VLOOKUP(F64,Tableau3[],2,FALSE)),"X",VLOOKUP(F64,Tableau3[],2,FALSE))</f>
        <v>L</v>
      </c>
      <c r="H64" s="108" t="s">
        <v>26</v>
      </c>
      <c r="I64" s="26"/>
      <c r="J64" s="26"/>
      <c r="K64" s="118" t="s">
        <v>29</v>
      </c>
      <c r="L64" s="26"/>
      <c r="M64" s="125" t="s">
        <v>66</v>
      </c>
      <c r="N64" s="137" t="s">
        <v>32</v>
      </c>
      <c r="O64" s="145"/>
      <c r="P64" s="156"/>
      <c r="Q64" s="166">
        <v>6</v>
      </c>
      <c r="R64" s="174" t="s">
        <v>90</v>
      </c>
      <c r="S64" s="23"/>
      <c r="T64" s="188" t="s">
        <v>25</v>
      </c>
      <c r="U64" s="209" t="s">
        <v>27</v>
      </c>
      <c r="V64" t="str">
        <f>CONCATENATE(C64,E64,G64,I64,L64,S64)</f>
        <v>MXL</v>
      </c>
      <c r="W64" t="str">
        <f t="shared" si="1"/>
        <v>ML</v>
      </c>
      <c r="X64" s="39" t="str">
        <f>IF(          ISNA(VLOOKUP(MID(W64,2,1),'Garanties par besoin'!$D$2:$F$18,2,FALSE)),
                           IF(ISNA(VLOOKUP(MID(W64,1,1),'Garanties par besoin'!$D$2:$F$18,2,FALSE)),
                            "",
                           VLOOKUP(MID(W64,1,1),'Garanties par besoin'!$D$2:$F$18,2,FALSE)),
                  VLOOKUP(MID(W64,2,1),'Garanties par besoin'!$D$2:$F$18,2,FALSE))</f>
        <v>Matériel</v>
      </c>
      <c r="Y64" s="42" t="str">
        <f>IF(          ISNA(VLOOKUP(MID(W64,2,1),'Garanties par besoin'!$D$2:$F$18,3,FALSE)),
                           IF(ISNA(VLOOKUP(MID(W64,1,1),'Garanties par besoin'!$D$2:$F$18,3,FALSE)),
                            "",
                           VLOOKUP(MID(W64,1,1),'Garanties par besoin'!$D$2:$F$18,3,FALSE)),
                  VLOOKUP(MID(W64,2,1),'Garanties par besoin'!$D$2:$F$18,3,FALSE))</f>
        <v>Travaux (non propriétaire des murs)</v>
      </c>
      <c r="Z64" s="44" t="str">
        <f>IF(
                 ISNA(VLOOKUP($Y64,Tableau2[[Sous catégorie culture de la garantie]:[garantie 7]],1+Z$3,FALSE)),
                  "",
                 IF(VLOOKUP($Y64,Tableau2[[Sous catégorie culture de la garantie]:[garantie 7]],1+Z$3,FALSE)="","",
                      VLOOKUP($Y64,Tableau2[[Sous catégorie culture de la garantie]:[garantie 7]],1+Z$3,FALSE)))</f>
        <v>Financement possible sans garantie</v>
      </c>
      <c r="AA64" s="41" t="str">
        <f>IF(
                 ISNA(VLOOKUP($Y64,Tableau2[[Sous catégorie culture de la garantie]:[garantie 7]],1+AA$3,FALSE)),
                  "",
                 IF(VLOOKUP($Y64,Tableau2[[Sous catégorie culture de la garantie]:[garantie 7]],1+AA$3,FALSE)="","",
                      VLOOKUP($Y64,Tableau2[[Sous catégorie culture de la garantie]:[garantie 7]],1+AA$3,FALSE)))</f>
        <v>Caution Possible</v>
      </c>
      <c r="AB64" s="44" t="str">
        <f>IF(
                 ISNA(VLOOKUP($Y64,Tableau2[[Sous catégorie culture de la garantie]:[garantie 7]],1+AB$3,FALSE)),
                  "",
                 IF(VLOOKUP($Y64,Tableau2[[Sous catégorie culture de la garantie]:[garantie 7]],1+AB$3,FALSE)="","",
                      VLOOKUP($Y64,Tableau2[[Sous catégorie culture de la garantie]:[garantie 7]],1+AB$3,FALSE)))</f>
        <v>Nantissement de fonds de Commerce</v>
      </c>
      <c r="AC64" s="41" t="str">
        <f>IF(
                 ISNA(VLOOKUP($Y64,Tableau2[[Sous catégorie culture de la garantie]:[garantie 7]],1+AC$3,FALSE)),
                  "",
                 IF(VLOOKUP($Y64,Tableau2[[Sous catégorie culture de la garantie]:[garantie 7]],1+AC$3,FALSE)="","",
                      VLOOKUP($Y64,Tableau2[[Sous catégorie culture de la garantie]:[garantie 7]],1+AC$3,FALSE)))</f>
        <v>France Active</v>
      </c>
      <c r="AD64" s="44" t="str">
        <f>IF(
                 ISNA(VLOOKUP($Y64,Tableau2[[Sous catégorie culture de la garantie]:[garantie 7]],1+AD$3,FALSE)),
                  "",
                 IF(VLOOKUP($Y64,Tableau2[[Sous catégorie culture de la garantie]:[garantie 7]],1+AD$3,FALSE)="","",
                      VLOOKUP($Y64,Tableau2[[Sous catégorie culture de la garantie]:[garantie 7]],1+AD$3,FALSE)))</f>
        <v>BPI</v>
      </c>
      <c r="AE64" s="41" t="str">
        <f>IF(
                 ISNA(VLOOKUP($Y64,Tableau2[[Sous catégorie culture de la garantie]:[garantie 7]],1+AE$3,FALSE)),
                  "",
                 IF(VLOOKUP($Y64,Tableau2[[Sous catégorie culture de la garantie]:[garantie 7]],1+AE$3,FALSE)="","",
                      VLOOKUP($Y64,Tableau2[[Sous catégorie culture de la garantie]:[garantie 7]],1+AE$3,FALSE)))</f>
        <v>SIAGI</v>
      </c>
      <c r="AF64" s="41" t="str">
        <f>IF(
                 ISNA(VLOOKUP($Y64,Tableau2[[Sous catégorie culture de la garantie]:[garantie 7]],1+AF$3,FALSE)),
                  "",
                 IF(VLOOKUP($Y64,Tableau2[[Sous catégorie culture de la garantie]:[garantie 7]],1+AF$3,FALSE)="","",
                      VLOOKUP($Y64,Tableau2[[Sous catégorie culture de la garantie]:[garantie 7]],1+AF$3,FALSE)))</f>
        <v/>
      </c>
    </row>
    <row r="65" spans="1:32" ht="15" thickBot="1" x14ac:dyDescent="0.35">
      <c r="A65" s="25">
        <v>3</v>
      </c>
      <c r="B65" s="78" t="s">
        <v>19</v>
      </c>
      <c r="C65" s="52" t="str">
        <f>VLOOKUP(B65,Tableau3[],2,FALSE)</f>
        <v>M</v>
      </c>
      <c r="D65" s="88" t="s">
        <v>28</v>
      </c>
      <c r="E65" s="58" t="str">
        <f>IF(ISNA(VLOOKUP(D65,Tableau3[],2,FALSE)),"X",VLOOKUP(D65,Tableau3[],2,FALSE))</f>
        <v>X</v>
      </c>
      <c r="F65" s="99" t="s">
        <v>212</v>
      </c>
      <c r="G65" s="55" t="str">
        <f>IF(ISNA(VLOOKUP(F65,Tableau3[],2,FALSE)),"X",VLOOKUP(F65,Tableau3[],2,FALSE))</f>
        <v>L</v>
      </c>
      <c r="H65" s="108" t="s">
        <v>26</v>
      </c>
      <c r="I65" s="26"/>
      <c r="J65" s="26"/>
      <c r="K65" s="118" t="s">
        <v>29</v>
      </c>
      <c r="L65" s="26"/>
      <c r="M65" s="125" t="s">
        <v>66</v>
      </c>
      <c r="N65" s="137" t="s">
        <v>32</v>
      </c>
      <c r="O65" s="145"/>
      <c r="P65" s="156"/>
      <c r="Q65" s="166">
        <v>6</v>
      </c>
      <c r="R65" s="174" t="s">
        <v>91</v>
      </c>
      <c r="S65" s="23"/>
      <c r="T65" s="188" t="s">
        <v>25</v>
      </c>
      <c r="U65" s="209" t="s">
        <v>27</v>
      </c>
      <c r="V65" t="str">
        <f>CONCATENATE(C65,E65,G65,I65,L65,S65)</f>
        <v>MXL</v>
      </c>
      <c r="W65" t="str">
        <f t="shared" si="1"/>
        <v>ML</v>
      </c>
      <c r="X65" s="39" t="str">
        <f>IF(          ISNA(VLOOKUP(MID(W65,2,1),'Garanties par besoin'!$D$2:$F$18,2,FALSE)),
                           IF(ISNA(VLOOKUP(MID(W65,1,1),'Garanties par besoin'!$D$2:$F$18,2,FALSE)),
                            "",
                           VLOOKUP(MID(W65,1,1),'Garanties par besoin'!$D$2:$F$18,2,FALSE)),
                  VLOOKUP(MID(W65,2,1),'Garanties par besoin'!$D$2:$F$18,2,FALSE))</f>
        <v>Matériel</v>
      </c>
      <c r="Y65" s="42" t="str">
        <f>IF(          ISNA(VLOOKUP(MID(W65,2,1),'Garanties par besoin'!$D$2:$F$18,3,FALSE)),
                           IF(ISNA(VLOOKUP(MID(W65,1,1),'Garanties par besoin'!$D$2:$F$18,3,FALSE)),
                            "",
                           VLOOKUP(MID(W65,1,1),'Garanties par besoin'!$D$2:$F$18,3,FALSE)),
                  VLOOKUP(MID(W65,2,1),'Garanties par besoin'!$D$2:$F$18,3,FALSE))</f>
        <v>Travaux (non propriétaire des murs)</v>
      </c>
      <c r="Z65" s="44" t="str">
        <f>IF(
                 ISNA(VLOOKUP($Y65,Tableau2[[Sous catégorie culture de la garantie]:[garantie 7]],1+Z$3,FALSE)),
                  "",
                 IF(VLOOKUP($Y65,Tableau2[[Sous catégorie culture de la garantie]:[garantie 7]],1+Z$3,FALSE)="","",
                      VLOOKUP($Y65,Tableau2[[Sous catégorie culture de la garantie]:[garantie 7]],1+Z$3,FALSE)))</f>
        <v>Financement possible sans garantie</v>
      </c>
      <c r="AA65" s="41" t="str">
        <f>IF(
                 ISNA(VLOOKUP($Y65,Tableau2[[Sous catégorie culture de la garantie]:[garantie 7]],1+AA$3,FALSE)),
                  "",
                 IF(VLOOKUP($Y65,Tableau2[[Sous catégorie culture de la garantie]:[garantie 7]],1+AA$3,FALSE)="","",
                      VLOOKUP($Y65,Tableau2[[Sous catégorie culture de la garantie]:[garantie 7]],1+AA$3,FALSE)))</f>
        <v>Caution Possible</v>
      </c>
      <c r="AB65" s="44" t="str">
        <f>IF(
                 ISNA(VLOOKUP($Y65,Tableau2[[Sous catégorie culture de la garantie]:[garantie 7]],1+AB$3,FALSE)),
                  "",
                 IF(VLOOKUP($Y65,Tableau2[[Sous catégorie culture de la garantie]:[garantie 7]],1+AB$3,FALSE)="","",
                      VLOOKUP($Y65,Tableau2[[Sous catégorie culture de la garantie]:[garantie 7]],1+AB$3,FALSE)))</f>
        <v>Nantissement de fonds de Commerce</v>
      </c>
      <c r="AC65" s="41" t="str">
        <f>IF(
                 ISNA(VLOOKUP($Y65,Tableau2[[Sous catégorie culture de la garantie]:[garantie 7]],1+AC$3,FALSE)),
                  "",
                 IF(VLOOKUP($Y65,Tableau2[[Sous catégorie culture de la garantie]:[garantie 7]],1+AC$3,FALSE)="","",
                      VLOOKUP($Y65,Tableau2[[Sous catégorie culture de la garantie]:[garantie 7]],1+AC$3,FALSE)))</f>
        <v>France Active</v>
      </c>
      <c r="AD65" s="44" t="str">
        <f>IF(
                 ISNA(VLOOKUP($Y65,Tableau2[[Sous catégorie culture de la garantie]:[garantie 7]],1+AD$3,FALSE)),
                  "",
                 IF(VLOOKUP($Y65,Tableau2[[Sous catégorie culture de la garantie]:[garantie 7]],1+AD$3,FALSE)="","",
                      VLOOKUP($Y65,Tableau2[[Sous catégorie culture de la garantie]:[garantie 7]],1+AD$3,FALSE)))</f>
        <v>BPI</v>
      </c>
      <c r="AE65" s="41" t="str">
        <f>IF(
                 ISNA(VLOOKUP($Y65,Tableau2[[Sous catégorie culture de la garantie]:[garantie 7]],1+AE$3,FALSE)),
                  "",
                 IF(VLOOKUP($Y65,Tableau2[[Sous catégorie culture de la garantie]:[garantie 7]],1+AE$3,FALSE)="","",
                      VLOOKUP($Y65,Tableau2[[Sous catégorie culture de la garantie]:[garantie 7]],1+AE$3,FALSE)))</f>
        <v>SIAGI</v>
      </c>
      <c r="AF65" s="41" t="str">
        <f>IF(
                 ISNA(VLOOKUP($Y65,Tableau2[[Sous catégorie culture de la garantie]:[garantie 7]],1+AF$3,FALSE)),
                  "",
                 IF(VLOOKUP($Y65,Tableau2[[Sous catégorie culture de la garantie]:[garantie 7]],1+AF$3,FALSE)="","",
                      VLOOKUP($Y65,Tableau2[[Sous catégorie culture de la garantie]:[garantie 7]],1+AF$3,FALSE)))</f>
        <v/>
      </c>
    </row>
    <row r="66" spans="1:32" ht="15" thickBot="1" x14ac:dyDescent="0.35">
      <c r="A66" s="18">
        <v>2</v>
      </c>
      <c r="B66" s="77" t="s">
        <v>19</v>
      </c>
      <c r="C66" s="52"/>
      <c r="D66" s="86" t="s">
        <v>28</v>
      </c>
      <c r="E66" s="58" t="str">
        <f>IF(ISNA(VLOOKUP(D66,Tableau3[],2,FALSE)),"X",VLOOKUP(D66,Tableau3[],2,FALSE))</f>
        <v>X</v>
      </c>
      <c r="F66" s="98" t="s">
        <v>212</v>
      </c>
      <c r="G66" s="55"/>
      <c r="H66" s="107" t="s">
        <v>26</v>
      </c>
      <c r="I66" s="20"/>
      <c r="J66" s="20"/>
      <c r="K66" s="116" t="s">
        <v>29</v>
      </c>
      <c r="L66" s="20"/>
      <c r="M66" s="124" t="s">
        <v>67</v>
      </c>
      <c r="N66" s="131"/>
      <c r="O66" s="143"/>
      <c r="P66" s="153"/>
      <c r="Q66" s="164">
        <v>0</v>
      </c>
      <c r="R66" s="176" t="s">
        <v>64</v>
      </c>
      <c r="S66" s="24"/>
      <c r="T66" s="185"/>
      <c r="U66" s="204"/>
      <c r="V66" t="str">
        <f>CONCATENATE(C66,E66,G66,I66,L66,S66)</f>
        <v>X</v>
      </c>
      <c r="W66" t="str">
        <f t="shared" si="1"/>
        <v/>
      </c>
      <c r="X66" s="39" t="str">
        <f>IF(          ISNA(VLOOKUP(MID(W66,2,1),'Garanties par besoin'!$D$2:$F$18,2,FALSE)),
                           IF(ISNA(VLOOKUP(MID(W66,1,1),'Garanties par besoin'!$D$2:$F$18,2,FALSE)),
                            "",
                           VLOOKUP(MID(W66,1,1),'Garanties par besoin'!$D$2:$F$18,2,FALSE)),
                  VLOOKUP(MID(W66,2,1),'Garanties par besoin'!$D$2:$F$18,2,FALSE))</f>
        <v/>
      </c>
      <c r="Y66" s="42" t="str">
        <f>IF(          ISNA(VLOOKUP(MID(W66,2,1),'Garanties par besoin'!$D$2:$F$18,3,FALSE)),
                           IF(ISNA(VLOOKUP(MID(W66,1,1),'Garanties par besoin'!$D$2:$F$18,3,FALSE)),
                            "",
                           VLOOKUP(MID(W66,1,1),'Garanties par besoin'!$D$2:$F$18,3,FALSE)),
                  VLOOKUP(MID(W66,2,1),'Garanties par besoin'!$D$2:$F$18,3,FALSE))</f>
        <v/>
      </c>
      <c r="Z66" s="44" t="str">
        <f>IF(
                 ISNA(VLOOKUP($Y66,Tableau2[[Sous catégorie culture de la garantie]:[garantie 7]],1+Z$3,FALSE)),
                  "",
                 IF(VLOOKUP($Y66,Tableau2[[Sous catégorie culture de la garantie]:[garantie 7]],1+Z$3,FALSE)="","",
                      VLOOKUP($Y66,Tableau2[[Sous catégorie culture de la garantie]:[garantie 7]],1+Z$3,FALSE)))</f>
        <v/>
      </c>
      <c r="AA66" s="41" t="str">
        <f>IF(
                 ISNA(VLOOKUP($Y66,Tableau2[[Sous catégorie culture de la garantie]:[garantie 7]],1+AA$3,FALSE)),
                  "",
                 IF(VLOOKUP($Y66,Tableau2[[Sous catégorie culture de la garantie]:[garantie 7]],1+AA$3,FALSE)="","",
                      VLOOKUP($Y66,Tableau2[[Sous catégorie culture de la garantie]:[garantie 7]],1+AA$3,FALSE)))</f>
        <v/>
      </c>
      <c r="AB66" s="44" t="str">
        <f>IF(
                 ISNA(VLOOKUP($Y66,Tableau2[[Sous catégorie culture de la garantie]:[garantie 7]],1+AB$3,FALSE)),
                  "",
                 IF(VLOOKUP($Y66,Tableau2[[Sous catégorie culture de la garantie]:[garantie 7]],1+AB$3,FALSE)="","",
                      VLOOKUP($Y66,Tableau2[[Sous catégorie culture de la garantie]:[garantie 7]],1+AB$3,FALSE)))</f>
        <v/>
      </c>
      <c r="AC66" s="41" t="str">
        <f>IF(
                 ISNA(VLOOKUP($Y66,Tableau2[[Sous catégorie culture de la garantie]:[garantie 7]],1+AC$3,FALSE)),
                  "",
                 IF(VLOOKUP($Y66,Tableau2[[Sous catégorie culture de la garantie]:[garantie 7]],1+AC$3,FALSE)="","",
                      VLOOKUP($Y66,Tableau2[[Sous catégorie culture de la garantie]:[garantie 7]],1+AC$3,FALSE)))</f>
        <v/>
      </c>
      <c r="AD66" s="44" t="str">
        <f>IF(
                 ISNA(VLOOKUP($Y66,Tableau2[[Sous catégorie culture de la garantie]:[garantie 7]],1+AD$3,FALSE)),
                  "",
                 IF(VLOOKUP($Y66,Tableau2[[Sous catégorie culture de la garantie]:[garantie 7]],1+AD$3,FALSE)="","",
                      VLOOKUP($Y66,Tableau2[[Sous catégorie culture de la garantie]:[garantie 7]],1+AD$3,FALSE)))</f>
        <v/>
      </c>
      <c r="AE66" s="41" t="str">
        <f>IF(
                 ISNA(VLOOKUP($Y66,Tableau2[[Sous catégorie culture de la garantie]:[garantie 7]],1+AE$3,FALSE)),
                  "",
                 IF(VLOOKUP($Y66,Tableau2[[Sous catégorie culture de la garantie]:[garantie 7]],1+AE$3,FALSE)="","",
                      VLOOKUP($Y66,Tableau2[[Sous catégorie culture de la garantie]:[garantie 7]],1+AE$3,FALSE)))</f>
        <v/>
      </c>
      <c r="AF66" s="41" t="str">
        <f>IF(
                 ISNA(VLOOKUP($Y66,Tableau2[[Sous catégorie culture de la garantie]:[garantie 7]],1+AF$3,FALSE)),
                  "",
                 IF(VLOOKUP($Y66,Tableau2[[Sous catégorie culture de la garantie]:[garantie 7]],1+AF$3,FALSE)="","",
                      VLOOKUP($Y66,Tableau2[[Sous catégorie culture de la garantie]:[garantie 7]],1+AF$3,FALSE)))</f>
        <v/>
      </c>
    </row>
    <row r="67" spans="1:32" ht="15" thickBot="1" x14ac:dyDescent="0.35">
      <c r="A67" s="29">
        <v>3</v>
      </c>
      <c r="B67" s="80" t="s">
        <v>33</v>
      </c>
      <c r="C67" s="52" t="str">
        <f>IF(ISNA(VLOOKUP(B67,Tableau3[],2,FALSE)),"X",VLOOKUP(B67,Tableau3[],2,FALSE))</f>
        <v>X</v>
      </c>
      <c r="D67" s="90" t="s">
        <v>34</v>
      </c>
      <c r="E67" s="58" t="str">
        <f>IF(ISNA(VLOOKUP(D67,Tableau3[],2,FALSE)),"X",VLOOKUP(D67,Tableau3[],2,FALSE))</f>
        <v>X</v>
      </c>
      <c r="F67" s="99" t="s">
        <v>35</v>
      </c>
      <c r="G67" s="55" t="str">
        <f>IF(ISNA(VLOOKUP(F67,Tableau3[],2,FALSE)),"X",VLOOKUP(F67,Tableau3[],2,FALSE))</f>
        <v>E</v>
      </c>
      <c r="H67" s="110"/>
      <c r="I67" s="30"/>
      <c r="J67" s="30"/>
      <c r="K67" s="120"/>
      <c r="L67" s="30"/>
      <c r="M67" s="127"/>
      <c r="N67" s="136"/>
      <c r="O67" s="148"/>
      <c r="P67" s="159"/>
      <c r="Q67" s="168">
        <v>4</v>
      </c>
      <c r="R67" s="170" t="s">
        <v>36</v>
      </c>
      <c r="S67" s="13"/>
      <c r="T67" s="184"/>
      <c r="U67" s="210"/>
      <c r="V67" t="str">
        <f>CONCATENATE(C67,E67,G67,I67,L67,S67)</f>
        <v>XXE</v>
      </c>
      <c r="W67" t="str">
        <f t="shared" si="1"/>
        <v>E</v>
      </c>
      <c r="X67" s="39" t="str">
        <f>IF(          ISNA(VLOOKUP(MID(W67,2,1),'Garanties par besoin'!$D$2:$F$18,2,FALSE)),
                           IF(ISNA(VLOOKUP(MID(W67,1,1),'Garanties par besoin'!$D$2:$F$18,2,FALSE)),
                            "",
                           VLOOKUP(MID(W67,1,1),'Garanties par besoin'!$D$2:$F$18,2,FALSE)),
                  VLOOKUP(MID(W67,2,1),'Garanties par besoin'!$D$2:$F$18,2,FALSE))</f>
        <v>Matériel</v>
      </c>
      <c r="Y67" s="42" t="str">
        <f>IF(          ISNA(VLOOKUP(MID(W67,2,1),'Garanties par besoin'!$D$2:$F$18,3,FALSE)),
                           IF(ISNA(VLOOKUP(MID(W67,1,1),'Garanties par besoin'!$D$2:$F$18,3,FALSE)),
                            "",
                           VLOOKUP(MID(W67,1,1),'Garanties par besoin'!$D$2:$F$18,3,FALSE)),
                  VLOOKUP(MID(W67,2,1),'Garanties par besoin'!$D$2:$F$18,3,FALSE))</f>
        <v>Équipement</v>
      </c>
      <c r="Z67" s="44" t="str">
        <f>IF(
                 ISNA(VLOOKUP($Y67,Tableau2[[Sous catégorie culture de la garantie]:[garantie 7]],1+Z$3,FALSE)),
                  "",
                 IF(VLOOKUP($Y67,Tableau2[[Sous catégorie culture de la garantie]:[garantie 7]],1+Z$3,FALSE)="","",
                      VLOOKUP($Y67,Tableau2[[Sous catégorie culture de la garantie]:[garantie 7]],1+Z$3,FALSE)))</f>
        <v>Financement possible sans garantie</v>
      </c>
      <c r="AA67" s="41" t="str">
        <f>IF(
                 ISNA(VLOOKUP($Y67,Tableau2[[Sous catégorie culture de la garantie]:[garantie 7]],1+AA$3,FALSE)),
                  "",
                 IF(VLOOKUP($Y67,Tableau2[[Sous catégorie culture de la garantie]:[garantie 7]],1+AA$3,FALSE)="","",
                      VLOOKUP($Y67,Tableau2[[Sous catégorie culture de la garantie]:[garantie 7]],1+AA$3,FALSE)))</f>
        <v>Caution Possible</v>
      </c>
      <c r="AB67" s="44" t="str">
        <f>IF(
                 ISNA(VLOOKUP($Y67,Tableau2[[Sous catégorie culture de la garantie]:[garantie 7]],1+AB$3,FALSE)),
                  "",
                 IF(VLOOKUP($Y67,Tableau2[[Sous catégorie culture de la garantie]:[garantie 7]],1+AB$3,FALSE)="","",
                      VLOOKUP($Y67,Tableau2[[Sous catégorie culture de la garantie]:[garantie 7]],1+AB$3,FALSE)))</f>
        <v>Nantissement de matériel/ outillage</v>
      </c>
      <c r="AC67" s="41" t="str">
        <f>IF(
                 ISNA(VLOOKUP($Y67,Tableau2[[Sous catégorie culture de la garantie]:[garantie 7]],1+AC$3,FALSE)),
                  "",
                 IF(VLOOKUP($Y67,Tableau2[[Sous catégorie culture de la garantie]:[garantie 7]],1+AC$3,FALSE)="","",
                      VLOOKUP($Y67,Tableau2[[Sous catégorie culture de la garantie]:[garantie 7]],1+AC$3,FALSE)))</f>
        <v>BPI</v>
      </c>
      <c r="AD67" s="44" t="str">
        <f>IF(
                 ISNA(VLOOKUP($Y67,Tableau2[[Sous catégorie culture de la garantie]:[garantie 7]],1+AD$3,FALSE)),
                  "",
                 IF(VLOOKUP($Y67,Tableau2[[Sous catégorie culture de la garantie]:[garantie 7]],1+AD$3,FALSE)="","",
                      VLOOKUP($Y67,Tableau2[[Sous catégorie culture de la garantie]:[garantie 7]],1+AD$3,FALSE)))</f>
        <v>SIAGI</v>
      </c>
      <c r="AE67" s="41" t="str">
        <f>IF(
                 ISNA(VLOOKUP($Y67,Tableau2[[Sous catégorie culture de la garantie]:[garantie 7]],1+AE$3,FALSE)),
                  "",
                 IF(VLOOKUP($Y67,Tableau2[[Sous catégorie culture de la garantie]:[garantie 7]],1+AE$3,FALSE)="","",
                      VLOOKUP($Y67,Tableau2[[Sous catégorie culture de la garantie]:[garantie 7]],1+AE$3,FALSE)))</f>
        <v/>
      </c>
      <c r="AF67" s="41" t="str">
        <f>IF(
                 ISNA(VLOOKUP($Y67,Tableau2[[Sous catégorie culture de la garantie]:[garantie 7]],1+AF$3,FALSE)),
                  "",
                 IF(VLOOKUP($Y67,Tableau2[[Sous catégorie culture de la garantie]:[garantie 7]],1+AF$3,FALSE)="","",
                      VLOOKUP($Y67,Tableau2[[Sous catégorie culture de la garantie]:[garantie 7]],1+AF$3,FALSE)))</f>
        <v/>
      </c>
    </row>
    <row r="68" spans="1:32" ht="15" thickBot="1" x14ac:dyDescent="0.35">
      <c r="A68" s="25">
        <v>3</v>
      </c>
      <c r="B68" s="78" t="s">
        <v>33</v>
      </c>
      <c r="C68" s="52" t="str">
        <f>IF(ISNA(VLOOKUP(B68,Tableau3[],2,FALSE)),"X",VLOOKUP(B68,Tableau3[],2,FALSE))</f>
        <v>X</v>
      </c>
      <c r="D68" s="88" t="s">
        <v>34</v>
      </c>
      <c r="E68" s="58" t="str">
        <f>IF(ISNA(VLOOKUP(D68,Tableau3[],2,FALSE)),"X",VLOOKUP(D68,Tableau3[],2,FALSE))</f>
        <v>X</v>
      </c>
      <c r="F68" s="99" t="s">
        <v>35</v>
      </c>
      <c r="G68" s="55" t="str">
        <f>IF(ISNA(VLOOKUP(F68,Tableau3[],2,FALSE)),"X",VLOOKUP(F68,Tableau3[],2,FALSE))</f>
        <v>E</v>
      </c>
      <c r="H68" s="108"/>
      <c r="I68" s="26"/>
      <c r="J68" s="26"/>
      <c r="K68" s="118"/>
      <c r="L68" s="26"/>
      <c r="M68" s="125"/>
      <c r="N68" s="134"/>
      <c r="O68" s="145"/>
      <c r="P68" s="156"/>
      <c r="Q68" s="166">
        <v>4</v>
      </c>
      <c r="R68" s="171" t="s">
        <v>113</v>
      </c>
      <c r="S68" s="17"/>
      <c r="T68" s="185"/>
      <c r="U68" s="206"/>
      <c r="V68" t="str">
        <f>CONCATENATE(C68,E68,G68,I68,L68,S68)</f>
        <v>XXE</v>
      </c>
      <c r="W68" t="str">
        <f t="shared" si="1"/>
        <v>E</v>
      </c>
      <c r="X68" s="39" t="str">
        <f>IF(          ISNA(VLOOKUP(MID(W68,2,1),'Garanties par besoin'!$D$2:$F$18,2,FALSE)),
                           IF(ISNA(VLOOKUP(MID(W68,1,1),'Garanties par besoin'!$D$2:$F$18,2,FALSE)),
                            "",
                           VLOOKUP(MID(W68,1,1),'Garanties par besoin'!$D$2:$F$18,2,FALSE)),
                  VLOOKUP(MID(W68,2,1),'Garanties par besoin'!$D$2:$F$18,2,FALSE))</f>
        <v>Matériel</v>
      </c>
      <c r="Y68" s="42" t="str">
        <f>IF(          ISNA(VLOOKUP(MID(W68,2,1),'Garanties par besoin'!$D$2:$F$18,3,FALSE)),
                           IF(ISNA(VLOOKUP(MID(W68,1,1),'Garanties par besoin'!$D$2:$F$18,3,FALSE)),
                            "",
                           VLOOKUP(MID(W68,1,1),'Garanties par besoin'!$D$2:$F$18,3,FALSE)),
                  VLOOKUP(MID(W68,2,1),'Garanties par besoin'!$D$2:$F$18,3,FALSE))</f>
        <v>Équipement</v>
      </c>
      <c r="Z68" s="44" t="str">
        <f>IF(
                 ISNA(VLOOKUP($Y68,Tableau2[[Sous catégorie culture de la garantie]:[garantie 7]],1+Z$3,FALSE)),
                  "",
                 IF(VLOOKUP($Y68,Tableau2[[Sous catégorie culture de la garantie]:[garantie 7]],1+Z$3,FALSE)="","",
                      VLOOKUP($Y68,Tableau2[[Sous catégorie culture de la garantie]:[garantie 7]],1+Z$3,FALSE)))</f>
        <v>Financement possible sans garantie</v>
      </c>
      <c r="AA68" s="41" t="str">
        <f>IF(
                 ISNA(VLOOKUP($Y68,Tableau2[[Sous catégorie culture de la garantie]:[garantie 7]],1+AA$3,FALSE)),
                  "",
                 IF(VLOOKUP($Y68,Tableau2[[Sous catégorie culture de la garantie]:[garantie 7]],1+AA$3,FALSE)="","",
                      VLOOKUP($Y68,Tableau2[[Sous catégorie culture de la garantie]:[garantie 7]],1+AA$3,FALSE)))</f>
        <v>Caution Possible</v>
      </c>
      <c r="AB68" s="44" t="str">
        <f>IF(
                 ISNA(VLOOKUP($Y68,Tableau2[[Sous catégorie culture de la garantie]:[garantie 7]],1+AB$3,FALSE)),
                  "",
                 IF(VLOOKUP($Y68,Tableau2[[Sous catégorie culture de la garantie]:[garantie 7]],1+AB$3,FALSE)="","",
                      VLOOKUP($Y68,Tableau2[[Sous catégorie culture de la garantie]:[garantie 7]],1+AB$3,FALSE)))</f>
        <v>Nantissement de matériel/ outillage</v>
      </c>
      <c r="AC68" s="41" t="str">
        <f>IF(
                 ISNA(VLOOKUP($Y68,Tableau2[[Sous catégorie culture de la garantie]:[garantie 7]],1+AC$3,FALSE)),
                  "",
                 IF(VLOOKUP($Y68,Tableau2[[Sous catégorie culture de la garantie]:[garantie 7]],1+AC$3,FALSE)="","",
                      VLOOKUP($Y68,Tableau2[[Sous catégorie culture de la garantie]:[garantie 7]],1+AC$3,FALSE)))</f>
        <v>BPI</v>
      </c>
      <c r="AD68" s="44" t="str">
        <f>IF(
                 ISNA(VLOOKUP($Y68,Tableau2[[Sous catégorie culture de la garantie]:[garantie 7]],1+AD$3,FALSE)),
                  "",
                 IF(VLOOKUP($Y68,Tableau2[[Sous catégorie culture de la garantie]:[garantie 7]],1+AD$3,FALSE)="","",
                      VLOOKUP($Y68,Tableau2[[Sous catégorie culture de la garantie]:[garantie 7]],1+AD$3,FALSE)))</f>
        <v>SIAGI</v>
      </c>
      <c r="AE68" s="41" t="str">
        <f>IF(
                 ISNA(VLOOKUP($Y68,Tableau2[[Sous catégorie culture de la garantie]:[garantie 7]],1+AE$3,FALSE)),
                  "",
                 IF(VLOOKUP($Y68,Tableau2[[Sous catégorie culture de la garantie]:[garantie 7]],1+AE$3,FALSE)="","",
                      VLOOKUP($Y68,Tableau2[[Sous catégorie culture de la garantie]:[garantie 7]],1+AE$3,FALSE)))</f>
        <v/>
      </c>
      <c r="AF68" s="41" t="str">
        <f>IF(
                 ISNA(VLOOKUP($Y68,Tableau2[[Sous catégorie culture de la garantie]:[garantie 7]],1+AF$3,FALSE)),
                  "",
                 IF(VLOOKUP($Y68,Tableau2[[Sous catégorie culture de la garantie]:[garantie 7]],1+AF$3,FALSE)="","",
                      VLOOKUP($Y68,Tableau2[[Sous catégorie culture de la garantie]:[garantie 7]],1+AF$3,FALSE)))</f>
        <v/>
      </c>
    </row>
    <row r="69" spans="1:32" ht="15" thickBot="1" x14ac:dyDescent="0.35">
      <c r="A69" s="25">
        <v>3</v>
      </c>
      <c r="B69" s="78" t="s">
        <v>33</v>
      </c>
      <c r="C69" s="52" t="str">
        <f>IF(ISNA(VLOOKUP(B69,Tableau3[],2,FALSE)),"X",VLOOKUP(B69,Tableau3[],2,FALSE))</f>
        <v>X</v>
      </c>
      <c r="D69" s="88" t="s">
        <v>34</v>
      </c>
      <c r="E69" s="58" t="str">
        <f>IF(ISNA(VLOOKUP(D69,Tableau3[],2,FALSE)),"X",VLOOKUP(D69,Tableau3[],2,FALSE))</f>
        <v>X</v>
      </c>
      <c r="F69" s="99" t="s">
        <v>35</v>
      </c>
      <c r="G69" s="55" t="str">
        <f>IF(ISNA(VLOOKUP(F69,Tableau3[],2,FALSE)),"X",VLOOKUP(F69,Tableau3[],2,FALSE))</f>
        <v>E</v>
      </c>
      <c r="H69" s="108"/>
      <c r="I69" s="26"/>
      <c r="J69" s="26"/>
      <c r="K69" s="118"/>
      <c r="L69" s="26"/>
      <c r="M69" s="125"/>
      <c r="N69" s="134"/>
      <c r="O69" s="145"/>
      <c r="P69" s="156"/>
      <c r="Q69" s="166">
        <v>4</v>
      </c>
      <c r="R69" s="171" t="s">
        <v>37</v>
      </c>
      <c r="S69" s="17" t="s">
        <v>187</v>
      </c>
      <c r="T69" s="185"/>
      <c r="U69" s="203"/>
      <c r="V69" t="str">
        <f>CONCATENATE(C69,E69,G69,I69,L69,S69)</f>
        <v>XXED</v>
      </c>
      <c r="W69" t="str">
        <f t="shared" si="1"/>
        <v>ED</v>
      </c>
      <c r="X69" s="39" t="str">
        <f>IF(          ISNA(VLOOKUP(MID(W69,2,1),'Garanties par besoin'!$D$2:$F$18,2,FALSE)),
                           IF(ISNA(VLOOKUP(MID(W69,1,1),'Garanties par besoin'!$D$2:$F$18,2,FALSE)),
                            "",
                           VLOOKUP(MID(W69,1,1),'Garanties par besoin'!$D$2:$F$18,2,FALSE)),
                  VLOOKUP(MID(W69,2,1),'Garanties par besoin'!$D$2:$F$18,2,FALSE))</f>
        <v>Crédit Bail / LOA</v>
      </c>
      <c r="Y69" s="42" t="str">
        <f>IF(          ISNA(VLOOKUP(MID(W69,2,1),'Garanties par besoin'!$D$2:$F$18,3,FALSE)),
                           IF(ISNA(VLOOKUP(MID(W69,1,1),'Garanties par besoin'!$D$2:$F$18,3,FALSE)),
                            "",
                           VLOOKUP(MID(W69,1,1),'Garanties par besoin'!$D$2:$F$18,3,FALSE)),
                  VLOOKUP(MID(W69,2,1),'Garanties par besoin'!$D$2:$F$18,3,FALSE))</f>
        <v>Crédit Bail / LOA</v>
      </c>
      <c r="Z69" s="44" t="str">
        <f>IF(
                 ISNA(VLOOKUP($Y69,Tableau2[[Sous catégorie culture de la garantie]:[garantie 7]],1+Z$3,FALSE)),
                  "",
                 IF(VLOOKUP($Y69,Tableau2[[Sous catégorie culture de la garantie]:[garantie 7]],1+Z$3,FALSE)="","",
                      VLOOKUP($Y69,Tableau2[[Sous catégorie culture de la garantie]:[garantie 7]],1+Z$3,FALSE)))</f>
        <v/>
      </c>
      <c r="AA69" s="41" t="str">
        <f>IF(
                 ISNA(VLOOKUP($Y69,Tableau2[[Sous catégorie culture de la garantie]:[garantie 7]],1+AA$3,FALSE)),
                  "",
                 IF(VLOOKUP($Y69,Tableau2[[Sous catégorie culture de la garantie]:[garantie 7]],1+AA$3,FALSE)="","",
                      VLOOKUP($Y69,Tableau2[[Sous catégorie culture de la garantie]:[garantie 7]],1+AA$3,FALSE)))</f>
        <v/>
      </c>
      <c r="AB69" s="44" t="str">
        <f>IF(
                 ISNA(VLOOKUP($Y69,Tableau2[[Sous catégorie culture de la garantie]:[garantie 7]],1+AB$3,FALSE)),
                  "",
                 IF(VLOOKUP($Y69,Tableau2[[Sous catégorie culture de la garantie]:[garantie 7]],1+AB$3,FALSE)="","",
                      VLOOKUP($Y69,Tableau2[[Sous catégorie culture de la garantie]:[garantie 7]],1+AB$3,FALSE)))</f>
        <v/>
      </c>
      <c r="AC69" s="41" t="str">
        <f>IF(
                 ISNA(VLOOKUP($Y69,Tableau2[[Sous catégorie culture de la garantie]:[garantie 7]],1+AC$3,FALSE)),
                  "",
                 IF(VLOOKUP($Y69,Tableau2[[Sous catégorie culture de la garantie]:[garantie 7]],1+AC$3,FALSE)="","",
                      VLOOKUP($Y69,Tableau2[[Sous catégorie culture de la garantie]:[garantie 7]],1+AC$3,FALSE)))</f>
        <v/>
      </c>
      <c r="AD69" s="44" t="str">
        <f>IF(
                 ISNA(VLOOKUP($Y69,Tableau2[[Sous catégorie culture de la garantie]:[garantie 7]],1+AD$3,FALSE)),
                  "",
                 IF(VLOOKUP($Y69,Tableau2[[Sous catégorie culture de la garantie]:[garantie 7]],1+AD$3,FALSE)="","",
                      VLOOKUP($Y69,Tableau2[[Sous catégorie culture de la garantie]:[garantie 7]],1+AD$3,FALSE)))</f>
        <v/>
      </c>
      <c r="AE69" s="41" t="str">
        <f>IF(
                 ISNA(VLOOKUP($Y69,Tableau2[[Sous catégorie culture de la garantie]:[garantie 7]],1+AE$3,FALSE)),
                  "",
                 IF(VLOOKUP($Y69,Tableau2[[Sous catégorie culture de la garantie]:[garantie 7]],1+AE$3,FALSE)="","",
                      VLOOKUP($Y69,Tableau2[[Sous catégorie culture de la garantie]:[garantie 7]],1+AE$3,FALSE)))</f>
        <v/>
      </c>
      <c r="AF69" s="41" t="str">
        <f>IF(
                 ISNA(VLOOKUP($Y69,Tableau2[[Sous catégorie culture de la garantie]:[garantie 7]],1+AF$3,FALSE)),
                  "",
                 IF(VLOOKUP($Y69,Tableau2[[Sous catégorie culture de la garantie]:[garantie 7]],1+AF$3,FALSE)="","",
                      VLOOKUP($Y69,Tableau2[[Sous catégorie culture de la garantie]:[garantie 7]],1+AF$3,FALSE)))</f>
        <v/>
      </c>
    </row>
    <row r="70" spans="1:32" ht="15" thickBot="1" x14ac:dyDescent="0.35">
      <c r="A70" s="25">
        <v>3</v>
      </c>
      <c r="B70" s="78" t="s">
        <v>33</v>
      </c>
      <c r="C70" s="52" t="str">
        <f>IF(ISNA(VLOOKUP(B70,Tableau3[],2,FALSE)),"X",VLOOKUP(B70,Tableau3[],2,FALSE))</f>
        <v>X</v>
      </c>
      <c r="D70" s="88" t="s">
        <v>34</v>
      </c>
      <c r="E70" s="58" t="str">
        <f>IF(ISNA(VLOOKUP(D70,Tableau3[],2,FALSE)),"X",VLOOKUP(D70,Tableau3[],2,FALSE))</f>
        <v>X</v>
      </c>
      <c r="F70" s="99" t="s">
        <v>35</v>
      </c>
      <c r="G70" s="55" t="str">
        <f>IF(ISNA(VLOOKUP(F70,Tableau3[],2,FALSE)),"X",VLOOKUP(F70,Tableau3[],2,FALSE))</f>
        <v>E</v>
      </c>
      <c r="H70" s="108"/>
      <c r="I70" s="26"/>
      <c r="J70" s="26"/>
      <c r="K70" s="118"/>
      <c r="L70" s="26"/>
      <c r="M70" s="125"/>
      <c r="N70" s="134"/>
      <c r="O70" s="145"/>
      <c r="P70" s="156"/>
      <c r="Q70" s="166">
        <v>4</v>
      </c>
      <c r="R70" s="171" t="s">
        <v>38</v>
      </c>
      <c r="S70" s="17" t="s">
        <v>188</v>
      </c>
      <c r="T70" s="188" t="s">
        <v>114</v>
      </c>
      <c r="U70" s="203"/>
      <c r="V70" t="str">
        <f>CONCATENATE(C70,E70,G70,I70,L70,S70)</f>
        <v>XXEO</v>
      </c>
      <c r="W70" t="str">
        <f t="shared" si="1"/>
        <v>EO</v>
      </c>
      <c r="X70" s="39" t="str">
        <f>IF(          ISNA(VLOOKUP(MID(W70,2,1),'Garanties par besoin'!$D$2:$F$18,2,FALSE)),
                           IF(ISNA(VLOOKUP(MID(W70,1,1),'Garanties par besoin'!$D$2:$F$18,2,FALSE)),
                            "",
                           VLOOKUP(MID(W70,1,1),'Garanties par besoin'!$D$2:$F$18,2,FALSE)),
                  VLOOKUP(MID(W70,2,1),'Garanties par besoin'!$D$2:$F$18,2,FALSE))</f>
        <v>Crédit Silo</v>
      </c>
      <c r="Y70" s="42" t="str">
        <f>IF(          ISNA(VLOOKUP(MID(W70,2,1),'Garanties par besoin'!$D$2:$F$18,3,FALSE)),
                           IF(ISNA(VLOOKUP(MID(W70,1,1),'Garanties par besoin'!$D$2:$F$18,3,FALSE)),
                            "",
                           VLOOKUP(MID(W70,1,1),'Garanties par besoin'!$D$2:$F$18,3,FALSE)),
                  VLOOKUP(MID(W70,2,1),'Garanties par besoin'!$D$2:$F$18,3,FALSE))</f>
        <v>Crédit Silo</v>
      </c>
      <c r="Z70" s="44" t="str">
        <f>IF(
                 ISNA(VLOOKUP($Y70,Tableau2[[Sous catégorie culture de la garantie]:[garantie 7]],1+Z$3,FALSE)),
                  "",
                 IF(VLOOKUP($Y70,Tableau2[[Sous catégorie culture de la garantie]:[garantie 7]],1+Z$3,FALSE)="","",
                      VLOOKUP($Y70,Tableau2[[Sous catégorie culture de la garantie]:[garantie 7]],1+Z$3,FALSE)))</f>
        <v>Financement possible sans garantie</v>
      </c>
      <c r="AA70" s="41" t="str">
        <f>IF(
                 ISNA(VLOOKUP($Y70,Tableau2[[Sous catégorie culture de la garantie]:[garantie 7]],1+AA$3,FALSE)),
                  "",
                 IF(VLOOKUP($Y70,Tableau2[[Sous catégorie culture de la garantie]:[garantie 7]],1+AA$3,FALSE)="","",
                      VLOOKUP($Y70,Tableau2[[Sous catégorie culture de la garantie]:[garantie 7]],1+AA$3,FALSE)))</f>
        <v>Caution Possible</v>
      </c>
      <c r="AB70" s="44" t="str">
        <f>IF(
                 ISNA(VLOOKUP($Y70,Tableau2[[Sous catégorie culture de la garantie]:[garantie 7]],1+AB$3,FALSE)),
                  "",
                 IF(VLOOKUP($Y70,Tableau2[[Sous catégorie culture de la garantie]:[garantie 7]],1+AB$3,FALSE)="","",
                      VLOOKUP($Y70,Tableau2[[Sous catégorie culture de la garantie]:[garantie 7]],1+AB$3,FALSE)))</f>
        <v>BPI</v>
      </c>
      <c r="AC70" s="41" t="str">
        <f>IF(
                 ISNA(VLOOKUP($Y70,Tableau2[[Sous catégorie culture de la garantie]:[garantie 7]],1+AC$3,FALSE)),
                  "",
                 IF(VLOOKUP($Y70,Tableau2[[Sous catégorie culture de la garantie]:[garantie 7]],1+AC$3,FALSE)="","",
                      VLOOKUP($Y70,Tableau2[[Sous catégorie culture de la garantie]:[garantie 7]],1+AC$3,FALSE)))</f>
        <v/>
      </c>
      <c r="AD70" s="44" t="str">
        <f>IF(
                 ISNA(VLOOKUP($Y70,Tableau2[[Sous catégorie culture de la garantie]:[garantie 7]],1+AD$3,FALSE)),
                  "",
                 IF(VLOOKUP($Y70,Tableau2[[Sous catégorie culture de la garantie]:[garantie 7]],1+AD$3,FALSE)="","",
                      VLOOKUP($Y70,Tableau2[[Sous catégorie culture de la garantie]:[garantie 7]],1+AD$3,FALSE)))</f>
        <v/>
      </c>
      <c r="AE70" s="41" t="str">
        <f>IF(
                 ISNA(VLOOKUP($Y70,Tableau2[[Sous catégorie culture de la garantie]:[garantie 7]],1+AE$3,FALSE)),
                  "",
                 IF(VLOOKUP($Y70,Tableau2[[Sous catégorie culture de la garantie]:[garantie 7]],1+AE$3,FALSE)="","",
                      VLOOKUP($Y70,Tableau2[[Sous catégorie culture de la garantie]:[garantie 7]],1+AE$3,FALSE)))</f>
        <v/>
      </c>
      <c r="AF70" s="41" t="str">
        <f>IF(
                 ISNA(VLOOKUP($Y70,Tableau2[[Sous catégorie culture de la garantie]:[garantie 7]],1+AF$3,FALSE)),
                  "",
                 IF(VLOOKUP($Y70,Tableau2[[Sous catégorie culture de la garantie]:[garantie 7]],1+AF$3,FALSE)="","",
                      VLOOKUP($Y70,Tableau2[[Sous catégorie culture de la garantie]:[garantie 7]],1+AF$3,FALSE)))</f>
        <v/>
      </c>
    </row>
    <row r="71" spans="1:32" ht="15" thickBot="1" x14ac:dyDescent="0.35">
      <c r="A71" s="14">
        <v>3</v>
      </c>
      <c r="B71" s="76" t="s">
        <v>33</v>
      </c>
      <c r="C71" s="52" t="str">
        <f>IF(ISNA(VLOOKUP(B71,Tableau3[],2,FALSE)),"X",VLOOKUP(B71,Tableau3[],2,FALSE))</f>
        <v>X</v>
      </c>
      <c r="D71" s="85" t="s">
        <v>34</v>
      </c>
      <c r="E71" s="56" t="str">
        <f>IF(ISNA(VLOOKUP(D71,Tableau3[],2,FALSE)),"X",VLOOKUP(D71,Tableau3[],2,FALSE))</f>
        <v>X</v>
      </c>
      <c r="F71" s="96" t="s">
        <v>39</v>
      </c>
      <c r="G71" s="55" t="str">
        <f>IF(ISNA(VLOOKUP(F71,Tableau3[],2,FALSE)),"X",VLOOKUP(F71,Tableau3[],2,FALSE))</f>
        <v>E</v>
      </c>
      <c r="H71" s="105"/>
      <c r="I71" s="63"/>
      <c r="J71" s="16"/>
      <c r="K71" s="114"/>
      <c r="L71" s="16"/>
      <c r="M71" s="123"/>
      <c r="N71" s="130"/>
      <c r="O71" s="141"/>
      <c r="P71" s="151"/>
      <c r="Q71" s="162">
        <v>3</v>
      </c>
      <c r="R71" s="171" t="s">
        <v>36</v>
      </c>
      <c r="S71" s="17"/>
      <c r="T71" s="185"/>
      <c r="U71" s="203"/>
      <c r="V71" t="str">
        <f>CONCATENATE(C71,E71,G71,I71,L71,S71)</f>
        <v>XXE</v>
      </c>
      <c r="W71" t="str">
        <f t="shared" si="1"/>
        <v>E</v>
      </c>
      <c r="X71" s="39" t="str">
        <f>IF(          ISNA(VLOOKUP(MID(W71,2,1),'Garanties par besoin'!$D$2:$F$18,2,FALSE)),
                           IF(ISNA(VLOOKUP(MID(W71,1,1),'Garanties par besoin'!$D$2:$F$18,2,FALSE)),
                            "",
                           VLOOKUP(MID(W71,1,1),'Garanties par besoin'!$D$2:$F$18,2,FALSE)),
                  VLOOKUP(MID(W71,2,1),'Garanties par besoin'!$D$2:$F$18,2,FALSE))</f>
        <v>Matériel</v>
      </c>
      <c r="Y71" s="42" t="str">
        <f>IF(          ISNA(VLOOKUP(MID(W71,2,1),'Garanties par besoin'!$D$2:$F$18,3,FALSE)),
                           IF(ISNA(VLOOKUP(MID(W71,1,1),'Garanties par besoin'!$D$2:$F$18,3,FALSE)),
                            "",
                           VLOOKUP(MID(W71,1,1),'Garanties par besoin'!$D$2:$F$18,3,FALSE)),
                  VLOOKUP(MID(W71,2,1),'Garanties par besoin'!$D$2:$F$18,3,FALSE))</f>
        <v>Équipement</v>
      </c>
      <c r="Z71" s="44" t="str">
        <f>IF(
                 ISNA(VLOOKUP($Y71,Tableau2[[Sous catégorie culture de la garantie]:[garantie 7]],1+Z$3,FALSE)),
                  "",
                 IF(VLOOKUP($Y71,Tableau2[[Sous catégorie culture de la garantie]:[garantie 7]],1+Z$3,FALSE)="","",
                      VLOOKUP($Y71,Tableau2[[Sous catégorie culture de la garantie]:[garantie 7]],1+Z$3,FALSE)))</f>
        <v>Financement possible sans garantie</v>
      </c>
      <c r="AA71" s="41" t="str">
        <f>IF(
                 ISNA(VLOOKUP($Y71,Tableau2[[Sous catégorie culture de la garantie]:[garantie 7]],1+AA$3,FALSE)),
                  "",
                 IF(VLOOKUP($Y71,Tableau2[[Sous catégorie culture de la garantie]:[garantie 7]],1+AA$3,FALSE)="","",
                      VLOOKUP($Y71,Tableau2[[Sous catégorie culture de la garantie]:[garantie 7]],1+AA$3,FALSE)))</f>
        <v>Caution Possible</v>
      </c>
      <c r="AB71" s="44" t="str">
        <f>IF(
                 ISNA(VLOOKUP($Y71,Tableau2[[Sous catégorie culture de la garantie]:[garantie 7]],1+AB$3,FALSE)),
                  "",
                 IF(VLOOKUP($Y71,Tableau2[[Sous catégorie culture de la garantie]:[garantie 7]],1+AB$3,FALSE)="","",
                      VLOOKUP($Y71,Tableau2[[Sous catégorie culture de la garantie]:[garantie 7]],1+AB$3,FALSE)))</f>
        <v>Nantissement de matériel/ outillage</v>
      </c>
      <c r="AC71" s="41" t="str">
        <f>IF(
                 ISNA(VLOOKUP($Y71,Tableau2[[Sous catégorie culture de la garantie]:[garantie 7]],1+AC$3,FALSE)),
                  "",
                 IF(VLOOKUP($Y71,Tableau2[[Sous catégorie culture de la garantie]:[garantie 7]],1+AC$3,FALSE)="","",
                      VLOOKUP($Y71,Tableau2[[Sous catégorie culture de la garantie]:[garantie 7]],1+AC$3,FALSE)))</f>
        <v>BPI</v>
      </c>
      <c r="AD71" s="44" t="str">
        <f>IF(
                 ISNA(VLOOKUP($Y71,Tableau2[[Sous catégorie culture de la garantie]:[garantie 7]],1+AD$3,FALSE)),
                  "",
                 IF(VLOOKUP($Y71,Tableau2[[Sous catégorie culture de la garantie]:[garantie 7]],1+AD$3,FALSE)="","",
                      VLOOKUP($Y71,Tableau2[[Sous catégorie culture de la garantie]:[garantie 7]],1+AD$3,FALSE)))</f>
        <v>SIAGI</v>
      </c>
      <c r="AE71" s="41" t="str">
        <f>IF(
                 ISNA(VLOOKUP($Y71,Tableau2[[Sous catégorie culture de la garantie]:[garantie 7]],1+AE$3,FALSE)),
                  "",
                 IF(VLOOKUP($Y71,Tableau2[[Sous catégorie culture de la garantie]:[garantie 7]],1+AE$3,FALSE)="","",
                      VLOOKUP($Y71,Tableau2[[Sous catégorie culture de la garantie]:[garantie 7]],1+AE$3,FALSE)))</f>
        <v/>
      </c>
      <c r="AF71" s="41" t="str">
        <f>IF(
                 ISNA(VLOOKUP($Y71,Tableau2[[Sous catégorie culture de la garantie]:[garantie 7]],1+AF$3,FALSE)),
                  "",
                 IF(VLOOKUP($Y71,Tableau2[[Sous catégorie culture de la garantie]:[garantie 7]],1+AF$3,FALSE)="","",
                      VLOOKUP($Y71,Tableau2[[Sous catégorie culture de la garantie]:[garantie 7]],1+AF$3,FALSE)))</f>
        <v/>
      </c>
    </row>
    <row r="72" spans="1:32" ht="15" thickBot="1" x14ac:dyDescent="0.35">
      <c r="A72" s="14">
        <v>3</v>
      </c>
      <c r="B72" s="76" t="s">
        <v>33</v>
      </c>
      <c r="C72" s="52" t="str">
        <f>IF(ISNA(VLOOKUP(B72,Tableau3[],2,FALSE)),"X",VLOOKUP(B72,Tableau3[],2,FALSE))</f>
        <v>X</v>
      </c>
      <c r="D72" s="85" t="s">
        <v>34</v>
      </c>
      <c r="E72" s="56" t="str">
        <f>IF(ISNA(VLOOKUP(D72,Tableau3[],2,FALSE)),"X",VLOOKUP(D72,Tableau3[],2,FALSE))</f>
        <v>X</v>
      </c>
      <c r="F72" s="96" t="s">
        <v>39</v>
      </c>
      <c r="G72" s="55" t="str">
        <f>IF(ISNA(VLOOKUP(F72,Tableau3[],2,FALSE)),"X",VLOOKUP(F72,Tableau3[],2,FALSE))</f>
        <v>E</v>
      </c>
      <c r="H72" s="105"/>
      <c r="I72" s="63"/>
      <c r="J72" s="16"/>
      <c r="K72" s="114"/>
      <c r="L72" s="16"/>
      <c r="M72" s="123"/>
      <c r="N72" s="130"/>
      <c r="O72" s="141"/>
      <c r="P72" s="151"/>
      <c r="Q72" s="162">
        <v>3</v>
      </c>
      <c r="R72" s="171" t="s">
        <v>113</v>
      </c>
      <c r="S72" s="17"/>
      <c r="T72" s="185"/>
      <c r="U72" s="203"/>
      <c r="V72" t="str">
        <f>CONCATENATE(C72,E72,G72,I72,L72,S72)</f>
        <v>XXE</v>
      </c>
      <c r="W72" t="str">
        <f t="shared" si="1"/>
        <v>E</v>
      </c>
      <c r="X72" s="39" t="str">
        <f>IF(          ISNA(VLOOKUP(MID(W72,2,1),'Garanties par besoin'!$D$2:$F$18,2,FALSE)),
                           IF(ISNA(VLOOKUP(MID(W72,1,1),'Garanties par besoin'!$D$2:$F$18,2,FALSE)),
                            "",
                           VLOOKUP(MID(W72,1,1),'Garanties par besoin'!$D$2:$F$18,2,FALSE)),
                  VLOOKUP(MID(W72,2,1),'Garanties par besoin'!$D$2:$F$18,2,FALSE))</f>
        <v>Matériel</v>
      </c>
      <c r="Y72" s="42" t="str">
        <f>IF(          ISNA(VLOOKUP(MID(W72,2,1),'Garanties par besoin'!$D$2:$F$18,3,FALSE)),
                           IF(ISNA(VLOOKUP(MID(W72,1,1),'Garanties par besoin'!$D$2:$F$18,3,FALSE)),
                            "",
                           VLOOKUP(MID(W72,1,1),'Garanties par besoin'!$D$2:$F$18,3,FALSE)),
                  VLOOKUP(MID(W72,2,1),'Garanties par besoin'!$D$2:$F$18,3,FALSE))</f>
        <v>Équipement</v>
      </c>
      <c r="Z72" s="44" t="str">
        <f>IF(
                 ISNA(VLOOKUP($Y72,Tableau2[[Sous catégorie culture de la garantie]:[garantie 7]],1+Z$3,FALSE)),
                  "",
                 IF(VLOOKUP($Y72,Tableau2[[Sous catégorie culture de la garantie]:[garantie 7]],1+Z$3,FALSE)="","",
                      VLOOKUP($Y72,Tableau2[[Sous catégorie culture de la garantie]:[garantie 7]],1+Z$3,FALSE)))</f>
        <v>Financement possible sans garantie</v>
      </c>
      <c r="AA72" s="41" t="str">
        <f>IF(
                 ISNA(VLOOKUP($Y72,Tableau2[[Sous catégorie culture de la garantie]:[garantie 7]],1+AA$3,FALSE)),
                  "",
                 IF(VLOOKUP($Y72,Tableau2[[Sous catégorie culture de la garantie]:[garantie 7]],1+AA$3,FALSE)="","",
                      VLOOKUP($Y72,Tableau2[[Sous catégorie culture de la garantie]:[garantie 7]],1+AA$3,FALSE)))</f>
        <v>Caution Possible</v>
      </c>
      <c r="AB72" s="44" t="str">
        <f>IF(
                 ISNA(VLOOKUP($Y72,Tableau2[[Sous catégorie culture de la garantie]:[garantie 7]],1+AB$3,FALSE)),
                  "",
                 IF(VLOOKUP($Y72,Tableau2[[Sous catégorie culture de la garantie]:[garantie 7]],1+AB$3,FALSE)="","",
                      VLOOKUP($Y72,Tableau2[[Sous catégorie culture de la garantie]:[garantie 7]],1+AB$3,FALSE)))</f>
        <v>Nantissement de matériel/ outillage</v>
      </c>
      <c r="AC72" s="41" t="str">
        <f>IF(
                 ISNA(VLOOKUP($Y72,Tableau2[[Sous catégorie culture de la garantie]:[garantie 7]],1+AC$3,FALSE)),
                  "",
                 IF(VLOOKUP($Y72,Tableau2[[Sous catégorie culture de la garantie]:[garantie 7]],1+AC$3,FALSE)="","",
                      VLOOKUP($Y72,Tableau2[[Sous catégorie culture de la garantie]:[garantie 7]],1+AC$3,FALSE)))</f>
        <v>BPI</v>
      </c>
      <c r="AD72" s="44" t="str">
        <f>IF(
                 ISNA(VLOOKUP($Y72,Tableau2[[Sous catégorie culture de la garantie]:[garantie 7]],1+AD$3,FALSE)),
                  "",
                 IF(VLOOKUP($Y72,Tableau2[[Sous catégorie culture de la garantie]:[garantie 7]],1+AD$3,FALSE)="","",
                      VLOOKUP($Y72,Tableau2[[Sous catégorie culture de la garantie]:[garantie 7]],1+AD$3,FALSE)))</f>
        <v>SIAGI</v>
      </c>
      <c r="AE72" s="41" t="str">
        <f>IF(
                 ISNA(VLOOKUP($Y72,Tableau2[[Sous catégorie culture de la garantie]:[garantie 7]],1+AE$3,FALSE)),
                  "",
                 IF(VLOOKUP($Y72,Tableau2[[Sous catégorie culture de la garantie]:[garantie 7]],1+AE$3,FALSE)="","",
                      VLOOKUP($Y72,Tableau2[[Sous catégorie culture de la garantie]:[garantie 7]],1+AE$3,FALSE)))</f>
        <v/>
      </c>
      <c r="AF72" s="41" t="str">
        <f>IF(
                 ISNA(VLOOKUP($Y72,Tableau2[[Sous catégorie culture de la garantie]:[garantie 7]],1+AF$3,FALSE)),
                  "",
                 IF(VLOOKUP($Y72,Tableau2[[Sous catégorie culture de la garantie]:[garantie 7]],1+AF$3,FALSE)="","",
                      VLOOKUP($Y72,Tableau2[[Sous catégorie culture de la garantie]:[garantie 7]],1+AF$3,FALSE)))</f>
        <v/>
      </c>
    </row>
    <row r="73" spans="1:32" ht="15" thickBot="1" x14ac:dyDescent="0.35">
      <c r="A73" s="14">
        <v>3</v>
      </c>
      <c r="B73" s="76" t="s">
        <v>33</v>
      </c>
      <c r="C73" s="52" t="str">
        <f>IF(ISNA(VLOOKUP(B73,Tableau3[],2,FALSE)),"X",VLOOKUP(B73,Tableau3[],2,FALSE))</f>
        <v>X</v>
      </c>
      <c r="D73" s="85" t="s">
        <v>34</v>
      </c>
      <c r="E73" s="56" t="str">
        <f>IF(ISNA(VLOOKUP(D73,Tableau3[],2,FALSE)),"X",VLOOKUP(D73,Tableau3[],2,FALSE))</f>
        <v>X</v>
      </c>
      <c r="F73" s="96" t="s">
        <v>39</v>
      </c>
      <c r="G73" s="55" t="str">
        <f>IF(ISNA(VLOOKUP(F73,Tableau3[],2,FALSE)),"X",VLOOKUP(F73,Tableau3[],2,FALSE))</f>
        <v>E</v>
      </c>
      <c r="H73" s="105"/>
      <c r="I73" s="63"/>
      <c r="J73" s="16"/>
      <c r="K73" s="114"/>
      <c r="L73" s="16"/>
      <c r="M73" s="123"/>
      <c r="N73" s="130"/>
      <c r="O73" s="141"/>
      <c r="P73" s="151"/>
      <c r="Q73" s="162">
        <v>3</v>
      </c>
      <c r="R73" s="171" t="s">
        <v>38</v>
      </c>
      <c r="S73" s="17" t="s">
        <v>188</v>
      </c>
      <c r="T73" s="188" t="s">
        <v>114</v>
      </c>
      <c r="U73" s="206"/>
      <c r="V73" t="str">
        <f>CONCATENATE(C73,E73,G73,I73,L73,S73)</f>
        <v>XXEO</v>
      </c>
      <c r="W73" t="str">
        <f t="shared" si="1"/>
        <v>EO</v>
      </c>
      <c r="X73" s="39" t="str">
        <f>IF(          ISNA(VLOOKUP(MID(W73,2,1),'Garanties par besoin'!$D$2:$F$18,2,FALSE)),
                           IF(ISNA(VLOOKUP(MID(W73,1,1),'Garanties par besoin'!$D$2:$F$18,2,FALSE)),
                            "",
                           VLOOKUP(MID(W73,1,1),'Garanties par besoin'!$D$2:$F$18,2,FALSE)),
                  VLOOKUP(MID(W73,2,1),'Garanties par besoin'!$D$2:$F$18,2,FALSE))</f>
        <v>Crédit Silo</v>
      </c>
      <c r="Y73" s="42" t="str">
        <f>IF(          ISNA(VLOOKUP(MID(W73,2,1),'Garanties par besoin'!$D$2:$F$18,3,FALSE)),
                           IF(ISNA(VLOOKUP(MID(W73,1,1),'Garanties par besoin'!$D$2:$F$18,3,FALSE)),
                            "",
                           VLOOKUP(MID(W73,1,1),'Garanties par besoin'!$D$2:$F$18,3,FALSE)),
                  VLOOKUP(MID(W73,2,1),'Garanties par besoin'!$D$2:$F$18,3,FALSE))</f>
        <v>Crédit Silo</v>
      </c>
      <c r="Z73" s="44" t="str">
        <f>IF(
                 ISNA(VLOOKUP($Y73,Tableau2[[Sous catégorie culture de la garantie]:[garantie 7]],1+Z$3,FALSE)),
                  "",
                 IF(VLOOKUP($Y73,Tableau2[[Sous catégorie culture de la garantie]:[garantie 7]],1+Z$3,FALSE)="","",
                      VLOOKUP($Y73,Tableau2[[Sous catégorie culture de la garantie]:[garantie 7]],1+Z$3,FALSE)))</f>
        <v>Financement possible sans garantie</v>
      </c>
      <c r="AA73" s="41" t="str">
        <f>IF(
                 ISNA(VLOOKUP($Y73,Tableau2[[Sous catégorie culture de la garantie]:[garantie 7]],1+AA$3,FALSE)),
                  "",
                 IF(VLOOKUP($Y73,Tableau2[[Sous catégorie culture de la garantie]:[garantie 7]],1+AA$3,FALSE)="","",
                      VLOOKUP($Y73,Tableau2[[Sous catégorie culture de la garantie]:[garantie 7]],1+AA$3,FALSE)))</f>
        <v>Caution Possible</v>
      </c>
      <c r="AB73" s="44" t="str">
        <f>IF(
                 ISNA(VLOOKUP($Y73,Tableau2[[Sous catégorie culture de la garantie]:[garantie 7]],1+AB$3,FALSE)),
                  "",
                 IF(VLOOKUP($Y73,Tableau2[[Sous catégorie culture de la garantie]:[garantie 7]],1+AB$3,FALSE)="","",
                      VLOOKUP($Y73,Tableau2[[Sous catégorie culture de la garantie]:[garantie 7]],1+AB$3,FALSE)))</f>
        <v>BPI</v>
      </c>
      <c r="AC73" s="41" t="str">
        <f>IF(
                 ISNA(VLOOKUP($Y73,Tableau2[[Sous catégorie culture de la garantie]:[garantie 7]],1+AC$3,FALSE)),
                  "",
                 IF(VLOOKUP($Y73,Tableau2[[Sous catégorie culture de la garantie]:[garantie 7]],1+AC$3,FALSE)="","",
                      VLOOKUP($Y73,Tableau2[[Sous catégorie culture de la garantie]:[garantie 7]],1+AC$3,FALSE)))</f>
        <v/>
      </c>
      <c r="AD73" s="44" t="str">
        <f>IF(
                 ISNA(VLOOKUP($Y73,Tableau2[[Sous catégorie culture de la garantie]:[garantie 7]],1+AD$3,FALSE)),
                  "",
                 IF(VLOOKUP($Y73,Tableau2[[Sous catégorie culture de la garantie]:[garantie 7]],1+AD$3,FALSE)="","",
                      VLOOKUP($Y73,Tableau2[[Sous catégorie culture de la garantie]:[garantie 7]],1+AD$3,FALSE)))</f>
        <v/>
      </c>
      <c r="AE73" s="41" t="str">
        <f>IF(
                 ISNA(VLOOKUP($Y73,Tableau2[[Sous catégorie culture de la garantie]:[garantie 7]],1+AE$3,FALSE)),
                  "",
                 IF(VLOOKUP($Y73,Tableau2[[Sous catégorie culture de la garantie]:[garantie 7]],1+AE$3,FALSE)="","",
                      VLOOKUP($Y73,Tableau2[[Sous catégorie culture de la garantie]:[garantie 7]],1+AE$3,FALSE)))</f>
        <v/>
      </c>
      <c r="AF73" s="41" t="str">
        <f>IF(
                 ISNA(VLOOKUP($Y73,Tableau2[[Sous catégorie culture de la garantie]:[garantie 7]],1+AF$3,FALSE)),
                  "",
                 IF(VLOOKUP($Y73,Tableau2[[Sous catégorie culture de la garantie]:[garantie 7]],1+AF$3,FALSE)="","",
                      VLOOKUP($Y73,Tableau2[[Sous catégorie culture de la garantie]:[garantie 7]],1+AF$3,FALSE)))</f>
        <v/>
      </c>
    </row>
    <row r="74" spans="1:32" ht="15" thickBot="1" x14ac:dyDescent="0.35">
      <c r="A74" s="25">
        <v>3</v>
      </c>
      <c r="B74" s="78" t="s">
        <v>33</v>
      </c>
      <c r="C74" s="52" t="str">
        <f>IF(ISNA(VLOOKUP(B74,Tableau3[],2,FALSE)),"X",VLOOKUP(B74,Tableau3[],2,FALSE))</f>
        <v>X</v>
      </c>
      <c r="D74" s="88" t="s">
        <v>34</v>
      </c>
      <c r="E74" s="58" t="str">
        <f>IF(ISNA(VLOOKUP(D74,Tableau3[],2,FALSE)),"X",VLOOKUP(D74,Tableau3[],2,FALSE))</f>
        <v>X</v>
      </c>
      <c r="F74" s="99" t="s">
        <v>40</v>
      </c>
      <c r="G74" s="55" t="str">
        <f>IF(ISNA(VLOOKUP(F74,Tableau3[],2,FALSE)),"X",VLOOKUP(F74,Tableau3[],2,FALSE))</f>
        <v>E</v>
      </c>
      <c r="H74" s="108"/>
      <c r="I74" s="26"/>
      <c r="J74" s="26"/>
      <c r="K74" s="118"/>
      <c r="L74" s="26"/>
      <c r="M74" s="125"/>
      <c r="N74" s="134"/>
      <c r="O74" s="145"/>
      <c r="P74" s="156"/>
      <c r="Q74" s="166">
        <v>2</v>
      </c>
      <c r="R74" s="171" t="s">
        <v>36</v>
      </c>
      <c r="S74" s="17"/>
      <c r="T74" s="190" t="s">
        <v>41</v>
      </c>
      <c r="U74" s="206"/>
      <c r="V74" t="str">
        <f>CONCATENATE(C74,E74,G74,I74,L74,S74)</f>
        <v>XXE</v>
      </c>
      <c r="W74" t="str">
        <f t="shared" si="1"/>
        <v>E</v>
      </c>
      <c r="X74" s="39" t="str">
        <f>IF(          ISNA(VLOOKUP(MID(W74,2,1),'Garanties par besoin'!$D$2:$F$18,2,FALSE)),
                           IF(ISNA(VLOOKUP(MID(W74,1,1),'Garanties par besoin'!$D$2:$F$18,2,FALSE)),
                            "",
                           VLOOKUP(MID(W74,1,1),'Garanties par besoin'!$D$2:$F$18,2,FALSE)),
                  VLOOKUP(MID(W74,2,1),'Garanties par besoin'!$D$2:$F$18,2,FALSE))</f>
        <v>Matériel</v>
      </c>
      <c r="Y74" s="42" t="str">
        <f>IF(          ISNA(VLOOKUP(MID(W74,2,1),'Garanties par besoin'!$D$2:$F$18,3,FALSE)),
                           IF(ISNA(VLOOKUP(MID(W74,1,1),'Garanties par besoin'!$D$2:$F$18,3,FALSE)),
                            "",
                           VLOOKUP(MID(W74,1,1),'Garanties par besoin'!$D$2:$F$18,3,FALSE)),
                  VLOOKUP(MID(W74,2,1),'Garanties par besoin'!$D$2:$F$18,3,FALSE))</f>
        <v>Équipement</v>
      </c>
      <c r="Z74" s="44" t="str">
        <f>IF(
                 ISNA(VLOOKUP($Y74,Tableau2[[Sous catégorie culture de la garantie]:[garantie 7]],1+Z$3,FALSE)),
                  "",
                 IF(VLOOKUP($Y74,Tableau2[[Sous catégorie culture de la garantie]:[garantie 7]],1+Z$3,FALSE)="","",
                      VLOOKUP($Y74,Tableau2[[Sous catégorie culture de la garantie]:[garantie 7]],1+Z$3,FALSE)))</f>
        <v>Financement possible sans garantie</v>
      </c>
      <c r="AA74" s="41" t="str">
        <f>IF(
                 ISNA(VLOOKUP($Y74,Tableau2[[Sous catégorie culture de la garantie]:[garantie 7]],1+AA$3,FALSE)),
                  "",
                 IF(VLOOKUP($Y74,Tableau2[[Sous catégorie culture de la garantie]:[garantie 7]],1+AA$3,FALSE)="","",
                      VLOOKUP($Y74,Tableau2[[Sous catégorie culture de la garantie]:[garantie 7]],1+AA$3,FALSE)))</f>
        <v>Caution Possible</v>
      </c>
      <c r="AB74" s="44" t="str">
        <f>IF(
                 ISNA(VLOOKUP($Y74,Tableau2[[Sous catégorie culture de la garantie]:[garantie 7]],1+AB$3,FALSE)),
                  "",
                 IF(VLOOKUP($Y74,Tableau2[[Sous catégorie culture de la garantie]:[garantie 7]],1+AB$3,FALSE)="","",
                      VLOOKUP($Y74,Tableau2[[Sous catégorie culture de la garantie]:[garantie 7]],1+AB$3,FALSE)))</f>
        <v>Nantissement de matériel/ outillage</v>
      </c>
      <c r="AC74" s="41" t="str">
        <f>IF(
                 ISNA(VLOOKUP($Y74,Tableau2[[Sous catégorie culture de la garantie]:[garantie 7]],1+AC$3,FALSE)),
                  "",
                 IF(VLOOKUP($Y74,Tableau2[[Sous catégorie culture de la garantie]:[garantie 7]],1+AC$3,FALSE)="","",
                      VLOOKUP($Y74,Tableau2[[Sous catégorie culture de la garantie]:[garantie 7]],1+AC$3,FALSE)))</f>
        <v>BPI</v>
      </c>
      <c r="AD74" s="44" t="str">
        <f>IF(
                 ISNA(VLOOKUP($Y74,Tableau2[[Sous catégorie culture de la garantie]:[garantie 7]],1+AD$3,FALSE)),
                  "",
                 IF(VLOOKUP($Y74,Tableau2[[Sous catégorie culture de la garantie]:[garantie 7]],1+AD$3,FALSE)="","",
                      VLOOKUP($Y74,Tableau2[[Sous catégorie culture de la garantie]:[garantie 7]],1+AD$3,FALSE)))</f>
        <v>SIAGI</v>
      </c>
      <c r="AE74" s="41" t="str">
        <f>IF(
                 ISNA(VLOOKUP($Y74,Tableau2[[Sous catégorie culture de la garantie]:[garantie 7]],1+AE$3,FALSE)),
                  "",
                 IF(VLOOKUP($Y74,Tableau2[[Sous catégorie culture de la garantie]:[garantie 7]],1+AE$3,FALSE)="","",
                      VLOOKUP($Y74,Tableau2[[Sous catégorie culture de la garantie]:[garantie 7]],1+AE$3,FALSE)))</f>
        <v/>
      </c>
      <c r="AF74" s="41" t="str">
        <f>IF(
                 ISNA(VLOOKUP($Y74,Tableau2[[Sous catégorie culture de la garantie]:[garantie 7]],1+AF$3,FALSE)),
                  "",
                 IF(VLOOKUP($Y74,Tableau2[[Sous catégorie culture de la garantie]:[garantie 7]],1+AF$3,FALSE)="","",
                      VLOOKUP($Y74,Tableau2[[Sous catégorie culture de la garantie]:[garantie 7]],1+AF$3,FALSE)))</f>
        <v/>
      </c>
    </row>
    <row r="75" spans="1:32" ht="15" thickBot="1" x14ac:dyDescent="0.35">
      <c r="A75" s="25">
        <v>3</v>
      </c>
      <c r="B75" s="78" t="s">
        <v>33</v>
      </c>
      <c r="C75" s="52" t="str">
        <f>IF(ISNA(VLOOKUP(B75,Tableau3[],2,FALSE)),"X",VLOOKUP(B75,Tableau3[],2,FALSE))</f>
        <v>X</v>
      </c>
      <c r="D75" s="88" t="s">
        <v>34</v>
      </c>
      <c r="E75" s="58" t="str">
        <f>IF(ISNA(VLOOKUP(D75,Tableau3[],2,FALSE)),"X",VLOOKUP(D75,Tableau3[],2,FALSE))</f>
        <v>X</v>
      </c>
      <c r="F75" s="99" t="s">
        <v>40</v>
      </c>
      <c r="G75" s="55" t="str">
        <f>IF(ISNA(VLOOKUP(F75,Tableau3[],2,FALSE)),"X",VLOOKUP(F75,Tableau3[],2,FALSE))</f>
        <v>E</v>
      </c>
      <c r="H75" s="108"/>
      <c r="I75" s="26"/>
      <c r="J75" s="26"/>
      <c r="K75" s="118"/>
      <c r="L75" s="26"/>
      <c r="M75" s="125"/>
      <c r="N75" s="134"/>
      <c r="O75" s="145"/>
      <c r="P75" s="156"/>
      <c r="Q75" s="166">
        <v>2</v>
      </c>
      <c r="R75" s="171" t="s">
        <v>38</v>
      </c>
      <c r="S75" s="17" t="s">
        <v>188</v>
      </c>
      <c r="T75" s="188" t="s">
        <v>114</v>
      </c>
      <c r="U75" s="207" t="s">
        <v>41</v>
      </c>
      <c r="V75" t="str">
        <f>CONCATENATE(C75,E75,G75,I75,L75,S75)</f>
        <v>XXEO</v>
      </c>
      <c r="W75" t="str">
        <f t="shared" si="1"/>
        <v>EO</v>
      </c>
      <c r="X75" s="39" t="str">
        <f>IF(          ISNA(VLOOKUP(MID(W75,2,1),'Garanties par besoin'!$D$2:$F$18,2,FALSE)),
                           IF(ISNA(VLOOKUP(MID(W75,1,1),'Garanties par besoin'!$D$2:$F$18,2,FALSE)),
                            "",
                           VLOOKUP(MID(W75,1,1),'Garanties par besoin'!$D$2:$F$18,2,FALSE)),
                  VLOOKUP(MID(W75,2,1),'Garanties par besoin'!$D$2:$F$18,2,FALSE))</f>
        <v>Crédit Silo</v>
      </c>
      <c r="Y75" s="42" t="str">
        <f>IF(          ISNA(VLOOKUP(MID(W75,2,1),'Garanties par besoin'!$D$2:$F$18,3,FALSE)),
                           IF(ISNA(VLOOKUP(MID(W75,1,1),'Garanties par besoin'!$D$2:$F$18,3,FALSE)),
                            "",
                           VLOOKUP(MID(W75,1,1),'Garanties par besoin'!$D$2:$F$18,3,FALSE)),
                  VLOOKUP(MID(W75,2,1),'Garanties par besoin'!$D$2:$F$18,3,FALSE))</f>
        <v>Crédit Silo</v>
      </c>
      <c r="Z75" s="44" t="str">
        <f>IF(
                 ISNA(VLOOKUP($Y75,Tableau2[[Sous catégorie culture de la garantie]:[garantie 7]],1+Z$3,FALSE)),
                  "",
                 IF(VLOOKUP($Y75,Tableau2[[Sous catégorie culture de la garantie]:[garantie 7]],1+Z$3,FALSE)="","",
                      VLOOKUP($Y75,Tableau2[[Sous catégorie culture de la garantie]:[garantie 7]],1+Z$3,FALSE)))</f>
        <v>Financement possible sans garantie</v>
      </c>
      <c r="AA75" s="41" t="str">
        <f>IF(
                 ISNA(VLOOKUP($Y75,Tableau2[[Sous catégorie culture de la garantie]:[garantie 7]],1+AA$3,FALSE)),
                  "",
                 IF(VLOOKUP($Y75,Tableau2[[Sous catégorie culture de la garantie]:[garantie 7]],1+AA$3,FALSE)="","",
                      VLOOKUP($Y75,Tableau2[[Sous catégorie culture de la garantie]:[garantie 7]],1+AA$3,FALSE)))</f>
        <v>Caution Possible</v>
      </c>
      <c r="AB75" s="44" t="str">
        <f>IF(
                 ISNA(VLOOKUP($Y75,Tableau2[[Sous catégorie culture de la garantie]:[garantie 7]],1+AB$3,FALSE)),
                  "",
                 IF(VLOOKUP($Y75,Tableau2[[Sous catégorie culture de la garantie]:[garantie 7]],1+AB$3,FALSE)="","",
                      VLOOKUP($Y75,Tableau2[[Sous catégorie culture de la garantie]:[garantie 7]],1+AB$3,FALSE)))</f>
        <v>BPI</v>
      </c>
      <c r="AC75" s="41" t="str">
        <f>IF(
                 ISNA(VLOOKUP($Y75,Tableau2[[Sous catégorie culture de la garantie]:[garantie 7]],1+AC$3,FALSE)),
                  "",
                 IF(VLOOKUP($Y75,Tableau2[[Sous catégorie culture de la garantie]:[garantie 7]],1+AC$3,FALSE)="","",
                      VLOOKUP($Y75,Tableau2[[Sous catégorie culture de la garantie]:[garantie 7]],1+AC$3,FALSE)))</f>
        <v/>
      </c>
      <c r="AD75" s="44" t="str">
        <f>IF(
                 ISNA(VLOOKUP($Y75,Tableau2[[Sous catégorie culture de la garantie]:[garantie 7]],1+AD$3,FALSE)),
                  "",
                 IF(VLOOKUP($Y75,Tableau2[[Sous catégorie culture de la garantie]:[garantie 7]],1+AD$3,FALSE)="","",
                      VLOOKUP($Y75,Tableau2[[Sous catégorie culture de la garantie]:[garantie 7]],1+AD$3,FALSE)))</f>
        <v/>
      </c>
      <c r="AE75" s="41" t="str">
        <f>IF(
                 ISNA(VLOOKUP($Y75,Tableau2[[Sous catégorie culture de la garantie]:[garantie 7]],1+AE$3,FALSE)),
                  "",
                 IF(VLOOKUP($Y75,Tableau2[[Sous catégorie culture de la garantie]:[garantie 7]],1+AE$3,FALSE)="","",
                      VLOOKUP($Y75,Tableau2[[Sous catégorie culture de la garantie]:[garantie 7]],1+AE$3,FALSE)))</f>
        <v/>
      </c>
      <c r="AF75" s="41" t="str">
        <f>IF(
                 ISNA(VLOOKUP($Y75,Tableau2[[Sous catégorie culture de la garantie]:[garantie 7]],1+AF$3,FALSE)),
                  "",
                 IF(VLOOKUP($Y75,Tableau2[[Sous catégorie culture de la garantie]:[garantie 7]],1+AF$3,FALSE)="","",
                      VLOOKUP($Y75,Tableau2[[Sous catégorie culture de la garantie]:[garantie 7]],1+AF$3,FALSE)))</f>
        <v/>
      </c>
    </row>
    <row r="76" spans="1:32" ht="15" thickBot="1" x14ac:dyDescent="0.35">
      <c r="A76" s="14">
        <v>3</v>
      </c>
      <c r="B76" s="76" t="s">
        <v>33</v>
      </c>
      <c r="C76" s="52" t="str">
        <f>IF(ISNA(VLOOKUP(B76,Tableau3[],2,FALSE)),"X",VLOOKUP(B76,Tableau3[],2,FALSE))</f>
        <v>X</v>
      </c>
      <c r="D76" s="85" t="s">
        <v>42</v>
      </c>
      <c r="E76" s="56" t="str">
        <f>IF(ISNA(VLOOKUP(D76,Tableau3[],2,FALSE)),"X",VLOOKUP(D76,Tableau3[],2,FALSE))</f>
        <v>X</v>
      </c>
      <c r="F76" s="96" t="s">
        <v>43</v>
      </c>
      <c r="G76" s="55" t="str">
        <f>IF(ISNA(VLOOKUP(F76,Tableau3[],2,FALSE)),"X",VLOOKUP(F76,Tableau3[],2,FALSE))</f>
        <v>F</v>
      </c>
      <c r="H76" s="105"/>
      <c r="I76" s="16"/>
      <c r="J76" s="16"/>
      <c r="K76" s="114"/>
      <c r="L76" s="16"/>
      <c r="M76" s="123"/>
      <c r="N76" s="130"/>
      <c r="O76" s="141"/>
      <c r="P76" s="151"/>
      <c r="Q76" s="162">
        <v>8</v>
      </c>
      <c r="R76" s="174" t="s">
        <v>36</v>
      </c>
      <c r="S76" s="23"/>
      <c r="T76" s="188" t="s">
        <v>103</v>
      </c>
      <c r="U76" s="206"/>
      <c r="V76" t="str">
        <f>CONCATENATE(C76,E76,G76,I76,L76,S76)</f>
        <v>XXF</v>
      </c>
      <c r="W76" t="str">
        <f t="shared" si="1"/>
        <v>F</v>
      </c>
      <c r="X76" s="39" t="str">
        <f>IF(          ISNA(VLOOKUP(MID(W76,2,1),'Garanties par besoin'!$D$2:$F$18,2,FALSE)),
                           IF(ISNA(VLOOKUP(MID(W76,1,1),'Garanties par besoin'!$D$2:$F$18,2,FALSE)),
                            "",
                           VLOOKUP(MID(W76,1,1),'Garanties par besoin'!$D$2:$F$18,2,FALSE)),
                  VLOOKUP(MID(W76,2,1),'Garanties par besoin'!$D$2:$F$18,2,FALSE))</f>
        <v>Immatériel</v>
      </c>
      <c r="Y76" s="42" t="str">
        <f>IF(          ISNA(VLOOKUP(MID(W76,2,1),'Garanties par besoin'!$D$2:$F$18,3,FALSE)),
                           IF(ISNA(VLOOKUP(MID(W76,1,1),'Garanties par besoin'!$D$2:$F$18,3,FALSE)),
                            "",
                           VLOOKUP(MID(W76,1,1),'Garanties par besoin'!$D$2:$F$18,3,FALSE)),
                  VLOOKUP(MID(W76,2,1),'Garanties par besoin'!$D$2:$F$18,3,FALSE))</f>
        <v>Fonds de Commerce/Droit au Bail</v>
      </c>
      <c r="Z76" s="44" t="str">
        <f>IF(
                 ISNA(VLOOKUP($Y76,Tableau2[[Sous catégorie culture de la garantie]:[garantie 7]],1+Z$3,FALSE)),
                  "",
                 IF(VLOOKUP($Y76,Tableau2[[Sous catégorie culture de la garantie]:[garantie 7]],1+Z$3,FALSE)="","",
                      VLOOKUP($Y76,Tableau2[[Sous catégorie culture de la garantie]:[garantie 7]],1+Z$3,FALSE)))</f>
        <v>Financement possible sans garantie</v>
      </c>
      <c r="AA76" s="41" t="str">
        <f>IF(
                 ISNA(VLOOKUP($Y76,Tableau2[[Sous catégorie culture de la garantie]:[garantie 7]],1+AA$3,FALSE)),
                  "",
                 IF(VLOOKUP($Y76,Tableau2[[Sous catégorie culture de la garantie]:[garantie 7]],1+AA$3,FALSE)="","",
                      VLOOKUP($Y76,Tableau2[[Sous catégorie culture de la garantie]:[garantie 7]],1+AA$3,FALSE)))</f>
        <v>Subrogation Privilège Vendeur FDC</v>
      </c>
      <c r="AB76" s="44" t="str">
        <f>IF(
                 ISNA(VLOOKUP($Y76,Tableau2[[Sous catégorie culture de la garantie]:[garantie 7]],1+AB$3,FALSE)),
                  "",
                 IF(VLOOKUP($Y76,Tableau2[[Sous catégorie culture de la garantie]:[garantie 7]],1+AB$3,FALSE)="","",
                      VLOOKUP($Y76,Tableau2[[Sous catégorie culture de la garantie]:[garantie 7]],1+AB$3,FALSE)))</f>
        <v>Caution Possible</v>
      </c>
      <c r="AC76" s="41" t="str">
        <f>IF(
                 ISNA(VLOOKUP($Y76,Tableau2[[Sous catégorie culture de la garantie]:[garantie 7]],1+AC$3,FALSE)),
                  "",
                 IF(VLOOKUP($Y76,Tableau2[[Sous catégorie culture de la garantie]:[garantie 7]],1+AC$3,FALSE)="","",
                      VLOOKUP($Y76,Tableau2[[Sous catégorie culture de la garantie]:[garantie 7]],1+AC$3,FALSE)))</f>
        <v>Nantissement de fonds de Commerce</v>
      </c>
      <c r="AD76" s="44" t="str">
        <f>IF(
                 ISNA(VLOOKUP($Y76,Tableau2[[Sous catégorie culture de la garantie]:[garantie 7]],1+AD$3,FALSE)),
                  "",
                 IF(VLOOKUP($Y76,Tableau2[[Sous catégorie culture de la garantie]:[garantie 7]],1+AD$3,FALSE)="","",
                      VLOOKUP($Y76,Tableau2[[Sous catégorie culture de la garantie]:[garantie 7]],1+AD$3,FALSE)))</f>
        <v>France Active</v>
      </c>
      <c r="AE76" s="41" t="str">
        <f>IF(
                 ISNA(VLOOKUP($Y76,Tableau2[[Sous catégorie culture de la garantie]:[garantie 7]],1+AE$3,FALSE)),
                  "",
                 IF(VLOOKUP($Y76,Tableau2[[Sous catégorie culture de la garantie]:[garantie 7]],1+AE$3,FALSE)="","",
                      VLOOKUP($Y76,Tableau2[[Sous catégorie culture de la garantie]:[garantie 7]],1+AE$3,FALSE)))</f>
        <v>BPI</v>
      </c>
      <c r="AF76" s="41" t="str">
        <f>IF(
                 ISNA(VLOOKUP($Y76,Tableau2[[Sous catégorie culture de la garantie]:[garantie 7]],1+AF$3,FALSE)),
                  "",
                 IF(VLOOKUP($Y76,Tableau2[[Sous catégorie culture de la garantie]:[garantie 7]],1+AF$3,FALSE)="","",
                      VLOOKUP($Y76,Tableau2[[Sous catégorie culture de la garantie]:[garantie 7]],1+AF$3,FALSE)))</f>
        <v>SIAGI</v>
      </c>
    </row>
    <row r="77" spans="1:32" ht="15" thickBot="1" x14ac:dyDescent="0.35">
      <c r="A77" s="14">
        <v>3</v>
      </c>
      <c r="B77" s="76" t="s">
        <v>33</v>
      </c>
      <c r="C77" s="52" t="str">
        <f>IF(ISNA(VLOOKUP(B77,Tableau3[],2,FALSE)),"X",VLOOKUP(B77,Tableau3[],2,FALSE))</f>
        <v>X</v>
      </c>
      <c r="D77" s="85" t="s">
        <v>42</v>
      </c>
      <c r="E77" s="56" t="str">
        <f>IF(ISNA(VLOOKUP(D77,Tableau3[],2,FALSE)),"X",VLOOKUP(D77,Tableau3[],2,FALSE))</f>
        <v>X</v>
      </c>
      <c r="F77" s="96" t="s">
        <v>43</v>
      </c>
      <c r="G77" s="55" t="str">
        <f>IF(ISNA(VLOOKUP(F77,Tableau3[],2,FALSE)),"X",VLOOKUP(F77,Tableau3[],2,FALSE))</f>
        <v>F</v>
      </c>
      <c r="H77" s="105"/>
      <c r="I77" s="16"/>
      <c r="J77" s="16"/>
      <c r="K77" s="114"/>
      <c r="L77" s="16"/>
      <c r="M77" s="123"/>
      <c r="N77" s="130"/>
      <c r="O77" s="141"/>
      <c r="P77" s="151"/>
      <c r="Q77" s="162">
        <v>8</v>
      </c>
      <c r="R77" s="174" t="s">
        <v>87</v>
      </c>
      <c r="S77" s="23"/>
      <c r="T77" s="188" t="s">
        <v>103</v>
      </c>
      <c r="U77" s="206"/>
      <c r="V77" t="str">
        <f>CONCATENATE(C77,E77,G77,I77,L77,S77)</f>
        <v>XXF</v>
      </c>
      <c r="W77" t="str">
        <f t="shared" si="1"/>
        <v>F</v>
      </c>
      <c r="X77" s="39" t="str">
        <f>IF(          ISNA(VLOOKUP(MID(W77,2,1),'Garanties par besoin'!$D$2:$F$18,2,FALSE)),
                           IF(ISNA(VLOOKUP(MID(W77,1,1),'Garanties par besoin'!$D$2:$F$18,2,FALSE)),
                            "",
                           VLOOKUP(MID(W77,1,1),'Garanties par besoin'!$D$2:$F$18,2,FALSE)),
                  VLOOKUP(MID(W77,2,1),'Garanties par besoin'!$D$2:$F$18,2,FALSE))</f>
        <v>Immatériel</v>
      </c>
      <c r="Y77" s="42" t="str">
        <f>IF(          ISNA(VLOOKUP(MID(W77,2,1),'Garanties par besoin'!$D$2:$F$18,3,FALSE)),
                           IF(ISNA(VLOOKUP(MID(W77,1,1),'Garanties par besoin'!$D$2:$F$18,3,FALSE)),
                            "",
                           VLOOKUP(MID(W77,1,1),'Garanties par besoin'!$D$2:$F$18,3,FALSE)),
                  VLOOKUP(MID(W77,2,1),'Garanties par besoin'!$D$2:$F$18,3,FALSE))</f>
        <v>Fonds de Commerce/Droit au Bail</v>
      </c>
      <c r="Z77" s="44" t="str">
        <f>IF(
                 ISNA(VLOOKUP($Y77,Tableau2[[Sous catégorie culture de la garantie]:[garantie 7]],1+Z$3,FALSE)),
                  "",
                 IF(VLOOKUP($Y77,Tableau2[[Sous catégorie culture de la garantie]:[garantie 7]],1+Z$3,FALSE)="","",
                      VLOOKUP($Y77,Tableau2[[Sous catégorie culture de la garantie]:[garantie 7]],1+Z$3,FALSE)))</f>
        <v>Financement possible sans garantie</v>
      </c>
      <c r="AA77" s="41" t="str">
        <f>IF(
                 ISNA(VLOOKUP($Y77,Tableau2[[Sous catégorie culture de la garantie]:[garantie 7]],1+AA$3,FALSE)),
                  "",
                 IF(VLOOKUP($Y77,Tableau2[[Sous catégorie culture de la garantie]:[garantie 7]],1+AA$3,FALSE)="","",
                      VLOOKUP($Y77,Tableau2[[Sous catégorie culture de la garantie]:[garantie 7]],1+AA$3,FALSE)))</f>
        <v>Subrogation Privilège Vendeur FDC</v>
      </c>
      <c r="AB77" s="44" t="str">
        <f>IF(
                 ISNA(VLOOKUP($Y77,Tableau2[[Sous catégorie culture de la garantie]:[garantie 7]],1+AB$3,FALSE)),
                  "",
                 IF(VLOOKUP($Y77,Tableau2[[Sous catégorie culture de la garantie]:[garantie 7]],1+AB$3,FALSE)="","",
                      VLOOKUP($Y77,Tableau2[[Sous catégorie culture de la garantie]:[garantie 7]],1+AB$3,FALSE)))</f>
        <v>Caution Possible</v>
      </c>
      <c r="AC77" s="41" t="str">
        <f>IF(
                 ISNA(VLOOKUP($Y77,Tableau2[[Sous catégorie culture de la garantie]:[garantie 7]],1+AC$3,FALSE)),
                  "",
                 IF(VLOOKUP($Y77,Tableau2[[Sous catégorie culture de la garantie]:[garantie 7]],1+AC$3,FALSE)="","",
                      VLOOKUP($Y77,Tableau2[[Sous catégorie culture de la garantie]:[garantie 7]],1+AC$3,FALSE)))</f>
        <v>Nantissement de fonds de Commerce</v>
      </c>
      <c r="AD77" s="44" t="str">
        <f>IF(
                 ISNA(VLOOKUP($Y77,Tableau2[[Sous catégorie culture de la garantie]:[garantie 7]],1+AD$3,FALSE)),
                  "",
                 IF(VLOOKUP($Y77,Tableau2[[Sous catégorie culture de la garantie]:[garantie 7]],1+AD$3,FALSE)="","",
                      VLOOKUP($Y77,Tableau2[[Sous catégorie culture de la garantie]:[garantie 7]],1+AD$3,FALSE)))</f>
        <v>France Active</v>
      </c>
      <c r="AE77" s="41" t="str">
        <f>IF(
                 ISNA(VLOOKUP($Y77,Tableau2[[Sous catégorie culture de la garantie]:[garantie 7]],1+AE$3,FALSE)),
                  "",
                 IF(VLOOKUP($Y77,Tableau2[[Sous catégorie culture de la garantie]:[garantie 7]],1+AE$3,FALSE)="","",
                      VLOOKUP($Y77,Tableau2[[Sous catégorie culture de la garantie]:[garantie 7]],1+AE$3,FALSE)))</f>
        <v>BPI</v>
      </c>
      <c r="AF77" s="41" t="str">
        <f>IF(
                 ISNA(VLOOKUP($Y77,Tableau2[[Sous catégorie culture de la garantie]:[garantie 7]],1+AF$3,FALSE)),
                  "",
                 IF(VLOOKUP($Y77,Tableau2[[Sous catégorie culture de la garantie]:[garantie 7]],1+AF$3,FALSE)="","",
                      VLOOKUP($Y77,Tableau2[[Sous catégorie culture de la garantie]:[garantie 7]],1+AF$3,FALSE)))</f>
        <v>SIAGI</v>
      </c>
    </row>
    <row r="78" spans="1:32" ht="15" thickBot="1" x14ac:dyDescent="0.35">
      <c r="A78" s="14">
        <v>3</v>
      </c>
      <c r="B78" s="76" t="s">
        <v>33</v>
      </c>
      <c r="C78" s="52" t="str">
        <f>IF(ISNA(VLOOKUP(B78,Tableau3[],2,FALSE)),"X",VLOOKUP(B78,Tableau3[],2,FALSE))</f>
        <v>X</v>
      </c>
      <c r="D78" s="85" t="s">
        <v>42</v>
      </c>
      <c r="E78" s="56" t="str">
        <f>IF(ISNA(VLOOKUP(D78,Tableau3[],2,FALSE)),"X",VLOOKUP(D78,Tableau3[],2,FALSE))</f>
        <v>X</v>
      </c>
      <c r="F78" s="96" t="s">
        <v>43</v>
      </c>
      <c r="G78" s="55" t="str">
        <f>IF(ISNA(VLOOKUP(F78,Tableau3[],2,FALSE)),"X",VLOOKUP(F78,Tableau3[],2,FALSE))</f>
        <v>F</v>
      </c>
      <c r="H78" s="105"/>
      <c r="I78" s="16"/>
      <c r="J78" s="16"/>
      <c r="K78" s="114"/>
      <c r="L78" s="16"/>
      <c r="M78" s="123"/>
      <c r="N78" s="130"/>
      <c r="O78" s="141"/>
      <c r="P78" s="151"/>
      <c r="Q78" s="162">
        <v>8</v>
      </c>
      <c r="R78" s="174" t="s">
        <v>88</v>
      </c>
      <c r="S78" s="23"/>
      <c r="T78" s="188" t="s">
        <v>103</v>
      </c>
      <c r="U78" s="206"/>
      <c r="V78" t="str">
        <f>CONCATENATE(C78,E78,G78,I78,L78,S78)</f>
        <v>XXF</v>
      </c>
      <c r="W78" t="str">
        <f t="shared" si="1"/>
        <v>F</v>
      </c>
      <c r="X78" s="39" t="str">
        <f>IF(          ISNA(VLOOKUP(MID(W78,2,1),'Garanties par besoin'!$D$2:$F$18,2,FALSE)),
                           IF(ISNA(VLOOKUP(MID(W78,1,1),'Garanties par besoin'!$D$2:$F$18,2,FALSE)),
                            "",
                           VLOOKUP(MID(W78,1,1),'Garanties par besoin'!$D$2:$F$18,2,FALSE)),
                  VLOOKUP(MID(W78,2,1),'Garanties par besoin'!$D$2:$F$18,2,FALSE))</f>
        <v>Immatériel</v>
      </c>
      <c r="Y78" s="42" t="str">
        <f>IF(          ISNA(VLOOKUP(MID(W78,2,1),'Garanties par besoin'!$D$2:$F$18,3,FALSE)),
                           IF(ISNA(VLOOKUP(MID(W78,1,1),'Garanties par besoin'!$D$2:$F$18,3,FALSE)),
                            "",
                           VLOOKUP(MID(W78,1,1),'Garanties par besoin'!$D$2:$F$18,3,FALSE)),
                  VLOOKUP(MID(W78,2,1),'Garanties par besoin'!$D$2:$F$18,3,FALSE))</f>
        <v>Fonds de Commerce/Droit au Bail</v>
      </c>
      <c r="Z78" s="44" t="str">
        <f>IF(
                 ISNA(VLOOKUP($Y78,Tableau2[[Sous catégorie culture de la garantie]:[garantie 7]],1+Z$3,FALSE)),
                  "",
                 IF(VLOOKUP($Y78,Tableau2[[Sous catégorie culture de la garantie]:[garantie 7]],1+Z$3,FALSE)="","",
                      VLOOKUP($Y78,Tableau2[[Sous catégorie culture de la garantie]:[garantie 7]],1+Z$3,FALSE)))</f>
        <v>Financement possible sans garantie</v>
      </c>
      <c r="AA78" s="41" t="str">
        <f>IF(
                 ISNA(VLOOKUP($Y78,Tableau2[[Sous catégorie culture de la garantie]:[garantie 7]],1+AA$3,FALSE)),
                  "",
                 IF(VLOOKUP($Y78,Tableau2[[Sous catégorie culture de la garantie]:[garantie 7]],1+AA$3,FALSE)="","",
                      VLOOKUP($Y78,Tableau2[[Sous catégorie culture de la garantie]:[garantie 7]],1+AA$3,FALSE)))</f>
        <v>Subrogation Privilège Vendeur FDC</v>
      </c>
      <c r="AB78" s="44" t="str">
        <f>IF(
                 ISNA(VLOOKUP($Y78,Tableau2[[Sous catégorie culture de la garantie]:[garantie 7]],1+AB$3,FALSE)),
                  "",
                 IF(VLOOKUP($Y78,Tableau2[[Sous catégorie culture de la garantie]:[garantie 7]],1+AB$3,FALSE)="","",
                      VLOOKUP($Y78,Tableau2[[Sous catégorie culture de la garantie]:[garantie 7]],1+AB$3,FALSE)))</f>
        <v>Caution Possible</v>
      </c>
      <c r="AC78" s="41" t="str">
        <f>IF(
                 ISNA(VLOOKUP($Y78,Tableau2[[Sous catégorie culture de la garantie]:[garantie 7]],1+AC$3,FALSE)),
                  "",
                 IF(VLOOKUP($Y78,Tableau2[[Sous catégorie culture de la garantie]:[garantie 7]],1+AC$3,FALSE)="","",
                      VLOOKUP($Y78,Tableau2[[Sous catégorie culture de la garantie]:[garantie 7]],1+AC$3,FALSE)))</f>
        <v>Nantissement de fonds de Commerce</v>
      </c>
      <c r="AD78" s="44" t="str">
        <f>IF(
                 ISNA(VLOOKUP($Y78,Tableau2[[Sous catégorie culture de la garantie]:[garantie 7]],1+AD$3,FALSE)),
                  "",
                 IF(VLOOKUP($Y78,Tableau2[[Sous catégorie culture de la garantie]:[garantie 7]],1+AD$3,FALSE)="","",
                      VLOOKUP($Y78,Tableau2[[Sous catégorie culture de la garantie]:[garantie 7]],1+AD$3,FALSE)))</f>
        <v>France Active</v>
      </c>
      <c r="AE78" s="41" t="str">
        <f>IF(
                 ISNA(VLOOKUP($Y78,Tableau2[[Sous catégorie culture de la garantie]:[garantie 7]],1+AE$3,FALSE)),
                  "",
                 IF(VLOOKUP($Y78,Tableau2[[Sous catégorie culture de la garantie]:[garantie 7]],1+AE$3,FALSE)="","",
                      VLOOKUP($Y78,Tableau2[[Sous catégorie culture de la garantie]:[garantie 7]],1+AE$3,FALSE)))</f>
        <v>BPI</v>
      </c>
      <c r="AF78" s="41" t="str">
        <f>IF(
                 ISNA(VLOOKUP($Y78,Tableau2[[Sous catégorie culture de la garantie]:[garantie 7]],1+AF$3,FALSE)),
                  "",
                 IF(VLOOKUP($Y78,Tableau2[[Sous catégorie culture de la garantie]:[garantie 7]],1+AF$3,FALSE)="","",
                      VLOOKUP($Y78,Tableau2[[Sous catégorie culture de la garantie]:[garantie 7]],1+AF$3,FALSE)))</f>
        <v>SIAGI</v>
      </c>
    </row>
    <row r="79" spans="1:32" ht="15" thickBot="1" x14ac:dyDescent="0.35">
      <c r="A79" s="14">
        <v>3</v>
      </c>
      <c r="B79" s="76" t="s">
        <v>33</v>
      </c>
      <c r="C79" s="52" t="str">
        <f>IF(ISNA(VLOOKUP(B79,Tableau3[],2,FALSE)),"X",VLOOKUP(B79,Tableau3[],2,FALSE))</f>
        <v>X</v>
      </c>
      <c r="D79" s="85" t="s">
        <v>42</v>
      </c>
      <c r="E79" s="56" t="str">
        <f>IF(ISNA(VLOOKUP(D79,Tableau3[],2,FALSE)),"X",VLOOKUP(D79,Tableau3[],2,FALSE))</f>
        <v>X</v>
      </c>
      <c r="F79" s="96" t="s">
        <v>43</v>
      </c>
      <c r="G79" s="55" t="str">
        <f>IF(ISNA(VLOOKUP(F79,Tableau3[],2,FALSE)),"X",VLOOKUP(F79,Tableau3[],2,FALSE))</f>
        <v>F</v>
      </c>
      <c r="H79" s="105"/>
      <c r="I79" s="16"/>
      <c r="J79" s="16"/>
      <c r="K79" s="114"/>
      <c r="L79" s="16"/>
      <c r="M79" s="123"/>
      <c r="N79" s="130"/>
      <c r="O79" s="141"/>
      <c r="P79" s="151"/>
      <c r="Q79" s="162">
        <v>8</v>
      </c>
      <c r="R79" s="174" t="s">
        <v>89</v>
      </c>
      <c r="S79" s="23"/>
      <c r="T79" s="188" t="s">
        <v>103</v>
      </c>
      <c r="U79" s="206"/>
      <c r="V79" t="str">
        <f>CONCATENATE(C79,E79,G79,I79,L79,S79)</f>
        <v>XXF</v>
      </c>
      <c r="W79" t="str">
        <f t="shared" si="1"/>
        <v>F</v>
      </c>
      <c r="X79" s="39" t="str">
        <f>IF(          ISNA(VLOOKUP(MID(W79,2,1),'Garanties par besoin'!$D$2:$F$18,2,FALSE)),
                           IF(ISNA(VLOOKUP(MID(W79,1,1),'Garanties par besoin'!$D$2:$F$18,2,FALSE)),
                            "",
                           VLOOKUP(MID(W79,1,1),'Garanties par besoin'!$D$2:$F$18,2,FALSE)),
                  VLOOKUP(MID(W79,2,1),'Garanties par besoin'!$D$2:$F$18,2,FALSE))</f>
        <v>Immatériel</v>
      </c>
      <c r="Y79" s="42" t="str">
        <f>IF(          ISNA(VLOOKUP(MID(W79,2,1),'Garanties par besoin'!$D$2:$F$18,3,FALSE)),
                           IF(ISNA(VLOOKUP(MID(W79,1,1),'Garanties par besoin'!$D$2:$F$18,3,FALSE)),
                            "",
                           VLOOKUP(MID(W79,1,1),'Garanties par besoin'!$D$2:$F$18,3,FALSE)),
                  VLOOKUP(MID(W79,2,1),'Garanties par besoin'!$D$2:$F$18,3,FALSE))</f>
        <v>Fonds de Commerce/Droit au Bail</v>
      </c>
      <c r="Z79" s="44" t="str">
        <f>IF(
                 ISNA(VLOOKUP($Y79,Tableau2[[Sous catégorie culture de la garantie]:[garantie 7]],1+Z$3,FALSE)),
                  "",
                 IF(VLOOKUP($Y79,Tableau2[[Sous catégorie culture de la garantie]:[garantie 7]],1+Z$3,FALSE)="","",
                      VLOOKUP($Y79,Tableau2[[Sous catégorie culture de la garantie]:[garantie 7]],1+Z$3,FALSE)))</f>
        <v>Financement possible sans garantie</v>
      </c>
      <c r="AA79" s="41" t="str">
        <f>IF(
                 ISNA(VLOOKUP($Y79,Tableau2[[Sous catégorie culture de la garantie]:[garantie 7]],1+AA$3,FALSE)),
                  "",
                 IF(VLOOKUP($Y79,Tableau2[[Sous catégorie culture de la garantie]:[garantie 7]],1+AA$3,FALSE)="","",
                      VLOOKUP($Y79,Tableau2[[Sous catégorie culture de la garantie]:[garantie 7]],1+AA$3,FALSE)))</f>
        <v>Subrogation Privilège Vendeur FDC</v>
      </c>
      <c r="AB79" s="44" t="str">
        <f>IF(
                 ISNA(VLOOKUP($Y79,Tableau2[[Sous catégorie culture de la garantie]:[garantie 7]],1+AB$3,FALSE)),
                  "",
                 IF(VLOOKUP($Y79,Tableau2[[Sous catégorie culture de la garantie]:[garantie 7]],1+AB$3,FALSE)="","",
                      VLOOKUP($Y79,Tableau2[[Sous catégorie culture de la garantie]:[garantie 7]],1+AB$3,FALSE)))</f>
        <v>Caution Possible</v>
      </c>
      <c r="AC79" s="41" t="str">
        <f>IF(
                 ISNA(VLOOKUP($Y79,Tableau2[[Sous catégorie culture de la garantie]:[garantie 7]],1+AC$3,FALSE)),
                  "",
                 IF(VLOOKUP($Y79,Tableau2[[Sous catégorie culture de la garantie]:[garantie 7]],1+AC$3,FALSE)="","",
                      VLOOKUP($Y79,Tableau2[[Sous catégorie culture de la garantie]:[garantie 7]],1+AC$3,FALSE)))</f>
        <v>Nantissement de fonds de Commerce</v>
      </c>
      <c r="AD79" s="44" t="str">
        <f>IF(
                 ISNA(VLOOKUP($Y79,Tableau2[[Sous catégorie culture de la garantie]:[garantie 7]],1+AD$3,FALSE)),
                  "",
                 IF(VLOOKUP($Y79,Tableau2[[Sous catégorie culture de la garantie]:[garantie 7]],1+AD$3,FALSE)="","",
                      VLOOKUP($Y79,Tableau2[[Sous catégorie culture de la garantie]:[garantie 7]],1+AD$3,FALSE)))</f>
        <v>France Active</v>
      </c>
      <c r="AE79" s="41" t="str">
        <f>IF(
                 ISNA(VLOOKUP($Y79,Tableau2[[Sous catégorie culture de la garantie]:[garantie 7]],1+AE$3,FALSE)),
                  "",
                 IF(VLOOKUP($Y79,Tableau2[[Sous catégorie culture de la garantie]:[garantie 7]],1+AE$3,FALSE)="","",
                      VLOOKUP($Y79,Tableau2[[Sous catégorie culture de la garantie]:[garantie 7]],1+AE$3,FALSE)))</f>
        <v>BPI</v>
      </c>
      <c r="AF79" s="41" t="str">
        <f>IF(
                 ISNA(VLOOKUP($Y79,Tableau2[[Sous catégorie culture de la garantie]:[garantie 7]],1+AF$3,FALSE)),
                  "",
                 IF(VLOOKUP($Y79,Tableau2[[Sous catégorie culture de la garantie]:[garantie 7]],1+AF$3,FALSE)="","",
                      VLOOKUP($Y79,Tableau2[[Sous catégorie culture de la garantie]:[garantie 7]],1+AF$3,FALSE)))</f>
        <v>SIAGI</v>
      </c>
    </row>
    <row r="80" spans="1:32" ht="15" thickBot="1" x14ac:dyDescent="0.35">
      <c r="A80" s="14">
        <v>3</v>
      </c>
      <c r="B80" s="76" t="s">
        <v>33</v>
      </c>
      <c r="C80" s="52" t="str">
        <f>IF(ISNA(VLOOKUP(B80,Tableau3[],2,FALSE)),"X",VLOOKUP(B80,Tableau3[],2,FALSE))</f>
        <v>X</v>
      </c>
      <c r="D80" s="85" t="s">
        <v>42</v>
      </c>
      <c r="E80" s="56" t="str">
        <f>IF(ISNA(VLOOKUP(D80,Tableau3[],2,FALSE)),"X",VLOOKUP(D80,Tableau3[],2,FALSE))</f>
        <v>X</v>
      </c>
      <c r="F80" s="96" t="s">
        <v>43</v>
      </c>
      <c r="G80" s="55" t="str">
        <f>IF(ISNA(VLOOKUP(F80,Tableau3[],2,FALSE)),"X",VLOOKUP(F80,Tableau3[],2,FALSE))</f>
        <v>F</v>
      </c>
      <c r="H80" s="105"/>
      <c r="I80" s="16"/>
      <c r="J80" s="16"/>
      <c r="K80" s="114"/>
      <c r="L80" s="16"/>
      <c r="M80" s="123"/>
      <c r="N80" s="130"/>
      <c r="O80" s="141"/>
      <c r="P80" s="151"/>
      <c r="Q80" s="162">
        <v>8</v>
      </c>
      <c r="R80" s="174" t="s">
        <v>90</v>
      </c>
      <c r="S80" s="23"/>
      <c r="T80" s="188" t="s">
        <v>103</v>
      </c>
      <c r="U80" s="206"/>
      <c r="V80" t="str">
        <f>CONCATENATE(C80,E80,G80,I80,L80,S80)</f>
        <v>XXF</v>
      </c>
      <c r="W80" t="str">
        <f t="shared" ref="W80:W143" si="2">TRIM(SUBSTITUTE(V80,"X",""))</f>
        <v>F</v>
      </c>
      <c r="X80" s="39" t="str">
        <f>IF(          ISNA(VLOOKUP(MID(W80,2,1),'Garanties par besoin'!$D$2:$F$18,2,FALSE)),
                           IF(ISNA(VLOOKUP(MID(W80,1,1),'Garanties par besoin'!$D$2:$F$18,2,FALSE)),
                            "",
                           VLOOKUP(MID(W80,1,1),'Garanties par besoin'!$D$2:$F$18,2,FALSE)),
                  VLOOKUP(MID(W80,2,1),'Garanties par besoin'!$D$2:$F$18,2,FALSE))</f>
        <v>Immatériel</v>
      </c>
      <c r="Y80" s="42" t="str">
        <f>IF(          ISNA(VLOOKUP(MID(W80,2,1),'Garanties par besoin'!$D$2:$F$18,3,FALSE)),
                           IF(ISNA(VLOOKUP(MID(W80,1,1),'Garanties par besoin'!$D$2:$F$18,3,FALSE)),
                            "",
                           VLOOKUP(MID(W80,1,1),'Garanties par besoin'!$D$2:$F$18,3,FALSE)),
                  VLOOKUP(MID(W80,2,1),'Garanties par besoin'!$D$2:$F$18,3,FALSE))</f>
        <v>Fonds de Commerce/Droit au Bail</v>
      </c>
      <c r="Z80" s="44" t="str">
        <f>IF(
                 ISNA(VLOOKUP($Y80,Tableau2[[Sous catégorie culture de la garantie]:[garantie 7]],1+Z$3,FALSE)),
                  "",
                 IF(VLOOKUP($Y80,Tableau2[[Sous catégorie culture de la garantie]:[garantie 7]],1+Z$3,FALSE)="","",
                      VLOOKUP($Y80,Tableau2[[Sous catégorie culture de la garantie]:[garantie 7]],1+Z$3,FALSE)))</f>
        <v>Financement possible sans garantie</v>
      </c>
      <c r="AA80" s="41" t="str">
        <f>IF(
                 ISNA(VLOOKUP($Y80,Tableau2[[Sous catégorie culture de la garantie]:[garantie 7]],1+AA$3,FALSE)),
                  "",
                 IF(VLOOKUP($Y80,Tableau2[[Sous catégorie culture de la garantie]:[garantie 7]],1+AA$3,FALSE)="","",
                      VLOOKUP($Y80,Tableau2[[Sous catégorie culture de la garantie]:[garantie 7]],1+AA$3,FALSE)))</f>
        <v>Subrogation Privilège Vendeur FDC</v>
      </c>
      <c r="AB80" s="44" t="str">
        <f>IF(
                 ISNA(VLOOKUP($Y80,Tableau2[[Sous catégorie culture de la garantie]:[garantie 7]],1+AB$3,FALSE)),
                  "",
                 IF(VLOOKUP($Y80,Tableau2[[Sous catégorie culture de la garantie]:[garantie 7]],1+AB$3,FALSE)="","",
                      VLOOKUP($Y80,Tableau2[[Sous catégorie culture de la garantie]:[garantie 7]],1+AB$3,FALSE)))</f>
        <v>Caution Possible</v>
      </c>
      <c r="AC80" s="41" t="str">
        <f>IF(
                 ISNA(VLOOKUP($Y80,Tableau2[[Sous catégorie culture de la garantie]:[garantie 7]],1+AC$3,FALSE)),
                  "",
                 IF(VLOOKUP($Y80,Tableau2[[Sous catégorie culture de la garantie]:[garantie 7]],1+AC$3,FALSE)="","",
                      VLOOKUP($Y80,Tableau2[[Sous catégorie culture de la garantie]:[garantie 7]],1+AC$3,FALSE)))</f>
        <v>Nantissement de fonds de Commerce</v>
      </c>
      <c r="AD80" s="44" t="str">
        <f>IF(
                 ISNA(VLOOKUP($Y80,Tableau2[[Sous catégorie culture de la garantie]:[garantie 7]],1+AD$3,FALSE)),
                  "",
                 IF(VLOOKUP($Y80,Tableau2[[Sous catégorie culture de la garantie]:[garantie 7]],1+AD$3,FALSE)="","",
                      VLOOKUP($Y80,Tableau2[[Sous catégorie culture de la garantie]:[garantie 7]],1+AD$3,FALSE)))</f>
        <v>France Active</v>
      </c>
      <c r="AE80" s="41" t="str">
        <f>IF(
                 ISNA(VLOOKUP($Y80,Tableau2[[Sous catégorie culture de la garantie]:[garantie 7]],1+AE$3,FALSE)),
                  "",
                 IF(VLOOKUP($Y80,Tableau2[[Sous catégorie culture de la garantie]:[garantie 7]],1+AE$3,FALSE)="","",
                      VLOOKUP($Y80,Tableau2[[Sous catégorie culture de la garantie]:[garantie 7]],1+AE$3,FALSE)))</f>
        <v>BPI</v>
      </c>
      <c r="AF80" s="41" t="str">
        <f>IF(
                 ISNA(VLOOKUP($Y80,Tableau2[[Sous catégorie culture de la garantie]:[garantie 7]],1+AF$3,FALSE)),
                  "",
                 IF(VLOOKUP($Y80,Tableau2[[Sous catégorie culture de la garantie]:[garantie 7]],1+AF$3,FALSE)="","",
                      VLOOKUP($Y80,Tableau2[[Sous catégorie culture de la garantie]:[garantie 7]],1+AF$3,FALSE)))</f>
        <v>SIAGI</v>
      </c>
    </row>
    <row r="81" spans="1:32" ht="15" thickBot="1" x14ac:dyDescent="0.35">
      <c r="A81" s="14">
        <v>3</v>
      </c>
      <c r="B81" s="76" t="s">
        <v>33</v>
      </c>
      <c r="C81" s="52" t="str">
        <f>IF(ISNA(VLOOKUP(B81,Tableau3[],2,FALSE)),"X",VLOOKUP(B81,Tableau3[],2,FALSE))</f>
        <v>X</v>
      </c>
      <c r="D81" s="85" t="s">
        <v>42</v>
      </c>
      <c r="E81" s="56" t="str">
        <f>IF(ISNA(VLOOKUP(D81,Tableau3[],2,FALSE)),"X",VLOOKUP(D81,Tableau3[],2,FALSE))</f>
        <v>X</v>
      </c>
      <c r="F81" s="96" t="s">
        <v>43</v>
      </c>
      <c r="G81" s="55" t="str">
        <f>IF(ISNA(VLOOKUP(F81,Tableau3[],2,FALSE)),"X",VLOOKUP(F81,Tableau3[],2,FALSE))</f>
        <v>F</v>
      </c>
      <c r="H81" s="105"/>
      <c r="I81" s="16"/>
      <c r="J81" s="16"/>
      <c r="K81" s="114"/>
      <c r="L81" s="16"/>
      <c r="M81" s="123"/>
      <c r="N81" s="130"/>
      <c r="O81" s="141"/>
      <c r="P81" s="151"/>
      <c r="Q81" s="162">
        <v>8</v>
      </c>
      <c r="R81" s="174" t="s">
        <v>91</v>
      </c>
      <c r="S81" s="23"/>
      <c r="T81" s="188" t="s">
        <v>103</v>
      </c>
      <c r="U81" s="206"/>
      <c r="V81" t="str">
        <f>CONCATENATE(C81,E81,G81,I81,L81,S81)</f>
        <v>XXF</v>
      </c>
      <c r="W81" t="str">
        <f t="shared" si="2"/>
        <v>F</v>
      </c>
      <c r="X81" s="39" t="str">
        <f>IF(          ISNA(VLOOKUP(MID(W81,2,1),'Garanties par besoin'!$D$2:$F$18,2,FALSE)),
                           IF(ISNA(VLOOKUP(MID(W81,1,1),'Garanties par besoin'!$D$2:$F$18,2,FALSE)),
                            "",
                           VLOOKUP(MID(W81,1,1),'Garanties par besoin'!$D$2:$F$18,2,FALSE)),
                  VLOOKUP(MID(W81,2,1),'Garanties par besoin'!$D$2:$F$18,2,FALSE))</f>
        <v>Immatériel</v>
      </c>
      <c r="Y81" s="42" t="str">
        <f>IF(          ISNA(VLOOKUP(MID(W81,2,1),'Garanties par besoin'!$D$2:$F$18,3,FALSE)),
                           IF(ISNA(VLOOKUP(MID(W81,1,1),'Garanties par besoin'!$D$2:$F$18,3,FALSE)),
                            "",
                           VLOOKUP(MID(W81,1,1),'Garanties par besoin'!$D$2:$F$18,3,FALSE)),
                  VLOOKUP(MID(W81,2,1),'Garanties par besoin'!$D$2:$F$18,3,FALSE))</f>
        <v>Fonds de Commerce/Droit au Bail</v>
      </c>
      <c r="Z81" s="44" t="str">
        <f>IF(
                 ISNA(VLOOKUP($Y81,Tableau2[[Sous catégorie culture de la garantie]:[garantie 7]],1+Z$3,FALSE)),
                  "",
                 IF(VLOOKUP($Y81,Tableau2[[Sous catégorie culture de la garantie]:[garantie 7]],1+Z$3,FALSE)="","",
                      VLOOKUP($Y81,Tableau2[[Sous catégorie culture de la garantie]:[garantie 7]],1+Z$3,FALSE)))</f>
        <v>Financement possible sans garantie</v>
      </c>
      <c r="AA81" s="41" t="str">
        <f>IF(
                 ISNA(VLOOKUP($Y81,Tableau2[[Sous catégorie culture de la garantie]:[garantie 7]],1+AA$3,FALSE)),
                  "",
                 IF(VLOOKUP($Y81,Tableau2[[Sous catégorie culture de la garantie]:[garantie 7]],1+AA$3,FALSE)="","",
                      VLOOKUP($Y81,Tableau2[[Sous catégorie culture de la garantie]:[garantie 7]],1+AA$3,FALSE)))</f>
        <v>Subrogation Privilège Vendeur FDC</v>
      </c>
      <c r="AB81" s="44" t="str">
        <f>IF(
                 ISNA(VLOOKUP($Y81,Tableau2[[Sous catégorie culture de la garantie]:[garantie 7]],1+AB$3,FALSE)),
                  "",
                 IF(VLOOKUP($Y81,Tableau2[[Sous catégorie culture de la garantie]:[garantie 7]],1+AB$3,FALSE)="","",
                      VLOOKUP($Y81,Tableau2[[Sous catégorie culture de la garantie]:[garantie 7]],1+AB$3,FALSE)))</f>
        <v>Caution Possible</v>
      </c>
      <c r="AC81" s="41" t="str">
        <f>IF(
                 ISNA(VLOOKUP($Y81,Tableau2[[Sous catégorie culture de la garantie]:[garantie 7]],1+AC$3,FALSE)),
                  "",
                 IF(VLOOKUP($Y81,Tableau2[[Sous catégorie culture de la garantie]:[garantie 7]],1+AC$3,FALSE)="","",
                      VLOOKUP($Y81,Tableau2[[Sous catégorie culture de la garantie]:[garantie 7]],1+AC$3,FALSE)))</f>
        <v>Nantissement de fonds de Commerce</v>
      </c>
      <c r="AD81" s="44" t="str">
        <f>IF(
                 ISNA(VLOOKUP($Y81,Tableau2[[Sous catégorie culture de la garantie]:[garantie 7]],1+AD$3,FALSE)),
                  "",
                 IF(VLOOKUP($Y81,Tableau2[[Sous catégorie culture de la garantie]:[garantie 7]],1+AD$3,FALSE)="","",
                      VLOOKUP($Y81,Tableau2[[Sous catégorie culture de la garantie]:[garantie 7]],1+AD$3,FALSE)))</f>
        <v>France Active</v>
      </c>
      <c r="AE81" s="41" t="str">
        <f>IF(
                 ISNA(VLOOKUP($Y81,Tableau2[[Sous catégorie culture de la garantie]:[garantie 7]],1+AE$3,FALSE)),
                  "",
                 IF(VLOOKUP($Y81,Tableau2[[Sous catégorie culture de la garantie]:[garantie 7]],1+AE$3,FALSE)="","",
                      VLOOKUP($Y81,Tableau2[[Sous catégorie culture de la garantie]:[garantie 7]],1+AE$3,FALSE)))</f>
        <v>BPI</v>
      </c>
      <c r="AF81" s="41" t="str">
        <f>IF(
                 ISNA(VLOOKUP($Y81,Tableau2[[Sous catégorie culture de la garantie]:[garantie 7]],1+AF$3,FALSE)),
                  "",
                 IF(VLOOKUP($Y81,Tableau2[[Sous catégorie culture de la garantie]:[garantie 7]],1+AF$3,FALSE)="","",
                      VLOOKUP($Y81,Tableau2[[Sous catégorie culture de la garantie]:[garantie 7]],1+AF$3,FALSE)))</f>
        <v>SIAGI</v>
      </c>
    </row>
    <row r="82" spans="1:32" ht="15" thickBot="1" x14ac:dyDescent="0.35">
      <c r="A82" s="14">
        <v>3</v>
      </c>
      <c r="B82" s="76" t="s">
        <v>33</v>
      </c>
      <c r="C82" s="52" t="str">
        <f>IF(ISNA(VLOOKUP(B82,Tableau3[],2,FALSE)),"X",VLOOKUP(B82,Tableau3[],2,FALSE))</f>
        <v>X</v>
      </c>
      <c r="D82" s="85" t="s">
        <v>42</v>
      </c>
      <c r="E82" s="56" t="str">
        <f>IF(ISNA(VLOOKUP(D82,Tableau3[],2,FALSE)),"X",VLOOKUP(D82,Tableau3[],2,FALSE))</f>
        <v>X</v>
      </c>
      <c r="F82" s="96" t="s">
        <v>43</v>
      </c>
      <c r="G82" s="55" t="str">
        <f>IF(ISNA(VLOOKUP(F82,Tableau3[],2,FALSE)),"X",VLOOKUP(F82,Tableau3[],2,FALSE))</f>
        <v>F</v>
      </c>
      <c r="H82" s="105"/>
      <c r="I82" s="16"/>
      <c r="J82" s="16"/>
      <c r="K82" s="114"/>
      <c r="L82" s="16"/>
      <c r="M82" s="123"/>
      <c r="N82" s="130"/>
      <c r="O82" s="141"/>
      <c r="P82" s="151"/>
      <c r="Q82" s="162">
        <v>8</v>
      </c>
      <c r="R82" s="171" t="s">
        <v>105</v>
      </c>
      <c r="S82" s="17"/>
      <c r="T82" s="188" t="s">
        <v>103</v>
      </c>
      <c r="U82" s="206"/>
      <c r="V82" t="str">
        <f>CONCATENATE(C82,E82,G82,I82,L82,S82)</f>
        <v>XXF</v>
      </c>
      <c r="W82" t="str">
        <f t="shared" si="2"/>
        <v>F</v>
      </c>
      <c r="X82" s="39" t="str">
        <f>IF(          ISNA(VLOOKUP(MID(W82,2,1),'Garanties par besoin'!$D$2:$F$18,2,FALSE)),
                           IF(ISNA(VLOOKUP(MID(W82,1,1),'Garanties par besoin'!$D$2:$F$18,2,FALSE)),
                            "",
                           VLOOKUP(MID(W82,1,1),'Garanties par besoin'!$D$2:$F$18,2,FALSE)),
                  VLOOKUP(MID(W82,2,1),'Garanties par besoin'!$D$2:$F$18,2,FALSE))</f>
        <v>Immatériel</v>
      </c>
      <c r="Y82" s="42" t="str">
        <f>IF(          ISNA(VLOOKUP(MID(W82,2,1),'Garanties par besoin'!$D$2:$F$18,3,FALSE)),
                           IF(ISNA(VLOOKUP(MID(W82,1,1),'Garanties par besoin'!$D$2:$F$18,3,FALSE)),
                            "",
                           VLOOKUP(MID(W82,1,1),'Garanties par besoin'!$D$2:$F$18,3,FALSE)),
                  VLOOKUP(MID(W82,2,1),'Garanties par besoin'!$D$2:$F$18,3,FALSE))</f>
        <v>Fonds de Commerce/Droit au Bail</v>
      </c>
      <c r="Z82" s="44" t="str">
        <f>IF(
                 ISNA(VLOOKUP($Y82,Tableau2[[Sous catégorie culture de la garantie]:[garantie 7]],1+Z$3,FALSE)),
                  "",
                 IF(VLOOKUP($Y82,Tableau2[[Sous catégorie culture de la garantie]:[garantie 7]],1+Z$3,FALSE)="","",
                      VLOOKUP($Y82,Tableau2[[Sous catégorie culture de la garantie]:[garantie 7]],1+Z$3,FALSE)))</f>
        <v>Financement possible sans garantie</v>
      </c>
      <c r="AA82" s="41" t="str">
        <f>IF(
                 ISNA(VLOOKUP($Y82,Tableau2[[Sous catégorie culture de la garantie]:[garantie 7]],1+AA$3,FALSE)),
                  "",
                 IF(VLOOKUP($Y82,Tableau2[[Sous catégorie culture de la garantie]:[garantie 7]],1+AA$3,FALSE)="","",
                      VLOOKUP($Y82,Tableau2[[Sous catégorie culture de la garantie]:[garantie 7]],1+AA$3,FALSE)))</f>
        <v>Subrogation Privilège Vendeur FDC</v>
      </c>
      <c r="AB82" s="44" t="str">
        <f>IF(
                 ISNA(VLOOKUP($Y82,Tableau2[[Sous catégorie culture de la garantie]:[garantie 7]],1+AB$3,FALSE)),
                  "",
                 IF(VLOOKUP($Y82,Tableau2[[Sous catégorie culture de la garantie]:[garantie 7]],1+AB$3,FALSE)="","",
                      VLOOKUP($Y82,Tableau2[[Sous catégorie culture de la garantie]:[garantie 7]],1+AB$3,FALSE)))</f>
        <v>Caution Possible</v>
      </c>
      <c r="AC82" s="41" t="str">
        <f>IF(
                 ISNA(VLOOKUP($Y82,Tableau2[[Sous catégorie culture de la garantie]:[garantie 7]],1+AC$3,FALSE)),
                  "",
                 IF(VLOOKUP($Y82,Tableau2[[Sous catégorie culture de la garantie]:[garantie 7]],1+AC$3,FALSE)="","",
                      VLOOKUP($Y82,Tableau2[[Sous catégorie culture de la garantie]:[garantie 7]],1+AC$3,FALSE)))</f>
        <v>Nantissement de fonds de Commerce</v>
      </c>
      <c r="AD82" s="44" t="str">
        <f>IF(
                 ISNA(VLOOKUP($Y82,Tableau2[[Sous catégorie culture de la garantie]:[garantie 7]],1+AD$3,FALSE)),
                  "",
                 IF(VLOOKUP($Y82,Tableau2[[Sous catégorie culture de la garantie]:[garantie 7]],1+AD$3,FALSE)="","",
                      VLOOKUP($Y82,Tableau2[[Sous catégorie culture de la garantie]:[garantie 7]],1+AD$3,FALSE)))</f>
        <v>France Active</v>
      </c>
      <c r="AE82" s="41" t="str">
        <f>IF(
                 ISNA(VLOOKUP($Y82,Tableau2[[Sous catégorie culture de la garantie]:[garantie 7]],1+AE$3,FALSE)),
                  "",
                 IF(VLOOKUP($Y82,Tableau2[[Sous catégorie culture de la garantie]:[garantie 7]],1+AE$3,FALSE)="","",
                      VLOOKUP($Y82,Tableau2[[Sous catégorie culture de la garantie]:[garantie 7]],1+AE$3,FALSE)))</f>
        <v>BPI</v>
      </c>
      <c r="AF82" s="41" t="str">
        <f>IF(
                 ISNA(VLOOKUP($Y82,Tableau2[[Sous catégorie culture de la garantie]:[garantie 7]],1+AF$3,FALSE)),
                  "",
                 IF(VLOOKUP($Y82,Tableau2[[Sous catégorie culture de la garantie]:[garantie 7]],1+AF$3,FALSE)="","",
                      VLOOKUP($Y82,Tableau2[[Sous catégorie culture de la garantie]:[garantie 7]],1+AF$3,FALSE)))</f>
        <v>SIAGI</v>
      </c>
    </row>
    <row r="83" spans="1:32" ht="15" thickBot="1" x14ac:dyDescent="0.35">
      <c r="A83" s="14">
        <v>3</v>
      </c>
      <c r="B83" s="76" t="s">
        <v>33</v>
      </c>
      <c r="C83" s="52" t="str">
        <f>IF(ISNA(VLOOKUP(B83,Tableau3[],2,FALSE)),"X",VLOOKUP(B83,Tableau3[],2,FALSE))</f>
        <v>X</v>
      </c>
      <c r="D83" s="85" t="s">
        <v>42</v>
      </c>
      <c r="E83" s="56" t="str">
        <f>IF(ISNA(VLOOKUP(D83,Tableau3[],2,FALSE)),"X",VLOOKUP(D83,Tableau3[],2,FALSE))</f>
        <v>X</v>
      </c>
      <c r="F83" s="96" t="s">
        <v>43</v>
      </c>
      <c r="G83" s="55" t="str">
        <f>IF(ISNA(VLOOKUP(F83,Tableau3[],2,FALSE)),"X",VLOOKUP(F83,Tableau3[],2,FALSE))</f>
        <v>F</v>
      </c>
      <c r="H83" s="105"/>
      <c r="I83" s="16"/>
      <c r="J83" s="16"/>
      <c r="K83" s="114"/>
      <c r="L83" s="16"/>
      <c r="M83" s="123"/>
      <c r="N83" s="130"/>
      <c r="O83" s="141"/>
      <c r="P83" s="151"/>
      <c r="Q83" s="162">
        <v>8</v>
      </c>
      <c r="R83" s="171" t="s">
        <v>98</v>
      </c>
      <c r="S83" s="17"/>
      <c r="T83" s="188" t="s">
        <v>103</v>
      </c>
      <c r="U83" s="206"/>
      <c r="V83" t="str">
        <f>CONCATENATE(C83,E83,G83,I83,L83,S83)</f>
        <v>XXF</v>
      </c>
      <c r="W83" t="str">
        <f t="shared" si="2"/>
        <v>F</v>
      </c>
      <c r="X83" s="39" t="str">
        <f>IF(          ISNA(VLOOKUP(MID(W83,2,1),'Garanties par besoin'!$D$2:$F$18,2,FALSE)),
                           IF(ISNA(VLOOKUP(MID(W83,1,1),'Garanties par besoin'!$D$2:$F$18,2,FALSE)),
                            "",
                           VLOOKUP(MID(W83,1,1),'Garanties par besoin'!$D$2:$F$18,2,FALSE)),
                  VLOOKUP(MID(W83,2,1),'Garanties par besoin'!$D$2:$F$18,2,FALSE))</f>
        <v>Immatériel</v>
      </c>
      <c r="Y83" s="42" t="str">
        <f>IF(          ISNA(VLOOKUP(MID(W83,2,1),'Garanties par besoin'!$D$2:$F$18,3,FALSE)),
                           IF(ISNA(VLOOKUP(MID(W83,1,1),'Garanties par besoin'!$D$2:$F$18,3,FALSE)),
                            "",
                           VLOOKUP(MID(W83,1,1),'Garanties par besoin'!$D$2:$F$18,3,FALSE)),
                  VLOOKUP(MID(W83,2,1),'Garanties par besoin'!$D$2:$F$18,3,FALSE))</f>
        <v>Fonds de Commerce/Droit au Bail</v>
      </c>
      <c r="Z83" s="44" t="str">
        <f>IF(
                 ISNA(VLOOKUP($Y83,Tableau2[[Sous catégorie culture de la garantie]:[garantie 7]],1+Z$3,FALSE)),
                  "",
                 IF(VLOOKUP($Y83,Tableau2[[Sous catégorie culture de la garantie]:[garantie 7]],1+Z$3,FALSE)="","",
                      VLOOKUP($Y83,Tableau2[[Sous catégorie culture de la garantie]:[garantie 7]],1+Z$3,FALSE)))</f>
        <v>Financement possible sans garantie</v>
      </c>
      <c r="AA83" s="41" t="str">
        <f>IF(
                 ISNA(VLOOKUP($Y83,Tableau2[[Sous catégorie culture de la garantie]:[garantie 7]],1+AA$3,FALSE)),
                  "",
                 IF(VLOOKUP($Y83,Tableau2[[Sous catégorie culture de la garantie]:[garantie 7]],1+AA$3,FALSE)="","",
                      VLOOKUP($Y83,Tableau2[[Sous catégorie culture de la garantie]:[garantie 7]],1+AA$3,FALSE)))</f>
        <v>Subrogation Privilège Vendeur FDC</v>
      </c>
      <c r="AB83" s="44" t="str">
        <f>IF(
                 ISNA(VLOOKUP($Y83,Tableau2[[Sous catégorie culture de la garantie]:[garantie 7]],1+AB$3,FALSE)),
                  "",
                 IF(VLOOKUP($Y83,Tableau2[[Sous catégorie culture de la garantie]:[garantie 7]],1+AB$3,FALSE)="","",
                      VLOOKUP($Y83,Tableau2[[Sous catégorie culture de la garantie]:[garantie 7]],1+AB$3,FALSE)))</f>
        <v>Caution Possible</v>
      </c>
      <c r="AC83" s="41" t="str">
        <f>IF(
                 ISNA(VLOOKUP($Y83,Tableau2[[Sous catégorie culture de la garantie]:[garantie 7]],1+AC$3,FALSE)),
                  "",
                 IF(VLOOKUP($Y83,Tableau2[[Sous catégorie culture de la garantie]:[garantie 7]],1+AC$3,FALSE)="","",
                      VLOOKUP($Y83,Tableau2[[Sous catégorie culture de la garantie]:[garantie 7]],1+AC$3,FALSE)))</f>
        <v>Nantissement de fonds de Commerce</v>
      </c>
      <c r="AD83" s="44" t="str">
        <f>IF(
                 ISNA(VLOOKUP($Y83,Tableau2[[Sous catégorie culture de la garantie]:[garantie 7]],1+AD$3,FALSE)),
                  "",
                 IF(VLOOKUP($Y83,Tableau2[[Sous catégorie culture de la garantie]:[garantie 7]],1+AD$3,FALSE)="","",
                      VLOOKUP($Y83,Tableau2[[Sous catégorie culture de la garantie]:[garantie 7]],1+AD$3,FALSE)))</f>
        <v>France Active</v>
      </c>
      <c r="AE83" s="41" t="str">
        <f>IF(
                 ISNA(VLOOKUP($Y83,Tableau2[[Sous catégorie culture de la garantie]:[garantie 7]],1+AE$3,FALSE)),
                  "",
                 IF(VLOOKUP($Y83,Tableau2[[Sous catégorie culture de la garantie]:[garantie 7]],1+AE$3,FALSE)="","",
                      VLOOKUP($Y83,Tableau2[[Sous catégorie culture de la garantie]:[garantie 7]],1+AE$3,FALSE)))</f>
        <v>BPI</v>
      </c>
      <c r="AF83" s="41" t="str">
        <f>IF(
                 ISNA(VLOOKUP($Y83,Tableau2[[Sous catégorie culture de la garantie]:[garantie 7]],1+AF$3,FALSE)),
                  "",
                 IF(VLOOKUP($Y83,Tableau2[[Sous catégorie culture de la garantie]:[garantie 7]],1+AF$3,FALSE)="","",
                      VLOOKUP($Y83,Tableau2[[Sous catégorie culture de la garantie]:[garantie 7]],1+AF$3,FALSE)))</f>
        <v>SIAGI</v>
      </c>
    </row>
    <row r="84" spans="1:32" ht="15" thickBot="1" x14ac:dyDescent="0.35">
      <c r="A84" s="25">
        <v>3</v>
      </c>
      <c r="B84" s="78" t="s">
        <v>33</v>
      </c>
      <c r="C84" s="52" t="str">
        <f>IF(ISNA(VLOOKUP(B84,Tableau3[],2,FALSE)),"X",VLOOKUP(B84,Tableau3[],2,FALSE))</f>
        <v>X</v>
      </c>
      <c r="D84" s="88" t="s">
        <v>42</v>
      </c>
      <c r="E84" s="58" t="str">
        <f>IF(ISNA(VLOOKUP(D84,Tableau3[],2,FALSE)),"X",VLOOKUP(D84,Tableau3[],2,FALSE))</f>
        <v>X</v>
      </c>
      <c r="F84" s="99" t="s">
        <v>44</v>
      </c>
      <c r="G84" s="55" t="str">
        <f>IF(ISNA(VLOOKUP(F84,Tableau3[],2,FALSE)),"X",VLOOKUP(F84,Tableau3[],2,FALSE))</f>
        <v>F</v>
      </c>
      <c r="H84" s="108"/>
      <c r="I84" s="26"/>
      <c r="J84" s="26"/>
      <c r="K84" s="118"/>
      <c r="L84" s="26"/>
      <c r="M84" s="125"/>
      <c r="N84" s="134"/>
      <c r="O84" s="145"/>
      <c r="P84" s="156"/>
      <c r="Q84" s="166">
        <v>8</v>
      </c>
      <c r="R84" s="174" t="s">
        <v>36</v>
      </c>
      <c r="S84" s="23"/>
      <c r="T84" s="188" t="s">
        <v>103</v>
      </c>
      <c r="U84" s="206"/>
      <c r="V84" t="str">
        <f>CONCATENATE(C84,E84,G84,I84,L84,S84)</f>
        <v>XXF</v>
      </c>
      <c r="W84" t="str">
        <f t="shared" si="2"/>
        <v>F</v>
      </c>
      <c r="X84" s="39" t="str">
        <f>IF(          ISNA(VLOOKUP(MID(W84,2,1),'Garanties par besoin'!$D$2:$F$18,2,FALSE)),
                           IF(ISNA(VLOOKUP(MID(W84,1,1),'Garanties par besoin'!$D$2:$F$18,2,FALSE)),
                            "",
                           VLOOKUP(MID(W84,1,1),'Garanties par besoin'!$D$2:$F$18,2,FALSE)),
                  VLOOKUP(MID(W84,2,1),'Garanties par besoin'!$D$2:$F$18,2,FALSE))</f>
        <v>Immatériel</v>
      </c>
      <c r="Y84" s="42" t="str">
        <f>IF(          ISNA(VLOOKUP(MID(W84,2,1),'Garanties par besoin'!$D$2:$F$18,3,FALSE)),
                           IF(ISNA(VLOOKUP(MID(W84,1,1),'Garanties par besoin'!$D$2:$F$18,3,FALSE)),
                            "",
                           VLOOKUP(MID(W84,1,1),'Garanties par besoin'!$D$2:$F$18,3,FALSE)),
                  VLOOKUP(MID(W84,2,1),'Garanties par besoin'!$D$2:$F$18,3,FALSE))</f>
        <v>Fonds de Commerce/Droit au Bail</v>
      </c>
      <c r="Z84" s="44" t="str">
        <f>IF(
                 ISNA(VLOOKUP($Y84,Tableau2[[Sous catégorie culture de la garantie]:[garantie 7]],1+Z$3,FALSE)),
                  "",
                 IF(VLOOKUP($Y84,Tableau2[[Sous catégorie culture de la garantie]:[garantie 7]],1+Z$3,FALSE)="","",
                      VLOOKUP($Y84,Tableau2[[Sous catégorie culture de la garantie]:[garantie 7]],1+Z$3,FALSE)))</f>
        <v>Financement possible sans garantie</v>
      </c>
      <c r="AA84" s="41" t="str">
        <f>IF(
                 ISNA(VLOOKUP($Y84,Tableau2[[Sous catégorie culture de la garantie]:[garantie 7]],1+AA$3,FALSE)),
                  "",
                 IF(VLOOKUP($Y84,Tableau2[[Sous catégorie culture de la garantie]:[garantie 7]],1+AA$3,FALSE)="","",
                      VLOOKUP($Y84,Tableau2[[Sous catégorie culture de la garantie]:[garantie 7]],1+AA$3,FALSE)))</f>
        <v>Subrogation Privilège Vendeur FDC</v>
      </c>
      <c r="AB84" s="44" t="str">
        <f>IF(
                 ISNA(VLOOKUP($Y84,Tableau2[[Sous catégorie culture de la garantie]:[garantie 7]],1+AB$3,FALSE)),
                  "",
                 IF(VLOOKUP($Y84,Tableau2[[Sous catégorie culture de la garantie]:[garantie 7]],1+AB$3,FALSE)="","",
                      VLOOKUP($Y84,Tableau2[[Sous catégorie culture de la garantie]:[garantie 7]],1+AB$3,FALSE)))</f>
        <v>Caution Possible</v>
      </c>
      <c r="AC84" s="41" t="str">
        <f>IF(
                 ISNA(VLOOKUP($Y84,Tableau2[[Sous catégorie culture de la garantie]:[garantie 7]],1+AC$3,FALSE)),
                  "",
                 IF(VLOOKUP($Y84,Tableau2[[Sous catégorie culture de la garantie]:[garantie 7]],1+AC$3,FALSE)="","",
                      VLOOKUP($Y84,Tableau2[[Sous catégorie culture de la garantie]:[garantie 7]],1+AC$3,FALSE)))</f>
        <v>Nantissement de fonds de Commerce</v>
      </c>
      <c r="AD84" s="44" t="str">
        <f>IF(
                 ISNA(VLOOKUP($Y84,Tableau2[[Sous catégorie culture de la garantie]:[garantie 7]],1+AD$3,FALSE)),
                  "",
                 IF(VLOOKUP($Y84,Tableau2[[Sous catégorie culture de la garantie]:[garantie 7]],1+AD$3,FALSE)="","",
                      VLOOKUP($Y84,Tableau2[[Sous catégorie culture de la garantie]:[garantie 7]],1+AD$3,FALSE)))</f>
        <v>France Active</v>
      </c>
      <c r="AE84" s="41" t="str">
        <f>IF(
                 ISNA(VLOOKUP($Y84,Tableau2[[Sous catégorie culture de la garantie]:[garantie 7]],1+AE$3,FALSE)),
                  "",
                 IF(VLOOKUP($Y84,Tableau2[[Sous catégorie culture de la garantie]:[garantie 7]],1+AE$3,FALSE)="","",
                      VLOOKUP($Y84,Tableau2[[Sous catégorie culture de la garantie]:[garantie 7]],1+AE$3,FALSE)))</f>
        <v>BPI</v>
      </c>
      <c r="AF84" s="41" t="str">
        <f>IF(
                 ISNA(VLOOKUP($Y84,Tableau2[[Sous catégorie culture de la garantie]:[garantie 7]],1+AF$3,FALSE)),
                  "",
                 IF(VLOOKUP($Y84,Tableau2[[Sous catégorie culture de la garantie]:[garantie 7]],1+AF$3,FALSE)="","",
                      VLOOKUP($Y84,Tableau2[[Sous catégorie culture de la garantie]:[garantie 7]],1+AF$3,FALSE)))</f>
        <v>SIAGI</v>
      </c>
    </row>
    <row r="85" spans="1:32" ht="15" thickBot="1" x14ac:dyDescent="0.35">
      <c r="A85" s="25">
        <v>3</v>
      </c>
      <c r="B85" s="78" t="s">
        <v>33</v>
      </c>
      <c r="C85" s="52" t="str">
        <f>IF(ISNA(VLOOKUP(B85,Tableau3[],2,FALSE)),"X",VLOOKUP(B85,Tableau3[],2,FALSE))</f>
        <v>X</v>
      </c>
      <c r="D85" s="88" t="s">
        <v>42</v>
      </c>
      <c r="E85" s="58" t="str">
        <f>IF(ISNA(VLOOKUP(D85,Tableau3[],2,FALSE)),"X",VLOOKUP(D85,Tableau3[],2,FALSE))</f>
        <v>X</v>
      </c>
      <c r="F85" s="99" t="s">
        <v>44</v>
      </c>
      <c r="G85" s="55" t="str">
        <f>IF(ISNA(VLOOKUP(F85,Tableau3[],2,FALSE)),"X",VLOOKUP(F85,Tableau3[],2,FALSE))</f>
        <v>F</v>
      </c>
      <c r="H85" s="108"/>
      <c r="I85" s="26"/>
      <c r="J85" s="26"/>
      <c r="K85" s="118"/>
      <c r="L85" s="26"/>
      <c r="M85" s="125"/>
      <c r="N85" s="134"/>
      <c r="O85" s="145"/>
      <c r="P85" s="156"/>
      <c r="Q85" s="166">
        <v>8</v>
      </c>
      <c r="R85" s="174" t="s">
        <v>87</v>
      </c>
      <c r="S85" s="23"/>
      <c r="T85" s="188" t="s">
        <v>103</v>
      </c>
      <c r="U85" s="206"/>
      <c r="V85" t="str">
        <f>CONCATENATE(C85,E85,G85,I85,L85,S85)</f>
        <v>XXF</v>
      </c>
      <c r="W85" t="str">
        <f t="shared" si="2"/>
        <v>F</v>
      </c>
      <c r="X85" s="39" t="str">
        <f>IF(          ISNA(VLOOKUP(MID(W85,2,1),'Garanties par besoin'!$D$2:$F$18,2,FALSE)),
                           IF(ISNA(VLOOKUP(MID(W85,1,1),'Garanties par besoin'!$D$2:$F$18,2,FALSE)),
                            "",
                           VLOOKUP(MID(W85,1,1),'Garanties par besoin'!$D$2:$F$18,2,FALSE)),
                  VLOOKUP(MID(W85,2,1),'Garanties par besoin'!$D$2:$F$18,2,FALSE))</f>
        <v>Immatériel</v>
      </c>
      <c r="Y85" s="42" t="str">
        <f>IF(          ISNA(VLOOKUP(MID(W85,2,1),'Garanties par besoin'!$D$2:$F$18,3,FALSE)),
                           IF(ISNA(VLOOKUP(MID(W85,1,1),'Garanties par besoin'!$D$2:$F$18,3,FALSE)),
                            "",
                           VLOOKUP(MID(W85,1,1),'Garanties par besoin'!$D$2:$F$18,3,FALSE)),
                  VLOOKUP(MID(W85,2,1),'Garanties par besoin'!$D$2:$F$18,3,FALSE))</f>
        <v>Fonds de Commerce/Droit au Bail</v>
      </c>
      <c r="Z85" s="44" t="str">
        <f>IF(
                 ISNA(VLOOKUP($Y85,Tableau2[[Sous catégorie culture de la garantie]:[garantie 7]],1+Z$3,FALSE)),
                  "",
                 IF(VLOOKUP($Y85,Tableau2[[Sous catégorie culture de la garantie]:[garantie 7]],1+Z$3,FALSE)="","",
                      VLOOKUP($Y85,Tableau2[[Sous catégorie culture de la garantie]:[garantie 7]],1+Z$3,FALSE)))</f>
        <v>Financement possible sans garantie</v>
      </c>
      <c r="AA85" s="41" t="str">
        <f>IF(
                 ISNA(VLOOKUP($Y85,Tableau2[[Sous catégorie culture de la garantie]:[garantie 7]],1+AA$3,FALSE)),
                  "",
                 IF(VLOOKUP($Y85,Tableau2[[Sous catégorie culture de la garantie]:[garantie 7]],1+AA$3,FALSE)="","",
                      VLOOKUP($Y85,Tableau2[[Sous catégorie culture de la garantie]:[garantie 7]],1+AA$3,FALSE)))</f>
        <v>Subrogation Privilège Vendeur FDC</v>
      </c>
      <c r="AB85" s="44" t="str">
        <f>IF(
                 ISNA(VLOOKUP($Y85,Tableau2[[Sous catégorie culture de la garantie]:[garantie 7]],1+AB$3,FALSE)),
                  "",
                 IF(VLOOKUP($Y85,Tableau2[[Sous catégorie culture de la garantie]:[garantie 7]],1+AB$3,FALSE)="","",
                      VLOOKUP($Y85,Tableau2[[Sous catégorie culture de la garantie]:[garantie 7]],1+AB$3,FALSE)))</f>
        <v>Caution Possible</v>
      </c>
      <c r="AC85" s="41" t="str">
        <f>IF(
                 ISNA(VLOOKUP($Y85,Tableau2[[Sous catégorie culture de la garantie]:[garantie 7]],1+AC$3,FALSE)),
                  "",
                 IF(VLOOKUP($Y85,Tableau2[[Sous catégorie culture de la garantie]:[garantie 7]],1+AC$3,FALSE)="","",
                      VLOOKUP($Y85,Tableau2[[Sous catégorie culture de la garantie]:[garantie 7]],1+AC$3,FALSE)))</f>
        <v>Nantissement de fonds de Commerce</v>
      </c>
      <c r="AD85" s="44" t="str">
        <f>IF(
                 ISNA(VLOOKUP($Y85,Tableau2[[Sous catégorie culture de la garantie]:[garantie 7]],1+AD$3,FALSE)),
                  "",
                 IF(VLOOKUP($Y85,Tableau2[[Sous catégorie culture de la garantie]:[garantie 7]],1+AD$3,FALSE)="","",
                      VLOOKUP($Y85,Tableau2[[Sous catégorie culture de la garantie]:[garantie 7]],1+AD$3,FALSE)))</f>
        <v>France Active</v>
      </c>
      <c r="AE85" s="41" t="str">
        <f>IF(
                 ISNA(VLOOKUP($Y85,Tableau2[[Sous catégorie culture de la garantie]:[garantie 7]],1+AE$3,FALSE)),
                  "",
                 IF(VLOOKUP($Y85,Tableau2[[Sous catégorie culture de la garantie]:[garantie 7]],1+AE$3,FALSE)="","",
                      VLOOKUP($Y85,Tableau2[[Sous catégorie culture de la garantie]:[garantie 7]],1+AE$3,FALSE)))</f>
        <v>BPI</v>
      </c>
      <c r="AF85" s="41" t="str">
        <f>IF(
                 ISNA(VLOOKUP($Y85,Tableau2[[Sous catégorie culture de la garantie]:[garantie 7]],1+AF$3,FALSE)),
                  "",
                 IF(VLOOKUP($Y85,Tableau2[[Sous catégorie culture de la garantie]:[garantie 7]],1+AF$3,FALSE)="","",
                      VLOOKUP($Y85,Tableau2[[Sous catégorie culture de la garantie]:[garantie 7]],1+AF$3,FALSE)))</f>
        <v>SIAGI</v>
      </c>
    </row>
    <row r="86" spans="1:32" ht="15" thickBot="1" x14ac:dyDescent="0.35">
      <c r="A86" s="25">
        <v>3</v>
      </c>
      <c r="B86" s="78" t="s">
        <v>33</v>
      </c>
      <c r="C86" s="52" t="str">
        <f>IF(ISNA(VLOOKUP(B86,Tableau3[],2,FALSE)),"X",VLOOKUP(B86,Tableau3[],2,FALSE))</f>
        <v>X</v>
      </c>
      <c r="D86" s="88" t="s">
        <v>42</v>
      </c>
      <c r="E86" s="58" t="str">
        <f>IF(ISNA(VLOOKUP(D86,Tableau3[],2,FALSE)),"X",VLOOKUP(D86,Tableau3[],2,FALSE))</f>
        <v>X</v>
      </c>
      <c r="F86" s="99" t="s">
        <v>44</v>
      </c>
      <c r="G86" s="55" t="str">
        <f>IF(ISNA(VLOOKUP(F86,Tableau3[],2,FALSE)),"X",VLOOKUP(F86,Tableau3[],2,FALSE))</f>
        <v>F</v>
      </c>
      <c r="H86" s="108"/>
      <c r="I86" s="26"/>
      <c r="J86" s="26"/>
      <c r="K86" s="118"/>
      <c r="L86" s="26"/>
      <c r="M86" s="125"/>
      <c r="N86" s="134"/>
      <c r="O86" s="145"/>
      <c r="P86" s="156"/>
      <c r="Q86" s="166">
        <v>8</v>
      </c>
      <c r="R86" s="174" t="s">
        <v>88</v>
      </c>
      <c r="S86" s="23"/>
      <c r="T86" s="188" t="s">
        <v>103</v>
      </c>
      <c r="U86" s="206"/>
      <c r="V86" t="str">
        <f>CONCATENATE(C86,E86,G86,I86,L86,S86)</f>
        <v>XXF</v>
      </c>
      <c r="W86" t="str">
        <f t="shared" si="2"/>
        <v>F</v>
      </c>
      <c r="X86" s="39" t="str">
        <f>IF(          ISNA(VLOOKUP(MID(W86,2,1),'Garanties par besoin'!$D$2:$F$18,2,FALSE)),
                           IF(ISNA(VLOOKUP(MID(W86,1,1),'Garanties par besoin'!$D$2:$F$18,2,FALSE)),
                            "",
                           VLOOKUP(MID(W86,1,1),'Garanties par besoin'!$D$2:$F$18,2,FALSE)),
                  VLOOKUP(MID(W86,2,1),'Garanties par besoin'!$D$2:$F$18,2,FALSE))</f>
        <v>Immatériel</v>
      </c>
      <c r="Y86" s="42" t="str">
        <f>IF(          ISNA(VLOOKUP(MID(W86,2,1),'Garanties par besoin'!$D$2:$F$18,3,FALSE)),
                           IF(ISNA(VLOOKUP(MID(W86,1,1),'Garanties par besoin'!$D$2:$F$18,3,FALSE)),
                            "",
                           VLOOKUP(MID(W86,1,1),'Garanties par besoin'!$D$2:$F$18,3,FALSE)),
                  VLOOKUP(MID(W86,2,1),'Garanties par besoin'!$D$2:$F$18,3,FALSE))</f>
        <v>Fonds de Commerce/Droit au Bail</v>
      </c>
      <c r="Z86" s="44" t="str">
        <f>IF(
                 ISNA(VLOOKUP($Y86,Tableau2[[Sous catégorie culture de la garantie]:[garantie 7]],1+Z$3,FALSE)),
                  "",
                 IF(VLOOKUP($Y86,Tableau2[[Sous catégorie culture de la garantie]:[garantie 7]],1+Z$3,FALSE)="","",
                      VLOOKUP($Y86,Tableau2[[Sous catégorie culture de la garantie]:[garantie 7]],1+Z$3,FALSE)))</f>
        <v>Financement possible sans garantie</v>
      </c>
      <c r="AA86" s="41" t="str">
        <f>IF(
                 ISNA(VLOOKUP($Y86,Tableau2[[Sous catégorie culture de la garantie]:[garantie 7]],1+AA$3,FALSE)),
                  "",
                 IF(VLOOKUP($Y86,Tableau2[[Sous catégorie culture de la garantie]:[garantie 7]],1+AA$3,FALSE)="","",
                      VLOOKUP($Y86,Tableau2[[Sous catégorie culture de la garantie]:[garantie 7]],1+AA$3,FALSE)))</f>
        <v>Subrogation Privilège Vendeur FDC</v>
      </c>
      <c r="AB86" s="44" t="str">
        <f>IF(
                 ISNA(VLOOKUP($Y86,Tableau2[[Sous catégorie culture de la garantie]:[garantie 7]],1+AB$3,FALSE)),
                  "",
                 IF(VLOOKUP($Y86,Tableau2[[Sous catégorie culture de la garantie]:[garantie 7]],1+AB$3,FALSE)="","",
                      VLOOKUP($Y86,Tableau2[[Sous catégorie culture de la garantie]:[garantie 7]],1+AB$3,FALSE)))</f>
        <v>Caution Possible</v>
      </c>
      <c r="AC86" s="41" t="str">
        <f>IF(
                 ISNA(VLOOKUP($Y86,Tableau2[[Sous catégorie culture de la garantie]:[garantie 7]],1+AC$3,FALSE)),
                  "",
                 IF(VLOOKUP($Y86,Tableau2[[Sous catégorie culture de la garantie]:[garantie 7]],1+AC$3,FALSE)="","",
                      VLOOKUP($Y86,Tableau2[[Sous catégorie culture de la garantie]:[garantie 7]],1+AC$3,FALSE)))</f>
        <v>Nantissement de fonds de Commerce</v>
      </c>
      <c r="AD86" s="44" t="str">
        <f>IF(
                 ISNA(VLOOKUP($Y86,Tableau2[[Sous catégorie culture de la garantie]:[garantie 7]],1+AD$3,FALSE)),
                  "",
                 IF(VLOOKUP($Y86,Tableau2[[Sous catégorie culture de la garantie]:[garantie 7]],1+AD$3,FALSE)="","",
                      VLOOKUP($Y86,Tableau2[[Sous catégorie culture de la garantie]:[garantie 7]],1+AD$3,FALSE)))</f>
        <v>France Active</v>
      </c>
      <c r="AE86" s="41" t="str">
        <f>IF(
                 ISNA(VLOOKUP($Y86,Tableau2[[Sous catégorie culture de la garantie]:[garantie 7]],1+AE$3,FALSE)),
                  "",
                 IF(VLOOKUP($Y86,Tableau2[[Sous catégorie culture de la garantie]:[garantie 7]],1+AE$3,FALSE)="","",
                      VLOOKUP($Y86,Tableau2[[Sous catégorie culture de la garantie]:[garantie 7]],1+AE$3,FALSE)))</f>
        <v>BPI</v>
      </c>
      <c r="AF86" s="41" t="str">
        <f>IF(
                 ISNA(VLOOKUP($Y86,Tableau2[[Sous catégorie culture de la garantie]:[garantie 7]],1+AF$3,FALSE)),
                  "",
                 IF(VLOOKUP($Y86,Tableau2[[Sous catégorie culture de la garantie]:[garantie 7]],1+AF$3,FALSE)="","",
                      VLOOKUP($Y86,Tableau2[[Sous catégorie culture de la garantie]:[garantie 7]],1+AF$3,FALSE)))</f>
        <v>SIAGI</v>
      </c>
    </row>
    <row r="87" spans="1:32" ht="15" thickBot="1" x14ac:dyDescent="0.35">
      <c r="A87" s="25">
        <v>3</v>
      </c>
      <c r="B87" s="78" t="s">
        <v>33</v>
      </c>
      <c r="C87" s="52" t="str">
        <f>IF(ISNA(VLOOKUP(B87,Tableau3[],2,FALSE)),"X",VLOOKUP(B87,Tableau3[],2,FALSE))</f>
        <v>X</v>
      </c>
      <c r="D87" s="88" t="s">
        <v>42</v>
      </c>
      <c r="E87" s="58" t="str">
        <f>IF(ISNA(VLOOKUP(D87,Tableau3[],2,FALSE)),"X",VLOOKUP(D87,Tableau3[],2,FALSE))</f>
        <v>X</v>
      </c>
      <c r="F87" s="99" t="s">
        <v>44</v>
      </c>
      <c r="G87" s="55" t="str">
        <f>IF(ISNA(VLOOKUP(F87,Tableau3[],2,FALSE)),"X",VLOOKUP(F87,Tableau3[],2,FALSE))</f>
        <v>F</v>
      </c>
      <c r="H87" s="108"/>
      <c r="I87" s="26"/>
      <c r="J87" s="26"/>
      <c r="K87" s="118"/>
      <c r="L87" s="26"/>
      <c r="M87" s="125"/>
      <c r="N87" s="134"/>
      <c r="O87" s="145"/>
      <c r="P87" s="156"/>
      <c r="Q87" s="166">
        <v>8</v>
      </c>
      <c r="R87" s="174" t="s">
        <v>89</v>
      </c>
      <c r="S87" s="23"/>
      <c r="T87" s="188" t="s">
        <v>103</v>
      </c>
      <c r="U87" s="206"/>
      <c r="V87" t="str">
        <f>CONCATENATE(C87,E87,G87,I87,L87,S87)</f>
        <v>XXF</v>
      </c>
      <c r="W87" t="str">
        <f t="shared" si="2"/>
        <v>F</v>
      </c>
      <c r="X87" s="39" t="str">
        <f>IF(          ISNA(VLOOKUP(MID(W87,2,1),'Garanties par besoin'!$D$2:$F$18,2,FALSE)),
                           IF(ISNA(VLOOKUP(MID(W87,1,1),'Garanties par besoin'!$D$2:$F$18,2,FALSE)),
                            "",
                           VLOOKUP(MID(W87,1,1),'Garanties par besoin'!$D$2:$F$18,2,FALSE)),
                  VLOOKUP(MID(W87,2,1),'Garanties par besoin'!$D$2:$F$18,2,FALSE))</f>
        <v>Immatériel</v>
      </c>
      <c r="Y87" s="42" t="str">
        <f>IF(          ISNA(VLOOKUP(MID(W87,2,1),'Garanties par besoin'!$D$2:$F$18,3,FALSE)),
                           IF(ISNA(VLOOKUP(MID(W87,1,1),'Garanties par besoin'!$D$2:$F$18,3,FALSE)),
                            "",
                           VLOOKUP(MID(W87,1,1),'Garanties par besoin'!$D$2:$F$18,3,FALSE)),
                  VLOOKUP(MID(W87,2,1),'Garanties par besoin'!$D$2:$F$18,3,FALSE))</f>
        <v>Fonds de Commerce/Droit au Bail</v>
      </c>
      <c r="Z87" s="44" t="str">
        <f>IF(
                 ISNA(VLOOKUP($Y87,Tableau2[[Sous catégorie culture de la garantie]:[garantie 7]],1+Z$3,FALSE)),
                  "",
                 IF(VLOOKUP($Y87,Tableau2[[Sous catégorie culture de la garantie]:[garantie 7]],1+Z$3,FALSE)="","",
                      VLOOKUP($Y87,Tableau2[[Sous catégorie culture de la garantie]:[garantie 7]],1+Z$3,FALSE)))</f>
        <v>Financement possible sans garantie</v>
      </c>
      <c r="AA87" s="41" t="str">
        <f>IF(
                 ISNA(VLOOKUP($Y87,Tableau2[[Sous catégorie culture de la garantie]:[garantie 7]],1+AA$3,FALSE)),
                  "",
                 IF(VLOOKUP($Y87,Tableau2[[Sous catégorie culture de la garantie]:[garantie 7]],1+AA$3,FALSE)="","",
                      VLOOKUP($Y87,Tableau2[[Sous catégorie culture de la garantie]:[garantie 7]],1+AA$3,FALSE)))</f>
        <v>Subrogation Privilège Vendeur FDC</v>
      </c>
      <c r="AB87" s="44" t="str">
        <f>IF(
                 ISNA(VLOOKUP($Y87,Tableau2[[Sous catégorie culture de la garantie]:[garantie 7]],1+AB$3,FALSE)),
                  "",
                 IF(VLOOKUP($Y87,Tableau2[[Sous catégorie culture de la garantie]:[garantie 7]],1+AB$3,FALSE)="","",
                      VLOOKUP($Y87,Tableau2[[Sous catégorie culture de la garantie]:[garantie 7]],1+AB$3,FALSE)))</f>
        <v>Caution Possible</v>
      </c>
      <c r="AC87" s="41" t="str">
        <f>IF(
                 ISNA(VLOOKUP($Y87,Tableau2[[Sous catégorie culture de la garantie]:[garantie 7]],1+AC$3,FALSE)),
                  "",
                 IF(VLOOKUP($Y87,Tableau2[[Sous catégorie culture de la garantie]:[garantie 7]],1+AC$3,FALSE)="","",
                      VLOOKUP($Y87,Tableau2[[Sous catégorie culture de la garantie]:[garantie 7]],1+AC$3,FALSE)))</f>
        <v>Nantissement de fonds de Commerce</v>
      </c>
      <c r="AD87" s="44" t="str">
        <f>IF(
                 ISNA(VLOOKUP($Y87,Tableau2[[Sous catégorie culture de la garantie]:[garantie 7]],1+AD$3,FALSE)),
                  "",
                 IF(VLOOKUP($Y87,Tableau2[[Sous catégorie culture de la garantie]:[garantie 7]],1+AD$3,FALSE)="","",
                      VLOOKUP($Y87,Tableau2[[Sous catégorie culture de la garantie]:[garantie 7]],1+AD$3,FALSE)))</f>
        <v>France Active</v>
      </c>
      <c r="AE87" s="41" t="str">
        <f>IF(
                 ISNA(VLOOKUP($Y87,Tableau2[[Sous catégorie culture de la garantie]:[garantie 7]],1+AE$3,FALSE)),
                  "",
                 IF(VLOOKUP($Y87,Tableau2[[Sous catégorie culture de la garantie]:[garantie 7]],1+AE$3,FALSE)="","",
                      VLOOKUP($Y87,Tableau2[[Sous catégorie culture de la garantie]:[garantie 7]],1+AE$3,FALSE)))</f>
        <v>BPI</v>
      </c>
      <c r="AF87" s="41" t="str">
        <f>IF(
                 ISNA(VLOOKUP($Y87,Tableau2[[Sous catégorie culture de la garantie]:[garantie 7]],1+AF$3,FALSE)),
                  "",
                 IF(VLOOKUP($Y87,Tableau2[[Sous catégorie culture de la garantie]:[garantie 7]],1+AF$3,FALSE)="","",
                      VLOOKUP($Y87,Tableau2[[Sous catégorie culture de la garantie]:[garantie 7]],1+AF$3,FALSE)))</f>
        <v>SIAGI</v>
      </c>
    </row>
    <row r="88" spans="1:32" ht="15" thickBot="1" x14ac:dyDescent="0.35">
      <c r="A88" s="25">
        <v>3</v>
      </c>
      <c r="B88" s="78" t="s">
        <v>33</v>
      </c>
      <c r="C88" s="52" t="str">
        <f>IF(ISNA(VLOOKUP(B88,Tableau3[],2,FALSE)),"X",VLOOKUP(B88,Tableau3[],2,FALSE))</f>
        <v>X</v>
      </c>
      <c r="D88" s="88" t="s">
        <v>42</v>
      </c>
      <c r="E88" s="58" t="str">
        <f>IF(ISNA(VLOOKUP(D88,Tableau3[],2,FALSE)),"X",VLOOKUP(D88,Tableau3[],2,FALSE))</f>
        <v>X</v>
      </c>
      <c r="F88" s="99" t="s">
        <v>44</v>
      </c>
      <c r="G88" s="55" t="str">
        <f>IF(ISNA(VLOOKUP(F88,Tableau3[],2,FALSE)),"X",VLOOKUP(F88,Tableau3[],2,FALSE))</f>
        <v>F</v>
      </c>
      <c r="H88" s="108"/>
      <c r="I88" s="26"/>
      <c r="J88" s="26"/>
      <c r="K88" s="118"/>
      <c r="L88" s="26"/>
      <c r="M88" s="125"/>
      <c r="N88" s="134"/>
      <c r="O88" s="145"/>
      <c r="P88" s="156"/>
      <c r="Q88" s="166">
        <v>8</v>
      </c>
      <c r="R88" s="174" t="s">
        <v>90</v>
      </c>
      <c r="S88" s="23"/>
      <c r="T88" s="188" t="s">
        <v>103</v>
      </c>
      <c r="U88" s="206"/>
      <c r="V88" t="str">
        <f>CONCATENATE(C88,E88,G88,I88,L88,S88)</f>
        <v>XXF</v>
      </c>
      <c r="W88" t="str">
        <f t="shared" si="2"/>
        <v>F</v>
      </c>
      <c r="X88" s="39" t="str">
        <f>IF(          ISNA(VLOOKUP(MID(W88,2,1),'Garanties par besoin'!$D$2:$F$18,2,FALSE)),
                           IF(ISNA(VLOOKUP(MID(W88,1,1),'Garanties par besoin'!$D$2:$F$18,2,FALSE)),
                            "",
                           VLOOKUP(MID(W88,1,1),'Garanties par besoin'!$D$2:$F$18,2,FALSE)),
                  VLOOKUP(MID(W88,2,1),'Garanties par besoin'!$D$2:$F$18,2,FALSE))</f>
        <v>Immatériel</v>
      </c>
      <c r="Y88" s="42" t="str">
        <f>IF(          ISNA(VLOOKUP(MID(W88,2,1),'Garanties par besoin'!$D$2:$F$18,3,FALSE)),
                           IF(ISNA(VLOOKUP(MID(W88,1,1),'Garanties par besoin'!$D$2:$F$18,3,FALSE)),
                            "",
                           VLOOKUP(MID(W88,1,1),'Garanties par besoin'!$D$2:$F$18,3,FALSE)),
                  VLOOKUP(MID(W88,2,1),'Garanties par besoin'!$D$2:$F$18,3,FALSE))</f>
        <v>Fonds de Commerce/Droit au Bail</v>
      </c>
      <c r="Z88" s="44" t="str">
        <f>IF(
                 ISNA(VLOOKUP($Y88,Tableau2[[Sous catégorie culture de la garantie]:[garantie 7]],1+Z$3,FALSE)),
                  "",
                 IF(VLOOKUP($Y88,Tableau2[[Sous catégorie culture de la garantie]:[garantie 7]],1+Z$3,FALSE)="","",
                      VLOOKUP($Y88,Tableau2[[Sous catégorie culture de la garantie]:[garantie 7]],1+Z$3,FALSE)))</f>
        <v>Financement possible sans garantie</v>
      </c>
      <c r="AA88" s="41" t="str">
        <f>IF(
                 ISNA(VLOOKUP($Y88,Tableau2[[Sous catégorie culture de la garantie]:[garantie 7]],1+AA$3,FALSE)),
                  "",
                 IF(VLOOKUP($Y88,Tableau2[[Sous catégorie culture de la garantie]:[garantie 7]],1+AA$3,FALSE)="","",
                      VLOOKUP($Y88,Tableau2[[Sous catégorie culture de la garantie]:[garantie 7]],1+AA$3,FALSE)))</f>
        <v>Subrogation Privilège Vendeur FDC</v>
      </c>
      <c r="AB88" s="44" t="str">
        <f>IF(
                 ISNA(VLOOKUP($Y88,Tableau2[[Sous catégorie culture de la garantie]:[garantie 7]],1+AB$3,FALSE)),
                  "",
                 IF(VLOOKUP($Y88,Tableau2[[Sous catégorie culture de la garantie]:[garantie 7]],1+AB$3,FALSE)="","",
                      VLOOKUP($Y88,Tableau2[[Sous catégorie culture de la garantie]:[garantie 7]],1+AB$3,FALSE)))</f>
        <v>Caution Possible</v>
      </c>
      <c r="AC88" s="41" t="str">
        <f>IF(
                 ISNA(VLOOKUP($Y88,Tableau2[[Sous catégorie culture de la garantie]:[garantie 7]],1+AC$3,FALSE)),
                  "",
                 IF(VLOOKUP($Y88,Tableau2[[Sous catégorie culture de la garantie]:[garantie 7]],1+AC$3,FALSE)="","",
                      VLOOKUP($Y88,Tableau2[[Sous catégorie culture de la garantie]:[garantie 7]],1+AC$3,FALSE)))</f>
        <v>Nantissement de fonds de Commerce</v>
      </c>
      <c r="AD88" s="44" t="str">
        <f>IF(
                 ISNA(VLOOKUP($Y88,Tableau2[[Sous catégorie culture de la garantie]:[garantie 7]],1+AD$3,FALSE)),
                  "",
                 IF(VLOOKUP($Y88,Tableau2[[Sous catégorie culture de la garantie]:[garantie 7]],1+AD$3,FALSE)="","",
                      VLOOKUP($Y88,Tableau2[[Sous catégorie culture de la garantie]:[garantie 7]],1+AD$3,FALSE)))</f>
        <v>France Active</v>
      </c>
      <c r="AE88" s="41" t="str">
        <f>IF(
                 ISNA(VLOOKUP($Y88,Tableau2[[Sous catégorie culture de la garantie]:[garantie 7]],1+AE$3,FALSE)),
                  "",
                 IF(VLOOKUP($Y88,Tableau2[[Sous catégorie culture de la garantie]:[garantie 7]],1+AE$3,FALSE)="","",
                      VLOOKUP($Y88,Tableau2[[Sous catégorie culture de la garantie]:[garantie 7]],1+AE$3,FALSE)))</f>
        <v>BPI</v>
      </c>
      <c r="AF88" s="41" t="str">
        <f>IF(
                 ISNA(VLOOKUP($Y88,Tableau2[[Sous catégorie culture de la garantie]:[garantie 7]],1+AF$3,FALSE)),
                  "",
                 IF(VLOOKUP($Y88,Tableau2[[Sous catégorie culture de la garantie]:[garantie 7]],1+AF$3,FALSE)="","",
                      VLOOKUP($Y88,Tableau2[[Sous catégorie culture de la garantie]:[garantie 7]],1+AF$3,FALSE)))</f>
        <v>SIAGI</v>
      </c>
    </row>
    <row r="89" spans="1:32" ht="15" thickBot="1" x14ac:dyDescent="0.35">
      <c r="A89" s="25">
        <v>3</v>
      </c>
      <c r="B89" s="78" t="s">
        <v>33</v>
      </c>
      <c r="C89" s="52" t="str">
        <f>IF(ISNA(VLOOKUP(B89,Tableau3[],2,FALSE)),"X",VLOOKUP(B89,Tableau3[],2,FALSE))</f>
        <v>X</v>
      </c>
      <c r="D89" s="88" t="s">
        <v>42</v>
      </c>
      <c r="E89" s="58" t="str">
        <f>IF(ISNA(VLOOKUP(D89,Tableau3[],2,FALSE)),"X",VLOOKUP(D89,Tableau3[],2,FALSE))</f>
        <v>X</v>
      </c>
      <c r="F89" s="99" t="s">
        <v>44</v>
      </c>
      <c r="G89" s="55" t="str">
        <f>IF(ISNA(VLOOKUP(F89,Tableau3[],2,FALSE)),"X",VLOOKUP(F89,Tableau3[],2,FALSE))</f>
        <v>F</v>
      </c>
      <c r="H89" s="108"/>
      <c r="I89" s="26"/>
      <c r="J89" s="26"/>
      <c r="K89" s="118"/>
      <c r="L89" s="26"/>
      <c r="M89" s="125"/>
      <c r="N89" s="134"/>
      <c r="O89" s="145"/>
      <c r="P89" s="156"/>
      <c r="Q89" s="166">
        <v>8</v>
      </c>
      <c r="R89" s="174" t="s">
        <v>91</v>
      </c>
      <c r="S89" s="23"/>
      <c r="T89" s="188" t="s">
        <v>103</v>
      </c>
      <c r="U89" s="206"/>
      <c r="V89" t="str">
        <f>CONCATENATE(C89,E89,G89,I89,L89,S89)</f>
        <v>XXF</v>
      </c>
      <c r="W89" t="str">
        <f t="shared" si="2"/>
        <v>F</v>
      </c>
      <c r="X89" s="39" t="str">
        <f>IF(          ISNA(VLOOKUP(MID(W89,2,1),'Garanties par besoin'!$D$2:$F$18,2,FALSE)),
                           IF(ISNA(VLOOKUP(MID(W89,1,1),'Garanties par besoin'!$D$2:$F$18,2,FALSE)),
                            "",
                           VLOOKUP(MID(W89,1,1),'Garanties par besoin'!$D$2:$F$18,2,FALSE)),
                  VLOOKUP(MID(W89,2,1),'Garanties par besoin'!$D$2:$F$18,2,FALSE))</f>
        <v>Immatériel</v>
      </c>
      <c r="Y89" s="42" t="str">
        <f>IF(          ISNA(VLOOKUP(MID(W89,2,1),'Garanties par besoin'!$D$2:$F$18,3,FALSE)),
                           IF(ISNA(VLOOKUP(MID(W89,1,1),'Garanties par besoin'!$D$2:$F$18,3,FALSE)),
                            "",
                           VLOOKUP(MID(W89,1,1),'Garanties par besoin'!$D$2:$F$18,3,FALSE)),
                  VLOOKUP(MID(W89,2,1),'Garanties par besoin'!$D$2:$F$18,3,FALSE))</f>
        <v>Fonds de Commerce/Droit au Bail</v>
      </c>
      <c r="Z89" s="44" t="str">
        <f>IF(
                 ISNA(VLOOKUP($Y89,Tableau2[[Sous catégorie culture de la garantie]:[garantie 7]],1+Z$3,FALSE)),
                  "",
                 IF(VLOOKUP($Y89,Tableau2[[Sous catégorie culture de la garantie]:[garantie 7]],1+Z$3,FALSE)="","",
                      VLOOKUP($Y89,Tableau2[[Sous catégorie culture de la garantie]:[garantie 7]],1+Z$3,FALSE)))</f>
        <v>Financement possible sans garantie</v>
      </c>
      <c r="AA89" s="41" t="str">
        <f>IF(
                 ISNA(VLOOKUP($Y89,Tableau2[[Sous catégorie culture de la garantie]:[garantie 7]],1+AA$3,FALSE)),
                  "",
                 IF(VLOOKUP($Y89,Tableau2[[Sous catégorie culture de la garantie]:[garantie 7]],1+AA$3,FALSE)="","",
                      VLOOKUP($Y89,Tableau2[[Sous catégorie culture de la garantie]:[garantie 7]],1+AA$3,FALSE)))</f>
        <v>Subrogation Privilège Vendeur FDC</v>
      </c>
      <c r="AB89" s="44" t="str">
        <f>IF(
                 ISNA(VLOOKUP($Y89,Tableau2[[Sous catégorie culture de la garantie]:[garantie 7]],1+AB$3,FALSE)),
                  "",
                 IF(VLOOKUP($Y89,Tableau2[[Sous catégorie culture de la garantie]:[garantie 7]],1+AB$3,FALSE)="","",
                      VLOOKUP($Y89,Tableau2[[Sous catégorie culture de la garantie]:[garantie 7]],1+AB$3,FALSE)))</f>
        <v>Caution Possible</v>
      </c>
      <c r="AC89" s="41" t="str">
        <f>IF(
                 ISNA(VLOOKUP($Y89,Tableau2[[Sous catégorie culture de la garantie]:[garantie 7]],1+AC$3,FALSE)),
                  "",
                 IF(VLOOKUP($Y89,Tableau2[[Sous catégorie culture de la garantie]:[garantie 7]],1+AC$3,FALSE)="","",
                      VLOOKUP($Y89,Tableau2[[Sous catégorie culture de la garantie]:[garantie 7]],1+AC$3,FALSE)))</f>
        <v>Nantissement de fonds de Commerce</v>
      </c>
      <c r="AD89" s="44" t="str">
        <f>IF(
                 ISNA(VLOOKUP($Y89,Tableau2[[Sous catégorie culture de la garantie]:[garantie 7]],1+AD$3,FALSE)),
                  "",
                 IF(VLOOKUP($Y89,Tableau2[[Sous catégorie culture de la garantie]:[garantie 7]],1+AD$3,FALSE)="","",
                      VLOOKUP($Y89,Tableau2[[Sous catégorie culture de la garantie]:[garantie 7]],1+AD$3,FALSE)))</f>
        <v>France Active</v>
      </c>
      <c r="AE89" s="41" t="str">
        <f>IF(
                 ISNA(VLOOKUP($Y89,Tableau2[[Sous catégorie culture de la garantie]:[garantie 7]],1+AE$3,FALSE)),
                  "",
                 IF(VLOOKUP($Y89,Tableau2[[Sous catégorie culture de la garantie]:[garantie 7]],1+AE$3,FALSE)="","",
                      VLOOKUP($Y89,Tableau2[[Sous catégorie culture de la garantie]:[garantie 7]],1+AE$3,FALSE)))</f>
        <v>BPI</v>
      </c>
      <c r="AF89" s="41" t="str">
        <f>IF(
                 ISNA(VLOOKUP($Y89,Tableau2[[Sous catégorie culture de la garantie]:[garantie 7]],1+AF$3,FALSE)),
                  "",
                 IF(VLOOKUP($Y89,Tableau2[[Sous catégorie culture de la garantie]:[garantie 7]],1+AF$3,FALSE)="","",
                      VLOOKUP($Y89,Tableau2[[Sous catégorie culture de la garantie]:[garantie 7]],1+AF$3,FALSE)))</f>
        <v>SIAGI</v>
      </c>
    </row>
    <row r="90" spans="1:32" ht="15" thickBot="1" x14ac:dyDescent="0.35">
      <c r="A90" s="25">
        <v>3</v>
      </c>
      <c r="B90" s="78" t="s">
        <v>33</v>
      </c>
      <c r="C90" s="52" t="str">
        <f>IF(ISNA(VLOOKUP(B90,Tableau3[],2,FALSE)),"X",VLOOKUP(B90,Tableau3[],2,FALSE))</f>
        <v>X</v>
      </c>
      <c r="D90" s="88" t="s">
        <v>42</v>
      </c>
      <c r="E90" s="58" t="str">
        <f>IF(ISNA(VLOOKUP(D90,Tableau3[],2,FALSE)),"X",VLOOKUP(D90,Tableau3[],2,FALSE))</f>
        <v>X</v>
      </c>
      <c r="F90" s="99" t="s">
        <v>44</v>
      </c>
      <c r="G90" s="55" t="str">
        <f>IF(ISNA(VLOOKUP(F90,Tableau3[],2,FALSE)),"X",VLOOKUP(F90,Tableau3[],2,FALSE))</f>
        <v>F</v>
      </c>
      <c r="H90" s="108"/>
      <c r="I90" s="26"/>
      <c r="J90" s="26"/>
      <c r="K90" s="118"/>
      <c r="L90" s="26"/>
      <c r="M90" s="125"/>
      <c r="N90" s="134"/>
      <c r="O90" s="145"/>
      <c r="P90" s="156"/>
      <c r="Q90" s="166">
        <v>8</v>
      </c>
      <c r="R90" s="171" t="s">
        <v>105</v>
      </c>
      <c r="S90" s="17"/>
      <c r="T90" s="188" t="s">
        <v>103</v>
      </c>
      <c r="U90" s="206"/>
      <c r="V90" t="str">
        <f>CONCATENATE(C90,E90,G90,I90,L90,S90)</f>
        <v>XXF</v>
      </c>
      <c r="W90" t="str">
        <f t="shared" si="2"/>
        <v>F</v>
      </c>
      <c r="X90" s="39" t="str">
        <f>IF(          ISNA(VLOOKUP(MID(W90,2,1),'Garanties par besoin'!$D$2:$F$18,2,FALSE)),
                           IF(ISNA(VLOOKUP(MID(W90,1,1),'Garanties par besoin'!$D$2:$F$18,2,FALSE)),
                            "",
                           VLOOKUP(MID(W90,1,1),'Garanties par besoin'!$D$2:$F$18,2,FALSE)),
                  VLOOKUP(MID(W90,2,1),'Garanties par besoin'!$D$2:$F$18,2,FALSE))</f>
        <v>Immatériel</v>
      </c>
      <c r="Y90" s="42" t="str">
        <f>IF(          ISNA(VLOOKUP(MID(W90,2,1),'Garanties par besoin'!$D$2:$F$18,3,FALSE)),
                           IF(ISNA(VLOOKUP(MID(W90,1,1),'Garanties par besoin'!$D$2:$F$18,3,FALSE)),
                            "",
                           VLOOKUP(MID(W90,1,1),'Garanties par besoin'!$D$2:$F$18,3,FALSE)),
                  VLOOKUP(MID(W90,2,1),'Garanties par besoin'!$D$2:$F$18,3,FALSE))</f>
        <v>Fonds de Commerce/Droit au Bail</v>
      </c>
      <c r="Z90" s="44" t="str">
        <f>IF(
                 ISNA(VLOOKUP($Y90,Tableau2[[Sous catégorie culture de la garantie]:[garantie 7]],1+Z$3,FALSE)),
                  "",
                 IF(VLOOKUP($Y90,Tableau2[[Sous catégorie culture de la garantie]:[garantie 7]],1+Z$3,FALSE)="","",
                      VLOOKUP($Y90,Tableau2[[Sous catégorie culture de la garantie]:[garantie 7]],1+Z$3,FALSE)))</f>
        <v>Financement possible sans garantie</v>
      </c>
      <c r="AA90" s="41" t="str">
        <f>IF(
                 ISNA(VLOOKUP($Y90,Tableau2[[Sous catégorie culture de la garantie]:[garantie 7]],1+AA$3,FALSE)),
                  "",
                 IF(VLOOKUP($Y90,Tableau2[[Sous catégorie culture de la garantie]:[garantie 7]],1+AA$3,FALSE)="","",
                      VLOOKUP($Y90,Tableau2[[Sous catégorie culture de la garantie]:[garantie 7]],1+AA$3,FALSE)))</f>
        <v>Subrogation Privilège Vendeur FDC</v>
      </c>
      <c r="AB90" s="44" t="str">
        <f>IF(
                 ISNA(VLOOKUP($Y90,Tableau2[[Sous catégorie culture de la garantie]:[garantie 7]],1+AB$3,FALSE)),
                  "",
                 IF(VLOOKUP($Y90,Tableau2[[Sous catégorie culture de la garantie]:[garantie 7]],1+AB$3,FALSE)="","",
                      VLOOKUP($Y90,Tableau2[[Sous catégorie culture de la garantie]:[garantie 7]],1+AB$3,FALSE)))</f>
        <v>Caution Possible</v>
      </c>
      <c r="AC90" s="41" t="str">
        <f>IF(
                 ISNA(VLOOKUP($Y90,Tableau2[[Sous catégorie culture de la garantie]:[garantie 7]],1+AC$3,FALSE)),
                  "",
                 IF(VLOOKUP($Y90,Tableau2[[Sous catégorie culture de la garantie]:[garantie 7]],1+AC$3,FALSE)="","",
                      VLOOKUP($Y90,Tableau2[[Sous catégorie culture de la garantie]:[garantie 7]],1+AC$3,FALSE)))</f>
        <v>Nantissement de fonds de Commerce</v>
      </c>
      <c r="AD90" s="44" t="str">
        <f>IF(
                 ISNA(VLOOKUP($Y90,Tableau2[[Sous catégorie culture de la garantie]:[garantie 7]],1+AD$3,FALSE)),
                  "",
                 IF(VLOOKUP($Y90,Tableau2[[Sous catégorie culture de la garantie]:[garantie 7]],1+AD$3,FALSE)="","",
                      VLOOKUP($Y90,Tableau2[[Sous catégorie culture de la garantie]:[garantie 7]],1+AD$3,FALSE)))</f>
        <v>France Active</v>
      </c>
      <c r="AE90" s="41" t="str">
        <f>IF(
                 ISNA(VLOOKUP($Y90,Tableau2[[Sous catégorie culture de la garantie]:[garantie 7]],1+AE$3,FALSE)),
                  "",
                 IF(VLOOKUP($Y90,Tableau2[[Sous catégorie culture de la garantie]:[garantie 7]],1+AE$3,FALSE)="","",
                      VLOOKUP($Y90,Tableau2[[Sous catégorie culture de la garantie]:[garantie 7]],1+AE$3,FALSE)))</f>
        <v>BPI</v>
      </c>
      <c r="AF90" s="41" t="str">
        <f>IF(
                 ISNA(VLOOKUP($Y90,Tableau2[[Sous catégorie culture de la garantie]:[garantie 7]],1+AF$3,FALSE)),
                  "",
                 IF(VLOOKUP($Y90,Tableau2[[Sous catégorie culture de la garantie]:[garantie 7]],1+AF$3,FALSE)="","",
                      VLOOKUP($Y90,Tableau2[[Sous catégorie culture de la garantie]:[garantie 7]],1+AF$3,FALSE)))</f>
        <v>SIAGI</v>
      </c>
    </row>
    <row r="91" spans="1:32" ht="15" thickBot="1" x14ac:dyDescent="0.35">
      <c r="A91" s="25">
        <v>3</v>
      </c>
      <c r="B91" s="78" t="s">
        <v>33</v>
      </c>
      <c r="C91" s="52" t="str">
        <f>IF(ISNA(VLOOKUP(B91,Tableau3[],2,FALSE)),"X",VLOOKUP(B91,Tableau3[],2,FALSE))</f>
        <v>X</v>
      </c>
      <c r="D91" s="88" t="s">
        <v>42</v>
      </c>
      <c r="E91" s="58" t="str">
        <f>IF(ISNA(VLOOKUP(D91,Tableau3[],2,FALSE)),"X",VLOOKUP(D91,Tableau3[],2,FALSE))</f>
        <v>X</v>
      </c>
      <c r="F91" s="99" t="s">
        <v>44</v>
      </c>
      <c r="G91" s="55" t="str">
        <f>IF(ISNA(VLOOKUP(F91,Tableau3[],2,FALSE)),"X",VLOOKUP(F91,Tableau3[],2,FALSE))</f>
        <v>F</v>
      </c>
      <c r="H91" s="108"/>
      <c r="I91" s="26"/>
      <c r="J91" s="26"/>
      <c r="K91" s="118"/>
      <c r="L91" s="26"/>
      <c r="M91" s="125"/>
      <c r="N91" s="134"/>
      <c r="O91" s="145"/>
      <c r="P91" s="156"/>
      <c r="Q91" s="166">
        <v>8</v>
      </c>
      <c r="R91" s="171" t="s">
        <v>98</v>
      </c>
      <c r="S91" s="17"/>
      <c r="T91" s="188" t="s">
        <v>103</v>
      </c>
      <c r="U91" s="206"/>
      <c r="V91" t="str">
        <f>CONCATENATE(C91,E91,G91,I91,L91,S91)</f>
        <v>XXF</v>
      </c>
      <c r="W91" t="str">
        <f t="shared" si="2"/>
        <v>F</v>
      </c>
      <c r="X91" s="39" t="str">
        <f>IF(          ISNA(VLOOKUP(MID(W91,2,1),'Garanties par besoin'!$D$2:$F$18,2,FALSE)),
                           IF(ISNA(VLOOKUP(MID(W91,1,1),'Garanties par besoin'!$D$2:$F$18,2,FALSE)),
                            "",
                           VLOOKUP(MID(W91,1,1),'Garanties par besoin'!$D$2:$F$18,2,FALSE)),
                  VLOOKUP(MID(W91,2,1),'Garanties par besoin'!$D$2:$F$18,2,FALSE))</f>
        <v>Immatériel</v>
      </c>
      <c r="Y91" s="42" t="str">
        <f>IF(          ISNA(VLOOKUP(MID(W91,2,1),'Garanties par besoin'!$D$2:$F$18,3,FALSE)),
                           IF(ISNA(VLOOKUP(MID(W91,1,1),'Garanties par besoin'!$D$2:$F$18,3,FALSE)),
                            "",
                           VLOOKUP(MID(W91,1,1),'Garanties par besoin'!$D$2:$F$18,3,FALSE)),
                  VLOOKUP(MID(W91,2,1),'Garanties par besoin'!$D$2:$F$18,3,FALSE))</f>
        <v>Fonds de Commerce/Droit au Bail</v>
      </c>
      <c r="Z91" s="44" t="str">
        <f>IF(
                 ISNA(VLOOKUP($Y91,Tableau2[[Sous catégorie culture de la garantie]:[garantie 7]],1+Z$3,FALSE)),
                  "",
                 IF(VLOOKUP($Y91,Tableau2[[Sous catégorie culture de la garantie]:[garantie 7]],1+Z$3,FALSE)="","",
                      VLOOKUP($Y91,Tableau2[[Sous catégorie culture de la garantie]:[garantie 7]],1+Z$3,FALSE)))</f>
        <v>Financement possible sans garantie</v>
      </c>
      <c r="AA91" s="41" t="str">
        <f>IF(
                 ISNA(VLOOKUP($Y91,Tableau2[[Sous catégorie culture de la garantie]:[garantie 7]],1+AA$3,FALSE)),
                  "",
                 IF(VLOOKUP($Y91,Tableau2[[Sous catégorie culture de la garantie]:[garantie 7]],1+AA$3,FALSE)="","",
                      VLOOKUP($Y91,Tableau2[[Sous catégorie culture de la garantie]:[garantie 7]],1+AA$3,FALSE)))</f>
        <v>Subrogation Privilège Vendeur FDC</v>
      </c>
      <c r="AB91" s="44" t="str">
        <f>IF(
                 ISNA(VLOOKUP($Y91,Tableau2[[Sous catégorie culture de la garantie]:[garantie 7]],1+AB$3,FALSE)),
                  "",
                 IF(VLOOKUP($Y91,Tableau2[[Sous catégorie culture de la garantie]:[garantie 7]],1+AB$3,FALSE)="","",
                      VLOOKUP($Y91,Tableau2[[Sous catégorie culture de la garantie]:[garantie 7]],1+AB$3,FALSE)))</f>
        <v>Caution Possible</v>
      </c>
      <c r="AC91" s="41" t="str">
        <f>IF(
                 ISNA(VLOOKUP($Y91,Tableau2[[Sous catégorie culture de la garantie]:[garantie 7]],1+AC$3,FALSE)),
                  "",
                 IF(VLOOKUP($Y91,Tableau2[[Sous catégorie culture de la garantie]:[garantie 7]],1+AC$3,FALSE)="","",
                      VLOOKUP($Y91,Tableau2[[Sous catégorie culture de la garantie]:[garantie 7]],1+AC$3,FALSE)))</f>
        <v>Nantissement de fonds de Commerce</v>
      </c>
      <c r="AD91" s="44" t="str">
        <f>IF(
                 ISNA(VLOOKUP($Y91,Tableau2[[Sous catégorie culture de la garantie]:[garantie 7]],1+AD$3,FALSE)),
                  "",
                 IF(VLOOKUP($Y91,Tableau2[[Sous catégorie culture de la garantie]:[garantie 7]],1+AD$3,FALSE)="","",
                      VLOOKUP($Y91,Tableau2[[Sous catégorie culture de la garantie]:[garantie 7]],1+AD$3,FALSE)))</f>
        <v>France Active</v>
      </c>
      <c r="AE91" s="41" t="str">
        <f>IF(
                 ISNA(VLOOKUP($Y91,Tableau2[[Sous catégorie culture de la garantie]:[garantie 7]],1+AE$3,FALSE)),
                  "",
                 IF(VLOOKUP($Y91,Tableau2[[Sous catégorie culture de la garantie]:[garantie 7]],1+AE$3,FALSE)="","",
                      VLOOKUP($Y91,Tableau2[[Sous catégorie culture de la garantie]:[garantie 7]],1+AE$3,FALSE)))</f>
        <v>BPI</v>
      </c>
      <c r="AF91" s="41" t="str">
        <f>IF(
                 ISNA(VLOOKUP($Y91,Tableau2[[Sous catégorie culture de la garantie]:[garantie 7]],1+AF$3,FALSE)),
                  "",
                 IF(VLOOKUP($Y91,Tableau2[[Sous catégorie culture de la garantie]:[garantie 7]],1+AF$3,FALSE)="","",
                      VLOOKUP($Y91,Tableau2[[Sous catégorie culture de la garantie]:[garantie 7]],1+AF$3,FALSE)))</f>
        <v>SIAGI</v>
      </c>
    </row>
    <row r="92" spans="1:32" ht="15" thickBot="1" x14ac:dyDescent="0.35">
      <c r="A92" s="14">
        <v>3</v>
      </c>
      <c r="B92" s="76" t="s">
        <v>33</v>
      </c>
      <c r="C92" s="52" t="str">
        <f>IF(ISNA(VLOOKUP(B92,Tableau3[],2,FALSE)),"X",VLOOKUP(B92,Tableau3[],2,FALSE))</f>
        <v>X</v>
      </c>
      <c r="D92" s="85" t="s">
        <v>42</v>
      </c>
      <c r="E92" s="56" t="str">
        <f>IF(ISNA(VLOOKUP(D92,Tableau3[],2,FALSE)),"X",VLOOKUP(D92,Tableau3[],2,FALSE))</f>
        <v>X</v>
      </c>
      <c r="F92" s="96" t="s">
        <v>45</v>
      </c>
      <c r="G92" s="55" t="str">
        <f>IF(ISNA(VLOOKUP(F92,Tableau3[],2,FALSE)),"X",VLOOKUP(F92,Tableau3[],2,FALSE))</f>
        <v>C</v>
      </c>
      <c r="H92" s="105"/>
      <c r="I92" s="16"/>
      <c r="J92" s="16"/>
      <c r="K92" s="114"/>
      <c r="L92" s="16"/>
      <c r="M92" s="123"/>
      <c r="N92" s="130"/>
      <c r="O92" s="141"/>
      <c r="P92" s="151"/>
      <c r="Q92" s="162">
        <v>8</v>
      </c>
      <c r="R92" s="174" t="s">
        <v>36</v>
      </c>
      <c r="S92" s="23"/>
      <c r="T92" s="185"/>
      <c r="U92" s="206"/>
      <c r="V92" t="str">
        <f>CONCATENATE(C92,E92,G92,I92,L92,S92)</f>
        <v>XXC</v>
      </c>
      <c r="W92" t="str">
        <f t="shared" si="2"/>
        <v>C</v>
      </c>
      <c r="X92" s="39" t="str">
        <f>IF(          ISNA(VLOOKUP(MID(W92,2,1),'Garanties par besoin'!$D$2:$F$18,2,FALSE)),
                           IF(ISNA(VLOOKUP(MID(W92,1,1),'Garanties par besoin'!$D$2:$F$18,2,FALSE)),
                            "",
                           VLOOKUP(MID(W92,1,1),'Garanties par besoin'!$D$2:$F$18,2,FALSE)),
                  VLOOKUP(MID(W92,2,1),'Garanties par besoin'!$D$2:$F$18,2,FALSE))</f>
        <v>Immatériel</v>
      </c>
      <c r="Y92" s="42" t="str">
        <f>IF(          ISNA(VLOOKUP(MID(W92,2,1),'Garanties par besoin'!$D$2:$F$18,3,FALSE)),
                           IF(ISNA(VLOOKUP(MID(W92,1,1),'Garanties par besoin'!$D$2:$F$18,3,FALSE)),
                            "",
                           VLOOKUP(MID(W92,1,1),'Garanties par besoin'!$D$2:$F$18,3,FALSE)),
                  VLOOKUP(MID(W92,2,1),'Garanties par besoin'!$D$2:$F$18,3,FALSE))</f>
        <v>Patientèle/Clientèle</v>
      </c>
      <c r="Z92" s="44" t="str">
        <f>IF(
                 ISNA(VLOOKUP($Y92,Tableau2[[Sous catégorie culture de la garantie]:[garantie 7]],1+Z$3,FALSE)),
                  "",
                 IF(VLOOKUP($Y92,Tableau2[[Sous catégorie culture de la garantie]:[garantie 7]],1+Z$3,FALSE)="","",
                      VLOOKUP($Y92,Tableau2[[Sous catégorie culture de la garantie]:[garantie 7]],1+Z$3,FALSE)))</f>
        <v>Financement possible sans garantie</v>
      </c>
      <c r="AA92" s="41" t="str">
        <f>IF(
                 ISNA(VLOOKUP($Y92,Tableau2[[Sous catégorie culture de la garantie]:[garantie 7]],1+AA$3,FALSE)),
                  "",
                 IF(VLOOKUP($Y92,Tableau2[[Sous catégorie culture de la garantie]:[garantie 7]],1+AA$3,FALSE)="","",
                      VLOOKUP($Y92,Tableau2[[Sous catégorie culture de la garantie]:[garantie 7]],1+AA$3,FALSE)))</f>
        <v>Caution Possible</v>
      </c>
      <c r="AB92" s="44" t="str">
        <f>IF(
                 ISNA(VLOOKUP($Y92,Tableau2[[Sous catégorie culture de la garantie]:[garantie 7]],1+AB$3,FALSE)),
                  "",
                 IF(VLOOKUP($Y92,Tableau2[[Sous catégorie culture de la garantie]:[garantie 7]],1+AB$3,FALSE)="","",
                      VLOOKUP($Y92,Tableau2[[Sous catégorie culture de la garantie]:[garantie 7]],1+AB$3,FALSE)))</f>
        <v>France Active</v>
      </c>
      <c r="AC92" s="41" t="str">
        <f>IF(
                 ISNA(VLOOKUP($Y92,Tableau2[[Sous catégorie culture de la garantie]:[garantie 7]],1+AC$3,FALSE)),
                  "",
                 IF(VLOOKUP($Y92,Tableau2[[Sous catégorie culture de la garantie]:[garantie 7]],1+AC$3,FALSE)="","",
                      VLOOKUP($Y92,Tableau2[[Sous catégorie culture de la garantie]:[garantie 7]],1+AC$3,FALSE)))</f>
        <v>SIAGI</v>
      </c>
      <c r="AD92" s="44" t="str">
        <f>IF(
                 ISNA(VLOOKUP($Y92,Tableau2[[Sous catégorie culture de la garantie]:[garantie 7]],1+AD$3,FALSE)),
                  "",
                 IF(VLOOKUP($Y92,Tableau2[[Sous catégorie culture de la garantie]:[garantie 7]],1+AD$3,FALSE)="","",
                      VLOOKUP($Y92,Tableau2[[Sous catégorie culture de la garantie]:[garantie 7]],1+AD$3,FALSE)))</f>
        <v/>
      </c>
      <c r="AE92" s="41" t="str">
        <f>IF(
                 ISNA(VLOOKUP($Y92,Tableau2[[Sous catégorie culture de la garantie]:[garantie 7]],1+AE$3,FALSE)),
                  "",
                 IF(VLOOKUP($Y92,Tableau2[[Sous catégorie culture de la garantie]:[garantie 7]],1+AE$3,FALSE)="","",
                      VLOOKUP($Y92,Tableau2[[Sous catégorie culture de la garantie]:[garantie 7]],1+AE$3,FALSE)))</f>
        <v/>
      </c>
      <c r="AF92" s="41" t="str">
        <f>IF(
                 ISNA(VLOOKUP($Y92,Tableau2[[Sous catégorie culture de la garantie]:[garantie 7]],1+AF$3,FALSE)),
                  "",
                 IF(VLOOKUP($Y92,Tableau2[[Sous catégorie culture de la garantie]:[garantie 7]],1+AF$3,FALSE)="","",
                      VLOOKUP($Y92,Tableau2[[Sous catégorie culture de la garantie]:[garantie 7]],1+AF$3,FALSE)))</f>
        <v/>
      </c>
    </row>
    <row r="93" spans="1:32" ht="15" thickBot="1" x14ac:dyDescent="0.35">
      <c r="A93" s="14">
        <v>3</v>
      </c>
      <c r="B93" s="76" t="s">
        <v>33</v>
      </c>
      <c r="C93" s="52" t="str">
        <f>IF(ISNA(VLOOKUP(B93,Tableau3[],2,FALSE)),"X",VLOOKUP(B93,Tableau3[],2,FALSE))</f>
        <v>X</v>
      </c>
      <c r="D93" s="85" t="s">
        <v>42</v>
      </c>
      <c r="E93" s="56" t="str">
        <f>IF(ISNA(VLOOKUP(D93,Tableau3[],2,FALSE)),"X",VLOOKUP(D93,Tableau3[],2,FALSE))</f>
        <v>X</v>
      </c>
      <c r="F93" s="96" t="s">
        <v>45</v>
      </c>
      <c r="G93" s="55" t="str">
        <f>IF(ISNA(VLOOKUP(F93,Tableau3[],2,FALSE)),"X",VLOOKUP(F93,Tableau3[],2,FALSE))</f>
        <v>C</v>
      </c>
      <c r="H93" s="105"/>
      <c r="I93" s="16"/>
      <c r="J93" s="16"/>
      <c r="K93" s="114"/>
      <c r="L93" s="16"/>
      <c r="M93" s="123"/>
      <c r="N93" s="130"/>
      <c r="O93" s="141"/>
      <c r="P93" s="151"/>
      <c r="Q93" s="162">
        <v>8</v>
      </c>
      <c r="R93" s="174" t="s">
        <v>87</v>
      </c>
      <c r="S93" s="23"/>
      <c r="T93" s="185"/>
      <c r="U93" s="206"/>
      <c r="V93" t="str">
        <f>CONCATENATE(C93,E93,G93,I93,L93,S93)</f>
        <v>XXC</v>
      </c>
      <c r="W93" t="str">
        <f t="shared" si="2"/>
        <v>C</v>
      </c>
      <c r="X93" s="39" t="str">
        <f>IF(          ISNA(VLOOKUP(MID(W93,2,1),'Garanties par besoin'!$D$2:$F$18,2,FALSE)),
                           IF(ISNA(VLOOKUP(MID(W93,1,1),'Garanties par besoin'!$D$2:$F$18,2,FALSE)),
                            "",
                           VLOOKUP(MID(W93,1,1),'Garanties par besoin'!$D$2:$F$18,2,FALSE)),
                  VLOOKUP(MID(W93,2,1),'Garanties par besoin'!$D$2:$F$18,2,FALSE))</f>
        <v>Immatériel</v>
      </c>
      <c r="Y93" s="42" t="str">
        <f>IF(          ISNA(VLOOKUP(MID(W93,2,1),'Garanties par besoin'!$D$2:$F$18,3,FALSE)),
                           IF(ISNA(VLOOKUP(MID(W93,1,1),'Garanties par besoin'!$D$2:$F$18,3,FALSE)),
                            "",
                           VLOOKUP(MID(W93,1,1),'Garanties par besoin'!$D$2:$F$18,3,FALSE)),
                  VLOOKUP(MID(W93,2,1),'Garanties par besoin'!$D$2:$F$18,3,FALSE))</f>
        <v>Patientèle/Clientèle</v>
      </c>
      <c r="Z93" s="44" t="str">
        <f>IF(
                 ISNA(VLOOKUP($Y93,Tableau2[[Sous catégorie culture de la garantie]:[garantie 7]],1+Z$3,FALSE)),
                  "",
                 IF(VLOOKUP($Y93,Tableau2[[Sous catégorie culture de la garantie]:[garantie 7]],1+Z$3,FALSE)="","",
                      VLOOKUP($Y93,Tableau2[[Sous catégorie culture de la garantie]:[garantie 7]],1+Z$3,FALSE)))</f>
        <v>Financement possible sans garantie</v>
      </c>
      <c r="AA93" s="41" t="str">
        <f>IF(
                 ISNA(VLOOKUP($Y93,Tableau2[[Sous catégorie culture de la garantie]:[garantie 7]],1+AA$3,FALSE)),
                  "",
                 IF(VLOOKUP($Y93,Tableau2[[Sous catégorie culture de la garantie]:[garantie 7]],1+AA$3,FALSE)="","",
                      VLOOKUP($Y93,Tableau2[[Sous catégorie culture de la garantie]:[garantie 7]],1+AA$3,FALSE)))</f>
        <v>Caution Possible</v>
      </c>
      <c r="AB93" s="44" t="str">
        <f>IF(
                 ISNA(VLOOKUP($Y93,Tableau2[[Sous catégorie culture de la garantie]:[garantie 7]],1+AB$3,FALSE)),
                  "",
                 IF(VLOOKUP($Y93,Tableau2[[Sous catégorie culture de la garantie]:[garantie 7]],1+AB$3,FALSE)="","",
                      VLOOKUP($Y93,Tableau2[[Sous catégorie culture de la garantie]:[garantie 7]],1+AB$3,FALSE)))</f>
        <v>France Active</v>
      </c>
      <c r="AC93" s="41" t="str">
        <f>IF(
                 ISNA(VLOOKUP($Y93,Tableau2[[Sous catégorie culture de la garantie]:[garantie 7]],1+AC$3,FALSE)),
                  "",
                 IF(VLOOKUP($Y93,Tableau2[[Sous catégorie culture de la garantie]:[garantie 7]],1+AC$3,FALSE)="","",
                      VLOOKUP($Y93,Tableau2[[Sous catégorie culture de la garantie]:[garantie 7]],1+AC$3,FALSE)))</f>
        <v>SIAGI</v>
      </c>
      <c r="AD93" s="44" t="str">
        <f>IF(
                 ISNA(VLOOKUP($Y93,Tableau2[[Sous catégorie culture de la garantie]:[garantie 7]],1+AD$3,FALSE)),
                  "",
                 IF(VLOOKUP($Y93,Tableau2[[Sous catégorie culture de la garantie]:[garantie 7]],1+AD$3,FALSE)="","",
                      VLOOKUP($Y93,Tableau2[[Sous catégorie culture de la garantie]:[garantie 7]],1+AD$3,FALSE)))</f>
        <v/>
      </c>
      <c r="AE93" s="41" t="str">
        <f>IF(
                 ISNA(VLOOKUP($Y93,Tableau2[[Sous catégorie culture de la garantie]:[garantie 7]],1+AE$3,FALSE)),
                  "",
                 IF(VLOOKUP($Y93,Tableau2[[Sous catégorie culture de la garantie]:[garantie 7]],1+AE$3,FALSE)="","",
                      VLOOKUP($Y93,Tableau2[[Sous catégorie culture de la garantie]:[garantie 7]],1+AE$3,FALSE)))</f>
        <v/>
      </c>
      <c r="AF93" s="41" t="str">
        <f>IF(
                 ISNA(VLOOKUP($Y93,Tableau2[[Sous catégorie culture de la garantie]:[garantie 7]],1+AF$3,FALSE)),
                  "",
                 IF(VLOOKUP($Y93,Tableau2[[Sous catégorie culture de la garantie]:[garantie 7]],1+AF$3,FALSE)="","",
                      VLOOKUP($Y93,Tableau2[[Sous catégorie culture de la garantie]:[garantie 7]],1+AF$3,FALSE)))</f>
        <v/>
      </c>
    </row>
    <row r="94" spans="1:32" ht="15" thickBot="1" x14ac:dyDescent="0.35">
      <c r="A94" s="14">
        <v>3</v>
      </c>
      <c r="B94" s="76" t="s">
        <v>33</v>
      </c>
      <c r="C94" s="52" t="str">
        <f>IF(ISNA(VLOOKUP(B94,Tableau3[],2,FALSE)),"X",VLOOKUP(B94,Tableau3[],2,FALSE))</f>
        <v>X</v>
      </c>
      <c r="D94" s="85" t="s">
        <v>42</v>
      </c>
      <c r="E94" s="56" t="str">
        <f>IF(ISNA(VLOOKUP(D94,Tableau3[],2,FALSE)),"X",VLOOKUP(D94,Tableau3[],2,FALSE))</f>
        <v>X</v>
      </c>
      <c r="F94" s="96" t="s">
        <v>45</v>
      </c>
      <c r="G94" s="55" t="str">
        <f>IF(ISNA(VLOOKUP(F94,Tableau3[],2,FALSE)),"X",VLOOKUP(F94,Tableau3[],2,FALSE))</f>
        <v>C</v>
      </c>
      <c r="H94" s="105"/>
      <c r="I94" s="16"/>
      <c r="J94" s="16"/>
      <c r="K94" s="114"/>
      <c r="L94" s="16"/>
      <c r="M94" s="123"/>
      <c r="N94" s="130"/>
      <c r="O94" s="141"/>
      <c r="P94" s="151"/>
      <c r="Q94" s="162">
        <v>8</v>
      </c>
      <c r="R94" s="174" t="s">
        <v>88</v>
      </c>
      <c r="S94" s="23"/>
      <c r="T94" s="185"/>
      <c r="U94" s="206"/>
      <c r="V94" t="str">
        <f>CONCATENATE(C94,E94,G94,I94,L94,S94)</f>
        <v>XXC</v>
      </c>
      <c r="W94" t="str">
        <f t="shared" si="2"/>
        <v>C</v>
      </c>
      <c r="X94" s="39" t="str">
        <f>IF(          ISNA(VLOOKUP(MID(W94,2,1),'Garanties par besoin'!$D$2:$F$18,2,FALSE)),
                           IF(ISNA(VLOOKUP(MID(W94,1,1),'Garanties par besoin'!$D$2:$F$18,2,FALSE)),
                            "",
                           VLOOKUP(MID(W94,1,1),'Garanties par besoin'!$D$2:$F$18,2,FALSE)),
                  VLOOKUP(MID(W94,2,1),'Garanties par besoin'!$D$2:$F$18,2,FALSE))</f>
        <v>Immatériel</v>
      </c>
      <c r="Y94" s="42" t="str">
        <f>IF(          ISNA(VLOOKUP(MID(W94,2,1),'Garanties par besoin'!$D$2:$F$18,3,FALSE)),
                           IF(ISNA(VLOOKUP(MID(W94,1,1),'Garanties par besoin'!$D$2:$F$18,3,FALSE)),
                            "",
                           VLOOKUP(MID(W94,1,1),'Garanties par besoin'!$D$2:$F$18,3,FALSE)),
                  VLOOKUP(MID(W94,2,1),'Garanties par besoin'!$D$2:$F$18,3,FALSE))</f>
        <v>Patientèle/Clientèle</v>
      </c>
      <c r="Z94" s="44" t="str">
        <f>IF(
                 ISNA(VLOOKUP($Y94,Tableau2[[Sous catégorie culture de la garantie]:[garantie 7]],1+Z$3,FALSE)),
                  "",
                 IF(VLOOKUP($Y94,Tableau2[[Sous catégorie culture de la garantie]:[garantie 7]],1+Z$3,FALSE)="","",
                      VLOOKUP($Y94,Tableau2[[Sous catégorie culture de la garantie]:[garantie 7]],1+Z$3,FALSE)))</f>
        <v>Financement possible sans garantie</v>
      </c>
      <c r="AA94" s="41" t="str">
        <f>IF(
                 ISNA(VLOOKUP($Y94,Tableau2[[Sous catégorie culture de la garantie]:[garantie 7]],1+AA$3,FALSE)),
                  "",
                 IF(VLOOKUP($Y94,Tableau2[[Sous catégorie culture de la garantie]:[garantie 7]],1+AA$3,FALSE)="","",
                      VLOOKUP($Y94,Tableau2[[Sous catégorie culture de la garantie]:[garantie 7]],1+AA$3,FALSE)))</f>
        <v>Caution Possible</v>
      </c>
      <c r="AB94" s="44" t="str">
        <f>IF(
                 ISNA(VLOOKUP($Y94,Tableau2[[Sous catégorie culture de la garantie]:[garantie 7]],1+AB$3,FALSE)),
                  "",
                 IF(VLOOKUP($Y94,Tableau2[[Sous catégorie culture de la garantie]:[garantie 7]],1+AB$3,FALSE)="","",
                      VLOOKUP($Y94,Tableau2[[Sous catégorie culture de la garantie]:[garantie 7]],1+AB$3,FALSE)))</f>
        <v>France Active</v>
      </c>
      <c r="AC94" s="41" t="str">
        <f>IF(
                 ISNA(VLOOKUP($Y94,Tableau2[[Sous catégorie culture de la garantie]:[garantie 7]],1+AC$3,FALSE)),
                  "",
                 IF(VLOOKUP($Y94,Tableau2[[Sous catégorie culture de la garantie]:[garantie 7]],1+AC$3,FALSE)="","",
                      VLOOKUP($Y94,Tableau2[[Sous catégorie culture de la garantie]:[garantie 7]],1+AC$3,FALSE)))</f>
        <v>SIAGI</v>
      </c>
      <c r="AD94" s="44" t="str">
        <f>IF(
                 ISNA(VLOOKUP($Y94,Tableau2[[Sous catégorie culture de la garantie]:[garantie 7]],1+AD$3,FALSE)),
                  "",
                 IF(VLOOKUP($Y94,Tableau2[[Sous catégorie culture de la garantie]:[garantie 7]],1+AD$3,FALSE)="","",
                      VLOOKUP($Y94,Tableau2[[Sous catégorie culture de la garantie]:[garantie 7]],1+AD$3,FALSE)))</f>
        <v/>
      </c>
      <c r="AE94" s="41" t="str">
        <f>IF(
                 ISNA(VLOOKUP($Y94,Tableau2[[Sous catégorie culture de la garantie]:[garantie 7]],1+AE$3,FALSE)),
                  "",
                 IF(VLOOKUP($Y94,Tableau2[[Sous catégorie culture de la garantie]:[garantie 7]],1+AE$3,FALSE)="","",
                      VLOOKUP($Y94,Tableau2[[Sous catégorie culture de la garantie]:[garantie 7]],1+AE$3,FALSE)))</f>
        <v/>
      </c>
      <c r="AF94" s="41" t="str">
        <f>IF(
                 ISNA(VLOOKUP($Y94,Tableau2[[Sous catégorie culture de la garantie]:[garantie 7]],1+AF$3,FALSE)),
                  "",
                 IF(VLOOKUP($Y94,Tableau2[[Sous catégorie culture de la garantie]:[garantie 7]],1+AF$3,FALSE)="","",
                      VLOOKUP($Y94,Tableau2[[Sous catégorie culture de la garantie]:[garantie 7]],1+AF$3,FALSE)))</f>
        <v/>
      </c>
    </row>
    <row r="95" spans="1:32" ht="15" thickBot="1" x14ac:dyDescent="0.35">
      <c r="A95" s="14">
        <v>3</v>
      </c>
      <c r="B95" s="76" t="s">
        <v>33</v>
      </c>
      <c r="C95" s="52" t="str">
        <f>IF(ISNA(VLOOKUP(B95,Tableau3[],2,FALSE)),"X",VLOOKUP(B95,Tableau3[],2,FALSE))</f>
        <v>X</v>
      </c>
      <c r="D95" s="85" t="s">
        <v>42</v>
      </c>
      <c r="E95" s="56" t="str">
        <f>IF(ISNA(VLOOKUP(D95,Tableau3[],2,FALSE)),"X",VLOOKUP(D95,Tableau3[],2,FALSE))</f>
        <v>X</v>
      </c>
      <c r="F95" s="96" t="s">
        <v>45</v>
      </c>
      <c r="G95" s="55" t="str">
        <f>IF(ISNA(VLOOKUP(F95,Tableau3[],2,FALSE)),"X",VLOOKUP(F95,Tableau3[],2,FALSE))</f>
        <v>C</v>
      </c>
      <c r="H95" s="105"/>
      <c r="I95" s="16"/>
      <c r="J95" s="16"/>
      <c r="K95" s="114"/>
      <c r="L95" s="16"/>
      <c r="M95" s="123"/>
      <c r="N95" s="130"/>
      <c r="O95" s="141"/>
      <c r="P95" s="151"/>
      <c r="Q95" s="162">
        <v>8</v>
      </c>
      <c r="R95" s="174" t="s">
        <v>89</v>
      </c>
      <c r="S95" s="23"/>
      <c r="T95" s="185"/>
      <c r="U95" s="206"/>
      <c r="V95" t="str">
        <f>CONCATENATE(C95,E95,G95,I95,L95,S95)</f>
        <v>XXC</v>
      </c>
      <c r="W95" t="str">
        <f t="shared" si="2"/>
        <v>C</v>
      </c>
      <c r="X95" s="39" t="str">
        <f>IF(          ISNA(VLOOKUP(MID(W95,2,1),'Garanties par besoin'!$D$2:$F$18,2,FALSE)),
                           IF(ISNA(VLOOKUP(MID(W95,1,1),'Garanties par besoin'!$D$2:$F$18,2,FALSE)),
                            "",
                           VLOOKUP(MID(W95,1,1),'Garanties par besoin'!$D$2:$F$18,2,FALSE)),
                  VLOOKUP(MID(W95,2,1),'Garanties par besoin'!$D$2:$F$18,2,FALSE))</f>
        <v>Immatériel</v>
      </c>
      <c r="Y95" s="42" t="str">
        <f>IF(          ISNA(VLOOKUP(MID(W95,2,1),'Garanties par besoin'!$D$2:$F$18,3,FALSE)),
                           IF(ISNA(VLOOKUP(MID(W95,1,1),'Garanties par besoin'!$D$2:$F$18,3,FALSE)),
                            "",
                           VLOOKUP(MID(W95,1,1),'Garanties par besoin'!$D$2:$F$18,3,FALSE)),
                  VLOOKUP(MID(W95,2,1),'Garanties par besoin'!$D$2:$F$18,3,FALSE))</f>
        <v>Patientèle/Clientèle</v>
      </c>
      <c r="Z95" s="44" t="str">
        <f>IF(
                 ISNA(VLOOKUP($Y95,Tableau2[[Sous catégorie culture de la garantie]:[garantie 7]],1+Z$3,FALSE)),
                  "",
                 IF(VLOOKUP($Y95,Tableau2[[Sous catégorie culture de la garantie]:[garantie 7]],1+Z$3,FALSE)="","",
                      VLOOKUP($Y95,Tableau2[[Sous catégorie culture de la garantie]:[garantie 7]],1+Z$3,FALSE)))</f>
        <v>Financement possible sans garantie</v>
      </c>
      <c r="AA95" s="41" t="str">
        <f>IF(
                 ISNA(VLOOKUP($Y95,Tableau2[[Sous catégorie culture de la garantie]:[garantie 7]],1+AA$3,FALSE)),
                  "",
                 IF(VLOOKUP($Y95,Tableau2[[Sous catégorie culture de la garantie]:[garantie 7]],1+AA$3,FALSE)="","",
                      VLOOKUP($Y95,Tableau2[[Sous catégorie culture de la garantie]:[garantie 7]],1+AA$3,FALSE)))</f>
        <v>Caution Possible</v>
      </c>
      <c r="AB95" s="44" t="str">
        <f>IF(
                 ISNA(VLOOKUP($Y95,Tableau2[[Sous catégorie culture de la garantie]:[garantie 7]],1+AB$3,FALSE)),
                  "",
                 IF(VLOOKUP($Y95,Tableau2[[Sous catégorie culture de la garantie]:[garantie 7]],1+AB$3,FALSE)="","",
                      VLOOKUP($Y95,Tableau2[[Sous catégorie culture de la garantie]:[garantie 7]],1+AB$3,FALSE)))</f>
        <v>France Active</v>
      </c>
      <c r="AC95" s="41" t="str">
        <f>IF(
                 ISNA(VLOOKUP($Y95,Tableau2[[Sous catégorie culture de la garantie]:[garantie 7]],1+AC$3,FALSE)),
                  "",
                 IF(VLOOKUP($Y95,Tableau2[[Sous catégorie culture de la garantie]:[garantie 7]],1+AC$3,FALSE)="","",
                      VLOOKUP($Y95,Tableau2[[Sous catégorie culture de la garantie]:[garantie 7]],1+AC$3,FALSE)))</f>
        <v>SIAGI</v>
      </c>
      <c r="AD95" s="44" t="str">
        <f>IF(
                 ISNA(VLOOKUP($Y95,Tableau2[[Sous catégorie culture de la garantie]:[garantie 7]],1+AD$3,FALSE)),
                  "",
                 IF(VLOOKUP($Y95,Tableau2[[Sous catégorie culture de la garantie]:[garantie 7]],1+AD$3,FALSE)="","",
                      VLOOKUP($Y95,Tableau2[[Sous catégorie culture de la garantie]:[garantie 7]],1+AD$3,FALSE)))</f>
        <v/>
      </c>
      <c r="AE95" s="41" t="str">
        <f>IF(
                 ISNA(VLOOKUP($Y95,Tableau2[[Sous catégorie culture de la garantie]:[garantie 7]],1+AE$3,FALSE)),
                  "",
                 IF(VLOOKUP($Y95,Tableau2[[Sous catégorie culture de la garantie]:[garantie 7]],1+AE$3,FALSE)="","",
                      VLOOKUP($Y95,Tableau2[[Sous catégorie culture de la garantie]:[garantie 7]],1+AE$3,FALSE)))</f>
        <v/>
      </c>
      <c r="AF95" s="41" t="str">
        <f>IF(
                 ISNA(VLOOKUP($Y95,Tableau2[[Sous catégorie culture de la garantie]:[garantie 7]],1+AF$3,FALSE)),
                  "",
                 IF(VLOOKUP($Y95,Tableau2[[Sous catégorie culture de la garantie]:[garantie 7]],1+AF$3,FALSE)="","",
                      VLOOKUP($Y95,Tableau2[[Sous catégorie culture de la garantie]:[garantie 7]],1+AF$3,FALSE)))</f>
        <v/>
      </c>
    </row>
    <row r="96" spans="1:32" ht="15" thickBot="1" x14ac:dyDescent="0.35">
      <c r="A96" s="14">
        <v>3</v>
      </c>
      <c r="B96" s="76" t="s">
        <v>33</v>
      </c>
      <c r="C96" s="52" t="str">
        <f>IF(ISNA(VLOOKUP(B96,Tableau3[],2,FALSE)),"X",VLOOKUP(B96,Tableau3[],2,FALSE))</f>
        <v>X</v>
      </c>
      <c r="D96" s="85" t="s">
        <v>42</v>
      </c>
      <c r="E96" s="56" t="str">
        <f>IF(ISNA(VLOOKUP(D96,Tableau3[],2,FALSE)),"X",VLOOKUP(D96,Tableau3[],2,FALSE))</f>
        <v>X</v>
      </c>
      <c r="F96" s="96" t="s">
        <v>45</v>
      </c>
      <c r="G96" s="55" t="str">
        <f>IF(ISNA(VLOOKUP(F96,Tableau3[],2,FALSE)),"X",VLOOKUP(F96,Tableau3[],2,FALSE))</f>
        <v>C</v>
      </c>
      <c r="H96" s="105"/>
      <c r="I96" s="16"/>
      <c r="J96" s="16"/>
      <c r="K96" s="114"/>
      <c r="L96" s="16"/>
      <c r="M96" s="123"/>
      <c r="N96" s="130"/>
      <c r="O96" s="141"/>
      <c r="P96" s="151"/>
      <c r="Q96" s="162">
        <v>8</v>
      </c>
      <c r="R96" s="174" t="s">
        <v>90</v>
      </c>
      <c r="S96" s="23"/>
      <c r="T96" s="185"/>
      <c r="U96" s="206"/>
      <c r="V96" t="str">
        <f>CONCATENATE(C96,E96,G96,I96,L96,S96)</f>
        <v>XXC</v>
      </c>
      <c r="W96" t="str">
        <f t="shared" si="2"/>
        <v>C</v>
      </c>
      <c r="X96" s="39" t="str">
        <f>IF(          ISNA(VLOOKUP(MID(W96,2,1),'Garanties par besoin'!$D$2:$F$18,2,FALSE)),
                           IF(ISNA(VLOOKUP(MID(W96,1,1),'Garanties par besoin'!$D$2:$F$18,2,FALSE)),
                            "",
                           VLOOKUP(MID(W96,1,1),'Garanties par besoin'!$D$2:$F$18,2,FALSE)),
                  VLOOKUP(MID(W96,2,1),'Garanties par besoin'!$D$2:$F$18,2,FALSE))</f>
        <v>Immatériel</v>
      </c>
      <c r="Y96" s="42" t="str">
        <f>IF(          ISNA(VLOOKUP(MID(W96,2,1),'Garanties par besoin'!$D$2:$F$18,3,FALSE)),
                           IF(ISNA(VLOOKUP(MID(W96,1,1),'Garanties par besoin'!$D$2:$F$18,3,FALSE)),
                            "",
                           VLOOKUP(MID(W96,1,1),'Garanties par besoin'!$D$2:$F$18,3,FALSE)),
                  VLOOKUP(MID(W96,2,1),'Garanties par besoin'!$D$2:$F$18,3,FALSE))</f>
        <v>Patientèle/Clientèle</v>
      </c>
      <c r="Z96" s="44" t="str">
        <f>IF(
                 ISNA(VLOOKUP($Y96,Tableau2[[Sous catégorie culture de la garantie]:[garantie 7]],1+Z$3,FALSE)),
                  "",
                 IF(VLOOKUP($Y96,Tableau2[[Sous catégorie culture de la garantie]:[garantie 7]],1+Z$3,FALSE)="","",
                      VLOOKUP($Y96,Tableau2[[Sous catégorie culture de la garantie]:[garantie 7]],1+Z$3,FALSE)))</f>
        <v>Financement possible sans garantie</v>
      </c>
      <c r="AA96" s="41" t="str">
        <f>IF(
                 ISNA(VLOOKUP($Y96,Tableau2[[Sous catégorie culture de la garantie]:[garantie 7]],1+AA$3,FALSE)),
                  "",
                 IF(VLOOKUP($Y96,Tableau2[[Sous catégorie culture de la garantie]:[garantie 7]],1+AA$3,FALSE)="","",
                      VLOOKUP($Y96,Tableau2[[Sous catégorie culture de la garantie]:[garantie 7]],1+AA$3,FALSE)))</f>
        <v>Caution Possible</v>
      </c>
      <c r="AB96" s="44" t="str">
        <f>IF(
                 ISNA(VLOOKUP($Y96,Tableau2[[Sous catégorie culture de la garantie]:[garantie 7]],1+AB$3,FALSE)),
                  "",
                 IF(VLOOKUP($Y96,Tableau2[[Sous catégorie culture de la garantie]:[garantie 7]],1+AB$3,FALSE)="","",
                      VLOOKUP($Y96,Tableau2[[Sous catégorie culture de la garantie]:[garantie 7]],1+AB$3,FALSE)))</f>
        <v>France Active</v>
      </c>
      <c r="AC96" s="41" t="str">
        <f>IF(
                 ISNA(VLOOKUP($Y96,Tableau2[[Sous catégorie culture de la garantie]:[garantie 7]],1+AC$3,FALSE)),
                  "",
                 IF(VLOOKUP($Y96,Tableau2[[Sous catégorie culture de la garantie]:[garantie 7]],1+AC$3,FALSE)="","",
                      VLOOKUP($Y96,Tableau2[[Sous catégorie culture de la garantie]:[garantie 7]],1+AC$3,FALSE)))</f>
        <v>SIAGI</v>
      </c>
      <c r="AD96" s="44" t="str">
        <f>IF(
                 ISNA(VLOOKUP($Y96,Tableau2[[Sous catégorie culture de la garantie]:[garantie 7]],1+AD$3,FALSE)),
                  "",
                 IF(VLOOKUP($Y96,Tableau2[[Sous catégorie culture de la garantie]:[garantie 7]],1+AD$3,FALSE)="","",
                      VLOOKUP($Y96,Tableau2[[Sous catégorie culture de la garantie]:[garantie 7]],1+AD$3,FALSE)))</f>
        <v/>
      </c>
      <c r="AE96" s="41" t="str">
        <f>IF(
                 ISNA(VLOOKUP($Y96,Tableau2[[Sous catégorie culture de la garantie]:[garantie 7]],1+AE$3,FALSE)),
                  "",
                 IF(VLOOKUP($Y96,Tableau2[[Sous catégorie culture de la garantie]:[garantie 7]],1+AE$3,FALSE)="","",
                      VLOOKUP($Y96,Tableau2[[Sous catégorie culture de la garantie]:[garantie 7]],1+AE$3,FALSE)))</f>
        <v/>
      </c>
      <c r="AF96" s="41" t="str">
        <f>IF(
                 ISNA(VLOOKUP($Y96,Tableau2[[Sous catégorie culture de la garantie]:[garantie 7]],1+AF$3,FALSE)),
                  "",
                 IF(VLOOKUP($Y96,Tableau2[[Sous catégorie culture de la garantie]:[garantie 7]],1+AF$3,FALSE)="","",
                      VLOOKUP($Y96,Tableau2[[Sous catégorie culture de la garantie]:[garantie 7]],1+AF$3,FALSE)))</f>
        <v/>
      </c>
    </row>
    <row r="97" spans="1:32" ht="15" thickBot="1" x14ac:dyDescent="0.35">
      <c r="A97" s="14">
        <v>3</v>
      </c>
      <c r="B97" s="76" t="s">
        <v>33</v>
      </c>
      <c r="C97" s="52" t="str">
        <f>IF(ISNA(VLOOKUP(B97,Tableau3[],2,FALSE)),"X",VLOOKUP(B97,Tableau3[],2,FALSE))</f>
        <v>X</v>
      </c>
      <c r="D97" s="85" t="s">
        <v>42</v>
      </c>
      <c r="E97" s="56" t="str">
        <f>IF(ISNA(VLOOKUP(D97,Tableau3[],2,FALSE)),"X",VLOOKUP(D97,Tableau3[],2,FALSE))</f>
        <v>X</v>
      </c>
      <c r="F97" s="96" t="s">
        <v>45</v>
      </c>
      <c r="G97" s="55" t="str">
        <f>IF(ISNA(VLOOKUP(F97,Tableau3[],2,FALSE)),"X",VLOOKUP(F97,Tableau3[],2,FALSE))</f>
        <v>C</v>
      </c>
      <c r="H97" s="105"/>
      <c r="I97" s="16"/>
      <c r="J97" s="16"/>
      <c r="K97" s="114"/>
      <c r="L97" s="16"/>
      <c r="M97" s="123"/>
      <c r="N97" s="130"/>
      <c r="O97" s="141"/>
      <c r="P97" s="151"/>
      <c r="Q97" s="162">
        <v>8</v>
      </c>
      <c r="R97" s="174" t="s">
        <v>91</v>
      </c>
      <c r="S97" s="23"/>
      <c r="T97" s="185"/>
      <c r="U97" s="206"/>
      <c r="V97" t="str">
        <f>CONCATENATE(C97,E97,G97,I97,L97,S97)</f>
        <v>XXC</v>
      </c>
      <c r="W97" t="str">
        <f t="shared" si="2"/>
        <v>C</v>
      </c>
      <c r="X97" s="39" t="str">
        <f>IF(          ISNA(VLOOKUP(MID(W97,2,1),'Garanties par besoin'!$D$2:$F$18,2,FALSE)),
                           IF(ISNA(VLOOKUP(MID(W97,1,1),'Garanties par besoin'!$D$2:$F$18,2,FALSE)),
                            "",
                           VLOOKUP(MID(W97,1,1),'Garanties par besoin'!$D$2:$F$18,2,FALSE)),
                  VLOOKUP(MID(W97,2,1),'Garanties par besoin'!$D$2:$F$18,2,FALSE))</f>
        <v>Immatériel</v>
      </c>
      <c r="Y97" s="42" t="str">
        <f>IF(          ISNA(VLOOKUP(MID(W97,2,1),'Garanties par besoin'!$D$2:$F$18,3,FALSE)),
                           IF(ISNA(VLOOKUP(MID(W97,1,1),'Garanties par besoin'!$D$2:$F$18,3,FALSE)),
                            "",
                           VLOOKUP(MID(W97,1,1),'Garanties par besoin'!$D$2:$F$18,3,FALSE)),
                  VLOOKUP(MID(W97,2,1),'Garanties par besoin'!$D$2:$F$18,3,FALSE))</f>
        <v>Patientèle/Clientèle</v>
      </c>
      <c r="Z97" s="44" t="str">
        <f>IF(
                 ISNA(VLOOKUP($Y97,Tableau2[[Sous catégorie culture de la garantie]:[garantie 7]],1+Z$3,FALSE)),
                  "",
                 IF(VLOOKUP($Y97,Tableau2[[Sous catégorie culture de la garantie]:[garantie 7]],1+Z$3,FALSE)="","",
                      VLOOKUP($Y97,Tableau2[[Sous catégorie culture de la garantie]:[garantie 7]],1+Z$3,FALSE)))</f>
        <v>Financement possible sans garantie</v>
      </c>
      <c r="AA97" s="41" t="str">
        <f>IF(
                 ISNA(VLOOKUP($Y97,Tableau2[[Sous catégorie culture de la garantie]:[garantie 7]],1+AA$3,FALSE)),
                  "",
                 IF(VLOOKUP($Y97,Tableau2[[Sous catégorie culture de la garantie]:[garantie 7]],1+AA$3,FALSE)="","",
                      VLOOKUP($Y97,Tableau2[[Sous catégorie culture de la garantie]:[garantie 7]],1+AA$3,FALSE)))</f>
        <v>Caution Possible</v>
      </c>
      <c r="AB97" s="44" t="str">
        <f>IF(
                 ISNA(VLOOKUP($Y97,Tableau2[[Sous catégorie culture de la garantie]:[garantie 7]],1+AB$3,FALSE)),
                  "",
                 IF(VLOOKUP($Y97,Tableau2[[Sous catégorie culture de la garantie]:[garantie 7]],1+AB$3,FALSE)="","",
                      VLOOKUP($Y97,Tableau2[[Sous catégorie culture de la garantie]:[garantie 7]],1+AB$3,FALSE)))</f>
        <v>France Active</v>
      </c>
      <c r="AC97" s="41" t="str">
        <f>IF(
                 ISNA(VLOOKUP($Y97,Tableau2[[Sous catégorie culture de la garantie]:[garantie 7]],1+AC$3,FALSE)),
                  "",
                 IF(VLOOKUP($Y97,Tableau2[[Sous catégorie culture de la garantie]:[garantie 7]],1+AC$3,FALSE)="","",
                      VLOOKUP($Y97,Tableau2[[Sous catégorie culture de la garantie]:[garantie 7]],1+AC$3,FALSE)))</f>
        <v>SIAGI</v>
      </c>
      <c r="AD97" s="44" t="str">
        <f>IF(
                 ISNA(VLOOKUP($Y97,Tableau2[[Sous catégorie culture de la garantie]:[garantie 7]],1+AD$3,FALSE)),
                  "",
                 IF(VLOOKUP($Y97,Tableau2[[Sous catégorie culture de la garantie]:[garantie 7]],1+AD$3,FALSE)="","",
                      VLOOKUP($Y97,Tableau2[[Sous catégorie culture de la garantie]:[garantie 7]],1+AD$3,FALSE)))</f>
        <v/>
      </c>
      <c r="AE97" s="41" t="str">
        <f>IF(
                 ISNA(VLOOKUP($Y97,Tableau2[[Sous catégorie culture de la garantie]:[garantie 7]],1+AE$3,FALSE)),
                  "",
                 IF(VLOOKUP($Y97,Tableau2[[Sous catégorie culture de la garantie]:[garantie 7]],1+AE$3,FALSE)="","",
                      VLOOKUP($Y97,Tableau2[[Sous catégorie culture de la garantie]:[garantie 7]],1+AE$3,FALSE)))</f>
        <v/>
      </c>
      <c r="AF97" s="41" t="str">
        <f>IF(
                 ISNA(VLOOKUP($Y97,Tableau2[[Sous catégorie culture de la garantie]:[garantie 7]],1+AF$3,FALSE)),
                  "",
                 IF(VLOOKUP($Y97,Tableau2[[Sous catégorie culture de la garantie]:[garantie 7]],1+AF$3,FALSE)="","",
                      VLOOKUP($Y97,Tableau2[[Sous catégorie culture de la garantie]:[garantie 7]],1+AF$3,FALSE)))</f>
        <v/>
      </c>
    </row>
    <row r="98" spans="1:32" ht="15" thickBot="1" x14ac:dyDescent="0.35">
      <c r="A98" s="14">
        <v>3</v>
      </c>
      <c r="B98" s="76" t="s">
        <v>33</v>
      </c>
      <c r="C98" s="52" t="str">
        <f>IF(ISNA(VLOOKUP(B98,Tableau3[],2,FALSE)),"X",VLOOKUP(B98,Tableau3[],2,FALSE))</f>
        <v>X</v>
      </c>
      <c r="D98" s="85" t="s">
        <v>42</v>
      </c>
      <c r="E98" s="56" t="str">
        <f>IF(ISNA(VLOOKUP(D98,Tableau3[],2,FALSE)),"X",VLOOKUP(D98,Tableau3[],2,FALSE))</f>
        <v>X</v>
      </c>
      <c r="F98" s="96" t="s">
        <v>45</v>
      </c>
      <c r="G98" s="55" t="str">
        <f>IF(ISNA(VLOOKUP(F98,Tableau3[],2,FALSE)),"X",VLOOKUP(F98,Tableau3[],2,FALSE))</f>
        <v>C</v>
      </c>
      <c r="H98" s="105"/>
      <c r="I98" s="16"/>
      <c r="J98" s="16"/>
      <c r="K98" s="114"/>
      <c r="L98" s="16"/>
      <c r="M98" s="123"/>
      <c r="N98" s="130"/>
      <c r="O98" s="141"/>
      <c r="P98" s="151"/>
      <c r="Q98" s="162">
        <v>8</v>
      </c>
      <c r="R98" s="171" t="s">
        <v>105</v>
      </c>
      <c r="S98" s="17"/>
      <c r="T98" s="185"/>
      <c r="U98" s="206"/>
      <c r="V98" t="str">
        <f>CONCATENATE(C98,E98,G98,I98,L98,S98)</f>
        <v>XXC</v>
      </c>
      <c r="W98" t="str">
        <f t="shared" si="2"/>
        <v>C</v>
      </c>
      <c r="X98" s="39" t="str">
        <f>IF(          ISNA(VLOOKUP(MID(W98,2,1),'Garanties par besoin'!$D$2:$F$18,2,FALSE)),
                           IF(ISNA(VLOOKUP(MID(W98,1,1),'Garanties par besoin'!$D$2:$F$18,2,FALSE)),
                            "",
                           VLOOKUP(MID(W98,1,1),'Garanties par besoin'!$D$2:$F$18,2,FALSE)),
                  VLOOKUP(MID(W98,2,1),'Garanties par besoin'!$D$2:$F$18,2,FALSE))</f>
        <v>Immatériel</v>
      </c>
      <c r="Y98" s="42" t="str">
        <f>IF(          ISNA(VLOOKUP(MID(W98,2,1),'Garanties par besoin'!$D$2:$F$18,3,FALSE)),
                           IF(ISNA(VLOOKUP(MID(W98,1,1),'Garanties par besoin'!$D$2:$F$18,3,FALSE)),
                            "",
                           VLOOKUP(MID(W98,1,1),'Garanties par besoin'!$D$2:$F$18,3,FALSE)),
                  VLOOKUP(MID(W98,2,1),'Garanties par besoin'!$D$2:$F$18,3,FALSE))</f>
        <v>Patientèle/Clientèle</v>
      </c>
      <c r="Z98" s="44" t="str">
        <f>IF(
                 ISNA(VLOOKUP($Y98,Tableau2[[Sous catégorie culture de la garantie]:[garantie 7]],1+Z$3,FALSE)),
                  "",
                 IF(VLOOKUP($Y98,Tableau2[[Sous catégorie culture de la garantie]:[garantie 7]],1+Z$3,FALSE)="","",
                      VLOOKUP($Y98,Tableau2[[Sous catégorie culture de la garantie]:[garantie 7]],1+Z$3,FALSE)))</f>
        <v>Financement possible sans garantie</v>
      </c>
      <c r="AA98" s="41" t="str">
        <f>IF(
                 ISNA(VLOOKUP($Y98,Tableau2[[Sous catégorie culture de la garantie]:[garantie 7]],1+AA$3,FALSE)),
                  "",
                 IF(VLOOKUP($Y98,Tableau2[[Sous catégorie culture de la garantie]:[garantie 7]],1+AA$3,FALSE)="","",
                      VLOOKUP($Y98,Tableau2[[Sous catégorie culture de la garantie]:[garantie 7]],1+AA$3,FALSE)))</f>
        <v>Caution Possible</v>
      </c>
      <c r="AB98" s="44" t="str">
        <f>IF(
                 ISNA(VLOOKUP($Y98,Tableau2[[Sous catégorie culture de la garantie]:[garantie 7]],1+AB$3,FALSE)),
                  "",
                 IF(VLOOKUP($Y98,Tableau2[[Sous catégorie culture de la garantie]:[garantie 7]],1+AB$3,FALSE)="","",
                      VLOOKUP($Y98,Tableau2[[Sous catégorie culture de la garantie]:[garantie 7]],1+AB$3,FALSE)))</f>
        <v>France Active</v>
      </c>
      <c r="AC98" s="41" t="str">
        <f>IF(
                 ISNA(VLOOKUP($Y98,Tableau2[[Sous catégorie culture de la garantie]:[garantie 7]],1+AC$3,FALSE)),
                  "",
                 IF(VLOOKUP($Y98,Tableau2[[Sous catégorie culture de la garantie]:[garantie 7]],1+AC$3,FALSE)="","",
                      VLOOKUP($Y98,Tableau2[[Sous catégorie culture de la garantie]:[garantie 7]],1+AC$3,FALSE)))</f>
        <v>SIAGI</v>
      </c>
      <c r="AD98" s="44" t="str">
        <f>IF(
                 ISNA(VLOOKUP($Y98,Tableau2[[Sous catégorie culture de la garantie]:[garantie 7]],1+AD$3,FALSE)),
                  "",
                 IF(VLOOKUP($Y98,Tableau2[[Sous catégorie culture de la garantie]:[garantie 7]],1+AD$3,FALSE)="","",
                      VLOOKUP($Y98,Tableau2[[Sous catégorie culture de la garantie]:[garantie 7]],1+AD$3,FALSE)))</f>
        <v/>
      </c>
      <c r="AE98" s="41" t="str">
        <f>IF(
                 ISNA(VLOOKUP($Y98,Tableau2[[Sous catégorie culture de la garantie]:[garantie 7]],1+AE$3,FALSE)),
                  "",
                 IF(VLOOKUP($Y98,Tableau2[[Sous catégorie culture de la garantie]:[garantie 7]],1+AE$3,FALSE)="","",
                      VLOOKUP($Y98,Tableau2[[Sous catégorie culture de la garantie]:[garantie 7]],1+AE$3,FALSE)))</f>
        <v/>
      </c>
      <c r="AF98" s="41" t="str">
        <f>IF(
                 ISNA(VLOOKUP($Y98,Tableau2[[Sous catégorie culture de la garantie]:[garantie 7]],1+AF$3,FALSE)),
                  "",
                 IF(VLOOKUP($Y98,Tableau2[[Sous catégorie culture de la garantie]:[garantie 7]],1+AF$3,FALSE)="","",
                      VLOOKUP($Y98,Tableau2[[Sous catégorie culture de la garantie]:[garantie 7]],1+AF$3,FALSE)))</f>
        <v/>
      </c>
    </row>
    <row r="99" spans="1:32" ht="15" thickBot="1" x14ac:dyDescent="0.35">
      <c r="A99" s="14">
        <v>3</v>
      </c>
      <c r="B99" s="76" t="s">
        <v>33</v>
      </c>
      <c r="C99" s="52" t="str">
        <f>IF(ISNA(VLOOKUP(B99,Tableau3[],2,FALSE)),"X",VLOOKUP(B99,Tableau3[],2,FALSE))</f>
        <v>X</v>
      </c>
      <c r="D99" s="85" t="s">
        <v>42</v>
      </c>
      <c r="E99" s="56" t="str">
        <f>IF(ISNA(VLOOKUP(D99,Tableau3[],2,FALSE)),"X",VLOOKUP(D99,Tableau3[],2,FALSE))</f>
        <v>X</v>
      </c>
      <c r="F99" s="96" t="s">
        <v>45</v>
      </c>
      <c r="G99" s="55" t="str">
        <f>IF(ISNA(VLOOKUP(F99,Tableau3[],2,FALSE)),"X",VLOOKUP(F99,Tableau3[],2,FALSE))</f>
        <v>C</v>
      </c>
      <c r="H99" s="105"/>
      <c r="I99" s="16"/>
      <c r="J99" s="16"/>
      <c r="K99" s="114"/>
      <c r="L99" s="16"/>
      <c r="M99" s="123"/>
      <c r="N99" s="130"/>
      <c r="O99" s="141"/>
      <c r="P99" s="151"/>
      <c r="Q99" s="162">
        <v>8</v>
      </c>
      <c r="R99" s="171" t="s">
        <v>98</v>
      </c>
      <c r="S99" s="17"/>
      <c r="T99" s="185"/>
      <c r="U99" s="206"/>
      <c r="V99" t="str">
        <f>CONCATENATE(C99,E99,G99,I99,L99,S99)</f>
        <v>XXC</v>
      </c>
      <c r="W99" t="str">
        <f t="shared" si="2"/>
        <v>C</v>
      </c>
      <c r="X99" s="39" t="str">
        <f>IF(          ISNA(VLOOKUP(MID(W99,2,1),'Garanties par besoin'!$D$2:$F$18,2,FALSE)),
                           IF(ISNA(VLOOKUP(MID(W99,1,1),'Garanties par besoin'!$D$2:$F$18,2,FALSE)),
                            "",
                           VLOOKUP(MID(W99,1,1),'Garanties par besoin'!$D$2:$F$18,2,FALSE)),
                  VLOOKUP(MID(W99,2,1),'Garanties par besoin'!$D$2:$F$18,2,FALSE))</f>
        <v>Immatériel</v>
      </c>
      <c r="Y99" s="42" t="str">
        <f>IF(          ISNA(VLOOKUP(MID(W99,2,1),'Garanties par besoin'!$D$2:$F$18,3,FALSE)),
                           IF(ISNA(VLOOKUP(MID(W99,1,1),'Garanties par besoin'!$D$2:$F$18,3,FALSE)),
                            "",
                           VLOOKUP(MID(W99,1,1),'Garanties par besoin'!$D$2:$F$18,3,FALSE)),
                  VLOOKUP(MID(W99,2,1),'Garanties par besoin'!$D$2:$F$18,3,FALSE))</f>
        <v>Patientèle/Clientèle</v>
      </c>
      <c r="Z99" s="44" t="str">
        <f>IF(
                 ISNA(VLOOKUP($Y99,Tableau2[[Sous catégorie culture de la garantie]:[garantie 7]],1+Z$3,FALSE)),
                  "",
                 IF(VLOOKUP($Y99,Tableau2[[Sous catégorie culture de la garantie]:[garantie 7]],1+Z$3,FALSE)="","",
                      VLOOKUP($Y99,Tableau2[[Sous catégorie culture de la garantie]:[garantie 7]],1+Z$3,FALSE)))</f>
        <v>Financement possible sans garantie</v>
      </c>
      <c r="AA99" s="41" t="str">
        <f>IF(
                 ISNA(VLOOKUP($Y99,Tableau2[[Sous catégorie culture de la garantie]:[garantie 7]],1+AA$3,FALSE)),
                  "",
                 IF(VLOOKUP($Y99,Tableau2[[Sous catégorie culture de la garantie]:[garantie 7]],1+AA$3,FALSE)="","",
                      VLOOKUP($Y99,Tableau2[[Sous catégorie culture de la garantie]:[garantie 7]],1+AA$3,FALSE)))</f>
        <v>Caution Possible</v>
      </c>
      <c r="AB99" s="44" t="str">
        <f>IF(
                 ISNA(VLOOKUP($Y99,Tableau2[[Sous catégorie culture de la garantie]:[garantie 7]],1+AB$3,FALSE)),
                  "",
                 IF(VLOOKUP($Y99,Tableau2[[Sous catégorie culture de la garantie]:[garantie 7]],1+AB$3,FALSE)="","",
                      VLOOKUP($Y99,Tableau2[[Sous catégorie culture de la garantie]:[garantie 7]],1+AB$3,FALSE)))</f>
        <v>France Active</v>
      </c>
      <c r="AC99" s="41" t="str">
        <f>IF(
                 ISNA(VLOOKUP($Y99,Tableau2[[Sous catégorie culture de la garantie]:[garantie 7]],1+AC$3,FALSE)),
                  "",
                 IF(VLOOKUP($Y99,Tableau2[[Sous catégorie culture de la garantie]:[garantie 7]],1+AC$3,FALSE)="","",
                      VLOOKUP($Y99,Tableau2[[Sous catégorie culture de la garantie]:[garantie 7]],1+AC$3,FALSE)))</f>
        <v>SIAGI</v>
      </c>
      <c r="AD99" s="44" t="str">
        <f>IF(
                 ISNA(VLOOKUP($Y99,Tableau2[[Sous catégorie culture de la garantie]:[garantie 7]],1+AD$3,FALSE)),
                  "",
                 IF(VLOOKUP($Y99,Tableau2[[Sous catégorie culture de la garantie]:[garantie 7]],1+AD$3,FALSE)="","",
                      VLOOKUP($Y99,Tableau2[[Sous catégorie culture de la garantie]:[garantie 7]],1+AD$3,FALSE)))</f>
        <v/>
      </c>
      <c r="AE99" s="41" t="str">
        <f>IF(
                 ISNA(VLOOKUP($Y99,Tableau2[[Sous catégorie culture de la garantie]:[garantie 7]],1+AE$3,FALSE)),
                  "",
                 IF(VLOOKUP($Y99,Tableau2[[Sous catégorie culture de la garantie]:[garantie 7]],1+AE$3,FALSE)="","",
                      VLOOKUP($Y99,Tableau2[[Sous catégorie culture de la garantie]:[garantie 7]],1+AE$3,FALSE)))</f>
        <v/>
      </c>
      <c r="AF99" s="41" t="str">
        <f>IF(
                 ISNA(VLOOKUP($Y99,Tableau2[[Sous catégorie culture de la garantie]:[garantie 7]],1+AF$3,FALSE)),
                  "",
                 IF(VLOOKUP($Y99,Tableau2[[Sous catégorie culture de la garantie]:[garantie 7]],1+AF$3,FALSE)="","",
                      VLOOKUP($Y99,Tableau2[[Sous catégorie culture de la garantie]:[garantie 7]],1+AF$3,FALSE)))</f>
        <v/>
      </c>
    </row>
    <row r="100" spans="1:32" ht="15" thickBot="1" x14ac:dyDescent="0.35">
      <c r="A100" s="25">
        <v>3</v>
      </c>
      <c r="B100" s="78" t="s">
        <v>33</v>
      </c>
      <c r="C100" s="52" t="str">
        <f>IF(ISNA(VLOOKUP(B100,Tableau3[],2,FALSE)),"X",VLOOKUP(B100,Tableau3[],2,FALSE))</f>
        <v>X</v>
      </c>
      <c r="D100" s="88" t="s">
        <v>42</v>
      </c>
      <c r="E100" s="58" t="str">
        <f>IF(ISNA(VLOOKUP(D100,Tableau3[],2,FALSE)),"X",VLOOKUP(D100,Tableau3[],2,FALSE))</f>
        <v>X</v>
      </c>
      <c r="F100" s="99" t="s">
        <v>46</v>
      </c>
      <c r="G100" s="55" t="str">
        <f>IF(ISNA(VLOOKUP(F100,Tableau3[],2,FALSE)),"X",VLOOKUP(F100,Tableau3[],2,FALSE))</f>
        <v>S</v>
      </c>
      <c r="H100" s="108" t="s">
        <v>47</v>
      </c>
      <c r="I100" s="26"/>
      <c r="J100" s="26"/>
      <c r="K100" s="118" t="s">
        <v>30</v>
      </c>
      <c r="L100" s="26"/>
      <c r="M100" s="125"/>
      <c r="N100" s="134"/>
      <c r="O100" s="145"/>
      <c r="P100" s="156"/>
      <c r="Q100" s="166">
        <v>8</v>
      </c>
      <c r="R100" s="174" t="s">
        <v>36</v>
      </c>
      <c r="S100" s="23"/>
      <c r="T100" s="191" t="s">
        <v>115</v>
      </c>
      <c r="U100" s="206"/>
      <c r="V100" t="str">
        <f>CONCATENATE(C100,E100,G100,I100,L100,S100)</f>
        <v>XXS</v>
      </c>
      <c r="W100" t="str">
        <f t="shared" si="2"/>
        <v>S</v>
      </c>
      <c r="X100" s="39" t="str">
        <f>IF(          ISNA(VLOOKUP(MID(W100,2,1),'Garanties par besoin'!$D$2:$F$18,2,FALSE)),
                           IF(ISNA(VLOOKUP(MID(W100,1,1),'Garanties par besoin'!$D$2:$F$18,2,FALSE)),
                            "",
                           VLOOKUP(MID(W100,1,1),'Garanties par besoin'!$D$2:$F$18,2,FALSE)),
                  VLOOKUP(MID(W100,2,1),'Garanties par besoin'!$D$2:$F$18,2,FALSE))</f>
        <v>Immatériel</v>
      </c>
      <c r="Y100" s="42" t="str">
        <f>IF(          ISNA(VLOOKUP(MID(W100,2,1),'Garanties par besoin'!$D$2:$F$18,3,FALSE)),
                           IF(ISNA(VLOOKUP(MID(W100,1,1),'Garanties par besoin'!$D$2:$F$18,3,FALSE)),
                            "",
                           VLOOKUP(MID(W100,1,1),'Garanties par besoin'!$D$2:$F$18,3,FALSE)),
                  VLOOKUP(MID(W100,2,1),'Garanties par besoin'!$D$2:$F$18,3,FALSE))</f>
        <v>Parts/Actions</v>
      </c>
      <c r="Z100" s="44" t="str">
        <f>IF(
                 ISNA(VLOOKUP($Y100,Tableau2[[Sous catégorie culture de la garantie]:[garantie 7]],1+Z$3,FALSE)),
                  "",
                 IF(VLOOKUP($Y100,Tableau2[[Sous catégorie culture de la garantie]:[garantie 7]],1+Z$3,FALSE)="","",
                      VLOOKUP($Y100,Tableau2[[Sous catégorie culture de la garantie]:[garantie 7]],1+Z$3,FALSE)))</f>
        <v>Caution adaptée</v>
      </c>
      <c r="AA100" s="41" t="str">
        <f>IF(
                 ISNA(VLOOKUP($Y100,Tableau2[[Sous catégorie culture de la garantie]:[garantie 7]],1+AA$3,FALSE)),
                  "",
                 IF(VLOOKUP($Y100,Tableau2[[Sous catégorie culture de la garantie]:[garantie 7]],1+AA$3,FALSE)="","",
                      VLOOKUP($Y100,Tableau2[[Sous catégorie culture de la garantie]:[garantie 7]],1+AA$3,FALSE)))</f>
        <v>Nantissement de Comptes de Titres</v>
      </c>
      <c r="AB100" s="44" t="str">
        <f>IF(
                 ISNA(VLOOKUP($Y100,Tableau2[[Sous catégorie culture de la garantie]:[garantie 7]],1+AB$3,FALSE)),
                  "",
                 IF(VLOOKUP($Y100,Tableau2[[Sous catégorie culture de la garantie]:[garantie 7]],1+AB$3,FALSE)="","",
                      VLOOKUP($Y100,Tableau2[[Sous catégorie culture de la garantie]:[garantie 7]],1+AB$3,FALSE)))</f>
        <v>France Active</v>
      </c>
      <c r="AC100" s="41" t="str">
        <f>IF(
                 ISNA(VLOOKUP($Y100,Tableau2[[Sous catégorie culture de la garantie]:[garantie 7]],1+AC$3,FALSE)),
                  "",
                 IF(VLOOKUP($Y100,Tableau2[[Sous catégorie culture de la garantie]:[garantie 7]],1+AC$3,FALSE)="","",
                      VLOOKUP($Y100,Tableau2[[Sous catégorie culture de la garantie]:[garantie 7]],1+AC$3,FALSE)))</f>
        <v>BPI</v>
      </c>
      <c r="AD100" s="44" t="str">
        <f>IF(
                 ISNA(VLOOKUP($Y100,Tableau2[[Sous catégorie culture de la garantie]:[garantie 7]],1+AD$3,FALSE)),
                  "",
                 IF(VLOOKUP($Y100,Tableau2[[Sous catégorie culture de la garantie]:[garantie 7]],1+AD$3,FALSE)="","",
                      VLOOKUP($Y100,Tableau2[[Sous catégorie culture de la garantie]:[garantie 7]],1+AD$3,FALSE)))</f>
        <v>SIAGI</v>
      </c>
      <c r="AE100" s="41" t="str">
        <f>IF(
                 ISNA(VLOOKUP($Y100,Tableau2[[Sous catégorie culture de la garantie]:[garantie 7]],1+AE$3,FALSE)),
                  "",
                 IF(VLOOKUP($Y100,Tableau2[[Sous catégorie culture de la garantie]:[garantie 7]],1+AE$3,FALSE)="","",
                      VLOOKUP($Y100,Tableau2[[Sous catégorie culture de la garantie]:[garantie 7]],1+AE$3,FALSE)))</f>
        <v/>
      </c>
      <c r="AF100" s="41" t="str">
        <f>IF(
                 ISNA(VLOOKUP($Y100,Tableau2[[Sous catégorie culture de la garantie]:[garantie 7]],1+AF$3,FALSE)),
                  "",
                 IF(VLOOKUP($Y100,Tableau2[[Sous catégorie culture de la garantie]:[garantie 7]],1+AF$3,FALSE)="","",
                      VLOOKUP($Y100,Tableau2[[Sous catégorie culture de la garantie]:[garantie 7]],1+AF$3,FALSE)))</f>
        <v/>
      </c>
    </row>
    <row r="101" spans="1:32" ht="15" thickBot="1" x14ac:dyDescent="0.35">
      <c r="A101" s="25">
        <v>3</v>
      </c>
      <c r="B101" s="78" t="s">
        <v>33</v>
      </c>
      <c r="C101" s="52" t="str">
        <f>IF(ISNA(VLOOKUP(B101,Tableau3[],2,FALSE)),"X",VLOOKUP(B101,Tableau3[],2,FALSE))</f>
        <v>X</v>
      </c>
      <c r="D101" s="88" t="s">
        <v>42</v>
      </c>
      <c r="E101" s="58" t="str">
        <f>IF(ISNA(VLOOKUP(D101,Tableau3[],2,FALSE)),"X",VLOOKUP(D101,Tableau3[],2,FALSE))</f>
        <v>X</v>
      </c>
      <c r="F101" s="99" t="s">
        <v>46</v>
      </c>
      <c r="G101" s="55" t="str">
        <f>IF(ISNA(VLOOKUP(F101,Tableau3[],2,FALSE)),"X",VLOOKUP(F101,Tableau3[],2,FALSE))</f>
        <v>S</v>
      </c>
      <c r="H101" s="108" t="s">
        <v>47</v>
      </c>
      <c r="I101" s="26"/>
      <c r="J101" s="26"/>
      <c r="K101" s="118" t="s">
        <v>30</v>
      </c>
      <c r="L101" s="26"/>
      <c r="M101" s="125"/>
      <c r="N101" s="134"/>
      <c r="O101" s="145"/>
      <c r="P101" s="156"/>
      <c r="Q101" s="166">
        <v>8</v>
      </c>
      <c r="R101" s="174" t="s">
        <v>87</v>
      </c>
      <c r="S101" s="23"/>
      <c r="T101" s="191" t="s">
        <v>115</v>
      </c>
      <c r="U101" s="206"/>
      <c r="V101" t="str">
        <f>CONCATENATE(C101,E101,G101,I101,L101,S101)</f>
        <v>XXS</v>
      </c>
      <c r="W101" t="str">
        <f t="shared" si="2"/>
        <v>S</v>
      </c>
      <c r="X101" s="39" t="str">
        <f>IF(          ISNA(VLOOKUP(MID(W101,2,1),'Garanties par besoin'!$D$2:$F$18,2,FALSE)),
                           IF(ISNA(VLOOKUP(MID(W101,1,1),'Garanties par besoin'!$D$2:$F$18,2,FALSE)),
                            "",
                           VLOOKUP(MID(W101,1,1),'Garanties par besoin'!$D$2:$F$18,2,FALSE)),
                  VLOOKUP(MID(W101,2,1),'Garanties par besoin'!$D$2:$F$18,2,FALSE))</f>
        <v>Immatériel</v>
      </c>
      <c r="Y101" s="42" t="str">
        <f>IF(          ISNA(VLOOKUP(MID(W101,2,1),'Garanties par besoin'!$D$2:$F$18,3,FALSE)),
                           IF(ISNA(VLOOKUP(MID(W101,1,1),'Garanties par besoin'!$D$2:$F$18,3,FALSE)),
                            "",
                           VLOOKUP(MID(W101,1,1),'Garanties par besoin'!$D$2:$F$18,3,FALSE)),
                  VLOOKUP(MID(W101,2,1),'Garanties par besoin'!$D$2:$F$18,3,FALSE))</f>
        <v>Parts/Actions</v>
      </c>
      <c r="Z101" s="44" t="str">
        <f>IF(
                 ISNA(VLOOKUP($Y101,Tableau2[[Sous catégorie culture de la garantie]:[garantie 7]],1+Z$3,FALSE)),
                  "",
                 IF(VLOOKUP($Y101,Tableau2[[Sous catégorie culture de la garantie]:[garantie 7]],1+Z$3,FALSE)="","",
                      VLOOKUP($Y101,Tableau2[[Sous catégorie culture de la garantie]:[garantie 7]],1+Z$3,FALSE)))</f>
        <v>Caution adaptée</v>
      </c>
      <c r="AA101" s="41" t="str">
        <f>IF(
                 ISNA(VLOOKUP($Y101,Tableau2[[Sous catégorie culture de la garantie]:[garantie 7]],1+AA$3,FALSE)),
                  "",
                 IF(VLOOKUP($Y101,Tableau2[[Sous catégorie culture de la garantie]:[garantie 7]],1+AA$3,FALSE)="","",
                      VLOOKUP($Y101,Tableau2[[Sous catégorie culture de la garantie]:[garantie 7]],1+AA$3,FALSE)))</f>
        <v>Nantissement de Comptes de Titres</v>
      </c>
      <c r="AB101" s="44" t="str">
        <f>IF(
                 ISNA(VLOOKUP($Y101,Tableau2[[Sous catégorie culture de la garantie]:[garantie 7]],1+AB$3,FALSE)),
                  "",
                 IF(VLOOKUP($Y101,Tableau2[[Sous catégorie culture de la garantie]:[garantie 7]],1+AB$3,FALSE)="","",
                      VLOOKUP($Y101,Tableau2[[Sous catégorie culture de la garantie]:[garantie 7]],1+AB$3,FALSE)))</f>
        <v>France Active</v>
      </c>
      <c r="AC101" s="41" t="str">
        <f>IF(
                 ISNA(VLOOKUP($Y101,Tableau2[[Sous catégorie culture de la garantie]:[garantie 7]],1+AC$3,FALSE)),
                  "",
                 IF(VLOOKUP($Y101,Tableau2[[Sous catégorie culture de la garantie]:[garantie 7]],1+AC$3,FALSE)="","",
                      VLOOKUP($Y101,Tableau2[[Sous catégorie culture de la garantie]:[garantie 7]],1+AC$3,FALSE)))</f>
        <v>BPI</v>
      </c>
      <c r="AD101" s="44" t="str">
        <f>IF(
                 ISNA(VLOOKUP($Y101,Tableau2[[Sous catégorie culture de la garantie]:[garantie 7]],1+AD$3,FALSE)),
                  "",
                 IF(VLOOKUP($Y101,Tableau2[[Sous catégorie culture de la garantie]:[garantie 7]],1+AD$3,FALSE)="","",
                      VLOOKUP($Y101,Tableau2[[Sous catégorie culture de la garantie]:[garantie 7]],1+AD$3,FALSE)))</f>
        <v>SIAGI</v>
      </c>
      <c r="AE101" s="41" t="str">
        <f>IF(
                 ISNA(VLOOKUP($Y101,Tableau2[[Sous catégorie culture de la garantie]:[garantie 7]],1+AE$3,FALSE)),
                  "",
                 IF(VLOOKUP($Y101,Tableau2[[Sous catégorie culture de la garantie]:[garantie 7]],1+AE$3,FALSE)="","",
                      VLOOKUP($Y101,Tableau2[[Sous catégorie culture de la garantie]:[garantie 7]],1+AE$3,FALSE)))</f>
        <v/>
      </c>
      <c r="AF101" s="41" t="str">
        <f>IF(
                 ISNA(VLOOKUP($Y101,Tableau2[[Sous catégorie culture de la garantie]:[garantie 7]],1+AF$3,FALSE)),
                  "",
                 IF(VLOOKUP($Y101,Tableau2[[Sous catégorie culture de la garantie]:[garantie 7]],1+AF$3,FALSE)="","",
                      VLOOKUP($Y101,Tableau2[[Sous catégorie culture de la garantie]:[garantie 7]],1+AF$3,FALSE)))</f>
        <v/>
      </c>
    </row>
    <row r="102" spans="1:32" ht="15" thickBot="1" x14ac:dyDescent="0.35">
      <c r="A102" s="25">
        <v>3</v>
      </c>
      <c r="B102" s="78" t="s">
        <v>33</v>
      </c>
      <c r="C102" s="52" t="str">
        <f>IF(ISNA(VLOOKUP(B102,Tableau3[],2,FALSE)),"X",VLOOKUP(B102,Tableau3[],2,FALSE))</f>
        <v>X</v>
      </c>
      <c r="D102" s="88" t="s">
        <v>42</v>
      </c>
      <c r="E102" s="58" t="str">
        <f>IF(ISNA(VLOOKUP(D102,Tableau3[],2,FALSE)),"X",VLOOKUP(D102,Tableau3[],2,FALSE))</f>
        <v>X</v>
      </c>
      <c r="F102" s="99" t="s">
        <v>46</v>
      </c>
      <c r="G102" s="55" t="str">
        <f>IF(ISNA(VLOOKUP(F102,Tableau3[],2,FALSE)),"X",VLOOKUP(F102,Tableau3[],2,FALSE))</f>
        <v>S</v>
      </c>
      <c r="H102" s="108" t="s">
        <v>47</v>
      </c>
      <c r="I102" s="26"/>
      <c r="J102" s="26"/>
      <c r="K102" s="118" t="s">
        <v>30</v>
      </c>
      <c r="L102" s="26"/>
      <c r="M102" s="125"/>
      <c r="N102" s="134"/>
      <c r="O102" s="145"/>
      <c r="P102" s="156"/>
      <c r="Q102" s="166">
        <v>8</v>
      </c>
      <c r="R102" s="174" t="s">
        <v>88</v>
      </c>
      <c r="S102" s="23"/>
      <c r="T102" s="191" t="s">
        <v>115</v>
      </c>
      <c r="U102" s="206"/>
      <c r="V102" t="str">
        <f>CONCATENATE(C102,E102,G102,I102,L102,S102)</f>
        <v>XXS</v>
      </c>
      <c r="W102" t="str">
        <f t="shared" si="2"/>
        <v>S</v>
      </c>
      <c r="X102" s="39" t="str">
        <f>IF(          ISNA(VLOOKUP(MID(W102,2,1),'Garanties par besoin'!$D$2:$F$18,2,FALSE)),
                           IF(ISNA(VLOOKUP(MID(W102,1,1),'Garanties par besoin'!$D$2:$F$18,2,FALSE)),
                            "",
                           VLOOKUP(MID(W102,1,1),'Garanties par besoin'!$D$2:$F$18,2,FALSE)),
                  VLOOKUP(MID(W102,2,1),'Garanties par besoin'!$D$2:$F$18,2,FALSE))</f>
        <v>Immatériel</v>
      </c>
      <c r="Y102" s="42" t="str">
        <f>IF(          ISNA(VLOOKUP(MID(W102,2,1),'Garanties par besoin'!$D$2:$F$18,3,FALSE)),
                           IF(ISNA(VLOOKUP(MID(W102,1,1),'Garanties par besoin'!$D$2:$F$18,3,FALSE)),
                            "",
                           VLOOKUP(MID(W102,1,1),'Garanties par besoin'!$D$2:$F$18,3,FALSE)),
                  VLOOKUP(MID(W102,2,1),'Garanties par besoin'!$D$2:$F$18,3,FALSE))</f>
        <v>Parts/Actions</v>
      </c>
      <c r="Z102" s="44" t="str">
        <f>IF(
                 ISNA(VLOOKUP($Y102,Tableau2[[Sous catégorie culture de la garantie]:[garantie 7]],1+Z$3,FALSE)),
                  "",
                 IF(VLOOKUP($Y102,Tableau2[[Sous catégorie culture de la garantie]:[garantie 7]],1+Z$3,FALSE)="","",
                      VLOOKUP($Y102,Tableau2[[Sous catégorie culture de la garantie]:[garantie 7]],1+Z$3,FALSE)))</f>
        <v>Caution adaptée</v>
      </c>
      <c r="AA102" s="41" t="str">
        <f>IF(
                 ISNA(VLOOKUP($Y102,Tableau2[[Sous catégorie culture de la garantie]:[garantie 7]],1+AA$3,FALSE)),
                  "",
                 IF(VLOOKUP($Y102,Tableau2[[Sous catégorie culture de la garantie]:[garantie 7]],1+AA$3,FALSE)="","",
                      VLOOKUP($Y102,Tableau2[[Sous catégorie culture de la garantie]:[garantie 7]],1+AA$3,FALSE)))</f>
        <v>Nantissement de Comptes de Titres</v>
      </c>
      <c r="AB102" s="44" t="str">
        <f>IF(
                 ISNA(VLOOKUP($Y102,Tableau2[[Sous catégorie culture de la garantie]:[garantie 7]],1+AB$3,FALSE)),
                  "",
                 IF(VLOOKUP($Y102,Tableau2[[Sous catégorie culture de la garantie]:[garantie 7]],1+AB$3,FALSE)="","",
                      VLOOKUP($Y102,Tableau2[[Sous catégorie culture de la garantie]:[garantie 7]],1+AB$3,FALSE)))</f>
        <v>France Active</v>
      </c>
      <c r="AC102" s="41" t="str">
        <f>IF(
                 ISNA(VLOOKUP($Y102,Tableau2[[Sous catégorie culture de la garantie]:[garantie 7]],1+AC$3,FALSE)),
                  "",
                 IF(VLOOKUP($Y102,Tableau2[[Sous catégorie culture de la garantie]:[garantie 7]],1+AC$3,FALSE)="","",
                      VLOOKUP($Y102,Tableau2[[Sous catégorie culture de la garantie]:[garantie 7]],1+AC$3,FALSE)))</f>
        <v>BPI</v>
      </c>
      <c r="AD102" s="44" t="str">
        <f>IF(
                 ISNA(VLOOKUP($Y102,Tableau2[[Sous catégorie culture de la garantie]:[garantie 7]],1+AD$3,FALSE)),
                  "",
                 IF(VLOOKUP($Y102,Tableau2[[Sous catégorie culture de la garantie]:[garantie 7]],1+AD$3,FALSE)="","",
                      VLOOKUP($Y102,Tableau2[[Sous catégorie culture de la garantie]:[garantie 7]],1+AD$3,FALSE)))</f>
        <v>SIAGI</v>
      </c>
      <c r="AE102" s="41" t="str">
        <f>IF(
                 ISNA(VLOOKUP($Y102,Tableau2[[Sous catégorie culture de la garantie]:[garantie 7]],1+AE$3,FALSE)),
                  "",
                 IF(VLOOKUP($Y102,Tableau2[[Sous catégorie culture de la garantie]:[garantie 7]],1+AE$3,FALSE)="","",
                      VLOOKUP($Y102,Tableau2[[Sous catégorie culture de la garantie]:[garantie 7]],1+AE$3,FALSE)))</f>
        <v/>
      </c>
      <c r="AF102" s="41" t="str">
        <f>IF(
                 ISNA(VLOOKUP($Y102,Tableau2[[Sous catégorie culture de la garantie]:[garantie 7]],1+AF$3,FALSE)),
                  "",
                 IF(VLOOKUP($Y102,Tableau2[[Sous catégorie culture de la garantie]:[garantie 7]],1+AF$3,FALSE)="","",
                      VLOOKUP($Y102,Tableau2[[Sous catégorie culture de la garantie]:[garantie 7]],1+AF$3,FALSE)))</f>
        <v/>
      </c>
    </row>
    <row r="103" spans="1:32" ht="15" thickBot="1" x14ac:dyDescent="0.35">
      <c r="A103" s="25">
        <v>3</v>
      </c>
      <c r="B103" s="78" t="s">
        <v>33</v>
      </c>
      <c r="C103" s="52" t="str">
        <f>IF(ISNA(VLOOKUP(B103,Tableau3[],2,FALSE)),"X",VLOOKUP(B103,Tableau3[],2,FALSE))</f>
        <v>X</v>
      </c>
      <c r="D103" s="88" t="s">
        <v>42</v>
      </c>
      <c r="E103" s="58" t="str">
        <f>IF(ISNA(VLOOKUP(D103,Tableau3[],2,FALSE)),"X",VLOOKUP(D103,Tableau3[],2,FALSE))</f>
        <v>X</v>
      </c>
      <c r="F103" s="99" t="s">
        <v>46</v>
      </c>
      <c r="G103" s="55" t="str">
        <f>IF(ISNA(VLOOKUP(F103,Tableau3[],2,FALSE)),"X",VLOOKUP(F103,Tableau3[],2,FALSE))</f>
        <v>S</v>
      </c>
      <c r="H103" s="108" t="s">
        <v>47</v>
      </c>
      <c r="I103" s="26"/>
      <c r="J103" s="26"/>
      <c r="K103" s="118" t="s">
        <v>30</v>
      </c>
      <c r="L103" s="26"/>
      <c r="M103" s="125"/>
      <c r="N103" s="134"/>
      <c r="O103" s="145"/>
      <c r="P103" s="156"/>
      <c r="Q103" s="166">
        <v>8</v>
      </c>
      <c r="R103" s="174" t="s">
        <v>89</v>
      </c>
      <c r="S103" s="23"/>
      <c r="T103" s="191" t="s">
        <v>115</v>
      </c>
      <c r="U103" s="206"/>
      <c r="V103" t="str">
        <f>CONCATENATE(C103,E103,G103,I103,L103,S103)</f>
        <v>XXS</v>
      </c>
      <c r="W103" t="str">
        <f t="shared" si="2"/>
        <v>S</v>
      </c>
      <c r="X103" s="39" t="str">
        <f>IF(          ISNA(VLOOKUP(MID(W103,2,1),'Garanties par besoin'!$D$2:$F$18,2,FALSE)),
                           IF(ISNA(VLOOKUP(MID(W103,1,1),'Garanties par besoin'!$D$2:$F$18,2,FALSE)),
                            "",
                           VLOOKUP(MID(W103,1,1),'Garanties par besoin'!$D$2:$F$18,2,FALSE)),
                  VLOOKUP(MID(W103,2,1),'Garanties par besoin'!$D$2:$F$18,2,FALSE))</f>
        <v>Immatériel</v>
      </c>
      <c r="Y103" s="42" t="str">
        <f>IF(          ISNA(VLOOKUP(MID(W103,2,1),'Garanties par besoin'!$D$2:$F$18,3,FALSE)),
                           IF(ISNA(VLOOKUP(MID(W103,1,1),'Garanties par besoin'!$D$2:$F$18,3,FALSE)),
                            "",
                           VLOOKUP(MID(W103,1,1),'Garanties par besoin'!$D$2:$F$18,3,FALSE)),
                  VLOOKUP(MID(W103,2,1),'Garanties par besoin'!$D$2:$F$18,3,FALSE))</f>
        <v>Parts/Actions</v>
      </c>
      <c r="Z103" s="44" t="str">
        <f>IF(
                 ISNA(VLOOKUP($Y103,Tableau2[[Sous catégorie culture de la garantie]:[garantie 7]],1+Z$3,FALSE)),
                  "",
                 IF(VLOOKUP($Y103,Tableau2[[Sous catégorie culture de la garantie]:[garantie 7]],1+Z$3,FALSE)="","",
                      VLOOKUP($Y103,Tableau2[[Sous catégorie culture de la garantie]:[garantie 7]],1+Z$3,FALSE)))</f>
        <v>Caution adaptée</v>
      </c>
      <c r="AA103" s="41" t="str">
        <f>IF(
                 ISNA(VLOOKUP($Y103,Tableau2[[Sous catégorie culture de la garantie]:[garantie 7]],1+AA$3,FALSE)),
                  "",
                 IF(VLOOKUP($Y103,Tableau2[[Sous catégorie culture de la garantie]:[garantie 7]],1+AA$3,FALSE)="","",
                      VLOOKUP($Y103,Tableau2[[Sous catégorie culture de la garantie]:[garantie 7]],1+AA$3,FALSE)))</f>
        <v>Nantissement de Comptes de Titres</v>
      </c>
      <c r="AB103" s="44" t="str">
        <f>IF(
                 ISNA(VLOOKUP($Y103,Tableau2[[Sous catégorie culture de la garantie]:[garantie 7]],1+AB$3,FALSE)),
                  "",
                 IF(VLOOKUP($Y103,Tableau2[[Sous catégorie culture de la garantie]:[garantie 7]],1+AB$3,FALSE)="","",
                      VLOOKUP($Y103,Tableau2[[Sous catégorie culture de la garantie]:[garantie 7]],1+AB$3,FALSE)))</f>
        <v>France Active</v>
      </c>
      <c r="AC103" s="41" t="str">
        <f>IF(
                 ISNA(VLOOKUP($Y103,Tableau2[[Sous catégorie culture de la garantie]:[garantie 7]],1+AC$3,FALSE)),
                  "",
                 IF(VLOOKUP($Y103,Tableau2[[Sous catégorie culture de la garantie]:[garantie 7]],1+AC$3,FALSE)="","",
                      VLOOKUP($Y103,Tableau2[[Sous catégorie culture de la garantie]:[garantie 7]],1+AC$3,FALSE)))</f>
        <v>BPI</v>
      </c>
      <c r="AD103" s="44" t="str">
        <f>IF(
                 ISNA(VLOOKUP($Y103,Tableau2[[Sous catégorie culture de la garantie]:[garantie 7]],1+AD$3,FALSE)),
                  "",
                 IF(VLOOKUP($Y103,Tableau2[[Sous catégorie culture de la garantie]:[garantie 7]],1+AD$3,FALSE)="","",
                      VLOOKUP($Y103,Tableau2[[Sous catégorie culture de la garantie]:[garantie 7]],1+AD$3,FALSE)))</f>
        <v>SIAGI</v>
      </c>
      <c r="AE103" s="41" t="str">
        <f>IF(
                 ISNA(VLOOKUP($Y103,Tableau2[[Sous catégorie culture de la garantie]:[garantie 7]],1+AE$3,FALSE)),
                  "",
                 IF(VLOOKUP($Y103,Tableau2[[Sous catégorie culture de la garantie]:[garantie 7]],1+AE$3,FALSE)="","",
                      VLOOKUP($Y103,Tableau2[[Sous catégorie culture de la garantie]:[garantie 7]],1+AE$3,FALSE)))</f>
        <v/>
      </c>
      <c r="AF103" s="41" t="str">
        <f>IF(
                 ISNA(VLOOKUP($Y103,Tableau2[[Sous catégorie culture de la garantie]:[garantie 7]],1+AF$3,FALSE)),
                  "",
                 IF(VLOOKUP($Y103,Tableau2[[Sous catégorie culture de la garantie]:[garantie 7]],1+AF$3,FALSE)="","",
                      VLOOKUP($Y103,Tableau2[[Sous catégorie culture de la garantie]:[garantie 7]],1+AF$3,FALSE)))</f>
        <v/>
      </c>
    </row>
    <row r="104" spans="1:32" ht="15" thickBot="1" x14ac:dyDescent="0.35">
      <c r="A104" s="25">
        <v>3</v>
      </c>
      <c r="B104" s="78" t="s">
        <v>33</v>
      </c>
      <c r="C104" s="52" t="str">
        <f>IF(ISNA(VLOOKUP(B104,Tableau3[],2,FALSE)),"X",VLOOKUP(B104,Tableau3[],2,FALSE))</f>
        <v>X</v>
      </c>
      <c r="D104" s="88" t="s">
        <v>42</v>
      </c>
      <c r="E104" s="58" t="str">
        <f>IF(ISNA(VLOOKUP(D104,Tableau3[],2,FALSE)),"X",VLOOKUP(D104,Tableau3[],2,FALSE))</f>
        <v>X</v>
      </c>
      <c r="F104" s="99" t="s">
        <v>46</v>
      </c>
      <c r="G104" s="55" t="str">
        <f>IF(ISNA(VLOOKUP(F104,Tableau3[],2,FALSE)),"X",VLOOKUP(F104,Tableau3[],2,FALSE))</f>
        <v>S</v>
      </c>
      <c r="H104" s="108" t="s">
        <v>47</v>
      </c>
      <c r="I104" s="26"/>
      <c r="J104" s="26"/>
      <c r="K104" s="118" t="s">
        <v>30</v>
      </c>
      <c r="L104" s="26"/>
      <c r="M104" s="125"/>
      <c r="N104" s="134"/>
      <c r="O104" s="145"/>
      <c r="P104" s="156"/>
      <c r="Q104" s="166">
        <v>8</v>
      </c>
      <c r="R104" s="174" t="s">
        <v>90</v>
      </c>
      <c r="S104" s="23"/>
      <c r="T104" s="191" t="s">
        <v>115</v>
      </c>
      <c r="U104" s="206"/>
      <c r="V104" t="str">
        <f>CONCATENATE(C104,E104,G104,I104,L104,S104)</f>
        <v>XXS</v>
      </c>
      <c r="W104" t="str">
        <f t="shared" si="2"/>
        <v>S</v>
      </c>
      <c r="X104" s="39" t="str">
        <f>IF(          ISNA(VLOOKUP(MID(W104,2,1),'Garanties par besoin'!$D$2:$F$18,2,FALSE)),
                           IF(ISNA(VLOOKUP(MID(W104,1,1),'Garanties par besoin'!$D$2:$F$18,2,FALSE)),
                            "",
                           VLOOKUP(MID(W104,1,1),'Garanties par besoin'!$D$2:$F$18,2,FALSE)),
                  VLOOKUP(MID(W104,2,1),'Garanties par besoin'!$D$2:$F$18,2,FALSE))</f>
        <v>Immatériel</v>
      </c>
      <c r="Y104" s="42" t="str">
        <f>IF(          ISNA(VLOOKUP(MID(W104,2,1),'Garanties par besoin'!$D$2:$F$18,3,FALSE)),
                           IF(ISNA(VLOOKUP(MID(W104,1,1),'Garanties par besoin'!$D$2:$F$18,3,FALSE)),
                            "",
                           VLOOKUP(MID(W104,1,1),'Garanties par besoin'!$D$2:$F$18,3,FALSE)),
                  VLOOKUP(MID(W104,2,1),'Garanties par besoin'!$D$2:$F$18,3,FALSE))</f>
        <v>Parts/Actions</v>
      </c>
      <c r="Z104" s="44" t="str">
        <f>IF(
                 ISNA(VLOOKUP($Y104,Tableau2[[Sous catégorie culture de la garantie]:[garantie 7]],1+Z$3,FALSE)),
                  "",
                 IF(VLOOKUP($Y104,Tableau2[[Sous catégorie culture de la garantie]:[garantie 7]],1+Z$3,FALSE)="","",
                      VLOOKUP($Y104,Tableau2[[Sous catégorie culture de la garantie]:[garantie 7]],1+Z$3,FALSE)))</f>
        <v>Caution adaptée</v>
      </c>
      <c r="AA104" s="41" t="str">
        <f>IF(
                 ISNA(VLOOKUP($Y104,Tableau2[[Sous catégorie culture de la garantie]:[garantie 7]],1+AA$3,FALSE)),
                  "",
                 IF(VLOOKUP($Y104,Tableau2[[Sous catégorie culture de la garantie]:[garantie 7]],1+AA$3,FALSE)="","",
                      VLOOKUP($Y104,Tableau2[[Sous catégorie culture de la garantie]:[garantie 7]],1+AA$3,FALSE)))</f>
        <v>Nantissement de Comptes de Titres</v>
      </c>
      <c r="AB104" s="44" t="str">
        <f>IF(
                 ISNA(VLOOKUP($Y104,Tableau2[[Sous catégorie culture de la garantie]:[garantie 7]],1+AB$3,FALSE)),
                  "",
                 IF(VLOOKUP($Y104,Tableau2[[Sous catégorie culture de la garantie]:[garantie 7]],1+AB$3,FALSE)="","",
                      VLOOKUP($Y104,Tableau2[[Sous catégorie culture de la garantie]:[garantie 7]],1+AB$3,FALSE)))</f>
        <v>France Active</v>
      </c>
      <c r="AC104" s="41" t="str">
        <f>IF(
                 ISNA(VLOOKUP($Y104,Tableau2[[Sous catégorie culture de la garantie]:[garantie 7]],1+AC$3,FALSE)),
                  "",
                 IF(VLOOKUP($Y104,Tableau2[[Sous catégorie culture de la garantie]:[garantie 7]],1+AC$3,FALSE)="","",
                      VLOOKUP($Y104,Tableau2[[Sous catégorie culture de la garantie]:[garantie 7]],1+AC$3,FALSE)))</f>
        <v>BPI</v>
      </c>
      <c r="AD104" s="44" t="str">
        <f>IF(
                 ISNA(VLOOKUP($Y104,Tableau2[[Sous catégorie culture de la garantie]:[garantie 7]],1+AD$3,FALSE)),
                  "",
                 IF(VLOOKUP($Y104,Tableau2[[Sous catégorie culture de la garantie]:[garantie 7]],1+AD$3,FALSE)="","",
                      VLOOKUP($Y104,Tableau2[[Sous catégorie culture de la garantie]:[garantie 7]],1+AD$3,FALSE)))</f>
        <v>SIAGI</v>
      </c>
      <c r="AE104" s="41" t="str">
        <f>IF(
                 ISNA(VLOOKUP($Y104,Tableau2[[Sous catégorie culture de la garantie]:[garantie 7]],1+AE$3,FALSE)),
                  "",
                 IF(VLOOKUP($Y104,Tableau2[[Sous catégorie culture de la garantie]:[garantie 7]],1+AE$3,FALSE)="","",
                      VLOOKUP($Y104,Tableau2[[Sous catégorie culture de la garantie]:[garantie 7]],1+AE$3,FALSE)))</f>
        <v/>
      </c>
      <c r="AF104" s="41" t="str">
        <f>IF(
                 ISNA(VLOOKUP($Y104,Tableau2[[Sous catégorie culture de la garantie]:[garantie 7]],1+AF$3,FALSE)),
                  "",
                 IF(VLOOKUP($Y104,Tableau2[[Sous catégorie culture de la garantie]:[garantie 7]],1+AF$3,FALSE)="","",
                      VLOOKUP($Y104,Tableau2[[Sous catégorie culture de la garantie]:[garantie 7]],1+AF$3,FALSE)))</f>
        <v/>
      </c>
    </row>
    <row r="105" spans="1:32" ht="15" thickBot="1" x14ac:dyDescent="0.35">
      <c r="A105" s="25">
        <v>3</v>
      </c>
      <c r="B105" s="78" t="s">
        <v>33</v>
      </c>
      <c r="C105" s="52" t="str">
        <f>IF(ISNA(VLOOKUP(B105,Tableau3[],2,FALSE)),"X",VLOOKUP(B105,Tableau3[],2,FALSE))</f>
        <v>X</v>
      </c>
      <c r="D105" s="88" t="s">
        <v>42</v>
      </c>
      <c r="E105" s="58" t="str">
        <f>IF(ISNA(VLOOKUP(D105,Tableau3[],2,FALSE)),"X",VLOOKUP(D105,Tableau3[],2,FALSE))</f>
        <v>X</v>
      </c>
      <c r="F105" s="99" t="s">
        <v>46</v>
      </c>
      <c r="G105" s="55" t="str">
        <f>IF(ISNA(VLOOKUP(F105,Tableau3[],2,FALSE)),"X",VLOOKUP(F105,Tableau3[],2,FALSE))</f>
        <v>S</v>
      </c>
      <c r="H105" s="108" t="s">
        <v>47</v>
      </c>
      <c r="I105" s="26"/>
      <c r="J105" s="26"/>
      <c r="K105" s="118" t="s">
        <v>30</v>
      </c>
      <c r="L105" s="26"/>
      <c r="M105" s="125"/>
      <c r="N105" s="134"/>
      <c r="O105" s="145"/>
      <c r="P105" s="156"/>
      <c r="Q105" s="166">
        <v>8</v>
      </c>
      <c r="R105" s="174" t="s">
        <v>91</v>
      </c>
      <c r="S105" s="23"/>
      <c r="T105" s="191" t="s">
        <v>115</v>
      </c>
      <c r="U105" s="206"/>
      <c r="V105" t="str">
        <f>CONCATENATE(C105,E105,G105,I105,L105,S105)</f>
        <v>XXS</v>
      </c>
      <c r="W105" t="str">
        <f t="shared" si="2"/>
        <v>S</v>
      </c>
      <c r="X105" s="39" t="str">
        <f>IF(          ISNA(VLOOKUP(MID(W105,2,1),'Garanties par besoin'!$D$2:$F$18,2,FALSE)),
                           IF(ISNA(VLOOKUP(MID(W105,1,1),'Garanties par besoin'!$D$2:$F$18,2,FALSE)),
                            "",
                           VLOOKUP(MID(W105,1,1),'Garanties par besoin'!$D$2:$F$18,2,FALSE)),
                  VLOOKUP(MID(W105,2,1),'Garanties par besoin'!$D$2:$F$18,2,FALSE))</f>
        <v>Immatériel</v>
      </c>
      <c r="Y105" s="42" t="str">
        <f>IF(          ISNA(VLOOKUP(MID(W105,2,1),'Garanties par besoin'!$D$2:$F$18,3,FALSE)),
                           IF(ISNA(VLOOKUP(MID(W105,1,1),'Garanties par besoin'!$D$2:$F$18,3,FALSE)),
                            "",
                           VLOOKUP(MID(W105,1,1),'Garanties par besoin'!$D$2:$F$18,3,FALSE)),
                  VLOOKUP(MID(W105,2,1),'Garanties par besoin'!$D$2:$F$18,3,FALSE))</f>
        <v>Parts/Actions</v>
      </c>
      <c r="Z105" s="44" t="str">
        <f>IF(
                 ISNA(VLOOKUP($Y105,Tableau2[[Sous catégorie culture de la garantie]:[garantie 7]],1+Z$3,FALSE)),
                  "",
                 IF(VLOOKUP($Y105,Tableau2[[Sous catégorie culture de la garantie]:[garantie 7]],1+Z$3,FALSE)="","",
                      VLOOKUP($Y105,Tableau2[[Sous catégorie culture de la garantie]:[garantie 7]],1+Z$3,FALSE)))</f>
        <v>Caution adaptée</v>
      </c>
      <c r="AA105" s="41" t="str">
        <f>IF(
                 ISNA(VLOOKUP($Y105,Tableau2[[Sous catégorie culture de la garantie]:[garantie 7]],1+AA$3,FALSE)),
                  "",
                 IF(VLOOKUP($Y105,Tableau2[[Sous catégorie culture de la garantie]:[garantie 7]],1+AA$3,FALSE)="","",
                      VLOOKUP($Y105,Tableau2[[Sous catégorie culture de la garantie]:[garantie 7]],1+AA$3,FALSE)))</f>
        <v>Nantissement de Comptes de Titres</v>
      </c>
      <c r="AB105" s="44" t="str">
        <f>IF(
                 ISNA(VLOOKUP($Y105,Tableau2[[Sous catégorie culture de la garantie]:[garantie 7]],1+AB$3,FALSE)),
                  "",
                 IF(VLOOKUP($Y105,Tableau2[[Sous catégorie culture de la garantie]:[garantie 7]],1+AB$3,FALSE)="","",
                      VLOOKUP($Y105,Tableau2[[Sous catégorie culture de la garantie]:[garantie 7]],1+AB$3,FALSE)))</f>
        <v>France Active</v>
      </c>
      <c r="AC105" s="41" t="str">
        <f>IF(
                 ISNA(VLOOKUP($Y105,Tableau2[[Sous catégorie culture de la garantie]:[garantie 7]],1+AC$3,FALSE)),
                  "",
                 IF(VLOOKUP($Y105,Tableau2[[Sous catégorie culture de la garantie]:[garantie 7]],1+AC$3,FALSE)="","",
                      VLOOKUP($Y105,Tableau2[[Sous catégorie culture de la garantie]:[garantie 7]],1+AC$3,FALSE)))</f>
        <v>BPI</v>
      </c>
      <c r="AD105" s="44" t="str">
        <f>IF(
                 ISNA(VLOOKUP($Y105,Tableau2[[Sous catégorie culture de la garantie]:[garantie 7]],1+AD$3,FALSE)),
                  "",
                 IF(VLOOKUP($Y105,Tableau2[[Sous catégorie culture de la garantie]:[garantie 7]],1+AD$3,FALSE)="","",
                      VLOOKUP($Y105,Tableau2[[Sous catégorie culture de la garantie]:[garantie 7]],1+AD$3,FALSE)))</f>
        <v>SIAGI</v>
      </c>
      <c r="AE105" s="41" t="str">
        <f>IF(
                 ISNA(VLOOKUP($Y105,Tableau2[[Sous catégorie culture de la garantie]:[garantie 7]],1+AE$3,FALSE)),
                  "",
                 IF(VLOOKUP($Y105,Tableau2[[Sous catégorie culture de la garantie]:[garantie 7]],1+AE$3,FALSE)="","",
                      VLOOKUP($Y105,Tableau2[[Sous catégorie culture de la garantie]:[garantie 7]],1+AE$3,FALSE)))</f>
        <v/>
      </c>
      <c r="AF105" s="41" t="str">
        <f>IF(
                 ISNA(VLOOKUP($Y105,Tableau2[[Sous catégorie culture de la garantie]:[garantie 7]],1+AF$3,FALSE)),
                  "",
                 IF(VLOOKUP($Y105,Tableau2[[Sous catégorie culture de la garantie]:[garantie 7]],1+AF$3,FALSE)="","",
                      VLOOKUP($Y105,Tableau2[[Sous catégorie culture de la garantie]:[garantie 7]],1+AF$3,FALSE)))</f>
        <v/>
      </c>
    </row>
    <row r="106" spans="1:32" ht="15" thickBot="1" x14ac:dyDescent="0.35">
      <c r="A106" s="25">
        <v>3</v>
      </c>
      <c r="B106" s="78" t="s">
        <v>33</v>
      </c>
      <c r="C106" s="52" t="str">
        <f>IF(ISNA(VLOOKUP(B106,Tableau3[],2,FALSE)),"X",VLOOKUP(B106,Tableau3[],2,FALSE))</f>
        <v>X</v>
      </c>
      <c r="D106" s="88" t="s">
        <v>42</v>
      </c>
      <c r="E106" s="58" t="str">
        <f>IF(ISNA(VLOOKUP(D106,Tableau3[],2,FALSE)),"X",VLOOKUP(D106,Tableau3[],2,FALSE))</f>
        <v>X</v>
      </c>
      <c r="F106" s="99" t="s">
        <v>46</v>
      </c>
      <c r="G106" s="55" t="str">
        <f>IF(ISNA(VLOOKUP(F106,Tableau3[],2,FALSE)),"X",VLOOKUP(F106,Tableau3[],2,FALSE))</f>
        <v>S</v>
      </c>
      <c r="H106" s="108" t="s">
        <v>47</v>
      </c>
      <c r="I106" s="26"/>
      <c r="J106" s="26"/>
      <c r="K106" s="118" t="s">
        <v>30</v>
      </c>
      <c r="L106" s="26"/>
      <c r="M106" s="125"/>
      <c r="N106" s="134"/>
      <c r="O106" s="145"/>
      <c r="P106" s="156"/>
      <c r="Q106" s="166">
        <v>8</v>
      </c>
      <c r="R106" s="171" t="s">
        <v>105</v>
      </c>
      <c r="S106" s="17"/>
      <c r="T106" s="191" t="s">
        <v>115</v>
      </c>
      <c r="U106" s="211"/>
      <c r="V106" t="str">
        <f>CONCATENATE(C106,E106,G106,I106,L106,S106)</f>
        <v>XXS</v>
      </c>
      <c r="W106" t="str">
        <f t="shared" si="2"/>
        <v>S</v>
      </c>
      <c r="X106" s="39" t="str">
        <f>IF(          ISNA(VLOOKUP(MID(W106,2,1),'Garanties par besoin'!$D$2:$F$18,2,FALSE)),
                           IF(ISNA(VLOOKUP(MID(W106,1,1),'Garanties par besoin'!$D$2:$F$18,2,FALSE)),
                            "",
                           VLOOKUP(MID(W106,1,1),'Garanties par besoin'!$D$2:$F$18,2,FALSE)),
                  VLOOKUP(MID(W106,2,1),'Garanties par besoin'!$D$2:$F$18,2,FALSE))</f>
        <v>Immatériel</v>
      </c>
      <c r="Y106" s="42" t="str">
        <f>IF(          ISNA(VLOOKUP(MID(W106,2,1),'Garanties par besoin'!$D$2:$F$18,3,FALSE)),
                           IF(ISNA(VLOOKUP(MID(W106,1,1),'Garanties par besoin'!$D$2:$F$18,3,FALSE)),
                            "",
                           VLOOKUP(MID(W106,1,1),'Garanties par besoin'!$D$2:$F$18,3,FALSE)),
                  VLOOKUP(MID(W106,2,1),'Garanties par besoin'!$D$2:$F$18,3,FALSE))</f>
        <v>Parts/Actions</v>
      </c>
      <c r="Z106" s="44" t="str">
        <f>IF(
                 ISNA(VLOOKUP($Y106,Tableau2[[Sous catégorie culture de la garantie]:[garantie 7]],1+Z$3,FALSE)),
                  "",
                 IF(VLOOKUP($Y106,Tableau2[[Sous catégorie culture de la garantie]:[garantie 7]],1+Z$3,FALSE)="","",
                      VLOOKUP($Y106,Tableau2[[Sous catégorie culture de la garantie]:[garantie 7]],1+Z$3,FALSE)))</f>
        <v>Caution adaptée</v>
      </c>
      <c r="AA106" s="41" t="str">
        <f>IF(
                 ISNA(VLOOKUP($Y106,Tableau2[[Sous catégorie culture de la garantie]:[garantie 7]],1+AA$3,FALSE)),
                  "",
                 IF(VLOOKUP($Y106,Tableau2[[Sous catégorie culture de la garantie]:[garantie 7]],1+AA$3,FALSE)="","",
                      VLOOKUP($Y106,Tableau2[[Sous catégorie culture de la garantie]:[garantie 7]],1+AA$3,FALSE)))</f>
        <v>Nantissement de Comptes de Titres</v>
      </c>
      <c r="AB106" s="44" t="str">
        <f>IF(
                 ISNA(VLOOKUP($Y106,Tableau2[[Sous catégorie culture de la garantie]:[garantie 7]],1+AB$3,FALSE)),
                  "",
                 IF(VLOOKUP($Y106,Tableau2[[Sous catégorie culture de la garantie]:[garantie 7]],1+AB$3,FALSE)="","",
                      VLOOKUP($Y106,Tableau2[[Sous catégorie culture de la garantie]:[garantie 7]],1+AB$3,FALSE)))</f>
        <v>France Active</v>
      </c>
      <c r="AC106" s="41" t="str">
        <f>IF(
                 ISNA(VLOOKUP($Y106,Tableau2[[Sous catégorie culture de la garantie]:[garantie 7]],1+AC$3,FALSE)),
                  "",
                 IF(VLOOKUP($Y106,Tableau2[[Sous catégorie culture de la garantie]:[garantie 7]],1+AC$3,FALSE)="","",
                      VLOOKUP($Y106,Tableau2[[Sous catégorie culture de la garantie]:[garantie 7]],1+AC$3,FALSE)))</f>
        <v>BPI</v>
      </c>
      <c r="AD106" s="44" t="str">
        <f>IF(
                 ISNA(VLOOKUP($Y106,Tableau2[[Sous catégorie culture de la garantie]:[garantie 7]],1+AD$3,FALSE)),
                  "",
                 IF(VLOOKUP($Y106,Tableau2[[Sous catégorie culture de la garantie]:[garantie 7]],1+AD$3,FALSE)="","",
                      VLOOKUP($Y106,Tableau2[[Sous catégorie culture de la garantie]:[garantie 7]],1+AD$3,FALSE)))</f>
        <v>SIAGI</v>
      </c>
      <c r="AE106" s="41" t="str">
        <f>IF(
                 ISNA(VLOOKUP($Y106,Tableau2[[Sous catégorie culture de la garantie]:[garantie 7]],1+AE$3,FALSE)),
                  "",
                 IF(VLOOKUP($Y106,Tableau2[[Sous catégorie culture de la garantie]:[garantie 7]],1+AE$3,FALSE)="","",
                      VLOOKUP($Y106,Tableau2[[Sous catégorie culture de la garantie]:[garantie 7]],1+AE$3,FALSE)))</f>
        <v/>
      </c>
      <c r="AF106" s="41" t="str">
        <f>IF(
                 ISNA(VLOOKUP($Y106,Tableau2[[Sous catégorie culture de la garantie]:[garantie 7]],1+AF$3,FALSE)),
                  "",
                 IF(VLOOKUP($Y106,Tableau2[[Sous catégorie culture de la garantie]:[garantie 7]],1+AF$3,FALSE)="","",
                      VLOOKUP($Y106,Tableau2[[Sous catégorie culture de la garantie]:[garantie 7]],1+AF$3,FALSE)))</f>
        <v/>
      </c>
    </row>
    <row r="107" spans="1:32" ht="15" thickBot="1" x14ac:dyDescent="0.35">
      <c r="A107" s="25">
        <v>3</v>
      </c>
      <c r="B107" s="78" t="s">
        <v>33</v>
      </c>
      <c r="C107" s="52" t="str">
        <f>IF(ISNA(VLOOKUP(B107,Tableau3[],2,FALSE)),"X",VLOOKUP(B107,Tableau3[],2,FALSE))</f>
        <v>X</v>
      </c>
      <c r="D107" s="88" t="s">
        <v>42</v>
      </c>
      <c r="E107" s="58" t="str">
        <f>IF(ISNA(VLOOKUP(D107,Tableau3[],2,FALSE)),"X",VLOOKUP(D107,Tableau3[],2,FALSE))</f>
        <v>X</v>
      </c>
      <c r="F107" s="99" t="s">
        <v>46</v>
      </c>
      <c r="G107" s="55" t="str">
        <f>IF(ISNA(VLOOKUP(F107,Tableau3[],2,FALSE)),"X",VLOOKUP(F107,Tableau3[],2,FALSE))</f>
        <v>S</v>
      </c>
      <c r="H107" s="108" t="s">
        <v>47</v>
      </c>
      <c r="I107" s="26"/>
      <c r="J107" s="26"/>
      <c r="K107" s="118" t="s">
        <v>30</v>
      </c>
      <c r="L107" s="26"/>
      <c r="M107" s="125"/>
      <c r="N107" s="134"/>
      <c r="O107" s="145"/>
      <c r="P107" s="156"/>
      <c r="Q107" s="166">
        <v>8</v>
      </c>
      <c r="R107" s="171" t="s">
        <v>98</v>
      </c>
      <c r="S107" s="17"/>
      <c r="T107" s="191" t="s">
        <v>115</v>
      </c>
      <c r="U107" s="206"/>
      <c r="V107" t="str">
        <f>CONCATENATE(C107,E107,G107,I107,L107,S107)</f>
        <v>XXS</v>
      </c>
      <c r="W107" t="str">
        <f t="shared" si="2"/>
        <v>S</v>
      </c>
      <c r="X107" s="39" t="str">
        <f>IF(          ISNA(VLOOKUP(MID(W107,2,1),'Garanties par besoin'!$D$2:$F$18,2,FALSE)),
                           IF(ISNA(VLOOKUP(MID(W107,1,1),'Garanties par besoin'!$D$2:$F$18,2,FALSE)),
                            "",
                           VLOOKUP(MID(W107,1,1),'Garanties par besoin'!$D$2:$F$18,2,FALSE)),
                  VLOOKUP(MID(W107,2,1),'Garanties par besoin'!$D$2:$F$18,2,FALSE))</f>
        <v>Immatériel</v>
      </c>
      <c r="Y107" s="42" t="str">
        <f>IF(          ISNA(VLOOKUP(MID(W107,2,1),'Garanties par besoin'!$D$2:$F$18,3,FALSE)),
                           IF(ISNA(VLOOKUP(MID(W107,1,1),'Garanties par besoin'!$D$2:$F$18,3,FALSE)),
                            "",
                           VLOOKUP(MID(W107,1,1),'Garanties par besoin'!$D$2:$F$18,3,FALSE)),
                  VLOOKUP(MID(W107,2,1),'Garanties par besoin'!$D$2:$F$18,3,FALSE))</f>
        <v>Parts/Actions</v>
      </c>
      <c r="Z107" s="44" t="str">
        <f>IF(
                 ISNA(VLOOKUP($Y107,Tableau2[[Sous catégorie culture de la garantie]:[garantie 7]],1+Z$3,FALSE)),
                  "",
                 IF(VLOOKUP($Y107,Tableau2[[Sous catégorie culture de la garantie]:[garantie 7]],1+Z$3,FALSE)="","",
                      VLOOKUP($Y107,Tableau2[[Sous catégorie culture de la garantie]:[garantie 7]],1+Z$3,FALSE)))</f>
        <v>Caution adaptée</v>
      </c>
      <c r="AA107" s="41" t="str">
        <f>IF(
                 ISNA(VLOOKUP($Y107,Tableau2[[Sous catégorie culture de la garantie]:[garantie 7]],1+AA$3,FALSE)),
                  "",
                 IF(VLOOKUP($Y107,Tableau2[[Sous catégorie culture de la garantie]:[garantie 7]],1+AA$3,FALSE)="","",
                      VLOOKUP($Y107,Tableau2[[Sous catégorie culture de la garantie]:[garantie 7]],1+AA$3,FALSE)))</f>
        <v>Nantissement de Comptes de Titres</v>
      </c>
      <c r="AB107" s="44" t="str">
        <f>IF(
                 ISNA(VLOOKUP($Y107,Tableau2[[Sous catégorie culture de la garantie]:[garantie 7]],1+AB$3,FALSE)),
                  "",
                 IF(VLOOKUP($Y107,Tableau2[[Sous catégorie culture de la garantie]:[garantie 7]],1+AB$3,FALSE)="","",
                      VLOOKUP($Y107,Tableau2[[Sous catégorie culture de la garantie]:[garantie 7]],1+AB$3,FALSE)))</f>
        <v>France Active</v>
      </c>
      <c r="AC107" s="41" t="str">
        <f>IF(
                 ISNA(VLOOKUP($Y107,Tableau2[[Sous catégorie culture de la garantie]:[garantie 7]],1+AC$3,FALSE)),
                  "",
                 IF(VLOOKUP($Y107,Tableau2[[Sous catégorie culture de la garantie]:[garantie 7]],1+AC$3,FALSE)="","",
                      VLOOKUP($Y107,Tableau2[[Sous catégorie culture de la garantie]:[garantie 7]],1+AC$3,FALSE)))</f>
        <v>BPI</v>
      </c>
      <c r="AD107" s="44" t="str">
        <f>IF(
                 ISNA(VLOOKUP($Y107,Tableau2[[Sous catégorie culture de la garantie]:[garantie 7]],1+AD$3,FALSE)),
                  "",
                 IF(VLOOKUP($Y107,Tableau2[[Sous catégorie culture de la garantie]:[garantie 7]],1+AD$3,FALSE)="","",
                      VLOOKUP($Y107,Tableau2[[Sous catégorie culture de la garantie]:[garantie 7]],1+AD$3,FALSE)))</f>
        <v>SIAGI</v>
      </c>
      <c r="AE107" s="41" t="str">
        <f>IF(
                 ISNA(VLOOKUP($Y107,Tableau2[[Sous catégorie culture de la garantie]:[garantie 7]],1+AE$3,FALSE)),
                  "",
                 IF(VLOOKUP($Y107,Tableau2[[Sous catégorie culture de la garantie]:[garantie 7]],1+AE$3,FALSE)="","",
                      VLOOKUP($Y107,Tableau2[[Sous catégorie culture de la garantie]:[garantie 7]],1+AE$3,FALSE)))</f>
        <v/>
      </c>
      <c r="AF107" s="41" t="str">
        <f>IF(
                 ISNA(VLOOKUP($Y107,Tableau2[[Sous catégorie culture de la garantie]:[garantie 7]],1+AF$3,FALSE)),
                  "",
                 IF(VLOOKUP($Y107,Tableau2[[Sous catégorie culture de la garantie]:[garantie 7]],1+AF$3,FALSE)="","",
                      VLOOKUP($Y107,Tableau2[[Sous catégorie culture de la garantie]:[garantie 7]],1+AF$3,FALSE)))</f>
        <v/>
      </c>
    </row>
    <row r="108" spans="1:32" ht="15" thickBot="1" x14ac:dyDescent="0.35">
      <c r="A108" s="14">
        <v>3</v>
      </c>
      <c r="B108" s="76" t="s">
        <v>33</v>
      </c>
      <c r="C108" s="52" t="str">
        <f>IF(ISNA(VLOOKUP(B108,Tableau3[],2,FALSE)),"X",VLOOKUP(B108,Tableau3[],2,FALSE))</f>
        <v>X</v>
      </c>
      <c r="D108" s="85" t="s">
        <v>42</v>
      </c>
      <c r="E108" s="56" t="str">
        <f>IF(ISNA(VLOOKUP(D108,Tableau3[],2,FALSE)),"X",VLOOKUP(D108,Tableau3[],2,FALSE))</f>
        <v>X</v>
      </c>
      <c r="F108" s="96" t="s">
        <v>46</v>
      </c>
      <c r="G108" s="55" t="str">
        <f>IF(ISNA(VLOOKUP(F108,Tableau3[],2,FALSE)),"X",VLOOKUP(F108,Tableau3[],2,FALSE))</f>
        <v>S</v>
      </c>
      <c r="H108" s="105" t="s">
        <v>47</v>
      </c>
      <c r="I108" s="16"/>
      <c r="J108" s="16"/>
      <c r="K108" s="114" t="s">
        <v>67</v>
      </c>
      <c r="L108" s="16"/>
      <c r="M108" s="123"/>
      <c r="N108" s="130"/>
      <c r="O108" s="141"/>
      <c r="P108" s="151"/>
      <c r="Q108" s="162">
        <v>8</v>
      </c>
      <c r="R108" s="174" t="s">
        <v>36</v>
      </c>
      <c r="S108" s="23"/>
      <c r="T108" s="185"/>
      <c r="U108" s="211"/>
      <c r="V108" t="str">
        <f>CONCATENATE(C108,E108,G108,I108,L108,S108)</f>
        <v>XXS</v>
      </c>
      <c r="W108" t="str">
        <f t="shared" si="2"/>
        <v>S</v>
      </c>
      <c r="X108" s="39" t="str">
        <f>IF(          ISNA(VLOOKUP(MID(W108,2,1),'Garanties par besoin'!$D$2:$F$18,2,FALSE)),
                           IF(ISNA(VLOOKUP(MID(W108,1,1),'Garanties par besoin'!$D$2:$F$18,2,FALSE)),
                            "",
                           VLOOKUP(MID(W108,1,1),'Garanties par besoin'!$D$2:$F$18,2,FALSE)),
                  VLOOKUP(MID(W108,2,1),'Garanties par besoin'!$D$2:$F$18,2,FALSE))</f>
        <v>Immatériel</v>
      </c>
      <c r="Y108" s="42" t="str">
        <f>IF(          ISNA(VLOOKUP(MID(W108,2,1),'Garanties par besoin'!$D$2:$F$18,3,FALSE)),
                           IF(ISNA(VLOOKUP(MID(W108,1,1),'Garanties par besoin'!$D$2:$F$18,3,FALSE)),
                            "",
                           VLOOKUP(MID(W108,1,1),'Garanties par besoin'!$D$2:$F$18,3,FALSE)),
                  VLOOKUP(MID(W108,2,1),'Garanties par besoin'!$D$2:$F$18,3,FALSE))</f>
        <v>Parts/Actions</v>
      </c>
      <c r="Z108" s="44" t="str">
        <f>IF(
                 ISNA(VLOOKUP($Y108,Tableau2[[Sous catégorie culture de la garantie]:[garantie 7]],1+Z$3,FALSE)),
                  "",
                 IF(VLOOKUP($Y108,Tableau2[[Sous catégorie culture de la garantie]:[garantie 7]],1+Z$3,FALSE)="","",
                      VLOOKUP($Y108,Tableau2[[Sous catégorie culture de la garantie]:[garantie 7]],1+Z$3,FALSE)))</f>
        <v>Caution adaptée</v>
      </c>
      <c r="AA108" s="41" t="str">
        <f>IF(
                 ISNA(VLOOKUP($Y108,Tableau2[[Sous catégorie culture de la garantie]:[garantie 7]],1+AA$3,FALSE)),
                  "",
                 IF(VLOOKUP($Y108,Tableau2[[Sous catégorie culture de la garantie]:[garantie 7]],1+AA$3,FALSE)="","",
                      VLOOKUP($Y108,Tableau2[[Sous catégorie culture de la garantie]:[garantie 7]],1+AA$3,FALSE)))</f>
        <v>Nantissement de Comptes de Titres</v>
      </c>
      <c r="AB108" s="44" t="str">
        <f>IF(
                 ISNA(VLOOKUP($Y108,Tableau2[[Sous catégorie culture de la garantie]:[garantie 7]],1+AB$3,FALSE)),
                  "",
                 IF(VLOOKUP($Y108,Tableau2[[Sous catégorie culture de la garantie]:[garantie 7]],1+AB$3,FALSE)="","",
                      VLOOKUP($Y108,Tableau2[[Sous catégorie culture de la garantie]:[garantie 7]],1+AB$3,FALSE)))</f>
        <v>France Active</v>
      </c>
      <c r="AC108" s="41" t="str">
        <f>IF(
                 ISNA(VLOOKUP($Y108,Tableau2[[Sous catégorie culture de la garantie]:[garantie 7]],1+AC$3,FALSE)),
                  "",
                 IF(VLOOKUP($Y108,Tableau2[[Sous catégorie culture de la garantie]:[garantie 7]],1+AC$3,FALSE)="","",
                      VLOOKUP($Y108,Tableau2[[Sous catégorie culture de la garantie]:[garantie 7]],1+AC$3,FALSE)))</f>
        <v>BPI</v>
      </c>
      <c r="AD108" s="44" t="str">
        <f>IF(
                 ISNA(VLOOKUP($Y108,Tableau2[[Sous catégorie culture de la garantie]:[garantie 7]],1+AD$3,FALSE)),
                  "",
                 IF(VLOOKUP($Y108,Tableau2[[Sous catégorie culture de la garantie]:[garantie 7]],1+AD$3,FALSE)="","",
                      VLOOKUP($Y108,Tableau2[[Sous catégorie culture de la garantie]:[garantie 7]],1+AD$3,FALSE)))</f>
        <v>SIAGI</v>
      </c>
      <c r="AE108" s="41" t="str">
        <f>IF(
                 ISNA(VLOOKUP($Y108,Tableau2[[Sous catégorie culture de la garantie]:[garantie 7]],1+AE$3,FALSE)),
                  "",
                 IF(VLOOKUP($Y108,Tableau2[[Sous catégorie culture de la garantie]:[garantie 7]],1+AE$3,FALSE)="","",
                      VLOOKUP($Y108,Tableau2[[Sous catégorie culture de la garantie]:[garantie 7]],1+AE$3,FALSE)))</f>
        <v/>
      </c>
      <c r="AF108" s="41" t="str">
        <f>IF(
                 ISNA(VLOOKUP($Y108,Tableau2[[Sous catégorie culture de la garantie]:[garantie 7]],1+AF$3,FALSE)),
                  "",
                 IF(VLOOKUP($Y108,Tableau2[[Sous catégorie culture de la garantie]:[garantie 7]],1+AF$3,FALSE)="","",
                      VLOOKUP($Y108,Tableau2[[Sous catégorie culture de la garantie]:[garantie 7]],1+AF$3,FALSE)))</f>
        <v/>
      </c>
    </row>
    <row r="109" spans="1:32" ht="15" thickBot="1" x14ac:dyDescent="0.35">
      <c r="A109" s="14">
        <v>3</v>
      </c>
      <c r="B109" s="76" t="s">
        <v>33</v>
      </c>
      <c r="C109" s="52" t="str">
        <f>IF(ISNA(VLOOKUP(B109,Tableau3[],2,FALSE)),"X",VLOOKUP(B109,Tableau3[],2,FALSE))</f>
        <v>X</v>
      </c>
      <c r="D109" s="85" t="s">
        <v>42</v>
      </c>
      <c r="E109" s="56" t="str">
        <f>IF(ISNA(VLOOKUP(D109,Tableau3[],2,FALSE)),"X",VLOOKUP(D109,Tableau3[],2,FALSE))</f>
        <v>X</v>
      </c>
      <c r="F109" s="96" t="s">
        <v>46</v>
      </c>
      <c r="G109" s="55" t="str">
        <f>IF(ISNA(VLOOKUP(F109,Tableau3[],2,FALSE)),"X",VLOOKUP(F109,Tableau3[],2,FALSE))</f>
        <v>S</v>
      </c>
      <c r="H109" s="105" t="s">
        <v>47</v>
      </c>
      <c r="I109" s="16"/>
      <c r="J109" s="16"/>
      <c r="K109" s="114" t="s">
        <v>67</v>
      </c>
      <c r="L109" s="16"/>
      <c r="M109" s="123"/>
      <c r="N109" s="130"/>
      <c r="O109" s="141"/>
      <c r="P109" s="151"/>
      <c r="Q109" s="162">
        <v>8</v>
      </c>
      <c r="R109" s="174" t="s">
        <v>87</v>
      </c>
      <c r="S109" s="23"/>
      <c r="T109" s="185"/>
      <c r="U109" s="211"/>
      <c r="V109" t="str">
        <f>CONCATENATE(C109,E109,G109,I109,L109,S109)</f>
        <v>XXS</v>
      </c>
      <c r="W109" t="str">
        <f t="shared" si="2"/>
        <v>S</v>
      </c>
      <c r="X109" s="39" t="str">
        <f>IF(          ISNA(VLOOKUP(MID(W109,2,1),'Garanties par besoin'!$D$2:$F$18,2,FALSE)),
                           IF(ISNA(VLOOKUP(MID(W109,1,1),'Garanties par besoin'!$D$2:$F$18,2,FALSE)),
                            "",
                           VLOOKUP(MID(W109,1,1),'Garanties par besoin'!$D$2:$F$18,2,FALSE)),
                  VLOOKUP(MID(W109,2,1),'Garanties par besoin'!$D$2:$F$18,2,FALSE))</f>
        <v>Immatériel</v>
      </c>
      <c r="Y109" s="42" t="str">
        <f>IF(          ISNA(VLOOKUP(MID(W109,2,1),'Garanties par besoin'!$D$2:$F$18,3,FALSE)),
                           IF(ISNA(VLOOKUP(MID(W109,1,1),'Garanties par besoin'!$D$2:$F$18,3,FALSE)),
                            "",
                           VLOOKUP(MID(W109,1,1),'Garanties par besoin'!$D$2:$F$18,3,FALSE)),
                  VLOOKUP(MID(W109,2,1),'Garanties par besoin'!$D$2:$F$18,3,FALSE))</f>
        <v>Parts/Actions</v>
      </c>
      <c r="Z109" s="44" t="str">
        <f>IF(
                 ISNA(VLOOKUP($Y109,Tableau2[[Sous catégorie culture de la garantie]:[garantie 7]],1+Z$3,FALSE)),
                  "",
                 IF(VLOOKUP($Y109,Tableau2[[Sous catégorie culture de la garantie]:[garantie 7]],1+Z$3,FALSE)="","",
                      VLOOKUP($Y109,Tableau2[[Sous catégorie culture de la garantie]:[garantie 7]],1+Z$3,FALSE)))</f>
        <v>Caution adaptée</v>
      </c>
      <c r="AA109" s="41" t="str">
        <f>IF(
                 ISNA(VLOOKUP($Y109,Tableau2[[Sous catégorie culture de la garantie]:[garantie 7]],1+AA$3,FALSE)),
                  "",
                 IF(VLOOKUP($Y109,Tableau2[[Sous catégorie culture de la garantie]:[garantie 7]],1+AA$3,FALSE)="","",
                      VLOOKUP($Y109,Tableau2[[Sous catégorie culture de la garantie]:[garantie 7]],1+AA$3,FALSE)))</f>
        <v>Nantissement de Comptes de Titres</v>
      </c>
      <c r="AB109" s="44" t="str">
        <f>IF(
                 ISNA(VLOOKUP($Y109,Tableau2[[Sous catégorie culture de la garantie]:[garantie 7]],1+AB$3,FALSE)),
                  "",
                 IF(VLOOKUP($Y109,Tableau2[[Sous catégorie culture de la garantie]:[garantie 7]],1+AB$3,FALSE)="","",
                      VLOOKUP($Y109,Tableau2[[Sous catégorie culture de la garantie]:[garantie 7]],1+AB$3,FALSE)))</f>
        <v>France Active</v>
      </c>
      <c r="AC109" s="41" t="str">
        <f>IF(
                 ISNA(VLOOKUP($Y109,Tableau2[[Sous catégorie culture de la garantie]:[garantie 7]],1+AC$3,FALSE)),
                  "",
                 IF(VLOOKUP($Y109,Tableau2[[Sous catégorie culture de la garantie]:[garantie 7]],1+AC$3,FALSE)="","",
                      VLOOKUP($Y109,Tableau2[[Sous catégorie culture de la garantie]:[garantie 7]],1+AC$3,FALSE)))</f>
        <v>BPI</v>
      </c>
      <c r="AD109" s="44" t="str">
        <f>IF(
                 ISNA(VLOOKUP($Y109,Tableau2[[Sous catégorie culture de la garantie]:[garantie 7]],1+AD$3,FALSE)),
                  "",
                 IF(VLOOKUP($Y109,Tableau2[[Sous catégorie culture de la garantie]:[garantie 7]],1+AD$3,FALSE)="","",
                      VLOOKUP($Y109,Tableau2[[Sous catégorie culture de la garantie]:[garantie 7]],1+AD$3,FALSE)))</f>
        <v>SIAGI</v>
      </c>
      <c r="AE109" s="41" t="str">
        <f>IF(
                 ISNA(VLOOKUP($Y109,Tableau2[[Sous catégorie culture de la garantie]:[garantie 7]],1+AE$3,FALSE)),
                  "",
                 IF(VLOOKUP($Y109,Tableau2[[Sous catégorie culture de la garantie]:[garantie 7]],1+AE$3,FALSE)="","",
                      VLOOKUP($Y109,Tableau2[[Sous catégorie culture de la garantie]:[garantie 7]],1+AE$3,FALSE)))</f>
        <v/>
      </c>
      <c r="AF109" s="41" t="str">
        <f>IF(
                 ISNA(VLOOKUP($Y109,Tableau2[[Sous catégorie culture de la garantie]:[garantie 7]],1+AF$3,FALSE)),
                  "",
                 IF(VLOOKUP($Y109,Tableau2[[Sous catégorie culture de la garantie]:[garantie 7]],1+AF$3,FALSE)="","",
                      VLOOKUP($Y109,Tableau2[[Sous catégorie culture de la garantie]:[garantie 7]],1+AF$3,FALSE)))</f>
        <v/>
      </c>
    </row>
    <row r="110" spans="1:32" ht="15" thickBot="1" x14ac:dyDescent="0.35">
      <c r="A110" s="14">
        <v>3</v>
      </c>
      <c r="B110" s="76" t="s">
        <v>33</v>
      </c>
      <c r="C110" s="52" t="str">
        <f>IF(ISNA(VLOOKUP(B110,Tableau3[],2,FALSE)),"X",VLOOKUP(B110,Tableau3[],2,FALSE))</f>
        <v>X</v>
      </c>
      <c r="D110" s="85" t="s">
        <v>42</v>
      </c>
      <c r="E110" s="56" t="str">
        <f>IF(ISNA(VLOOKUP(D110,Tableau3[],2,FALSE)),"X",VLOOKUP(D110,Tableau3[],2,FALSE))</f>
        <v>X</v>
      </c>
      <c r="F110" s="96" t="s">
        <v>46</v>
      </c>
      <c r="G110" s="55" t="str">
        <f>IF(ISNA(VLOOKUP(F110,Tableau3[],2,FALSE)),"X",VLOOKUP(F110,Tableau3[],2,FALSE))</f>
        <v>S</v>
      </c>
      <c r="H110" s="105" t="s">
        <v>47</v>
      </c>
      <c r="I110" s="16"/>
      <c r="J110" s="16"/>
      <c r="K110" s="114" t="s">
        <v>67</v>
      </c>
      <c r="L110" s="16"/>
      <c r="M110" s="123"/>
      <c r="N110" s="130"/>
      <c r="O110" s="141"/>
      <c r="P110" s="151"/>
      <c r="Q110" s="162">
        <v>8</v>
      </c>
      <c r="R110" s="174" t="s">
        <v>88</v>
      </c>
      <c r="S110" s="23"/>
      <c r="T110" s="185"/>
      <c r="U110" s="211"/>
      <c r="V110" t="str">
        <f>CONCATENATE(C110,E110,G110,I110,L110,S110)</f>
        <v>XXS</v>
      </c>
      <c r="W110" t="str">
        <f t="shared" si="2"/>
        <v>S</v>
      </c>
      <c r="X110" s="39" t="str">
        <f>IF(          ISNA(VLOOKUP(MID(W110,2,1),'Garanties par besoin'!$D$2:$F$18,2,FALSE)),
                           IF(ISNA(VLOOKUP(MID(W110,1,1),'Garanties par besoin'!$D$2:$F$18,2,FALSE)),
                            "",
                           VLOOKUP(MID(W110,1,1),'Garanties par besoin'!$D$2:$F$18,2,FALSE)),
                  VLOOKUP(MID(W110,2,1),'Garanties par besoin'!$D$2:$F$18,2,FALSE))</f>
        <v>Immatériel</v>
      </c>
      <c r="Y110" s="42" t="str">
        <f>IF(          ISNA(VLOOKUP(MID(W110,2,1),'Garanties par besoin'!$D$2:$F$18,3,FALSE)),
                           IF(ISNA(VLOOKUP(MID(W110,1,1),'Garanties par besoin'!$D$2:$F$18,3,FALSE)),
                            "",
                           VLOOKUP(MID(W110,1,1),'Garanties par besoin'!$D$2:$F$18,3,FALSE)),
                  VLOOKUP(MID(W110,2,1),'Garanties par besoin'!$D$2:$F$18,3,FALSE))</f>
        <v>Parts/Actions</v>
      </c>
      <c r="Z110" s="44" t="str">
        <f>IF(
                 ISNA(VLOOKUP($Y110,Tableau2[[Sous catégorie culture de la garantie]:[garantie 7]],1+Z$3,FALSE)),
                  "",
                 IF(VLOOKUP($Y110,Tableau2[[Sous catégorie culture de la garantie]:[garantie 7]],1+Z$3,FALSE)="","",
                      VLOOKUP($Y110,Tableau2[[Sous catégorie culture de la garantie]:[garantie 7]],1+Z$3,FALSE)))</f>
        <v>Caution adaptée</v>
      </c>
      <c r="AA110" s="41" t="str">
        <f>IF(
                 ISNA(VLOOKUP($Y110,Tableau2[[Sous catégorie culture de la garantie]:[garantie 7]],1+AA$3,FALSE)),
                  "",
                 IF(VLOOKUP($Y110,Tableau2[[Sous catégorie culture de la garantie]:[garantie 7]],1+AA$3,FALSE)="","",
                      VLOOKUP($Y110,Tableau2[[Sous catégorie culture de la garantie]:[garantie 7]],1+AA$3,FALSE)))</f>
        <v>Nantissement de Comptes de Titres</v>
      </c>
      <c r="AB110" s="44" t="str">
        <f>IF(
                 ISNA(VLOOKUP($Y110,Tableau2[[Sous catégorie culture de la garantie]:[garantie 7]],1+AB$3,FALSE)),
                  "",
                 IF(VLOOKUP($Y110,Tableau2[[Sous catégorie culture de la garantie]:[garantie 7]],1+AB$3,FALSE)="","",
                      VLOOKUP($Y110,Tableau2[[Sous catégorie culture de la garantie]:[garantie 7]],1+AB$3,FALSE)))</f>
        <v>France Active</v>
      </c>
      <c r="AC110" s="41" t="str">
        <f>IF(
                 ISNA(VLOOKUP($Y110,Tableau2[[Sous catégorie culture de la garantie]:[garantie 7]],1+AC$3,FALSE)),
                  "",
                 IF(VLOOKUP($Y110,Tableau2[[Sous catégorie culture de la garantie]:[garantie 7]],1+AC$3,FALSE)="","",
                      VLOOKUP($Y110,Tableau2[[Sous catégorie culture de la garantie]:[garantie 7]],1+AC$3,FALSE)))</f>
        <v>BPI</v>
      </c>
      <c r="AD110" s="44" t="str">
        <f>IF(
                 ISNA(VLOOKUP($Y110,Tableau2[[Sous catégorie culture de la garantie]:[garantie 7]],1+AD$3,FALSE)),
                  "",
                 IF(VLOOKUP($Y110,Tableau2[[Sous catégorie culture de la garantie]:[garantie 7]],1+AD$3,FALSE)="","",
                      VLOOKUP($Y110,Tableau2[[Sous catégorie culture de la garantie]:[garantie 7]],1+AD$3,FALSE)))</f>
        <v>SIAGI</v>
      </c>
      <c r="AE110" s="41" t="str">
        <f>IF(
                 ISNA(VLOOKUP($Y110,Tableau2[[Sous catégorie culture de la garantie]:[garantie 7]],1+AE$3,FALSE)),
                  "",
                 IF(VLOOKUP($Y110,Tableau2[[Sous catégorie culture de la garantie]:[garantie 7]],1+AE$3,FALSE)="","",
                      VLOOKUP($Y110,Tableau2[[Sous catégorie culture de la garantie]:[garantie 7]],1+AE$3,FALSE)))</f>
        <v/>
      </c>
      <c r="AF110" s="41" t="str">
        <f>IF(
                 ISNA(VLOOKUP($Y110,Tableau2[[Sous catégorie culture de la garantie]:[garantie 7]],1+AF$3,FALSE)),
                  "",
                 IF(VLOOKUP($Y110,Tableau2[[Sous catégorie culture de la garantie]:[garantie 7]],1+AF$3,FALSE)="","",
                      VLOOKUP($Y110,Tableau2[[Sous catégorie culture de la garantie]:[garantie 7]],1+AF$3,FALSE)))</f>
        <v/>
      </c>
    </row>
    <row r="111" spans="1:32" ht="15" thickBot="1" x14ac:dyDescent="0.35">
      <c r="A111" s="14">
        <v>3</v>
      </c>
      <c r="B111" s="76" t="s">
        <v>33</v>
      </c>
      <c r="C111" s="52" t="str">
        <f>IF(ISNA(VLOOKUP(B111,Tableau3[],2,FALSE)),"X",VLOOKUP(B111,Tableau3[],2,FALSE))</f>
        <v>X</v>
      </c>
      <c r="D111" s="85" t="s">
        <v>42</v>
      </c>
      <c r="E111" s="56" t="str">
        <f>IF(ISNA(VLOOKUP(D111,Tableau3[],2,FALSE)),"X",VLOOKUP(D111,Tableau3[],2,FALSE))</f>
        <v>X</v>
      </c>
      <c r="F111" s="96" t="s">
        <v>46</v>
      </c>
      <c r="G111" s="55" t="str">
        <f>IF(ISNA(VLOOKUP(F111,Tableau3[],2,FALSE)),"X",VLOOKUP(F111,Tableau3[],2,FALSE))</f>
        <v>S</v>
      </c>
      <c r="H111" s="105" t="s">
        <v>47</v>
      </c>
      <c r="I111" s="16"/>
      <c r="J111" s="16"/>
      <c r="K111" s="114" t="s">
        <v>67</v>
      </c>
      <c r="L111" s="16"/>
      <c r="M111" s="123"/>
      <c r="N111" s="130"/>
      <c r="O111" s="141"/>
      <c r="P111" s="151"/>
      <c r="Q111" s="162">
        <v>8</v>
      </c>
      <c r="R111" s="174" t="s">
        <v>89</v>
      </c>
      <c r="S111" s="23"/>
      <c r="T111" s="185"/>
      <c r="U111" s="211"/>
      <c r="V111" t="str">
        <f>CONCATENATE(C111,E111,G111,I111,L111,S111)</f>
        <v>XXS</v>
      </c>
      <c r="W111" t="str">
        <f t="shared" si="2"/>
        <v>S</v>
      </c>
      <c r="X111" s="39" t="str">
        <f>IF(          ISNA(VLOOKUP(MID(W111,2,1),'Garanties par besoin'!$D$2:$F$18,2,FALSE)),
                           IF(ISNA(VLOOKUP(MID(W111,1,1),'Garanties par besoin'!$D$2:$F$18,2,FALSE)),
                            "",
                           VLOOKUP(MID(W111,1,1),'Garanties par besoin'!$D$2:$F$18,2,FALSE)),
                  VLOOKUP(MID(W111,2,1),'Garanties par besoin'!$D$2:$F$18,2,FALSE))</f>
        <v>Immatériel</v>
      </c>
      <c r="Y111" s="42" t="str">
        <f>IF(          ISNA(VLOOKUP(MID(W111,2,1),'Garanties par besoin'!$D$2:$F$18,3,FALSE)),
                           IF(ISNA(VLOOKUP(MID(W111,1,1),'Garanties par besoin'!$D$2:$F$18,3,FALSE)),
                            "",
                           VLOOKUP(MID(W111,1,1),'Garanties par besoin'!$D$2:$F$18,3,FALSE)),
                  VLOOKUP(MID(W111,2,1),'Garanties par besoin'!$D$2:$F$18,3,FALSE))</f>
        <v>Parts/Actions</v>
      </c>
      <c r="Z111" s="44" t="str">
        <f>IF(
                 ISNA(VLOOKUP($Y111,Tableau2[[Sous catégorie culture de la garantie]:[garantie 7]],1+Z$3,FALSE)),
                  "",
                 IF(VLOOKUP($Y111,Tableau2[[Sous catégorie culture de la garantie]:[garantie 7]],1+Z$3,FALSE)="","",
                      VLOOKUP($Y111,Tableau2[[Sous catégorie culture de la garantie]:[garantie 7]],1+Z$3,FALSE)))</f>
        <v>Caution adaptée</v>
      </c>
      <c r="AA111" s="41" t="str">
        <f>IF(
                 ISNA(VLOOKUP($Y111,Tableau2[[Sous catégorie culture de la garantie]:[garantie 7]],1+AA$3,FALSE)),
                  "",
                 IF(VLOOKUP($Y111,Tableau2[[Sous catégorie culture de la garantie]:[garantie 7]],1+AA$3,FALSE)="","",
                      VLOOKUP($Y111,Tableau2[[Sous catégorie culture de la garantie]:[garantie 7]],1+AA$3,FALSE)))</f>
        <v>Nantissement de Comptes de Titres</v>
      </c>
      <c r="AB111" s="44" t="str">
        <f>IF(
                 ISNA(VLOOKUP($Y111,Tableau2[[Sous catégorie culture de la garantie]:[garantie 7]],1+AB$3,FALSE)),
                  "",
                 IF(VLOOKUP($Y111,Tableau2[[Sous catégorie culture de la garantie]:[garantie 7]],1+AB$3,FALSE)="","",
                      VLOOKUP($Y111,Tableau2[[Sous catégorie culture de la garantie]:[garantie 7]],1+AB$3,FALSE)))</f>
        <v>France Active</v>
      </c>
      <c r="AC111" s="41" t="str">
        <f>IF(
                 ISNA(VLOOKUP($Y111,Tableau2[[Sous catégorie culture de la garantie]:[garantie 7]],1+AC$3,FALSE)),
                  "",
                 IF(VLOOKUP($Y111,Tableau2[[Sous catégorie culture de la garantie]:[garantie 7]],1+AC$3,FALSE)="","",
                      VLOOKUP($Y111,Tableau2[[Sous catégorie culture de la garantie]:[garantie 7]],1+AC$3,FALSE)))</f>
        <v>BPI</v>
      </c>
      <c r="AD111" s="44" t="str">
        <f>IF(
                 ISNA(VLOOKUP($Y111,Tableau2[[Sous catégorie culture de la garantie]:[garantie 7]],1+AD$3,FALSE)),
                  "",
                 IF(VLOOKUP($Y111,Tableau2[[Sous catégorie culture de la garantie]:[garantie 7]],1+AD$3,FALSE)="","",
                      VLOOKUP($Y111,Tableau2[[Sous catégorie culture de la garantie]:[garantie 7]],1+AD$3,FALSE)))</f>
        <v>SIAGI</v>
      </c>
      <c r="AE111" s="41" t="str">
        <f>IF(
                 ISNA(VLOOKUP($Y111,Tableau2[[Sous catégorie culture de la garantie]:[garantie 7]],1+AE$3,FALSE)),
                  "",
                 IF(VLOOKUP($Y111,Tableau2[[Sous catégorie culture de la garantie]:[garantie 7]],1+AE$3,FALSE)="","",
                      VLOOKUP($Y111,Tableau2[[Sous catégorie culture de la garantie]:[garantie 7]],1+AE$3,FALSE)))</f>
        <v/>
      </c>
      <c r="AF111" s="41" t="str">
        <f>IF(
                 ISNA(VLOOKUP($Y111,Tableau2[[Sous catégorie culture de la garantie]:[garantie 7]],1+AF$3,FALSE)),
                  "",
                 IF(VLOOKUP($Y111,Tableau2[[Sous catégorie culture de la garantie]:[garantie 7]],1+AF$3,FALSE)="","",
                      VLOOKUP($Y111,Tableau2[[Sous catégorie culture de la garantie]:[garantie 7]],1+AF$3,FALSE)))</f>
        <v/>
      </c>
    </row>
    <row r="112" spans="1:32" ht="15" thickBot="1" x14ac:dyDescent="0.35">
      <c r="A112" s="14">
        <v>3</v>
      </c>
      <c r="B112" s="76" t="s">
        <v>33</v>
      </c>
      <c r="C112" s="52" t="str">
        <f>IF(ISNA(VLOOKUP(B112,Tableau3[],2,FALSE)),"X",VLOOKUP(B112,Tableau3[],2,FALSE))</f>
        <v>X</v>
      </c>
      <c r="D112" s="85" t="s">
        <v>42</v>
      </c>
      <c r="E112" s="56" t="str">
        <f>IF(ISNA(VLOOKUP(D112,Tableau3[],2,FALSE)),"X",VLOOKUP(D112,Tableau3[],2,FALSE))</f>
        <v>X</v>
      </c>
      <c r="F112" s="96" t="s">
        <v>46</v>
      </c>
      <c r="G112" s="55" t="str">
        <f>IF(ISNA(VLOOKUP(F112,Tableau3[],2,FALSE)),"X",VLOOKUP(F112,Tableau3[],2,FALSE))</f>
        <v>S</v>
      </c>
      <c r="H112" s="105" t="s">
        <v>47</v>
      </c>
      <c r="I112" s="16"/>
      <c r="J112" s="16"/>
      <c r="K112" s="114" t="s">
        <v>67</v>
      </c>
      <c r="L112" s="16"/>
      <c r="M112" s="123"/>
      <c r="N112" s="130"/>
      <c r="O112" s="141"/>
      <c r="P112" s="151"/>
      <c r="Q112" s="162">
        <v>8</v>
      </c>
      <c r="R112" s="174" t="s">
        <v>90</v>
      </c>
      <c r="S112" s="23"/>
      <c r="T112" s="185"/>
      <c r="U112" s="211"/>
      <c r="V112" t="str">
        <f>CONCATENATE(C112,E112,G112,I112,L112,S112)</f>
        <v>XXS</v>
      </c>
      <c r="W112" t="str">
        <f t="shared" si="2"/>
        <v>S</v>
      </c>
      <c r="X112" s="39" t="str">
        <f>IF(          ISNA(VLOOKUP(MID(W112,2,1),'Garanties par besoin'!$D$2:$F$18,2,FALSE)),
                           IF(ISNA(VLOOKUP(MID(W112,1,1),'Garanties par besoin'!$D$2:$F$18,2,FALSE)),
                            "",
                           VLOOKUP(MID(W112,1,1),'Garanties par besoin'!$D$2:$F$18,2,FALSE)),
                  VLOOKUP(MID(W112,2,1),'Garanties par besoin'!$D$2:$F$18,2,FALSE))</f>
        <v>Immatériel</v>
      </c>
      <c r="Y112" s="42" t="str">
        <f>IF(          ISNA(VLOOKUP(MID(W112,2,1),'Garanties par besoin'!$D$2:$F$18,3,FALSE)),
                           IF(ISNA(VLOOKUP(MID(W112,1,1),'Garanties par besoin'!$D$2:$F$18,3,FALSE)),
                            "",
                           VLOOKUP(MID(W112,1,1),'Garanties par besoin'!$D$2:$F$18,3,FALSE)),
                  VLOOKUP(MID(W112,2,1),'Garanties par besoin'!$D$2:$F$18,3,FALSE))</f>
        <v>Parts/Actions</v>
      </c>
      <c r="Z112" s="44" t="str">
        <f>IF(
                 ISNA(VLOOKUP($Y112,Tableau2[[Sous catégorie culture de la garantie]:[garantie 7]],1+Z$3,FALSE)),
                  "",
                 IF(VLOOKUP($Y112,Tableau2[[Sous catégorie culture de la garantie]:[garantie 7]],1+Z$3,FALSE)="","",
                      VLOOKUP($Y112,Tableau2[[Sous catégorie culture de la garantie]:[garantie 7]],1+Z$3,FALSE)))</f>
        <v>Caution adaptée</v>
      </c>
      <c r="AA112" s="41" t="str">
        <f>IF(
                 ISNA(VLOOKUP($Y112,Tableau2[[Sous catégorie culture de la garantie]:[garantie 7]],1+AA$3,FALSE)),
                  "",
                 IF(VLOOKUP($Y112,Tableau2[[Sous catégorie culture de la garantie]:[garantie 7]],1+AA$3,FALSE)="","",
                      VLOOKUP($Y112,Tableau2[[Sous catégorie culture de la garantie]:[garantie 7]],1+AA$3,FALSE)))</f>
        <v>Nantissement de Comptes de Titres</v>
      </c>
      <c r="AB112" s="44" t="str">
        <f>IF(
                 ISNA(VLOOKUP($Y112,Tableau2[[Sous catégorie culture de la garantie]:[garantie 7]],1+AB$3,FALSE)),
                  "",
                 IF(VLOOKUP($Y112,Tableau2[[Sous catégorie culture de la garantie]:[garantie 7]],1+AB$3,FALSE)="","",
                      VLOOKUP($Y112,Tableau2[[Sous catégorie culture de la garantie]:[garantie 7]],1+AB$3,FALSE)))</f>
        <v>France Active</v>
      </c>
      <c r="AC112" s="41" t="str">
        <f>IF(
                 ISNA(VLOOKUP($Y112,Tableau2[[Sous catégorie culture de la garantie]:[garantie 7]],1+AC$3,FALSE)),
                  "",
                 IF(VLOOKUP($Y112,Tableau2[[Sous catégorie culture de la garantie]:[garantie 7]],1+AC$3,FALSE)="","",
                      VLOOKUP($Y112,Tableau2[[Sous catégorie culture de la garantie]:[garantie 7]],1+AC$3,FALSE)))</f>
        <v>BPI</v>
      </c>
      <c r="AD112" s="44" t="str">
        <f>IF(
                 ISNA(VLOOKUP($Y112,Tableau2[[Sous catégorie culture de la garantie]:[garantie 7]],1+AD$3,FALSE)),
                  "",
                 IF(VLOOKUP($Y112,Tableau2[[Sous catégorie culture de la garantie]:[garantie 7]],1+AD$3,FALSE)="","",
                      VLOOKUP($Y112,Tableau2[[Sous catégorie culture de la garantie]:[garantie 7]],1+AD$3,FALSE)))</f>
        <v>SIAGI</v>
      </c>
      <c r="AE112" s="41" t="str">
        <f>IF(
                 ISNA(VLOOKUP($Y112,Tableau2[[Sous catégorie culture de la garantie]:[garantie 7]],1+AE$3,FALSE)),
                  "",
                 IF(VLOOKUP($Y112,Tableau2[[Sous catégorie culture de la garantie]:[garantie 7]],1+AE$3,FALSE)="","",
                      VLOOKUP($Y112,Tableau2[[Sous catégorie culture de la garantie]:[garantie 7]],1+AE$3,FALSE)))</f>
        <v/>
      </c>
      <c r="AF112" s="41" t="str">
        <f>IF(
                 ISNA(VLOOKUP($Y112,Tableau2[[Sous catégorie culture de la garantie]:[garantie 7]],1+AF$3,FALSE)),
                  "",
                 IF(VLOOKUP($Y112,Tableau2[[Sous catégorie culture de la garantie]:[garantie 7]],1+AF$3,FALSE)="","",
                      VLOOKUP($Y112,Tableau2[[Sous catégorie culture de la garantie]:[garantie 7]],1+AF$3,FALSE)))</f>
        <v/>
      </c>
    </row>
    <row r="113" spans="1:32" ht="15" thickBot="1" x14ac:dyDescent="0.35">
      <c r="A113" s="14">
        <v>3</v>
      </c>
      <c r="B113" s="76" t="s">
        <v>33</v>
      </c>
      <c r="C113" s="52" t="str">
        <f>IF(ISNA(VLOOKUP(B113,Tableau3[],2,FALSE)),"X",VLOOKUP(B113,Tableau3[],2,FALSE))</f>
        <v>X</v>
      </c>
      <c r="D113" s="85" t="s">
        <v>42</v>
      </c>
      <c r="E113" s="56" t="str">
        <f>IF(ISNA(VLOOKUP(D113,Tableau3[],2,FALSE)),"X",VLOOKUP(D113,Tableau3[],2,FALSE))</f>
        <v>X</v>
      </c>
      <c r="F113" s="96" t="s">
        <v>46</v>
      </c>
      <c r="G113" s="55" t="str">
        <f>IF(ISNA(VLOOKUP(F113,Tableau3[],2,FALSE)),"X",VLOOKUP(F113,Tableau3[],2,FALSE))</f>
        <v>S</v>
      </c>
      <c r="H113" s="105" t="s">
        <v>47</v>
      </c>
      <c r="I113" s="16"/>
      <c r="J113" s="16"/>
      <c r="K113" s="114" t="s">
        <v>67</v>
      </c>
      <c r="L113" s="16"/>
      <c r="M113" s="123"/>
      <c r="N113" s="130"/>
      <c r="O113" s="141"/>
      <c r="P113" s="151"/>
      <c r="Q113" s="162">
        <v>8</v>
      </c>
      <c r="R113" s="174" t="s">
        <v>91</v>
      </c>
      <c r="S113" s="23"/>
      <c r="T113" s="185"/>
      <c r="U113" s="211"/>
      <c r="V113" t="str">
        <f>CONCATENATE(C113,E113,G113,I113,L113,S113)</f>
        <v>XXS</v>
      </c>
      <c r="W113" t="str">
        <f t="shared" si="2"/>
        <v>S</v>
      </c>
      <c r="X113" s="39" t="str">
        <f>IF(          ISNA(VLOOKUP(MID(W113,2,1),'Garanties par besoin'!$D$2:$F$18,2,FALSE)),
                           IF(ISNA(VLOOKUP(MID(W113,1,1),'Garanties par besoin'!$D$2:$F$18,2,FALSE)),
                            "",
                           VLOOKUP(MID(W113,1,1),'Garanties par besoin'!$D$2:$F$18,2,FALSE)),
                  VLOOKUP(MID(W113,2,1),'Garanties par besoin'!$D$2:$F$18,2,FALSE))</f>
        <v>Immatériel</v>
      </c>
      <c r="Y113" s="42" t="str">
        <f>IF(          ISNA(VLOOKUP(MID(W113,2,1),'Garanties par besoin'!$D$2:$F$18,3,FALSE)),
                           IF(ISNA(VLOOKUP(MID(W113,1,1),'Garanties par besoin'!$D$2:$F$18,3,FALSE)),
                            "",
                           VLOOKUP(MID(W113,1,1),'Garanties par besoin'!$D$2:$F$18,3,FALSE)),
                  VLOOKUP(MID(W113,2,1),'Garanties par besoin'!$D$2:$F$18,3,FALSE))</f>
        <v>Parts/Actions</v>
      </c>
      <c r="Z113" s="44" t="str">
        <f>IF(
                 ISNA(VLOOKUP($Y113,Tableau2[[Sous catégorie culture de la garantie]:[garantie 7]],1+Z$3,FALSE)),
                  "",
                 IF(VLOOKUP($Y113,Tableau2[[Sous catégorie culture de la garantie]:[garantie 7]],1+Z$3,FALSE)="","",
                      VLOOKUP($Y113,Tableau2[[Sous catégorie culture de la garantie]:[garantie 7]],1+Z$3,FALSE)))</f>
        <v>Caution adaptée</v>
      </c>
      <c r="AA113" s="41" t="str">
        <f>IF(
                 ISNA(VLOOKUP($Y113,Tableau2[[Sous catégorie culture de la garantie]:[garantie 7]],1+AA$3,FALSE)),
                  "",
                 IF(VLOOKUP($Y113,Tableau2[[Sous catégorie culture de la garantie]:[garantie 7]],1+AA$3,FALSE)="","",
                      VLOOKUP($Y113,Tableau2[[Sous catégorie culture de la garantie]:[garantie 7]],1+AA$3,FALSE)))</f>
        <v>Nantissement de Comptes de Titres</v>
      </c>
      <c r="AB113" s="44" t="str">
        <f>IF(
                 ISNA(VLOOKUP($Y113,Tableau2[[Sous catégorie culture de la garantie]:[garantie 7]],1+AB$3,FALSE)),
                  "",
                 IF(VLOOKUP($Y113,Tableau2[[Sous catégorie culture de la garantie]:[garantie 7]],1+AB$3,FALSE)="","",
                      VLOOKUP($Y113,Tableau2[[Sous catégorie culture de la garantie]:[garantie 7]],1+AB$3,FALSE)))</f>
        <v>France Active</v>
      </c>
      <c r="AC113" s="41" t="str">
        <f>IF(
                 ISNA(VLOOKUP($Y113,Tableau2[[Sous catégorie culture de la garantie]:[garantie 7]],1+AC$3,FALSE)),
                  "",
                 IF(VLOOKUP($Y113,Tableau2[[Sous catégorie culture de la garantie]:[garantie 7]],1+AC$3,FALSE)="","",
                      VLOOKUP($Y113,Tableau2[[Sous catégorie culture de la garantie]:[garantie 7]],1+AC$3,FALSE)))</f>
        <v>BPI</v>
      </c>
      <c r="AD113" s="44" t="str">
        <f>IF(
                 ISNA(VLOOKUP($Y113,Tableau2[[Sous catégorie culture de la garantie]:[garantie 7]],1+AD$3,FALSE)),
                  "",
                 IF(VLOOKUP($Y113,Tableau2[[Sous catégorie culture de la garantie]:[garantie 7]],1+AD$3,FALSE)="","",
                      VLOOKUP($Y113,Tableau2[[Sous catégorie culture de la garantie]:[garantie 7]],1+AD$3,FALSE)))</f>
        <v>SIAGI</v>
      </c>
      <c r="AE113" s="41" t="str">
        <f>IF(
                 ISNA(VLOOKUP($Y113,Tableau2[[Sous catégorie culture de la garantie]:[garantie 7]],1+AE$3,FALSE)),
                  "",
                 IF(VLOOKUP($Y113,Tableau2[[Sous catégorie culture de la garantie]:[garantie 7]],1+AE$3,FALSE)="","",
                      VLOOKUP($Y113,Tableau2[[Sous catégorie culture de la garantie]:[garantie 7]],1+AE$3,FALSE)))</f>
        <v/>
      </c>
      <c r="AF113" s="41" t="str">
        <f>IF(
                 ISNA(VLOOKUP($Y113,Tableau2[[Sous catégorie culture de la garantie]:[garantie 7]],1+AF$3,FALSE)),
                  "",
                 IF(VLOOKUP($Y113,Tableau2[[Sous catégorie culture de la garantie]:[garantie 7]],1+AF$3,FALSE)="","",
                      VLOOKUP($Y113,Tableau2[[Sous catégorie culture de la garantie]:[garantie 7]],1+AF$3,FALSE)))</f>
        <v/>
      </c>
    </row>
    <row r="114" spans="1:32" ht="15" thickBot="1" x14ac:dyDescent="0.35">
      <c r="A114" s="14">
        <v>3</v>
      </c>
      <c r="B114" s="76" t="s">
        <v>33</v>
      </c>
      <c r="C114" s="52" t="str">
        <f>IF(ISNA(VLOOKUP(B114,Tableau3[],2,FALSE)),"X",VLOOKUP(B114,Tableau3[],2,FALSE))</f>
        <v>X</v>
      </c>
      <c r="D114" s="85" t="s">
        <v>42</v>
      </c>
      <c r="E114" s="56" t="str">
        <f>IF(ISNA(VLOOKUP(D114,Tableau3[],2,FALSE)),"X",VLOOKUP(D114,Tableau3[],2,FALSE))</f>
        <v>X</v>
      </c>
      <c r="F114" s="96" t="s">
        <v>46</v>
      </c>
      <c r="G114" s="55" t="str">
        <f>IF(ISNA(VLOOKUP(F114,Tableau3[],2,FALSE)),"X",VLOOKUP(F114,Tableau3[],2,FALSE))</f>
        <v>S</v>
      </c>
      <c r="H114" s="105" t="s">
        <v>47</v>
      </c>
      <c r="I114" s="16"/>
      <c r="J114" s="16"/>
      <c r="K114" s="114" t="s">
        <v>67</v>
      </c>
      <c r="L114" s="16"/>
      <c r="M114" s="123"/>
      <c r="N114" s="130"/>
      <c r="O114" s="141"/>
      <c r="P114" s="151"/>
      <c r="Q114" s="162">
        <v>8</v>
      </c>
      <c r="R114" s="171" t="s">
        <v>105</v>
      </c>
      <c r="S114" s="17"/>
      <c r="T114" s="185"/>
      <c r="U114" s="211"/>
      <c r="V114" t="str">
        <f>CONCATENATE(C114,E114,G114,I114,L114,S114)</f>
        <v>XXS</v>
      </c>
      <c r="W114" t="str">
        <f t="shared" si="2"/>
        <v>S</v>
      </c>
      <c r="X114" s="39" t="str">
        <f>IF(          ISNA(VLOOKUP(MID(W114,2,1),'Garanties par besoin'!$D$2:$F$18,2,FALSE)),
                           IF(ISNA(VLOOKUP(MID(W114,1,1),'Garanties par besoin'!$D$2:$F$18,2,FALSE)),
                            "",
                           VLOOKUP(MID(W114,1,1),'Garanties par besoin'!$D$2:$F$18,2,FALSE)),
                  VLOOKUP(MID(W114,2,1),'Garanties par besoin'!$D$2:$F$18,2,FALSE))</f>
        <v>Immatériel</v>
      </c>
      <c r="Y114" s="42" t="str">
        <f>IF(          ISNA(VLOOKUP(MID(W114,2,1),'Garanties par besoin'!$D$2:$F$18,3,FALSE)),
                           IF(ISNA(VLOOKUP(MID(W114,1,1),'Garanties par besoin'!$D$2:$F$18,3,FALSE)),
                            "",
                           VLOOKUP(MID(W114,1,1),'Garanties par besoin'!$D$2:$F$18,3,FALSE)),
                  VLOOKUP(MID(W114,2,1),'Garanties par besoin'!$D$2:$F$18,3,FALSE))</f>
        <v>Parts/Actions</v>
      </c>
      <c r="Z114" s="44" t="str">
        <f>IF(
                 ISNA(VLOOKUP($Y114,Tableau2[[Sous catégorie culture de la garantie]:[garantie 7]],1+Z$3,FALSE)),
                  "",
                 IF(VLOOKUP($Y114,Tableau2[[Sous catégorie culture de la garantie]:[garantie 7]],1+Z$3,FALSE)="","",
                      VLOOKUP($Y114,Tableau2[[Sous catégorie culture de la garantie]:[garantie 7]],1+Z$3,FALSE)))</f>
        <v>Caution adaptée</v>
      </c>
      <c r="AA114" s="41" t="str">
        <f>IF(
                 ISNA(VLOOKUP($Y114,Tableau2[[Sous catégorie culture de la garantie]:[garantie 7]],1+AA$3,FALSE)),
                  "",
                 IF(VLOOKUP($Y114,Tableau2[[Sous catégorie culture de la garantie]:[garantie 7]],1+AA$3,FALSE)="","",
                      VLOOKUP($Y114,Tableau2[[Sous catégorie culture de la garantie]:[garantie 7]],1+AA$3,FALSE)))</f>
        <v>Nantissement de Comptes de Titres</v>
      </c>
      <c r="AB114" s="44" t="str">
        <f>IF(
                 ISNA(VLOOKUP($Y114,Tableau2[[Sous catégorie culture de la garantie]:[garantie 7]],1+AB$3,FALSE)),
                  "",
                 IF(VLOOKUP($Y114,Tableau2[[Sous catégorie culture de la garantie]:[garantie 7]],1+AB$3,FALSE)="","",
                      VLOOKUP($Y114,Tableau2[[Sous catégorie culture de la garantie]:[garantie 7]],1+AB$3,FALSE)))</f>
        <v>France Active</v>
      </c>
      <c r="AC114" s="41" t="str">
        <f>IF(
                 ISNA(VLOOKUP($Y114,Tableau2[[Sous catégorie culture de la garantie]:[garantie 7]],1+AC$3,FALSE)),
                  "",
                 IF(VLOOKUP($Y114,Tableau2[[Sous catégorie culture de la garantie]:[garantie 7]],1+AC$3,FALSE)="","",
                      VLOOKUP($Y114,Tableau2[[Sous catégorie culture de la garantie]:[garantie 7]],1+AC$3,FALSE)))</f>
        <v>BPI</v>
      </c>
      <c r="AD114" s="44" t="str">
        <f>IF(
                 ISNA(VLOOKUP($Y114,Tableau2[[Sous catégorie culture de la garantie]:[garantie 7]],1+AD$3,FALSE)),
                  "",
                 IF(VLOOKUP($Y114,Tableau2[[Sous catégorie culture de la garantie]:[garantie 7]],1+AD$3,FALSE)="","",
                      VLOOKUP($Y114,Tableau2[[Sous catégorie culture de la garantie]:[garantie 7]],1+AD$3,FALSE)))</f>
        <v>SIAGI</v>
      </c>
      <c r="AE114" s="41" t="str">
        <f>IF(
                 ISNA(VLOOKUP($Y114,Tableau2[[Sous catégorie culture de la garantie]:[garantie 7]],1+AE$3,FALSE)),
                  "",
                 IF(VLOOKUP($Y114,Tableau2[[Sous catégorie culture de la garantie]:[garantie 7]],1+AE$3,FALSE)="","",
                      VLOOKUP($Y114,Tableau2[[Sous catégorie culture de la garantie]:[garantie 7]],1+AE$3,FALSE)))</f>
        <v/>
      </c>
      <c r="AF114" s="41" t="str">
        <f>IF(
                 ISNA(VLOOKUP($Y114,Tableau2[[Sous catégorie culture de la garantie]:[garantie 7]],1+AF$3,FALSE)),
                  "",
                 IF(VLOOKUP($Y114,Tableau2[[Sous catégorie culture de la garantie]:[garantie 7]],1+AF$3,FALSE)="","",
                      VLOOKUP($Y114,Tableau2[[Sous catégorie culture de la garantie]:[garantie 7]],1+AF$3,FALSE)))</f>
        <v/>
      </c>
    </row>
    <row r="115" spans="1:32" ht="15" thickBot="1" x14ac:dyDescent="0.35">
      <c r="A115" s="14">
        <v>3</v>
      </c>
      <c r="B115" s="76" t="s">
        <v>33</v>
      </c>
      <c r="C115" s="52" t="str">
        <f>IF(ISNA(VLOOKUP(B115,Tableau3[],2,FALSE)),"X",VLOOKUP(B115,Tableau3[],2,FALSE))</f>
        <v>X</v>
      </c>
      <c r="D115" s="85" t="s">
        <v>42</v>
      </c>
      <c r="E115" s="56" t="str">
        <f>IF(ISNA(VLOOKUP(D115,Tableau3[],2,FALSE)),"X",VLOOKUP(D115,Tableau3[],2,FALSE))</f>
        <v>X</v>
      </c>
      <c r="F115" s="96" t="s">
        <v>46</v>
      </c>
      <c r="G115" s="55" t="str">
        <f>IF(ISNA(VLOOKUP(F115,Tableau3[],2,FALSE)),"X",VLOOKUP(F115,Tableau3[],2,FALSE))</f>
        <v>S</v>
      </c>
      <c r="H115" s="105" t="s">
        <v>47</v>
      </c>
      <c r="I115" s="16"/>
      <c r="J115" s="16"/>
      <c r="K115" s="114" t="s">
        <v>67</v>
      </c>
      <c r="L115" s="16"/>
      <c r="M115" s="123"/>
      <c r="N115" s="130"/>
      <c r="O115" s="141"/>
      <c r="P115" s="151"/>
      <c r="Q115" s="162">
        <v>8</v>
      </c>
      <c r="R115" s="171" t="s">
        <v>98</v>
      </c>
      <c r="S115" s="17"/>
      <c r="T115" s="185"/>
      <c r="U115" s="211"/>
      <c r="V115" t="str">
        <f>CONCATENATE(C115,E115,G115,I115,L115,S115)</f>
        <v>XXS</v>
      </c>
      <c r="W115" t="str">
        <f t="shared" si="2"/>
        <v>S</v>
      </c>
      <c r="X115" s="39" t="str">
        <f>IF(          ISNA(VLOOKUP(MID(W115,2,1),'Garanties par besoin'!$D$2:$F$18,2,FALSE)),
                           IF(ISNA(VLOOKUP(MID(W115,1,1),'Garanties par besoin'!$D$2:$F$18,2,FALSE)),
                            "",
                           VLOOKUP(MID(W115,1,1),'Garanties par besoin'!$D$2:$F$18,2,FALSE)),
                  VLOOKUP(MID(W115,2,1),'Garanties par besoin'!$D$2:$F$18,2,FALSE))</f>
        <v>Immatériel</v>
      </c>
      <c r="Y115" s="42" t="str">
        <f>IF(          ISNA(VLOOKUP(MID(W115,2,1),'Garanties par besoin'!$D$2:$F$18,3,FALSE)),
                           IF(ISNA(VLOOKUP(MID(W115,1,1),'Garanties par besoin'!$D$2:$F$18,3,FALSE)),
                            "",
                           VLOOKUP(MID(W115,1,1),'Garanties par besoin'!$D$2:$F$18,3,FALSE)),
                  VLOOKUP(MID(W115,2,1),'Garanties par besoin'!$D$2:$F$18,3,FALSE))</f>
        <v>Parts/Actions</v>
      </c>
      <c r="Z115" s="44" t="str">
        <f>IF(
                 ISNA(VLOOKUP($Y115,Tableau2[[Sous catégorie culture de la garantie]:[garantie 7]],1+Z$3,FALSE)),
                  "",
                 IF(VLOOKUP($Y115,Tableau2[[Sous catégorie culture de la garantie]:[garantie 7]],1+Z$3,FALSE)="","",
                      VLOOKUP($Y115,Tableau2[[Sous catégorie culture de la garantie]:[garantie 7]],1+Z$3,FALSE)))</f>
        <v>Caution adaptée</v>
      </c>
      <c r="AA115" s="41" t="str">
        <f>IF(
                 ISNA(VLOOKUP($Y115,Tableau2[[Sous catégorie culture de la garantie]:[garantie 7]],1+AA$3,FALSE)),
                  "",
                 IF(VLOOKUP($Y115,Tableau2[[Sous catégorie culture de la garantie]:[garantie 7]],1+AA$3,FALSE)="","",
                      VLOOKUP($Y115,Tableau2[[Sous catégorie culture de la garantie]:[garantie 7]],1+AA$3,FALSE)))</f>
        <v>Nantissement de Comptes de Titres</v>
      </c>
      <c r="AB115" s="44" t="str">
        <f>IF(
                 ISNA(VLOOKUP($Y115,Tableau2[[Sous catégorie culture de la garantie]:[garantie 7]],1+AB$3,FALSE)),
                  "",
                 IF(VLOOKUP($Y115,Tableau2[[Sous catégorie culture de la garantie]:[garantie 7]],1+AB$3,FALSE)="","",
                      VLOOKUP($Y115,Tableau2[[Sous catégorie culture de la garantie]:[garantie 7]],1+AB$3,FALSE)))</f>
        <v>France Active</v>
      </c>
      <c r="AC115" s="41" t="str">
        <f>IF(
                 ISNA(VLOOKUP($Y115,Tableau2[[Sous catégorie culture de la garantie]:[garantie 7]],1+AC$3,FALSE)),
                  "",
                 IF(VLOOKUP($Y115,Tableau2[[Sous catégorie culture de la garantie]:[garantie 7]],1+AC$3,FALSE)="","",
                      VLOOKUP($Y115,Tableau2[[Sous catégorie culture de la garantie]:[garantie 7]],1+AC$3,FALSE)))</f>
        <v>BPI</v>
      </c>
      <c r="AD115" s="44" t="str">
        <f>IF(
                 ISNA(VLOOKUP($Y115,Tableau2[[Sous catégorie culture de la garantie]:[garantie 7]],1+AD$3,FALSE)),
                  "",
                 IF(VLOOKUP($Y115,Tableau2[[Sous catégorie culture de la garantie]:[garantie 7]],1+AD$3,FALSE)="","",
                      VLOOKUP($Y115,Tableau2[[Sous catégorie culture de la garantie]:[garantie 7]],1+AD$3,FALSE)))</f>
        <v>SIAGI</v>
      </c>
      <c r="AE115" s="41" t="str">
        <f>IF(
                 ISNA(VLOOKUP($Y115,Tableau2[[Sous catégorie culture de la garantie]:[garantie 7]],1+AE$3,FALSE)),
                  "",
                 IF(VLOOKUP($Y115,Tableau2[[Sous catégorie culture de la garantie]:[garantie 7]],1+AE$3,FALSE)="","",
                      VLOOKUP($Y115,Tableau2[[Sous catégorie culture de la garantie]:[garantie 7]],1+AE$3,FALSE)))</f>
        <v/>
      </c>
      <c r="AF115" s="41" t="str">
        <f>IF(
                 ISNA(VLOOKUP($Y115,Tableau2[[Sous catégorie culture de la garantie]:[garantie 7]],1+AF$3,FALSE)),
                  "",
                 IF(VLOOKUP($Y115,Tableau2[[Sous catégorie culture de la garantie]:[garantie 7]],1+AF$3,FALSE)="","",
                      VLOOKUP($Y115,Tableau2[[Sous catégorie culture de la garantie]:[garantie 7]],1+AF$3,FALSE)))</f>
        <v/>
      </c>
    </row>
    <row r="116" spans="1:32" ht="15" thickBot="1" x14ac:dyDescent="0.35">
      <c r="A116" s="25">
        <v>3</v>
      </c>
      <c r="B116" s="78" t="s">
        <v>33</v>
      </c>
      <c r="C116" s="52" t="str">
        <f>IF(ISNA(VLOOKUP(B116,Tableau3[],2,FALSE)),"X",VLOOKUP(B116,Tableau3[],2,FALSE))</f>
        <v>X</v>
      </c>
      <c r="D116" s="88" t="s">
        <v>49</v>
      </c>
      <c r="E116" s="58" t="str">
        <f>IF(ISNA(VLOOKUP(D116,Tableau3[],2,FALSE)),"X",VLOOKUP(D116,Tableau3[],2,FALSE))</f>
        <v>X</v>
      </c>
      <c r="F116" s="99" t="s">
        <v>46</v>
      </c>
      <c r="G116" s="55" t="str">
        <f>IF(ISNA(VLOOKUP(F116,Tableau3[],2,FALSE)),"X",VLOOKUP(F116,Tableau3[],2,FALSE))</f>
        <v>S</v>
      </c>
      <c r="H116" s="108" t="s">
        <v>47</v>
      </c>
      <c r="I116" s="26"/>
      <c r="J116" s="26"/>
      <c r="K116" s="118" t="s">
        <v>66</v>
      </c>
      <c r="L116" s="26"/>
      <c r="M116" s="125"/>
      <c r="N116" s="134"/>
      <c r="O116" s="145"/>
      <c r="P116" s="156"/>
      <c r="Q116" s="166">
        <v>8</v>
      </c>
      <c r="R116" s="174" t="s">
        <v>36</v>
      </c>
      <c r="S116" s="23"/>
      <c r="T116" s="191" t="s">
        <v>115</v>
      </c>
      <c r="U116" s="211"/>
      <c r="V116" t="str">
        <f>CONCATENATE(C116,E116,G116,I116,L116,S116)</f>
        <v>XXS</v>
      </c>
      <c r="W116" t="str">
        <f t="shared" si="2"/>
        <v>S</v>
      </c>
      <c r="X116" s="39" t="str">
        <f>IF(          ISNA(VLOOKUP(MID(W116,2,1),'Garanties par besoin'!$D$2:$F$18,2,FALSE)),
                           IF(ISNA(VLOOKUP(MID(W116,1,1),'Garanties par besoin'!$D$2:$F$18,2,FALSE)),
                            "",
                           VLOOKUP(MID(W116,1,1),'Garanties par besoin'!$D$2:$F$18,2,FALSE)),
                  VLOOKUP(MID(W116,2,1),'Garanties par besoin'!$D$2:$F$18,2,FALSE))</f>
        <v>Immatériel</v>
      </c>
      <c r="Y116" s="42" t="str">
        <f>IF(          ISNA(VLOOKUP(MID(W116,2,1),'Garanties par besoin'!$D$2:$F$18,3,FALSE)),
                           IF(ISNA(VLOOKUP(MID(W116,1,1),'Garanties par besoin'!$D$2:$F$18,3,FALSE)),
                            "",
                           VLOOKUP(MID(W116,1,1),'Garanties par besoin'!$D$2:$F$18,3,FALSE)),
                  VLOOKUP(MID(W116,2,1),'Garanties par besoin'!$D$2:$F$18,3,FALSE))</f>
        <v>Parts/Actions</v>
      </c>
      <c r="Z116" s="44" t="str">
        <f>IF(
                 ISNA(VLOOKUP($Y116,Tableau2[[Sous catégorie culture de la garantie]:[garantie 7]],1+Z$3,FALSE)),
                  "",
                 IF(VLOOKUP($Y116,Tableau2[[Sous catégorie culture de la garantie]:[garantie 7]],1+Z$3,FALSE)="","",
                      VLOOKUP($Y116,Tableau2[[Sous catégorie culture de la garantie]:[garantie 7]],1+Z$3,FALSE)))</f>
        <v>Caution adaptée</v>
      </c>
      <c r="AA116" s="41" t="str">
        <f>IF(
                 ISNA(VLOOKUP($Y116,Tableau2[[Sous catégorie culture de la garantie]:[garantie 7]],1+AA$3,FALSE)),
                  "",
                 IF(VLOOKUP($Y116,Tableau2[[Sous catégorie culture de la garantie]:[garantie 7]],1+AA$3,FALSE)="","",
                      VLOOKUP($Y116,Tableau2[[Sous catégorie culture de la garantie]:[garantie 7]],1+AA$3,FALSE)))</f>
        <v>Nantissement de Comptes de Titres</v>
      </c>
      <c r="AB116" s="44" t="str">
        <f>IF(
                 ISNA(VLOOKUP($Y116,Tableau2[[Sous catégorie culture de la garantie]:[garantie 7]],1+AB$3,FALSE)),
                  "",
                 IF(VLOOKUP($Y116,Tableau2[[Sous catégorie culture de la garantie]:[garantie 7]],1+AB$3,FALSE)="","",
                      VLOOKUP($Y116,Tableau2[[Sous catégorie culture de la garantie]:[garantie 7]],1+AB$3,FALSE)))</f>
        <v>France Active</v>
      </c>
      <c r="AC116" s="41" t="str">
        <f>IF(
                 ISNA(VLOOKUP($Y116,Tableau2[[Sous catégorie culture de la garantie]:[garantie 7]],1+AC$3,FALSE)),
                  "",
                 IF(VLOOKUP($Y116,Tableau2[[Sous catégorie culture de la garantie]:[garantie 7]],1+AC$3,FALSE)="","",
                      VLOOKUP($Y116,Tableau2[[Sous catégorie culture de la garantie]:[garantie 7]],1+AC$3,FALSE)))</f>
        <v>BPI</v>
      </c>
      <c r="AD116" s="44" t="str">
        <f>IF(
                 ISNA(VLOOKUP($Y116,Tableau2[[Sous catégorie culture de la garantie]:[garantie 7]],1+AD$3,FALSE)),
                  "",
                 IF(VLOOKUP($Y116,Tableau2[[Sous catégorie culture de la garantie]:[garantie 7]],1+AD$3,FALSE)="","",
                      VLOOKUP($Y116,Tableau2[[Sous catégorie culture de la garantie]:[garantie 7]],1+AD$3,FALSE)))</f>
        <v>SIAGI</v>
      </c>
      <c r="AE116" s="41" t="str">
        <f>IF(
                 ISNA(VLOOKUP($Y116,Tableau2[[Sous catégorie culture de la garantie]:[garantie 7]],1+AE$3,FALSE)),
                  "",
                 IF(VLOOKUP($Y116,Tableau2[[Sous catégorie culture de la garantie]:[garantie 7]],1+AE$3,FALSE)="","",
                      VLOOKUP($Y116,Tableau2[[Sous catégorie culture de la garantie]:[garantie 7]],1+AE$3,FALSE)))</f>
        <v/>
      </c>
      <c r="AF116" s="41" t="str">
        <f>IF(
                 ISNA(VLOOKUP($Y116,Tableau2[[Sous catégorie culture de la garantie]:[garantie 7]],1+AF$3,FALSE)),
                  "",
                 IF(VLOOKUP($Y116,Tableau2[[Sous catégorie culture de la garantie]:[garantie 7]],1+AF$3,FALSE)="","",
                      VLOOKUP($Y116,Tableau2[[Sous catégorie culture de la garantie]:[garantie 7]],1+AF$3,FALSE)))</f>
        <v/>
      </c>
    </row>
    <row r="117" spans="1:32" ht="15" thickBot="1" x14ac:dyDescent="0.35">
      <c r="A117" s="25">
        <v>3</v>
      </c>
      <c r="B117" s="78" t="s">
        <v>33</v>
      </c>
      <c r="C117" s="52" t="str">
        <f>IF(ISNA(VLOOKUP(B117,Tableau3[],2,FALSE)),"X",VLOOKUP(B117,Tableau3[],2,FALSE))</f>
        <v>X</v>
      </c>
      <c r="D117" s="88" t="s">
        <v>49</v>
      </c>
      <c r="E117" s="58" t="str">
        <f>IF(ISNA(VLOOKUP(D117,Tableau3[],2,FALSE)),"X",VLOOKUP(D117,Tableau3[],2,FALSE))</f>
        <v>X</v>
      </c>
      <c r="F117" s="99" t="s">
        <v>46</v>
      </c>
      <c r="G117" s="55" t="str">
        <f>IF(ISNA(VLOOKUP(F117,Tableau3[],2,FALSE)),"X",VLOOKUP(F117,Tableau3[],2,FALSE))</f>
        <v>S</v>
      </c>
      <c r="H117" s="108" t="s">
        <v>47</v>
      </c>
      <c r="I117" s="26"/>
      <c r="J117" s="26"/>
      <c r="K117" s="118" t="s">
        <v>66</v>
      </c>
      <c r="L117" s="26"/>
      <c r="M117" s="125"/>
      <c r="N117" s="134"/>
      <c r="O117" s="145"/>
      <c r="P117" s="156"/>
      <c r="Q117" s="166">
        <v>8</v>
      </c>
      <c r="R117" s="174" t="s">
        <v>87</v>
      </c>
      <c r="S117" s="23"/>
      <c r="T117" s="191" t="s">
        <v>115</v>
      </c>
      <c r="U117" s="211"/>
      <c r="V117" t="str">
        <f>CONCATENATE(C117,E117,G117,I117,L117,S117)</f>
        <v>XXS</v>
      </c>
      <c r="W117" t="str">
        <f t="shared" si="2"/>
        <v>S</v>
      </c>
      <c r="X117" s="39" t="str">
        <f>IF(          ISNA(VLOOKUP(MID(W117,2,1),'Garanties par besoin'!$D$2:$F$18,2,FALSE)),
                           IF(ISNA(VLOOKUP(MID(W117,1,1),'Garanties par besoin'!$D$2:$F$18,2,FALSE)),
                            "",
                           VLOOKUP(MID(W117,1,1),'Garanties par besoin'!$D$2:$F$18,2,FALSE)),
                  VLOOKUP(MID(W117,2,1),'Garanties par besoin'!$D$2:$F$18,2,FALSE))</f>
        <v>Immatériel</v>
      </c>
      <c r="Y117" s="42" t="str">
        <f>IF(          ISNA(VLOOKUP(MID(W117,2,1),'Garanties par besoin'!$D$2:$F$18,3,FALSE)),
                           IF(ISNA(VLOOKUP(MID(W117,1,1),'Garanties par besoin'!$D$2:$F$18,3,FALSE)),
                            "",
                           VLOOKUP(MID(W117,1,1),'Garanties par besoin'!$D$2:$F$18,3,FALSE)),
                  VLOOKUP(MID(W117,2,1),'Garanties par besoin'!$D$2:$F$18,3,FALSE))</f>
        <v>Parts/Actions</v>
      </c>
      <c r="Z117" s="44" t="str">
        <f>IF(
                 ISNA(VLOOKUP($Y117,Tableau2[[Sous catégorie culture de la garantie]:[garantie 7]],1+Z$3,FALSE)),
                  "",
                 IF(VLOOKUP($Y117,Tableau2[[Sous catégorie culture de la garantie]:[garantie 7]],1+Z$3,FALSE)="","",
                      VLOOKUP($Y117,Tableau2[[Sous catégorie culture de la garantie]:[garantie 7]],1+Z$3,FALSE)))</f>
        <v>Caution adaptée</v>
      </c>
      <c r="AA117" s="41" t="str">
        <f>IF(
                 ISNA(VLOOKUP($Y117,Tableau2[[Sous catégorie culture de la garantie]:[garantie 7]],1+AA$3,FALSE)),
                  "",
                 IF(VLOOKUP($Y117,Tableau2[[Sous catégorie culture de la garantie]:[garantie 7]],1+AA$3,FALSE)="","",
                      VLOOKUP($Y117,Tableau2[[Sous catégorie culture de la garantie]:[garantie 7]],1+AA$3,FALSE)))</f>
        <v>Nantissement de Comptes de Titres</v>
      </c>
      <c r="AB117" s="44" t="str">
        <f>IF(
                 ISNA(VLOOKUP($Y117,Tableau2[[Sous catégorie culture de la garantie]:[garantie 7]],1+AB$3,FALSE)),
                  "",
                 IF(VLOOKUP($Y117,Tableau2[[Sous catégorie culture de la garantie]:[garantie 7]],1+AB$3,FALSE)="","",
                      VLOOKUP($Y117,Tableau2[[Sous catégorie culture de la garantie]:[garantie 7]],1+AB$3,FALSE)))</f>
        <v>France Active</v>
      </c>
      <c r="AC117" s="41" t="str">
        <f>IF(
                 ISNA(VLOOKUP($Y117,Tableau2[[Sous catégorie culture de la garantie]:[garantie 7]],1+AC$3,FALSE)),
                  "",
                 IF(VLOOKUP($Y117,Tableau2[[Sous catégorie culture de la garantie]:[garantie 7]],1+AC$3,FALSE)="","",
                      VLOOKUP($Y117,Tableau2[[Sous catégorie culture de la garantie]:[garantie 7]],1+AC$3,FALSE)))</f>
        <v>BPI</v>
      </c>
      <c r="AD117" s="44" t="str">
        <f>IF(
                 ISNA(VLOOKUP($Y117,Tableau2[[Sous catégorie culture de la garantie]:[garantie 7]],1+AD$3,FALSE)),
                  "",
                 IF(VLOOKUP($Y117,Tableau2[[Sous catégorie culture de la garantie]:[garantie 7]],1+AD$3,FALSE)="","",
                      VLOOKUP($Y117,Tableau2[[Sous catégorie culture de la garantie]:[garantie 7]],1+AD$3,FALSE)))</f>
        <v>SIAGI</v>
      </c>
      <c r="AE117" s="41" t="str">
        <f>IF(
                 ISNA(VLOOKUP($Y117,Tableau2[[Sous catégorie culture de la garantie]:[garantie 7]],1+AE$3,FALSE)),
                  "",
                 IF(VLOOKUP($Y117,Tableau2[[Sous catégorie culture de la garantie]:[garantie 7]],1+AE$3,FALSE)="","",
                      VLOOKUP($Y117,Tableau2[[Sous catégorie culture de la garantie]:[garantie 7]],1+AE$3,FALSE)))</f>
        <v/>
      </c>
      <c r="AF117" s="41" t="str">
        <f>IF(
                 ISNA(VLOOKUP($Y117,Tableau2[[Sous catégorie culture de la garantie]:[garantie 7]],1+AF$3,FALSE)),
                  "",
                 IF(VLOOKUP($Y117,Tableau2[[Sous catégorie culture de la garantie]:[garantie 7]],1+AF$3,FALSE)="","",
                      VLOOKUP($Y117,Tableau2[[Sous catégorie culture de la garantie]:[garantie 7]],1+AF$3,FALSE)))</f>
        <v/>
      </c>
    </row>
    <row r="118" spans="1:32" ht="15" thickBot="1" x14ac:dyDescent="0.35">
      <c r="A118" s="25">
        <v>3</v>
      </c>
      <c r="B118" s="78" t="s">
        <v>33</v>
      </c>
      <c r="C118" s="52" t="str">
        <f>IF(ISNA(VLOOKUP(B118,Tableau3[],2,FALSE)),"X",VLOOKUP(B118,Tableau3[],2,FALSE))</f>
        <v>X</v>
      </c>
      <c r="D118" s="88" t="s">
        <v>49</v>
      </c>
      <c r="E118" s="58" t="str">
        <f>IF(ISNA(VLOOKUP(D118,Tableau3[],2,FALSE)),"X",VLOOKUP(D118,Tableau3[],2,FALSE))</f>
        <v>X</v>
      </c>
      <c r="F118" s="99" t="s">
        <v>46</v>
      </c>
      <c r="G118" s="55" t="str">
        <f>IF(ISNA(VLOOKUP(F118,Tableau3[],2,FALSE)),"X",VLOOKUP(F118,Tableau3[],2,FALSE))</f>
        <v>S</v>
      </c>
      <c r="H118" s="108" t="s">
        <v>47</v>
      </c>
      <c r="I118" s="26"/>
      <c r="J118" s="26"/>
      <c r="K118" s="118" t="s">
        <v>66</v>
      </c>
      <c r="L118" s="26"/>
      <c r="M118" s="125"/>
      <c r="N118" s="134"/>
      <c r="O118" s="145"/>
      <c r="P118" s="156"/>
      <c r="Q118" s="166">
        <v>8</v>
      </c>
      <c r="R118" s="174" t="s">
        <v>88</v>
      </c>
      <c r="S118" s="23"/>
      <c r="T118" s="191" t="s">
        <v>115</v>
      </c>
      <c r="U118" s="211"/>
      <c r="V118" t="str">
        <f>CONCATENATE(C118,E118,G118,I118,L118,S118)</f>
        <v>XXS</v>
      </c>
      <c r="W118" t="str">
        <f t="shared" si="2"/>
        <v>S</v>
      </c>
      <c r="X118" s="39" t="str">
        <f>IF(          ISNA(VLOOKUP(MID(W118,2,1),'Garanties par besoin'!$D$2:$F$18,2,FALSE)),
                           IF(ISNA(VLOOKUP(MID(W118,1,1),'Garanties par besoin'!$D$2:$F$18,2,FALSE)),
                            "",
                           VLOOKUP(MID(W118,1,1),'Garanties par besoin'!$D$2:$F$18,2,FALSE)),
                  VLOOKUP(MID(W118,2,1),'Garanties par besoin'!$D$2:$F$18,2,FALSE))</f>
        <v>Immatériel</v>
      </c>
      <c r="Y118" s="42" t="str">
        <f>IF(          ISNA(VLOOKUP(MID(W118,2,1),'Garanties par besoin'!$D$2:$F$18,3,FALSE)),
                           IF(ISNA(VLOOKUP(MID(W118,1,1),'Garanties par besoin'!$D$2:$F$18,3,FALSE)),
                            "",
                           VLOOKUP(MID(W118,1,1),'Garanties par besoin'!$D$2:$F$18,3,FALSE)),
                  VLOOKUP(MID(W118,2,1),'Garanties par besoin'!$D$2:$F$18,3,FALSE))</f>
        <v>Parts/Actions</v>
      </c>
      <c r="Z118" s="44" t="str">
        <f>IF(
                 ISNA(VLOOKUP($Y118,Tableau2[[Sous catégorie culture de la garantie]:[garantie 7]],1+Z$3,FALSE)),
                  "",
                 IF(VLOOKUP($Y118,Tableau2[[Sous catégorie culture de la garantie]:[garantie 7]],1+Z$3,FALSE)="","",
                      VLOOKUP($Y118,Tableau2[[Sous catégorie culture de la garantie]:[garantie 7]],1+Z$3,FALSE)))</f>
        <v>Caution adaptée</v>
      </c>
      <c r="AA118" s="41" t="str">
        <f>IF(
                 ISNA(VLOOKUP($Y118,Tableau2[[Sous catégorie culture de la garantie]:[garantie 7]],1+AA$3,FALSE)),
                  "",
                 IF(VLOOKUP($Y118,Tableau2[[Sous catégorie culture de la garantie]:[garantie 7]],1+AA$3,FALSE)="","",
                      VLOOKUP($Y118,Tableau2[[Sous catégorie culture de la garantie]:[garantie 7]],1+AA$3,FALSE)))</f>
        <v>Nantissement de Comptes de Titres</v>
      </c>
      <c r="AB118" s="44" t="str">
        <f>IF(
                 ISNA(VLOOKUP($Y118,Tableau2[[Sous catégorie culture de la garantie]:[garantie 7]],1+AB$3,FALSE)),
                  "",
                 IF(VLOOKUP($Y118,Tableau2[[Sous catégorie culture de la garantie]:[garantie 7]],1+AB$3,FALSE)="","",
                      VLOOKUP($Y118,Tableau2[[Sous catégorie culture de la garantie]:[garantie 7]],1+AB$3,FALSE)))</f>
        <v>France Active</v>
      </c>
      <c r="AC118" s="41" t="str">
        <f>IF(
                 ISNA(VLOOKUP($Y118,Tableau2[[Sous catégorie culture de la garantie]:[garantie 7]],1+AC$3,FALSE)),
                  "",
                 IF(VLOOKUP($Y118,Tableau2[[Sous catégorie culture de la garantie]:[garantie 7]],1+AC$3,FALSE)="","",
                      VLOOKUP($Y118,Tableau2[[Sous catégorie culture de la garantie]:[garantie 7]],1+AC$3,FALSE)))</f>
        <v>BPI</v>
      </c>
      <c r="AD118" s="44" t="str">
        <f>IF(
                 ISNA(VLOOKUP($Y118,Tableau2[[Sous catégorie culture de la garantie]:[garantie 7]],1+AD$3,FALSE)),
                  "",
                 IF(VLOOKUP($Y118,Tableau2[[Sous catégorie culture de la garantie]:[garantie 7]],1+AD$3,FALSE)="","",
                      VLOOKUP($Y118,Tableau2[[Sous catégorie culture de la garantie]:[garantie 7]],1+AD$3,FALSE)))</f>
        <v>SIAGI</v>
      </c>
      <c r="AE118" s="41" t="str">
        <f>IF(
                 ISNA(VLOOKUP($Y118,Tableau2[[Sous catégorie culture de la garantie]:[garantie 7]],1+AE$3,FALSE)),
                  "",
                 IF(VLOOKUP($Y118,Tableau2[[Sous catégorie culture de la garantie]:[garantie 7]],1+AE$3,FALSE)="","",
                      VLOOKUP($Y118,Tableau2[[Sous catégorie culture de la garantie]:[garantie 7]],1+AE$3,FALSE)))</f>
        <v/>
      </c>
      <c r="AF118" s="41" t="str">
        <f>IF(
                 ISNA(VLOOKUP($Y118,Tableau2[[Sous catégorie culture de la garantie]:[garantie 7]],1+AF$3,FALSE)),
                  "",
                 IF(VLOOKUP($Y118,Tableau2[[Sous catégorie culture de la garantie]:[garantie 7]],1+AF$3,FALSE)="","",
                      VLOOKUP($Y118,Tableau2[[Sous catégorie culture de la garantie]:[garantie 7]],1+AF$3,FALSE)))</f>
        <v/>
      </c>
    </row>
    <row r="119" spans="1:32" ht="15" thickBot="1" x14ac:dyDescent="0.35">
      <c r="A119" s="25">
        <v>3</v>
      </c>
      <c r="B119" s="78" t="s">
        <v>33</v>
      </c>
      <c r="C119" s="52" t="str">
        <f>IF(ISNA(VLOOKUP(B119,Tableau3[],2,FALSE)),"X",VLOOKUP(B119,Tableau3[],2,FALSE))</f>
        <v>X</v>
      </c>
      <c r="D119" s="88" t="s">
        <v>49</v>
      </c>
      <c r="E119" s="58" t="str">
        <f>IF(ISNA(VLOOKUP(D119,Tableau3[],2,FALSE)),"X",VLOOKUP(D119,Tableau3[],2,FALSE))</f>
        <v>X</v>
      </c>
      <c r="F119" s="99" t="s">
        <v>46</v>
      </c>
      <c r="G119" s="55" t="str">
        <f>IF(ISNA(VLOOKUP(F119,Tableau3[],2,FALSE)),"X",VLOOKUP(F119,Tableau3[],2,FALSE))</f>
        <v>S</v>
      </c>
      <c r="H119" s="108" t="s">
        <v>47</v>
      </c>
      <c r="I119" s="26"/>
      <c r="J119" s="26"/>
      <c r="K119" s="118" t="s">
        <v>66</v>
      </c>
      <c r="L119" s="26"/>
      <c r="M119" s="125"/>
      <c r="N119" s="134"/>
      <c r="O119" s="145"/>
      <c r="P119" s="156"/>
      <c r="Q119" s="166">
        <v>8</v>
      </c>
      <c r="R119" s="174" t="s">
        <v>89</v>
      </c>
      <c r="S119" s="23"/>
      <c r="T119" s="191" t="s">
        <v>115</v>
      </c>
      <c r="U119" s="211"/>
      <c r="V119" t="str">
        <f>CONCATENATE(C119,E119,G119,I119,L119,S119)</f>
        <v>XXS</v>
      </c>
      <c r="W119" t="str">
        <f t="shared" si="2"/>
        <v>S</v>
      </c>
      <c r="X119" s="39" t="str">
        <f>IF(          ISNA(VLOOKUP(MID(W119,2,1),'Garanties par besoin'!$D$2:$F$18,2,FALSE)),
                           IF(ISNA(VLOOKUP(MID(W119,1,1),'Garanties par besoin'!$D$2:$F$18,2,FALSE)),
                            "",
                           VLOOKUP(MID(W119,1,1),'Garanties par besoin'!$D$2:$F$18,2,FALSE)),
                  VLOOKUP(MID(W119,2,1),'Garanties par besoin'!$D$2:$F$18,2,FALSE))</f>
        <v>Immatériel</v>
      </c>
      <c r="Y119" s="42" t="str">
        <f>IF(          ISNA(VLOOKUP(MID(W119,2,1),'Garanties par besoin'!$D$2:$F$18,3,FALSE)),
                           IF(ISNA(VLOOKUP(MID(W119,1,1),'Garanties par besoin'!$D$2:$F$18,3,FALSE)),
                            "",
                           VLOOKUP(MID(W119,1,1),'Garanties par besoin'!$D$2:$F$18,3,FALSE)),
                  VLOOKUP(MID(W119,2,1),'Garanties par besoin'!$D$2:$F$18,3,FALSE))</f>
        <v>Parts/Actions</v>
      </c>
      <c r="Z119" s="44" t="str">
        <f>IF(
                 ISNA(VLOOKUP($Y119,Tableau2[[Sous catégorie culture de la garantie]:[garantie 7]],1+Z$3,FALSE)),
                  "",
                 IF(VLOOKUP($Y119,Tableau2[[Sous catégorie culture de la garantie]:[garantie 7]],1+Z$3,FALSE)="","",
                      VLOOKUP($Y119,Tableau2[[Sous catégorie culture de la garantie]:[garantie 7]],1+Z$3,FALSE)))</f>
        <v>Caution adaptée</v>
      </c>
      <c r="AA119" s="41" t="str">
        <f>IF(
                 ISNA(VLOOKUP($Y119,Tableau2[[Sous catégorie culture de la garantie]:[garantie 7]],1+AA$3,FALSE)),
                  "",
                 IF(VLOOKUP($Y119,Tableau2[[Sous catégorie culture de la garantie]:[garantie 7]],1+AA$3,FALSE)="","",
                      VLOOKUP($Y119,Tableau2[[Sous catégorie culture de la garantie]:[garantie 7]],1+AA$3,FALSE)))</f>
        <v>Nantissement de Comptes de Titres</v>
      </c>
      <c r="AB119" s="44" t="str">
        <f>IF(
                 ISNA(VLOOKUP($Y119,Tableau2[[Sous catégorie culture de la garantie]:[garantie 7]],1+AB$3,FALSE)),
                  "",
                 IF(VLOOKUP($Y119,Tableau2[[Sous catégorie culture de la garantie]:[garantie 7]],1+AB$3,FALSE)="","",
                      VLOOKUP($Y119,Tableau2[[Sous catégorie culture de la garantie]:[garantie 7]],1+AB$3,FALSE)))</f>
        <v>France Active</v>
      </c>
      <c r="AC119" s="41" t="str">
        <f>IF(
                 ISNA(VLOOKUP($Y119,Tableau2[[Sous catégorie culture de la garantie]:[garantie 7]],1+AC$3,FALSE)),
                  "",
                 IF(VLOOKUP($Y119,Tableau2[[Sous catégorie culture de la garantie]:[garantie 7]],1+AC$3,FALSE)="","",
                      VLOOKUP($Y119,Tableau2[[Sous catégorie culture de la garantie]:[garantie 7]],1+AC$3,FALSE)))</f>
        <v>BPI</v>
      </c>
      <c r="AD119" s="44" t="str">
        <f>IF(
                 ISNA(VLOOKUP($Y119,Tableau2[[Sous catégorie culture de la garantie]:[garantie 7]],1+AD$3,FALSE)),
                  "",
                 IF(VLOOKUP($Y119,Tableau2[[Sous catégorie culture de la garantie]:[garantie 7]],1+AD$3,FALSE)="","",
                      VLOOKUP($Y119,Tableau2[[Sous catégorie culture de la garantie]:[garantie 7]],1+AD$3,FALSE)))</f>
        <v>SIAGI</v>
      </c>
      <c r="AE119" s="41" t="str">
        <f>IF(
                 ISNA(VLOOKUP($Y119,Tableau2[[Sous catégorie culture de la garantie]:[garantie 7]],1+AE$3,FALSE)),
                  "",
                 IF(VLOOKUP($Y119,Tableau2[[Sous catégorie culture de la garantie]:[garantie 7]],1+AE$3,FALSE)="","",
                      VLOOKUP($Y119,Tableau2[[Sous catégorie culture de la garantie]:[garantie 7]],1+AE$3,FALSE)))</f>
        <v/>
      </c>
      <c r="AF119" s="41" t="str">
        <f>IF(
                 ISNA(VLOOKUP($Y119,Tableau2[[Sous catégorie culture de la garantie]:[garantie 7]],1+AF$3,FALSE)),
                  "",
                 IF(VLOOKUP($Y119,Tableau2[[Sous catégorie culture de la garantie]:[garantie 7]],1+AF$3,FALSE)="","",
                      VLOOKUP($Y119,Tableau2[[Sous catégorie culture de la garantie]:[garantie 7]],1+AF$3,FALSE)))</f>
        <v/>
      </c>
    </row>
    <row r="120" spans="1:32" ht="15" thickBot="1" x14ac:dyDescent="0.35">
      <c r="A120" s="25">
        <v>3</v>
      </c>
      <c r="B120" s="78" t="s">
        <v>33</v>
      </c>
      <c r="C120" s="52" t="str">
        <f>IF(ISNA(VLOOKUP(B120,Tableau3[],2,FALSE)),"X",VLOOKUP(B120,Tableau3[],2,FALSE))</f>
        <v>X</v>
      </c>
      <c r="D120" s="88" t="s">
        <v>49</v>
      </c>
      <c r="E120" s="58" t="str">
        <f>IF(ISNA(VLOOKUP(D120,Tableau3[],2,FALSE)),"X",VLOOKUP(D120,Tableau3[],2,FALSE))</f>
        <v>X</v>
      </c>
      <c r="F120" s="99" t="s">
        <v>46</v>
      </c>
      <c r="G120" s="55" t="str">
        <f>IF(ISNA(VLOOKUP(F120,Tableau3[],2,FALSE)),"X",VLOOKUP(F120,Tableau3[],2,FALSE))</f>
        <v>S</v>
      </c>
      <c r="H120" s="108" t="s">
        <v>47</v>
      </c>
      <c r="I120" s="26"/>
      <c r="J120" s="26"/>
      <c r="K120" s="118" t="s">
        <v>66</v>
      </c>
      <c r="L120" s="26"/>
      <c r="M120" s="125"/>
      <c r="N120" s="134"/>
      <c r="O120" s="145"/>
      <c r="P120" s="156"/>
      <c r="Q120" s="166">
        <v>8</v>
      </c>
      <c r="R120" s="174" t="s">
        <v>90</v>
      </c>
      <c r="S120" s="23"/>
      <c r="T120" s="191" t="s">
        <v>115</v>
      </c>
      <c r="U120" s="211"/>
      <c r="V120" t="str">
        <f>CONCATENATE(C120,E120,G120,I120,L120,S120)</f>
        <v>XXS</v>
      </c>
      <c r="W120" t="str">
        <f t="shared" si="2"/>
        <v>S</v>
      </c>
      <c r="X120" s="39" t="str">
        <f>IF(          ISNA(VLOOKUP(MID(W120,2,1),'Garanties par besoin'!$D$2:$F$18,2,FALSE)),
                           IF(ISNA(VLOOKUP(MID(W120,1,1),'Garanties par besoin'!$D$2:$F$18,2,FALSE)),
                            "",
                           VLOOKUP(MID(W120,1,1),'Garanties par besoin'!$D$2:$F$18,2,FALSE)),
                  VLOOKUP(MID(W120,2,1),'Garanties par besoin'!$D$2:$F$18,2,FALSE))</f>
        <v>Immatériel</v>
      </c>
      <c r="Y120" s="42" t="str">
        <f>IF(          ISNA(VLOOKUP(MID(W120,2,1),'Garanties par besoin'!$D$2:$F$18,3,FALSE)),
                           IF(ISNA(VLOOKUP(MID(W120,1,1),'Garanties par besoin'!$D$2:$F$18,3,FALSE)),
                            "",
                           VLOOKUP(MID(W120,1,1),'Garanties par besoin'!$D$2:$F$18,3,FALSE)),
                  VLOOKUP(MID(W120,2,1),'Garanties par besoin'!$D$2:$F$18,3,FALSE))</f>
        <v>Parts/Actions</v>
      </c>
      <c r="Z120" s="44" t="str">
        <f>IF(
                 ISNA(VLOOKUP($Y120,Tableau2[[Sous catégorie culture de la garantie]:[garantie 7]],1+Z$3,FALSE)),
                  "",
                 IF(VLOOKUP($Y120,Tableau2[[Sous catégorie culture de la garantie]:[garantie 7]],1+Z$3,FALSE)="","",
                      VLOOKUP($Y120,Tableau2[[Sous catégorie culture de la garantie]:[garantie 7]],1+Z$3,FALSE)))</f>
        <v>Caution adaptée</v>
      </c>
      <c r="AA120" s="41" t="str">
        <f>IF(
                 ISNA(VLOOKUP($Y120,Tableau2[[Sous catégorie culture de la garantie]:[garantie 7]],1+AA$3,FALSE)),
                  "",
                 IF(VLOOKUP($Y120,Tableau2[[Sous catégorie culture de la garantie]:[garantie 7]],1+AA$3,FALSE)="","",
                      VLOOKUP($Y120,Tableau2[[Sous catégorie culture de la garantie]:[garantie 7]],1+AA$3,FALSE)))</f>
        <v>Nantissement de Comptes de Titres</v>
      </c>
      <c r="AB120" s="44" t="str">
        <f>IF(
                 ISNA(VLOOKUP($Y120,Tableau2[[Sous catégorie culture de la garantie]:[garantie 7]],1+AB$3,FALSE)),
                  "",
                 IF(VLOOKUP($Y120,Tableau2[[Sous catégorie culture de la garantie]:[garantie 7]],1+AB$3,FALSE)="","",
                      VLOOKUP($Y120,Tableau2[[Sous catégorie culture de la garantie]:[garantie 7]],1+AB$3,FALSE)))</f>
        <v>France Active</v>
      </c>
      <c r="AC120" s="41" t="str">
        <f>IF(
                 ISNA(VLOOKUP($Y120,Tableau2[[Sous catégorie culture de la garantie]:[garantie 7]],1+AC$3,FALSE)),
                  "",
                 IF(VLOOKUP($Y120,Tableau2[[Sous catégorie culture de la garantie]:[garantie 7]],1+AC$3,FALSE)="","",
                      VLOOKUP($Y120,Tableau2[[Sous catégorie culture de la garantie]:[garantie 7]],1+AC$3,FALSE)))</f>
        <v>BPI</v>
      </c>
      <c r="AD120" s="44" t="str">
        <f>IF(
                 ISNA(VLOOKUP($Y120,Tableau2[[Sous catégorie culture de la garantie]:[garantie 7]],1+AD$3,FALSE)),
                  "",
                 IF(VLOOKUP($Y120,Tableau2[[Sous catégorie culture de la garantie]:[garantie 7]],1+AD$3,FALSE)="","",
                      VLOOKUP($Y120,Tableau2[[Sous catégorie culture de la garantie]:[garantie 7]],1+AD$3,FALSE)))</f>
        <v>SIAGI</v>
      </c>
      <c r="AE120" s="41" t="str">
        <f>IF(
                 ISNA(VLOOKUP($Y120,Tableau2[[Sous catégorie culture de la garantie]:[garantie 7]],1+AE$3,FALSE)),
                  "",
                 IF(VLOOKUP($Y120,Tableau2[[Sous catégorie culture de la garantie]:[garantie 7]],1+AE$3,FALSE)="","",
                      VLOOKUP($Y120,Tableau2[[Sous catégorie culture de la garantie]:[garantie 7]],1+AE$3,FALSE)))</f>
        <v/>
      </c>
      <c r="AF120" s="41" t="str">
        <f>IF(
                 ISNA(VLOOKUP($Y120,Tableau2[[Sous catégorie culture de la garantie]:[garantie 7]],1+AF$3,FALSE)),
                  "",
                 IF(VLOOKUP($Y120,Tableau2[[Sous catégorie culture de la garantie]:[garantie 7]],1+AF$3,FALSE)="","",
                      VLOOKUP($Y120,Tableau2[[Sous catégorie culture de la garantie]:[garantie 7]],1+AF$3,FALSE)))</f>
        <v/>
      </c>
    </row>
    <row r="121" spans="1:32" ht="15" thickBot="1" x14ac:dyDescent="0.35">
      <c r="A121" s="25">
        <v>3</v>
      </c>
      <c r="B121" s="78" t="s">
        <v>33</v>
      </c>
      <c r="C121" s="52" t="str">
        <f>IF(ISNA(VLOOKUP(B121,Tableau3[],2,FALSE)),"X",VLOOKUP(B121,Tableau3[],2,FALSE))</f>
        <v>X</v>
      </c>
      <c r="D121" s="88" t="s">
        <v>49</v>
      </c>
      <c r="E121" s="58" t="str">
        <f>IF(ISNA(VLOOKUP(D121,Tableau3[],2,FALSE)),"X",VLOOKUP(D121,Tableau3[],2,FALSE))</f>
        <v>X</v>
      </c>
      <c r="F121" s="99" t="s">
        <v>46</v>
      </c>
      <c r="G121" s="55" t="str">
        <f>IF(ISNA(VLOOKUP(F121,Tableau3[],2,FALSE)),"X",VLOOKUP(F121,Tableau3[],2,FALSE))</f>
        <v>S</v>
      </c>
      <c r="H121" s="108" t="s">
        <v>47</v>
      </c>
      <c r="I121" s="26"/>
      <c r="J121" s="26"/>
      <c r="K121" s="118" t="s">
        <v>66</v>
      </c>
      <c r="L121" s="26"/>
      <c r="M121" s="125"/>
      <c r="N121" s="134"/>
      <c r="O121" s="145"/>
      <c r="P121" s="156"/>
      <c r="Q121" s="166">
        <v>8</v>
      </c>
      <c r="R121" s="174" t="s">
        <v>91</v>
      </c>
      <c r="S121" s="23"/>
      <c r="T121" s="191" t="s">
        <v>115</v>
      </c>
      <c r="U121" s="211"/>
      <c r="V121" t="str">
        <f>CONCATENATE(C121,E121,G121,I121,L121,S121)</f>
        <v>XXS</v>
      </c>
      <c r="W121" t="str">
        <f t="shared" si="2"/>
        <v>S</v>
      </c>
      <c r="X121" s="39" t="str">
        <f>IF(          ISNA(VLOOKUP(MID(W121,2,1),'Garanties par besoin'!$D$2:$F$18,2,FALSE)),
                           IF(ISNA(VLOOKUP(MID(W121,1,1),'Garanties par besoin'!$D$2:$F$18,2,FALSE)),
                            "",
                           VLOOKUP(MID(W121,1,1),'Garanties par besoin'!$D$2:$F$18,2,FALSE)),
                  VLOOKUP(MID(W121,2,1),'Garanties par besoin'!$D$2:$F$18,2,FALSE))</f>
        <v>Immatériel</v>
      </c>
      <c r="Y121" s="42" t="str">
        <f>IF(          ISNA(VLOOKUP(MID(W121,2,1),'Garanties par besoin'!$D$2:$F$18,3,FALSE)),
                           IF(ISNA(VLOOKUP(MID(W121,1,1),'Garanties par besoin'!$D$2:$F$18,3,FALSE)),
                            "",
                           VLOOKUP(MID(W121,1,1),'Garanties par besoin'!$D$2:$F$18,3,FALSE)),
                  VLOOKUP(MID(W121,2,1),'Garanties par besoin'!$D$2:$F$18,3,FALSE))</f>
        <v>Parts/Actions</v>
      </c>
      <c r="Z121" s="44" t="str">
        <f>IF(
                 ISNA(VLOOKUP($Y121,Tableau2[[Sous catégorie culture de la garantie]:[garantie 7]],1+Z$3,FALSE)),
                  "",
                 IF(VLOOKUP($Y121,Tableau2[[Sous catégorie culture de la garantie]:[garantie 7]],1+Z$3,FALSE)="","",
                      VLOOKUP($Y121,Tableau2[[Sous catégorie culture de la garantie]:[garantie 7]],1+Z$3,FALSE)))</f>
        <v>Caution adaptée</v>
      </c>
      <c r="AA121" s="41" t="str">
        <f>IF(
                 ISNA(VLOOKUP($Y121,Tableau2[[Sous catégorie culture de la garantie]:[garantie 7]],1+AA$3,FALSE)),
                  "",
                 IF(VLOOKUP($Y121,Tableau2[[Sous catégorie culture de la garantie]:[garantie 7]],1+AA$3,FALSE)="","",
                      VLOOKUP($Y121,Tableau2[[Sous catégorie culture de la garantie]:[garantie 7]],1+AA$3,FALSE)))</f>
        <v>Nantissement de Comptes de Titres</v>
      </c>
      <c r="AB121" s="44" t="str">
        <f>IF(
                 ISNA(VLOOKUP($Y121,Tableau2[[Sous catégorie culture de la garantie]:[garantie 7]],1+AB$3,FALSE)),
                  "",
                 IF(VLOOKUP($Y121,Tableau2[[Sous catégorie culture de la garantie]:[garantie 7]],1+AB$3,FALSE)="","",
                      VLOOKUP($Y121,Tableau2[[Sous catégorie culture de la garantie]:[garantie 7]],1+AB$3,FALSE)))</f>
        <v>France Active</v>
      </c>
      <c r="AC121" s="41" t="str">
        <f>IF(
                 ISNA(VLOOKUP($Y121,Tableau2[[Sous catégorie culture de la garantie]:[garantie 7]],1+AC$3,FALSE)),
                  "",
                 IF(VLOOKUP($Y121,Tableau2[[Sous catégorie culture de la garantie]:[garantie 7]],1+AC$3,FALSE)="","",
                      VLOOKUP($Y121,Tableau2[[Sous catégorie culture de la garantie]:[garantie 7]],1+AC$3,FALSE)))</f>
        <v>BPI</v>
      </c>
      <c r="AD121" s="44" t="str">
        <f>IF(
                 ISNA(VLOOKUP($Y121,Tableau2[[Sous catégorie culture de la garantie]:[garantie 7]],1+AD$3,FALSE)),
                  "",
                 IF(VLOOKUP($Y121,Tableau2[[Sous catégorie culture de la garantie]:[garantie 7]],1+AD$3,FALSE)="","",
                      VLOOKUP($Y121,Tableau2[[Sous catégorie culture de la garantie]:[garantie 7]],1+AD$3,FALSE)))</f>
        <v>SIAGI</v>
      </c>
      <c r="AE121" s="41" t="str">
        <f>IF(
                 ISNA(VLOOKUP($Y121,Tableau2[[Sous catégorie culture de la garantie]:[garantie 7]],1+AE$3,FALSE)),
                  "",
                 IF(VLOOKUP($Y121,Tableau2[[Sous catégorie culture de la garantie]:[garantie 7]],1+AE$3,FALSE)="","",
                      VLOOKUP($Y121,Tableau2[[Sous catégorie culture de la garantie]:[garantie 7]],1+AE$3,FALSE)))</f>
        <v/>
      </c>
      <c r="AF121" s="41" t="str">
        <f>IF(
                 ISNA(VLOOKUP($Y121,Tableau2[[Sous catégorie culture de la garantie]:[garantie 7]],1+AF$3,FALSE)),
                  "",
                 IF(VLOOKUP($Y121,Tableau2[[Sous catégorie culture de la garantie]:[garantie 7]],1+AF$3,FALSE)="","",
                      VLOOKUP($Y121,Tableau2[[Sous catégorie culture de la garantie]:[garantie 7]],1+AF$3,FALSE)))</f>
        <v/>
      </c>
    </row>
    <row r="122" spans="1:32" ht="15" thickBot="1" x14ac:dyDescent="0.35">
      <c r="A122" s="25">
        <v>3</v>
      </c>
      <c r="B122" s="78" t="s">
        <v>33</v>
      </c>
      <c r="C122" s="52" t="str">
        <f>IF(ISNA(VLOOKUP(B122,Tableau3[],2,FALSE)),"X",VLOOKUP(B122,Tableau3[],2,FALSE))</f>
        <v>X</v>
      </c>
      <c r="D122" s="88" t="s">
        <v>49</v>
      </c>
      <c r="E122" s="58" t="str">
        <f>IF(ISNA(VLOOKUP(D122,Tableau3[],2,FALSE)),"X",VLOOKUP(D122,Tableau3[],2,FALSE))</f>
        <v>X</v>
      </c>
      <c r="F122" s="99" t="s">
        <v>46</v>
      </c>
      <c r="G122" s="55" t="str">
        <f>IF(ISNA(VLOOKUP(F122,Tableau3[],2,FALSE)),"X",VLOOKUP(F122,Tableau3[],2,FALSE))</f>
        <v>S</v>
      </c>
      <c r="H122" s="108" t="s">
        <v>47</v>
      </c>
      <c r="I122" s="26"/>
      <c r="J122" s="26"/>
      <c r="K122" s="118" t="s">
        <v>66</v>
      </c>
      <c r="L122" s="26"/>
      <c r="M122" s="125"/>
      <c r="N122" s="134"/>
      <c r="O122" s="145"/>
      <c r="P122" s="156"/>
      <c r="Q122" s="166">
        <v>8</v>
      </c>
      <c r="R122" s="171" t="s">
        <v>105</v>
      </c>
      <c r="S122" s="17"/>
      <c r="T122" s="191" t="s">
        <v>115</v>
      </c>
      <c r="U122" s="211"/>
      <c r="V122" t="str">
        <f>CONCATENATE(C122,E122,G122,I122,L122,S122)</f>
        <v>XXS</v>
      </c>
      <c r="W122" t="str">
        <f t="shared" si="2"/>
        <v>S</v>
      </c>
      <c r="X122" s="39" t="str">
        <f>IF(          ISNA(VLOOKUP(MID(W122,2,1),'Garanties par besoin'!$D$2:$F$18,2,FALSE)),
                           IF(ISNA(VLOOKUP(MID(W122,1,1),'Garanties par besoin'!$D$2:$F$18,2,FALSE)),
                            "",
                           VLOOKUP(MID(W122,1,1),'Garanties par besoin'!$D$2:$F$18,2,FALSE)),
                  VLOOKUP(MID(W122,2,1),'Garanties par besoin'!$D$2:$F$18,2,FALSE))</f>
        <v>Immatériel</v>
      </c>
      <c r="Y122" s="42" t="str">
        <f>IF(          ISNA(VLOOKUP(MID(W122,2,1),'Garanties par besoin'!$D$2:$F$18,3,FALSE)),
                           IF(ISNA(VLOOKUP(MID(W122,1,1),'Garanties par besoin'!$D$2:$F$18,3,FALSE)),
                            "",
                           VLOOKUP(MID(W122,1,1),'Garanties par besoin'!$D$2:$F$18,3,FALSE)),
                  VLOOKUP(MID(W122,2,1),'Garanties par besoin'!$D$2:$F$18,3,FALSE))</f>
        <v>Parts/Actions</v>
      </c>
      <c r="Z122" s="44" t="str">
        <f>IF(
                 ISNA(VLOOKUP($Y122,Tableau2[[Sous catégorie culture de la garantie]:[garantie 7]],1+Z$3,FALSE)),
                  "",
                 IF(VLOOKUP($Y122,Tableau2[[Sous catégorie culture de la garantie]:[garantie 7]],1+Z$3,FALSE)="","",
                      VLOOKUP($Y122,Tableau2[[Sous catégorie culture de la garantie]:[garantie 7]],1+Z$3,FALSE)))</f>
        <v>Caution adaptée</v>
      </c>
      <c r="AA122" s="41" t="str">
        <f>IF(
                 ISNA(VLOOKUP($Y122,Tableau2[[Sous catégorie culture de la garantie]:[garantie 7]],1+AA$3,FALSE)),
                  "",
                 IF(VLOOKUP($Y122,Tableau2[[Sous catégorie culture de la garantie]:[garantie 7]],1+AA$3,FALSE)="","",
                      VLOOKUP($Y122,Tableau2[[Sous catégorie culture de la garantie]:[garantie 7]],1+AA$3,FALSE)))</f>
        <v>Nantissement de Comptes de Titres</v>
      </c>
      <c r="AB122" s="44" t="str">
        <f>IF(
                 ISNA(VLOOKUP($Y122,Tableau2[[Sous catégorie culture de la garantie]:[garantie 7]],1+AB$3,FALSE)),
                  "",
                 IF(VLOOKUP($Y122,Tableau2[[Sous catégorie culture de la garantie]:[garantie 7]],1+AB$3,FALSE)="","",
                      VLOOKUP($Y122,Tableau2[[Sous catégorie culture de la garantie]:[garantie 7]],1+AB$3,FALSE)))</f>
        <v>France Active</v>
      </c>
      <c r="AC122" s="41" t="str">
        <f>IF(
                 ISNA(VLOOKUP($Y122,Tableau2[[Sous catégorie culture de la garantie]:[garantie 7]],1+AC$3,FALSE)),
                  "",
                 IF(VLOOKUP($Y122,Tableau2[[Sous catégorie culture de la garantie]:[garantie 7]],1+AC$3,FALSE)="","",
                      VLOOKUP($Y122,Tableau2[[Sous catégorie culture de la garantie]:[garantie 7]],1+AC$3,FALSE)))</f>
        <v>BPI</v>
      </c>
      <c r="AD122" s="44" t="str">
        <f>IF(
                 ISNA(VLOOKUP($Y122,Tableau2[[Sous catégorie culture de la garantie]:[garantie 7]],1+AD$3,FALSE)),
                  "",
                 IF(VLOOKUP($Y122,Tableau2[[Sous catégorie culture de la garantie]:[garantie 7]],1+AD$3,FALSE)="","",
                      VLOOKUP($Y122,Tableau2[[Sous catégorie culture de la garantie]:[garantie 7]],1+AD$3,FALSE)))</f>
        <v>SIAGI</v>
      </c>
      <c r="AE122" s="41" t="str">
        <f>IF(
                 ISNA(VLOOKUP($Y122,Tableau2[[Sous catégorie culture de la garantie]:[garantie 7]],1+AE$3,FALSE)),
                  "",
                 IF(VLOOKUP($Y122,Tableau2[[Sous catégorie culture de la garantie]:[garantie 7]],1+AE$3,FALSE)="","",
                      VLOOKUP($Y122,Tableau2[[Sous catégorie culture de la garantie]:[garantie 7]],1+AE$3,FALSE)))</f>
        <v/>
      </c>
      <c r="AF122" s="41" t="str">
        <f>IF(
                 ISNA(VLOOKUP($Y122,Tableau2[[Sous catégorie culture de la garantie]:[garantie 7]],1+AF$3,FALSE)),
                  "",
                 IF(VLOOKUP($Y122,Tableau2[[Sous catégorie culture de la garantie]:[garantie 7]],1+AF$3,FALSE)="","",
                      VLOOKUP($Y122,Tableau2[[Sous catégorie culture de la garantie]:[garantie 7]],1+AF$3,FALSE)))</f>
        <v/>
      </c>
    </row>
    <row r="123" spans="1:32" ht="15" thickBot="1" x14ac:dyDescent="0.35">
      <c r="A123" s="25">
        <v>3</v>
      </c>
      <c r="B123" s="78" t="s">
        <v>33</v>
      </c>
      <c r="C123" s="52" t="str">
        <f>IF(ISNA(VLOOKUP(B123,Tableau3[],2,FALSE)),"X",VLOOKUP(B123,Tableau3[],2,FALSE))</f>
        <v>X</v>
      </c>
      <c r="D123" s="88" t="s">
        <v>49</v>
      </c>
      <c r="E123" s="58" t="str">
        <f>IF(ISNA(VLOOKUP(D123,Tableau3[],2,FALSE)),"X",VLOOKUP(D123,Tableau3[],2,FALSE))</f>
        <v>X</v>
      </c>
      <c r="F123" s="99" t="s">
        <v>46</v>
      </c>
      <c r="G123" s="55" t="str">
        <f>IF(ISNA(VLOOKUP(F123,Tableau3[],2,FALSE)),"X",VLOOKUP(F123,Tableau3[],2,FALSE))</f>
        <v>S</v>
      </c>
      <c r="H123" s="108" t="s">
        <v>47</v>
      </c>
      <c r="I123" s="26"/>
      <c r="J123" s="26"/>
      <c r="K123" s="118" t="s">
        <v>66</v>
      </c>
      <c r="L123" s="26"/>
      <c r="M123" s="125"/>
      <c r="N123" s="134"/>
      <c r="O123" s="145"/>
      <c r="P123" s="156"/>
      <c r="Q123" s="166">
        <v>8</v>
      </c>
      <c r="R123" s="171" t="s">
        <v>98</v>
      </c>
      <c r="S123" s="17"/>
      <c r="T123" s="191" t="s">
        <v>115</v>
      </c>
      <c r="U123" s="211"/>
      <c r="V123" t="str">
        <f>CONCATENATE(C123,E123,G123,I123,L123,S123)</f>
        <v>XXS</v>
      </c>
      <c r="W123" t="str">
        <f t="shared" si="2"/>
        <v>S</v>
      </c>
      <c r="X123" s="39" t="str">
        <f>IF(          ISNA(VLOOKUP(MID(W123,2,1),'Garanties par besoin'!$D$2:$F$18,2,FALSE)),
                           IF(ISNA(VLOOKUP(MID(W123,1,1),'Garanties par besoin'!$D$2:$F$18,2,FALSE)),
                            "",
                           VLOOKUP(MID(W123,1,1),'Garanties par besoin'!$D$2:$F$18,2,FALSE)),
                  VLOOKUP(MID(W123,2,1),'Garanties par besoin'!$D$2:$F$18,2,FALSE))</f>
        <v>Immatériel</v>
      </c>
      <c r="Y123" s="42" t="str">
        <f>IF(          ISNA(VLOOKUP(MID(W123,2,1),'Garanties par besoin'!$D$2:$F$18,3,FALSE)),
                           IF(ISNA(VLOOKUP(MID(W123,1,1),'Garanties par besoin'!$D$2:$F$18,3,FALSE)),
                            "",
                           VLOOKUP(MID(W123,1,1),'Garanties par besoin'!$D$2:$F$18,3,FALSE)),
                  VLOOKUP(MID(W123,2,1),'Garanties par besoin'!$D$2:$F$18,3,FALSE))</f>
        <v>Parts/Actions</v>
      </c>
      <c r="Z123" s="44" t="str">
        <f>IF(
                 ISNA(VLOOKUP($Y123,Tableau2[[Sous catégorie culture de la garantie]:[garantie 7]],1+Z$3,FALSE)),
                  "",
                 IF(VLOOKUP($Y123,Tableau2[[Sous catégorie culture de la garantie]:[garantie 7]],1+Z$3,FALSE)="","",
                      VLOOKUP($Y123,Tableau2[[Sous catégorie culture de la garantie]:[garantie 7]],1+Z$3,FALSE)))</f>
        <v>Caution adaptée</v>
      </c>
      <c r="AA123" s="41" t="str">
        <f>IF(
                 ISNA(VLOOKUP($Y123,Tableau2[[Sous catégorie culture de la garantie]:[garantie 7]],1+AA$3,FALSE)),
                  "",
                 IF(VLOOKUP($Y123,Tableau2[[Sous catégorie culture de la garantie]:[garantie 7]],1+AA$3,FALSE)="","",
                      VLOOKUP($Y123,Tableau2[[Sous catégorie culture de la garantie]:[garantie 7]],1+AA$3,FALSE)))</f>
        <v>Nantissement de Comptes de Titres</v>
      </c>
      <c r="AB123" s="44" t="str">
        <f>IF(
                 ISNA(VLOOKUP($Y123,Tableau2[[Sous catégorie culture de la garantie]:[garantie 7]],1+AB$3,FALSE)),
                  "",
                 IF(VLOOKUP($Y123,Tableau2[[Sous catégorie culture de la garantie]:[garantie 7]],1+AB$3,FALSE)="","",
                      VLOOKUP($Y123,Tableau2[[Sous catégorie culture de la garantie]:[garantie 7]],1+AB$3,FALSE)))</f>
        <v>France Active</v>
      </c>
      <c r="AC123" s="41" t="str">
        <f>IF(
                 ISNA(VLOOKUP($Y123,Tableau2[[Sous catégorie culture de la garantie]:[garantie 7]],1+AC$3,FALSE)),
                  "",
                 IF(VLOOKUP($Y123,Tableau2[[Sous catégorie culture de la garantie]:[garantie 7]],1+AC$3,FALSE)="","",
                      VLOOKUP($Y123,Tableau2[[Sous catégorie culture de la garantie]:[garantie 7]],1+AC$3,FALSE)))</f>
        <v>BPI</v>
      </c>
      <c r="AD123" s="44" t="str">
        <f>IF(
                 ISNA(VLOOKUP($Y123,Tableau2[[Sous catégorie culture de la garantie]:[garantie 7]],1+AD$3,FALSE)),
                  "",
                 IF(VLOOKUP($Y123,Tableau2[[Sous catégorie culture de la garantie]:[garantie 7]],1+AD$3,FALSE)="","",
                      VLOOKUP($Y123,Tableau2[[Sous catégorie culture de la garantie]:[garantie 7]],1+AD$3,FALSE)))</f>
        <v>SIAGI</v>
      </c>
      <c r="AE123" s="41" t="str">
        <f>IF(
                 ISNA(VLOOKUP($Y123,Tableau2[[Sous catégorie culture de la garantie]:[garantie 7]],1+AE$3,FALSE)),
                  "",
                 IF(VLOOKUP($Y123,Tableau2[[Sous catégorie culture de la garantie]:[garantie 7]],1+AE$3,FALSE)="","",
                      VLOOKUP($Y123,Tableau2[[Sous catégorie culture de la garantie]:[garantie 7]],1+AE$3,FALSE)))</f>
        <v/>
      </c>
      <c r="AF123" s="41" t="str">
        <f>IF(
                 ISNA(VLOOKUP($Y123,Tableau2[[Sous catégorie culture de la garantie]:[garantie 7]],1+AF$3,FALSE)),
                  "",
                 IF(VLOOKUP($Y123,Tableau2[[Sous catégorie culture de la garantie]:[garantie 7]],1+AF$3,FALSE)="","",
                      VLOOKUP($Y123,Tableau2[[Sous catégorie culture de la garantie]:[garantie 7]],1+AF$3,FALSE)))</f>
        <v/>
      </c>
    </row>
    <row r="124" spans="1:32" ht="15" thickBot="1" x14ac:dyDescent="0.35">
      <c r="A124" s="14">
        <v>3</v>
      </c>
      <c r="B124" s="76" t="s">
        <v>33</v>
      </c>
      <c r="C124" s="52" t="str">
        <f>IF(ISNA(VLOOKUP(B124,Tableau3[],2,FALSE)),"X",VLOOKUP(B124,Tableau3[],2,FALSE))</f>
        <v>X</v>
      </c>
      <c r="D124" s="85" t="s">
        <v>49</v>
      </c>
      <c r="E124" s="56" t="str">
        <f>IF(ISNA(VLOOKUP(D124,Tableau3[],2,FALSE)),"X",VLOOKUP(D124,Tableau3[],2,FALSE))</f>
        <v>X</v>
      </c>
      <c r="F124" s="96" t="s">
        <v>46</v>
      </c>
      <c r="G124" s="55" t="str">
        <f>IF(ISNA(VLOOKUP(F124,Tableau3[],2,FALSE)),"X",VLOOKUP(F124,Tableau3[],2,FALSE))</f>
        <v>S</v>
      </c>
      <c r="H124" s="105" t="s">
        <v>47</v>
      </c>
      <c r="I124" s="16"/>
      <c r="J124" s="16"/>
      <c r="K124" s="114" t="s">
        <v>67</v>
      </c>
      <c r="L124" s="16"/>
      <c r="M124" s="123"/>
      <c r="N124" s="130"/>
      <c r="O124" s="141"/>
      <c r="P124" s="151"/>
      <c r="Q124" s="162">
        <v>8</v>
      </c>
      <c r="R124" s="174" t="s">
        <v>36</v>
      </c>
      <c r="S124" s="23"/>
      <c r="T124" s="192"/>
      <c r="U124" s="211"/>
      <c r="V124" t="str">
        <f>CONCATENATE(C124,E124,G124,I124,L124,S124)</f>
        <v>XXS</v>
      </c>
      <c r="W124" t="str">
        <f t="shared" si="2"/>
        <v>S</v>
      </c>
      <c r="X124" s="39" t="str">
        <f>IF(          ISNA(VLOOKUP(MID(W124,2,1),'Garanties par besoin'!$D$2:$F$18,2,FALSE)),
                           IF(ISNA(VLOOKUP(MID(W124,1,1),'Garanties par besoin'!$D$2:$F$18,2,FALSE)),
                            "",
                           VLOOKUP(MID(W124,1,1),'Garanties par besoin'!$D$2:$F$18,2,FALSE)),
                  VLOOKUP(MID(W124,2,1),'Garanties par besoin'!$D$2:$F$18,2,FALSE))</f>
        <v>Immatériel</v>
      </c>
      <c r="Y124" s="42" t="str">
        <f>IF(          ISNA(VLOOKUP(MID(W124,2,1),'Garanties par besoin'!$D$2:$F$18,3,FALSE)),
                           IF(ISNA(VLOOKUP(MID(W124,1,1),'Garanties par besoin'!$D$2:$F$18,3,FALSE)),
                            "",
                           VLOOKUP(MID(W124,1,1),'Garanties par besoin'!$D$2:$F$18,3,FALSE)),
                  VLOOKUP(MID(W124,2,1),'Garanties par besoin'!$D$2:$F$18,3,FALSE))</f>
        <v>Parts/Actions</v>
      </c>
      <c r="Z124" s="44" t="str">
        <f>IF(
                 ISNA(VLOOKUP($Y124,Tableau2[[Sous catégorie culture de la garantie]:[garantie 7]],1+Z$3,FALSE)),
                  "",
                 IF(VLOOKUP($Y124,Tableau2[[Sous catégorie culture de la garantie]:[garantie 7]],1+Z$3,FALSE)="","",
                      VLOOKUP($Y124,Tableau2[[Sous catégorie culture de la garantie]:[garantie 7]],1+Z$3,FALSE)))</f>
        <v>Caution adaptée</v>
      </c>
      <c r="AA124" s="41" t="str">
        <f>IF(
                 ISNA(VLOOKUP($Y124,Tableau2[[Sous catégorie culture de la garantie]:[garantie 7]],1+AA$3,FALSE)),
                  "",
                 IF(VLOOKUP($Y124,Tableau2[[Sous catégorie culture de la garantie]:[garantie 7]],1+AA$3,FALSE)="","",
                      VLOOKUP($Y124,Tableau2[[Sous catégorie culture de la garantie]:[garantie 7]],1+AA$3,FALSE)))</f>
        <v>Nantissement de Comptes de Titres</v>
      </c>
      <c r="AB124" s="44" t="str">
        <f>IF(
                 ISNA(VLOOKUP($Y124,Tableau2[[Sous catégorie culture de la garantie]:[garantie 7]],1+AB$3,FALSE)),
                  "",
                 IF(VLOOKUP($Y124,Tableau2[[Sous catégorie culture de la garantie]:[garantie 7]],1+AB$3,FALSE)="","",
                      VLOOKUP($Y124,Tableau2[[Sous catégorie culture de la garantie]:[garantie 7]],1+AB$3,FALSE)))</f>
        <v>France Active</v>
      </c>
      <c r="AC124" s="41" t="str">
        <f>IF(
                 ISNA(VLOOKUP($Y124,Tableau2[[Sous catégorie culture de la garantie]:[garantie 7]],1+AC$3,FALSE)),
                  "",
                 IF(VLOOKUP($Y124,Tableau2[[Sous catégorie culture de la garantie]:[garantie 7]],1+AC$3,FALSE)="","",
                      VLOOKUP($Y124,Tableau2[[Sous catégorie culture de la garantie]:[garantie 7]],1+AC$3,FALSE)))</f>
        <v>BPI</v>
      </c>
      <c r="AD124" s="44" t="str">
        <f>IF(
                 ISNA(VLOOKUP($Y124,Tableau2[[Sous catégorie culture de la garantie]:[garantie 7]],1+AD$3,FALSE)),
                  "",
                 IF(VLOOKUP($Y124,Tableau2[[Sous catégorie culture de la garantie]:[garantie 7]],1+AD$3,FALSE)="","",
                      VLOOKUP($Y124,Tableau2[[Sous catégorie culture de la garantie]:[garantie 7]],1+AD$3,FALSE)))</f>
        <v>SIAGI</v>
      </c>
      <c r="AE124" s="41" t="str">
        <f>IF(
                 ISNA(VLOOKUP($Y124,Tableau2[[Sous catégorie culture de la garantie]:[garantie 7]],1+AE$3,FALSE)),
                  "",
                 IF(VLOOKUP($Y124,Tableau2[[Sous catégorie culture de la garantie]:[garantie 7]],1+AE$3,FALSE)="","",
                      VLOOKUP($Y124,Tableau2[[Sous catégorie culture de la garantie]:[garantie 7]],1+AE$3,FALSE)))</f>
        <v/>
      </c>
      <c r="AF124" s="41" t="str">
        <f>IF(
                 ISNA(VLOOKUP($Y124,Tableau2[[Sous catégorie culture de la garantie]:[garantie 7]],1+AF$3,FALSE)),
                  "",
                 IF(VLOOKUP($Y124,Tableau2[[Sous catégorie culture de la garantie]:[garantie 7]],1+AF$3,FALSE)="","",
                      VLOOKUP($Y124,Tableau2[[Sous catégorie culture de la garantie]:[garantie 7]],1+AF$3,FALSE)))</f>
        <v/>
      </c>
    </row>
    <row r="125" spans="1:32" ht="15" thickBot="1" x14ac:dyDescent="0.35">
      <c r="A125" s="14">
        <v>3</v>
      </c>
      <c r="B125" s="76" t="s">
        <v>33</v>
      </c>
      <c r="C125" s="52" t="str">
        <f>IF(ISNA(VLOOKUP(B125,Tableau3[],2,FALSE)),"X",VLOOKUP(B125,Tableau3[],2,FALSE))</f>
        <v>X</v>
      </c>
      <c r="D125" s="85" t="s">
        <v>49</v>
      </c>
      <c r="E125" s="56" t="str">
        <f>IF(ISNA(VLOOKUP(D125,Tableau3[],2,FALSE)),"X",VLOOKUP(D125,Tableau3[],2,FALSE))</f>
        <v>X</v>
      </c>
      <c r="F125" s="96" t="s">
        <v>46</v>
      </c>
      <c r="G125" s="55" t="str">
        <f>IF(ISNA(VLOOKUP(F125,Tableau3[],2,FALSE)),"X",VLOOKUP(F125,Tableau3[],2,FALSE))</f>
        <v>S</v>
      </c>
      <c r="H125" s="105" t="s">
        <v>47</v>
      </c>
      <c r="I125" s="16"/>
      <c r="J125" s="16"/>
      <c r="K125" s="114" t="s">
        <v>67</v>
      </c>
      <c r="L125" s="16"/>
      <c r="M125" s="123"/>
      <c r="N125" s="130"/>
      <c r="O125" s="141"/>
      <c r="P125" s="151"/>
      <c r="Q125" s="162">
        <v>8</v>
      </c>
      <c r="R125" s="174" t="s">
        <v>87</v>
      </c>
      <c r="S125" s="23"/>
      <c r="T125" s="192"/>
      <c r="U125" s="211"/>
      <c r="V125" t="str">
        <f>CONCATENATE(C125,E125,G125,I125,L125,S125)</f>
        <v>XXS</v>
      </c>
      <c r="W125" t="str">
        <f t="shared" si="2"/>
        <v>S</v>
      </c>
      <c r="X125" s="39" t="str">
        <f>IF(          ISNA(VLOOKUP(MID(W125,2,1),'Garanties par besoin'!$D$2:$F$18,2,FALSE)),
                           IF(ISNA(VLOOKUP(MID(W125,1,1),'Garanties par besoin'!$D$2:$F$18,2,FALSE)),
                            "",
                           VLOOKUP(MID(W125,1,1),'Garanties par besoin'!$D$2:$F$18,2,FALSE)),
                  VLOOKUP(MID(W125,2,1),'Garanties par besoin'!$D$2:$F$18,2,FALSE))</f>
        <v>Immatériel</v>
      </c>
      <c r="Y125" s="42" t="str">
        <f>IF(          ISNA(VLOOKUP(MID(W125,2,1),'Garanties par besoin'!$D$2:$F$18,3,FALSE)),
                           IF(ISNA(VLOOKUP(MID(W125,1,1),'Garanties par besoin'!$D$2:$F$18,3,FALSE)),
                            "",
                           VLOOKUP(MID(W125,1,1),'Garanties par besoin'!$D$2:$F$18,3,FALSE)),
                  VLOOKUP(MID(W125,2,1),'Garanties par besoin'!$D$2:$F$18,3,FALSE))</f>
        <v>Parts/Actions</v>
      </c>
      <c r="Z125" s="44" t="str">
        <f>IF(
                 ISNA(VLOOKUP($Y125,Tableau2[[Sous catégorie culture de la garantie]:[garantie 7]],1+Z$3,FALSE)),
                  "",
                 IF(VLOOKUP($Y125,Tableau2[[Sous catégorie culture de la garantie]:[garantie 7]],1+Z$3,FALSE)="","",
                      VLOOKUP($Y125,Tableau2[[Sous catégorie culture de la garantie]:[garantie 7]],1+Z$3,FALSE)))</f>
        <v>Caution adaptée</v>
      </c>
      <c r="AA125" s="41" t="str">
        <f>IF(
                 ISNA(VLOOKUP($Y125,Tableau2[[Sous catégorie culture de la garantie]:[garantie 7]],1+AA$3,FALSE)),
                  "",
                 IF(VLOOKUP($Y125,Tableau2[[Sous catégorie culture de la garantie]:[garantie 7]],1+AA$3,FALSE)="","",
                      VLOOKUP($Y125,Tableau2[[Sous catégorie culture de la garantie]:[garantie 7]],1+AA$3,FALSE)))</f>
        <v>Nantissement de Comptes de Titres</v>
      </c>
      <c r="AB125" s="44" t="str">
        <f>IF(
                 ISNA(VLOOKUP($Y125,Tableau2[[Sous catégorie culture de la garantie]:[garantie 7]],1+AB$3,FALSE)),
                  "",
                 IF(VLOOKUP($Y125,Tableau2[[Sous catégorie culture de la garantie]:[garantie 7]],1+AB$3,FALSE)="","",
                      VLOOKUP($Y125,Tableau2[[Sous catégorie culture de la garantie]:[garantie 7]],1+AB$3,FALSE)))</f>
        <v>France Active</v>
      </c>
      <c r="AC125" s="41" t="str">
        <f>IF(
                 ISNA(VLOOKUP($Y125,Tableau2[[Sous catégorie culture de la garantie]:[garantie 7]],1+AC$3,FALSE)),
                  "",
                 IF(VLOOKUP($Y125,Tableau2[[Sous catégorie culture de la garantie]:[garantie 7]],1+AC$3,FALSE)="","",
                      VLOOKUP($Y125,Tableau2[[Sous catégorie culture de la garantie]:[garantie 7]],1+AC$3,FALSE)))</f>
        <v>BPI</v>
      </c>
      <c r="AD125" s="44" t="str">
        <f>IF(
                 ISNA(VLOOKUP($Y125,Tableau2[[Sous catégorie culture de la garantie]:[garantie 7]],1+AD$3,FALSE)),
                  "",
                 IF(VLOOKUP($Y125,Tableau2[[Sous catégorie culture de la garantie]:[garantie 7]],1+AD$3,FALSE)="","",
                      VLOOKUP($Y125,Tableau2[[Sous catégorie culture de la garantie]:[garantie 7]],1+AD$3,FALSE)))</f>
        <v>SIAGI</v>
      </c>
      <c r="AE125" s="41" t="str">
        <f>IF(
                 ISNA(VLOOKUP($Y125,Tableau2[[Sous catégorie culture de la garantie]:[garantie 7]],1+AE$3,FALSE)),
                  "",
                 IF(VLOOKUP($Y125,Tableau2[[Sous catégorie culture de la garantie]:[garantie 7]],1+AE$3,FALSE)="","",
                      VLOOKUP($Y125,Tableau2[[Sous catégorie culture de la garantie]:[garantie 7]],1+AE$3,FALSE)))</f>
        <v/>
      </c>
      <c r="AF125" s="41" t="str">
        <f>IF(
                 ISNA(VLOOKUP($Y125,Tableau2[[Sous catégorie culture de la garantie]:[garantie 7]],1+AF$3,FALSE)),
                  "",
                 IF(VLOOKUP($Y125,Tableau2[[Sous catégorie culture de la garantie]:[garantie 7]],1+AF$3,FALSE)="","",
                      VLOOKUP($Y125,Tableau2[[Sous catégorie culture de la garantie]:[garantie 7]],1+AF$3,FALSE)))</f>
        <v/>
      </c>
    </row>
    <row r="126" spans="1:32" ht="15" thickBot="1" x14ac:dyDescent="0.35">
      <c r="A126" s="14">
        <v>3</v>
      </c>
      <c r="B126" s="76" t="s">
        <v>33</v>
      </c>
      <c r="C126" s="52" t="str">
        <f>IF(ISNA(VLOOKUP(B126,Tableau3[],2,FALSE)),"X",VLOOKUP(B126,Tableau3[],2,FALSE))</f>
        <v>X</v>
      </c>
      <c r="D126" s="85" t="s">
        <v>49</v>
      </c>
      <c r="E126" s="56" t="str">
        <f>IF(ISNA(VLOOKUP(D126,Tableau3[],2,FALSE)),"X",VLOOKUP(D126,Tableau3[],2,FALSE))</f>
        <v>X</v>
      </c>
      <c r="F126" s="96" t="s">
        <v>46</v>
      </c>
      <c r="G126" s="55" t="str">
        <f>IF(ISNA(VLOOKUP(F126,Tableau3[],2,FALSE)),"X",VLOOKUP(F126,Tableau3[],2,FALSE))</f>
        <v>S</v>
      </c>
      <c r="H126" s="105" t="s">
        <v>47</v>
      </c>
      <c r="I126" s="16"/>
      <c r="J126" s="16"/>
      <c r="K126" s="114" t="s">
        <v>67</v>
      </c>
      <c r="L126" s="16"/>
      <c r="M126" s="123"/>
      <c r="N126" s="130"/>
      <c r="O126" s="141"/>
      <c r="P126" s="151"/>
      <c r="Q126" s="162">
        <v>8</v>
      </c>
      <c r="R126" s="174" t="s">
        <v>88</v>
      </c>
      <c r="S126" s="23"/>
      <c r="T126" s="192"/>
      <c r="U126" s="211"/>
      <c r="V126" t="str">
        <f>CONCATENATE(C126,E126,G126,I126,L126,S126)</f>
        <v>XXS</v>
      </c>
      <c r="W126" t="str">
        <f t="shared" si="2"/>
        <v>S</v>
      </c>
      <c r="X126" s="39" t="str">
        <f>IF(          ISNA(VLOOKUP(MID(W126,2,1),'Garanties par besoin'!$D$2:$F$18,2,FALSE)),
                           IF(ISNA(VLOOKUP(MID(W126,1,1),'Garanties par besoin'!$D$2:$F$18,2,FALSE)),
                            "",
                           VLOOKUP(MID(W126,1,1),'Garanties par besoin'!$D$2:$F$18,2,FALSE)),
                  VLOOKUP(MID(W126,2,1),'Garanties par besoin'!$D$2:$F$18,2,FALSE))</f>
        <v>Immatériel</v>
      </c>
      <c r="Y126" s="42" t="str">
        <f>IF(          ISNA(VLOOKUP(MID(W126,2,1),'Garanties par besoin'!$D$2:$F$18,3,FALSE)),
                           IF(ISNA(VLOOKUP(MID(W126,1,1),'Garanties par besoin'!$D$2:$F$18,3,FALSE)),
                            "",
                           VLOOKUP(MID(W126,1,1),'Garanties par besoin'!$D$2:$F$18,3,FALSE)),
                  VLOOKUP(MID(W126,2,1),'Garanties par besoin'!$D$2:$F$18,3,FALSE))</f>
        <v>Parts/Actions</v>
      </c>
      <c r="Z126" s="44" t="str">
        <f>IF(
                 ISNA(VLOOKUP($Y126,Tableau2[[Sous catégorie culture de la garantie]:[garantie 7]],1+Z$3,FALSE)),
                  "",
                 IF(VLOOKUP($Y126,Tableau2[[Sous catégorie culture de la garantie]:[garantie 7]],1+Z$3,FALSE)="","",
                      VLOOKUP($Y126,Tableau2[[Sous catégorie culture de la garantie]:[garantie 7]],1+Z$3,FALSE)))</f>
        <v>Caution adaptée</v>
      </c>
      <c r="AA126" s="41" t="str">
        <f>IF(
                 ISNA(VLOOKUP($Y126,Tableau2[[Sous catégorie culture de la garantie]:[garantie 7]],1+AA$3,FALSE)),
                  "",
                 IF(VLOOKUP($Y126,Tableau2[[Sous catégorie culture de la garantie]:[garantie 7]],1+AA$3,FALSE)="","",
                      VLOOKUP($Y126,Tableau2[[Sous catégorie culture de la garantie]:[garantie 7]],1+AA$3,FALSE)))</f>
        <v>Nantissement de Comptes de Titres</v>
      </c>
      <c r="AB126" s="44" t="str">
        <f>IF(
                 ISNA(VLOOKUP($Y126,Tableau2[[Sous catégorie culture de la garantie]:[garantie 7]],1+AB$3,FALSE)),
                  "",
                 IF(VLOOKUP($Y126,Tableau2[[Sous catégorie culture de la garantie]:[garantie 7]],1+AB$3,FALSE)="","",
                      VLOOKUP($Y126,Tableau2[[Sous catégorie culture de la garantie]:[garantie 7]],1+AB$3,FALSE)))</f>
        <v>France Active</v>
      </c>
      <c r="AC126" s="41" t="str">
        <f>IF(
                 ISNA(VLOOKUP($Y126,Tableau2[[Sous catégorie culture de la garantie]:[garantie 7]],1+AC$3,FALSE)),
                  "",
                 IF(VLOOKUP($Y126,Tableau2[[Sous catégorie culture de la garantie]:[garantie 7]],1+AC$3,FALSE)="","",
                      VLOOKUP($Y126,Tableau2[[Sous catégorie culture de la garantie]:[garantie 7]],1+AC$3,FALSE)))</f>
        <v>BPI</v>
      </c>
      <c r="AD126" s="44" t="str">
        <f>IF(
                 ISNA(VLOOKUP($Y126,Tableau2[[Sous catégorie culture de la garantie]:[garantie 7]],1+AD$3,FALSE)),
                  "",
                 IF(VLOOKUP($Y126,Tableau2[[Sous catégorie culture de la garantie]:[garantie 7]],1+AD$3,FALSE)="","",
                      VLOOKUP($Y126,Tableau2[[Sous catégorie culture de la garantie]:[garantie 7]],1+AD$3,FALSE)))</f>
        <v>SIAGI</v>
      </c>
      <c r="AE126" s="41" t="str">
        <f>IF(
                 ISNA(VLOOKUP($Y126,Tableau2[[Sous catégorie culture de la garantie]:[garantie 7]],1+AE$3,FALSE)),
                  "",
                 IF(VLOOKUP($Y126,Tableau2[[Sous catégorie culture de la garantie]:[garantie 7]],1+AE$3,FALSE)="","",
                      VLOOKUP($Y126,Tableau2[[Sous catégorie culture de la garantie]:[garantie 7]],1+AE$3,FALSE)))</f>
        <v/>
      </c>
      <c r="AF126" s="41" t="str">
        <f>IF(
                 ISNA(VLOOKUP($Y126,Tableau2[[Sous catégorie culture de la garantie]:[garantie 7]],1+AF$3,FALSE)),
                  "",
                 IF(VLOOKUP($Y126,Tableau2[[Sous catégorie culture de la garantie]:[garantie 7]],1+AF$3,FALSE)="","",
                      VLOOKUP($Y126,Tableau2[[Sous catégorie culture de la garantie]:[garantie 7]],1+AF$3,FALSE)))</f>
        <v/>
      </c>
    </row>
    <row r="127" spans="1:32" ht="15" thickBot="1" x14ac:dyDescent="0.35">
      <c r="A127" s="14">
        <v>3</v>
      </c>
      <c r="B127" s="76" t="s">
        <v>33</v>
      </c>
      <c r="C127" s="52" t="str">
        <f>IF(ISNA(VLOOKUP(B127,Tableau3[],2,FALSE)),"X",VLOOKUP(B127,Tableau3[],2,FALSE))</f>
        <v>X</v>
      </c>
      <c r="D127" s="85" t="s">
        <v>49</v>
      </c>
      <c r="E127" s="56" t="str">
        <f>IF(ISNA(VLOOKUP(D127,Tableau3[],2,FALSE)),"X",VLOOKUP(D127,Tableau3[],2,FALSE))</f>
        <v>X</v>
      </c>
      <c r="F127" s="96" t="s">
        <v>46</v>
      </c>
      <c r="G127" s="55" t="str">
        <f>IF(ISNA(VLOOKUP(F127,Tableau3[],2,FALSE)),"X",VLOOKUP(F127,Tableau3[],2,FALSE))</f>
        <v>S</v>
      </c>
      <c r="H127" s="105" t="s">
        <v>47</v>
      </c>
      <c r="I127" s="16"/>
      <c r="J127" s="16"/>
      <c r="K127" s="114" t="s">
        <v>67</v>
      </c>
      <c r="L127" s="16"/>
      <c r="M127" s="123"/>
      <c r="N127" s="130"/>
      <c r="O127" s="141"/>
      <c r="P127" s="151"/>
      <c r="Q127" s="162">
        <v>8</v>
      </c>
      <c r="R127" s="174" t="s">
        <v>89</v>
      </c>
      <c r="S127" s="23"/>
      <c r="T127" s="192"/>
      <c r="U127" s="211"/>
      <c r="V127" t="str">
        <f>CONCATENATE(C127,E127,G127,I127,L127,S127)</f>
        <v>XXS</v>
      </c>
      <c r="W127" t="str">
        <f t="shared" si="2"/>
        <v>S</v>
      </c>
      <c r="X127" s="39" t="str">
        <f>IF(          ISNA(VLOOKUP(MID(W127,2,1),'Garanties par besoin'!$D$2:$F$18,2,FALSE)),
                           IF(ISNA(VLOOKUP(MID(W127,1,1),'Garanties par besoin'!$D$2:$F$18,2,FALSE)),
                            "",
                           VLOOKUP(MID(W127,1,1),'Garanties par besoin'!$D$2:$F$18,2,FALSE)),
                  VLOOKUP(MID(W127,2,1),'Garanties par besoin'!$D$2:$F$18,2,FALSE))</f>
        <v>Immatériel</v>
      </c>
      <c r="Y127" s="42" t="str">
        <f>IF(          ISNA(VLOOKUP(MID(W127,2,1),'Garanties par besoin'!$D$2:$F$18,3,FALSE)),
                           IF(ISNA(VLOOKUP(MID(W127,1,1),'Garanties par besoin'!$D$2:$F$18,3,FALSE)),
                            "",
                           VLOOKUP(MID(W127,1,1),'Garanties par besoin'!$D$2:$F$18,3,FALSE)),
                  VLOOKUP(MID(W127,2,1),'Garanties par besoin'!$D$2:$F$18,3,FALSE))</f>
        <v>Parts/Actions</v>
      </c>
      <c r="Z127" s="44" t="str">
        <f>IF(
                 ISNA(VLOOKUP($Y127,Tableau2[[Sous catégorie culture de la garantie]:[garantie 7]],1+Z$3,FALSE)),
                  "",
                 IF(VLOOKUP($Y127,Tableau2[[Sous catégorie culture de la garantie]:[garantie 7]],1+Z$3,FALSE)="","",
                      VLOOKUP($Y127,Tableau2[[Sous catégorie culture de la garantie]:[garantie 7]],1+Z$3,FALSE)))</f>
        <v>Caution adaptée</v>
      </c>
      <c r="AA127" s="41" t="str">
        <f>IF(
                 ISNA(VLOOKUP($Y127,Tableau2[[Sous catégorie culture de la garantie]:[garantie 7]],1+AA$3,FALSE)),
                  "",
                 IF(VLOOKUP($Y127,Tableau2[[Sous catégorie culture de la garantie]:[garantie 7]],1+AA$3,FALSE)="","",
                      VLOOKUP($Y127,Tableau2[[Sous catégorie culture de la garantie]:[garantie 7]],1+AA$3,FALSE)))</f>
        <v>Nantissement de Comptes de Titres</v>
      </c>
      <c r="AB127" s="44" t="str">
        <f>IF(
                 ISNA(VLOOKUP($Y127,Tableau2[[Sous catégorie culture de la garantie]:[garantie 7]],1+AB$3,FALSE)),
                  "",
                 IF(VLOOKUP($Y127,Tableau2[[Sous catégorie culture de la garantie]:[garantie 7]],1+AB$3,FALSE)="","",
                      VLOOKUP($Y127,Tableau2[[Sous catégorie culture de la garantie]:[garantie 7]],1+AB$3,FALSE)))</f>
        <v>France Active</v>
      </c>
      <c r="AC127" s="41" t="str">
        <f>IF(
                 ISNA(VLOOKUP($Y127,Tableau2[[Sous catégorie culture de la garantie]:[garantie 7]],1+AC$3,FALSE)),
                  "",
                 IF(VLOOKUP($Y127,Tableau2[[Sous catégorie culture de la garantie]:[garantie 7]],1+AC$3,FALSE)="","",
                      VLOOKUP($Y127,Tableau2[[Sous catégorie culture de la garantie]:[garantie 7]],1+AC$3,FALSE)))</f>
        <v>BPI</v>
      </c>
      <c r="AD127" s="44" t="str">
        <f>IF(
                 ISNA(VLOOKUP($Y127,Tableau2[[Sous catégorie culture de la garantie]:[garantie 7]],1+AD$3,FALSE)),
                  "",
                 IF(VLOOKUP($Y127,Tableau2[[Sous catégorie culture de la garantie]:[garantie 7]],1+AD$3,FALSE)="","",
                      VLOOKUP($Y127,Tableau2[[Sous catégorie culture de la garantie]:[garantie 7]],1+AD$3,FALSE)))</f>
        <v>SIAGI</v>
      </c>
      <c r="AE127" s="41" t="str">
        <f>IF(
                 ISNA(VLOOKUP($Y127,Tableau2[[Sous catégorie culture de la garantie]:[garantie 7]],1+AE$3,FALSE)),
                  "",
                 IF(VLOOKUP($Y127,Tableau2[[Sous catégorie culture de la garantie]:[garantie 7]],1+AE$3,FALSE)="","",
                      VLOOKUP($Y127,Tableau2[[Sous catégorie culture de la garantie]:[garantie 7]],1+AE$3,FALSE)))</f>
        <v/>
      </c>
      <c r="AF127" s="41" t="str">
        <f>IF(
                 ISNA(VLOOKUP($Y127,Tableau2[[Sous catégorie culture de la garantie]:[garantie 7]],1+AF$3,FALSE)),
                  "",
                 IF(VLOOKUP($Y127,Tableau2[[Sous catégorie culture de la garantie]:[garantie 7]],1+AF$3,FALSE)="","",
                      VLOOKUP($Y127,Tableau2[[Sous catégorie culture de la garantie]:[garantie 7]],1+AF$3,FALSE)))</f>
        <v/>
      </c>
    </row>
    <row r="128" spans="1:32" ht="15" thickBot="1" x14ac:dyDescent="0.35">
      <c r="A128" s="14">
        <v>3</v>
      </c>
      <c r="B128" s="76" t="s">
        <v>33</v>
      </c>
      <c r="C128" s="52" t="str">
        <f>IF(ISNA(VLOOKUP(B128,Tableau3[],2,FALSE)),"X",VLOOKUP(B128,Tableau3[],2,FALSE))</f>
        <v>X</v>
      </c>
      <c r="D128" s="85" t="s">
        <v>49</v>
      </c>
      <c r="E128" s="56" t="str">
        <f>IF(ISNA(VLOOKUP(D128,Tableau3[],2,FALSE)),"X",VLOOKUP(D128,Tableau3[],2,FALSE))</f>
        <v>X</v>
      </c>
      <c r="F128" s="96" t="s">
        <v>46</v>
      </c>
      <c r="G128" s="55" t="str">
        <f>IF(ISNA(VLOOKUP(F128,Tableau3[],2,FALSE)),"X",VLOOKUP(F128,Tableau3[],2,FALSE))</f>
        <v>S</v>
      </c>
      <c r="H128" s="105" t="s">
        <v>47</v>
      </c>
      <c r="I128" s="16"/>
      <c r="J128" s="16"/>
      <c r="K128" s="114" t="s">
        <v>67</v>
      </c>
      <c r="L128" s="16"/>
      <c r="M128" s="123"/>
      <c r="N128" s="130"/>
      <c r="O128" s="141"/>
      <c r="P128" s="151"/>
      <c r="Q128" s="162">
        <v>8</v>
      </c>
      <c r="R128" s="174" t="s">
        <v>90</v>
      </c>
      <c r="S128" s="23"/>
      <c r="T128" s="192"/>
      <c r="U128" s="211"/>
      <c r="V128" t="str">
        <f>CONCATENATE(C128,E128,G128,I128,L128,S128)</f>
        <v>XXS</v>
      </c>
      <c r="W128" t="str">
        <f t="shared" si="2"/>
        <v>S</v>
      </c>
      <c r="X128" s="39" t="str">
        <f>IF(          ISNA(VLOOKUP(MID(W128,2,1),'Garanties par besoin'!$D$2:$F$18,2,FALSE)),
                           IF(ISNA(VLOOKUP(MID(W128,1,1),'Garanties par besoin'!$D$2:$F$18,2,FALSE)),
                            "",
                           VLOOKUP(MID(W128,1,1),'Garanties par besoin'!$D$2:$F$18,2,FALSE)),
                  VLOOKUP(MID(W128,2,1),'Garanties par besoin'!$D$2:$F$18,2,FALSE))</f>
        <v>Immatériel</v>
      </c>
      <c r="Y128" s="42" t="str">
        <f>IF(          ISNA(VLOOKUP(MID(W128,2,1),'Garanties par besoin'!$D$2:$F$18,3,FALSE)),
                           IF(ISNA(VLOOKUP(MID(W128,1,1),'Garanties par besoin'!$D$2:$F$18,3,FALSE)),
                            "",
                           VLOOKUP(MID(W128,1,1),'Garanties par besoin'!$D$2:$F$18,3,FALSE)),
                  VLOOKUP(MID(W128,2,1),'Garanties par besoin'!$D$2:$F$18,3,FALSE))</f>
        <v>Parts/Actions</v>
      </c>
      <c r="Z128" s="44" t="str">
        <f>IF(
                 ISNA(VLOOKUP($Y128,Tableau2[[Sous catégorie culture de la garantie]:[garantie 7]],1+Z$3,FALSE)),
                  "",
                 IF(VLOOKUP($Y128,Tableau2[[Sous catégorie culture de la garantie]:[garantie 7]],1+Z$3,FALSE)="","",
                      VLOOKUP($Y128,Tableau2[[Sous catégorie culture de la garantie]:[garantie 7]],1+Z$3,FALSE)))</f>
        <v>Caution adaptée</v>
      </c>
      <c r="AA128" s="41" t="str">
        <f>IF(
                 ISNA(VLOOKUP($Y128,Tableau2[[Sous catégorie culture de la garantie]:[garantie 7]],1+AA$3,FALSE)),
                  "",
                 IF(VLOOKUP($Y128,Tableau2[[Sous catégorie culture de la garantie]:[garantie 7]],1+AA$3,FALSE)="","",
                      VLOOKUP($Y128,Tableau2[[Sous catégorie culture de la garantie]:[garantie 7]],1+AA$3,FALSE)))</f>
        <v>Nantissement de Comptes de Titres</v>
      </c>
      <c r="AB128" s="44" t="str">
        <f>IF(
                 ISNA(VLOOKUP($Y128,Tableau2[[Sous catégorie culture de la garantie]:[garantie 7]],1+AB$3,FALSE)),
                  "",
                 IF(VLOOKUP($Y128,Tableau2[[Sous catégorie culture de la garantie]:[garantie 7]],1+AB$3,FALSE)="","",
                      VLOOKUP($Y128,Tableau2[[Sous catégorie culture de la garantie]:[garantie 7]],1+AB$3,FALSE)))</f>
        <v>France Active</v>
      </c>
      <c r="AC128" s="41" t="str">
        <f>IF(
                 ISNA(VLOOKUP($Y128,Tableau2[[Sous catégorie culture de la garantie]:[garantie 7]],1+AC$3,FALSE)),
                  "",
                 IF(VLOOKUP($Y128,Tableau2[[Sous catégorie culture de la garantie]:[garantie 7]],1+AC$3,FALSE)="","",
                      VLOOKUP($Y128,Tableau2[[Sous catégorie culture de la garantie]:[garantie 7]],1+AC$3,FALSE)))</f>
        <v>BPI</v>
      </c>
      <c r="AD128" s="44" t="str">
        <f>IF(
                 ISNA(VLOOKUP($Y128,Tableau2[[Sous catégorie culture de la garantie]:[garantie 7]],1+AD$3,FALSE)),
                  "",
                 IF(VLOOKUP($Y128,Tableau2[[Sous catégorie culture de la garantie]:[garantie 7]],1+AD$3,FALSE)="","",
                      VLOOKUP($Y128,Tableau2[[Sous catégorie culture de la garantie]:[garantie 7]],1+AD$3,FALSE)))</f>
        <v>SIAGI</v>
      </c>
      <c r="AE128" s="41" t="str">
        <f>IF(
                 ISNA(VLOOKUP($Y128,Tableau2[[Sous catégorie culture de la garantie]:[garantie 7]],1+AE$3,FALSE)),
                  "",
                 IF(VLOOKUP($Y128,Tableau2[[Sous catégorie culture de la garantie]:[garantie 7]],1+AE$3,FALSE)="","",
                      VLOOKUP($Y128,Tableau2[[Sous catégorie culture de la garantie]:[garantie 7]],1+AE$3,FALSE)))</f>
        <v/>
      </c>
      <c r="AF128" s="41" t="str">
        <f>IF(
                 ISNA(VLOOKUP($Y128,Tableau2[[Sous catégorie culture de la garantie]:[garantie 7]],1+AF$3,FALSE)),
                  "",
                 IF(VLOOKUP($Y128,Tableau2[[Sous catégorie culture de la garantie]:[garantie 7]],1+AF$3,FALSE)="","",
                      VLOOKUP($Y128,Tableau2[[Sous catégorie culture de la garantie]:[garantie 7]],1+AF$3,FALSE)))</f>
        <v/>
      </c>
    </row>
    <row r="129" spans="1:32" ht="15" thickBot="1" x14ac:dyDescent="0.35">
      <c r="A129" s="14">
        <v>3</v>
      </c>
      <c r="B129" s="76" t="s">
        <v>33</v>
      </c>
      <c r="C129" s="52" t="str">
        <f>IF(ISNA(VLOOKUP(B129,Tableau3[],2,FALSE)),"X",VLOOKUP(B129,Tableau3[],2,FALSE))</f>
        <v>X</v>
      </c>
      <c r="D129" s="85" t="s">
        <v>49</v>
      </c>
      <c r="E129" s="56" t="str">
        <f>IF(ISNA(VLOOKUP(D129,Tableau3[],2,FALSE)),"X",VLOOKUP(D129,Tableau3[],2,FALSE))</f>
        <v>X</v>
      </c>
      <c r="F129" s="96" t="s">
        <v>46</v>
      </c>
      <c r="G129" s="55" t="str">
        <f>IF(ISNA(VLOOKUP(F129,Tableau3[],2,FALSE)),"X",VLOOKUP(F129,Tableau3[],2,FALSE))</f>
        <v>S</v>
      </c>
      <c r="H129" s="105" t="s">
        <v>47</v>
      </c>
      <c r="I129" s="16"/>
      <c r="J129" s="16"/>
      <c r="K129" s="114" t="s">
        <v>67</v>
      </c>
      <c r="L129" s="16"/>
      <c r="M129" s="123"/>
      <c r="N129" s="130"/>
      <c r="O129" s="141"/>
      <c r="P129" s="151"/>
      <c r="Q129" s="162">
        <v>8</v>
      </c>
      <c r="R129" s="174" t="s">
        <v>91</v>
      </c>
      <c r="S129" s="23"/>
      <c r="T129" s="192"/>
      <c r="U129" s="211"/>
      <c r="V129" t="str">
        <f>CONCATENATE(C129,E129,G129,I129,L129,S129)</f>
        <v>XXS</v>
      </c>
      <c r="W129" t="str">
        <f t="shared" si="2"/>
        <v>S</v>
      </c>
      <c r="X129" s="39" t="str">
        <f>IF(          ISNA(VLOOKUP(MID(W129,2,1),'Garanties par besoin'!$D$2:$F$18,2,FALSE)),
                           IF(ISNA(VLOOKUP(MID(W129,1,1),'Garanties par besoin'!$D$2:$F$18,2,FALSE)),
                            "",
                           VLOOKUP(MID(W129,1,1),'Garanties par besoin'!$D$2:$F$18,2,FALSE)),
                  VLOOKUP(MID(W129,2,1),'Garanties par besoin'!$D$2:$F$18,2,FALSE))</f>
        <v>Immatériel</v>
      </c>
      <c r="Y129" s="42" t="str">
        <f>IF(          ISNA(VLOOKUP(MID(W129,2,1),'Garanties par besoin'!$D$2:$F$18,3,FALSE)),
                           IF(ISNA(VLOOKUP(MID(W129,1,1),'Garanties par besoin'!$D$2:$F$18,3,FALSE)),
                            "",
                           VLOOKUP(MID(W129,1,1),'Garanties par besoin'!$D$2:$F$18,3,FALSE)),
                  VLOOKUP(MID(W129,2,1),'Garanties par besoin'!$D$2:$F$18,3,FALSE))</f>
        <v>Parts/Actions</v>
      </c>
      <c r="Z129" s="44" t="str">
        <f>IF(
                 ISNA(VLOOKUP($Y129,Tableau2[[Sous catégorie culture de la garantie]:[garantie 7]],1+Z$3,FALSE)),
                  "",
                 IF(VLOOKUP($Y129,Tableau2[[Sous catégorie culture de la garantie]:[garantie 7]],1+Z$3,FALSE)="","",
                      VLOOKUP($Y129,Tableau2[[Sous catégorie culture de la garantie]:[garantie 7]],1+Z$3,FALSE)))</f>
        <v>Caution adaptée</v>
      </c>
      <c r="AA129" s="41" t="str">
        <f>IF(
                 ISNA(VLOOKUP($Y129,Tableau2[[Sous catégorie culture de la garantie]:[garantie 7]],1+AA$3,FALSE)),
                  "",
                 IF(VLOOKUP($Y129,Tableau2[[Sous catégorie culture de la garantie]:[garantie 7]],1+AA$3,FALSE)="","",
                      VLOOKUP($Y129,Tableau2[[Sous catégorie culture de la garantie]:[garantie 7]],1+AA$3,FALSE)))</f>
        <v>Nantissement de Comptes de Titres</v>
      </c>
      <c r="AB129" s="44" t="str">
        <f>IF(
                 ISNA(VLOOKUP($Y129,Tableau2[[Sous catégorie culture de la garantie]:[garantie 7]],1+AB$3,FALSE)),
                  "",
                 IF(VLOOKUP($Y129,Tableau2[[Sous catégorie culture de la garantie]:[garantie 7]],1+AB$3,FALSE)="","",
                      VLOOKUP($Y129,Tableau2[[Sous catégorie culture de la garantie]:[garantie 7]],1+AB$3,FALSE)))</f>
        <v>France Active</v>
      </c>
      <c r="AC129" s="41" t="str">
        <f>IF(
                 ISNA(VLOOKUP($Y129,Tableau2[[Sous catégorie culture de la garantie]:[garantie 7]],1+AC$3,FALSE)),
                  "",
                 IF(VLOOKUP($Y129,Tableau2[[Sous catégorie culture de la garantie]:[garantie 7]],1+AC$3,FALSE)="","",
                      VLOOKUP($Y129,Tableau2[[Sous catégorie culture de la garantie]:[garantie 7]],1+AC$3,FALSE)))</f>
        <v>BPI</v>
      </c>
      <c r="AD129" s="44" t="str">
        <f>IF(
                 ISNA(VLOOKUP($Y129,Tableau2[[Sous catégorie culture de la garantie]:[garantie 7]],1+AD$3,FALSE)),
                  "",
                 IF(VLOOKUP($Y129,Tableau2[[Sous catégorie culture de la garantie]:[garantie 7]],1+AD$3,FALSE)="","",
                      VLOOKUP($Y129,Tableau2[[Sous catégorie culture de la garantie]:[garantie 7]],1+AD$3,FALSE)))</f>
        <v>SIAGI</v>
      </c>
      <c r="AE129" s="41" t="str">
        <f>IF(
                 ISNA(VLOOKUP($Y129,Tableau2[[Sous catégorie culture de la garantie]:[garantie 7]],1+AE$3,FALSE)),
                  "",
                 IF(VLOOKUP($Y129,Tableau2[[Sous catégorie culture de la garantie]:[garantie 7]],1+AE$3,FALSE)="","",
                      VLOOKUP($Y129,Tableau2[[Sous catégorie culture de la garantie]:[garantie 7]],1+AE$3,FALSE)))</f>
        <v/>
      </c>
      <c r="AF129" s="41" t="str">
        <f>IF(
                 ISNA(VLOOKUP($Y129,Tableau2[[Sous catégorie culture de la garantie]:[garantie 7]],1+AF$3,FALSE)),
                  "",
                 IF(VLOOKUP($Y129,Tableau2[[Sous catégorie culture de la garantie]:[garantie 7]],1+AF$3,FALSE)="","",
                      VLOOKUP($Y129,Tableau2[[Sous catégorie culture de la garantie]:[garantie 7]],1+AF$3,FALSE)))</f>
        <v/>
      </c>
    </row>
    <row r="130" spans="1:32" ht="15" thickBot="1" x14ac:dyDescent="0.35">
      <c r="A130" s="14">
        <v>3</v>
      </c>
      <c r="B130" s="76" t="s">
        <v>33</v>
      </c>
      <c r="C130" s="52" t="str">
        <f>IF(ISNA(VLOOKUP(B130,Tableau3[],2,FALSE)),"X",VLOOKUP(B130,Tableau3[],2,FALSE))</f>
        <v>X</v>
      </c>
      <c r="D130" s="85" t="s">
        <v>49</v>
      </c>
      <c r="E130" s="56" t="str">
        <f>IF(ISNA(VLOOKUP(D130,Tableau3[],2,FALSE)),"X",VLOOKUP(D130,Tableau3[],2,FALSE))</f>
        <v>X</v>
      </c>
      <c r="F130" s="96" t="s">
        <v>46</v>
      </c>
      <c r="G130" s="55" t="str">
        <f>IF(ISNA(VLOOKUP(F130,Tableau3[],2,FALSE)),"X",VLOOKUP(F130,Tableau3[],2,FALSE))</f>
        <v>S</v>
      </c>
      <c r="H130" s="105" t="s">
        <v>47</v>
      </c>
      <c r="I130" s="16"/>
      <c r="J130" s="16"/>
      <c r="K130" s="114" t="s">
        <v>67</v>
      </c>
      <c r="L130" s="16"/>
      <c r="M130" s="123"/>
      <c r="N130" s="130"/>
      <c r="O130" s="141"/>
      <c r="P130" s="151"/>
      <c r="Q130" s="162">
        <v>8</v>
      </c>
      <c r="R130" s="171" t="s">
        <v>105</v>
      </c>
      <c r="S130" s="17"/>
      <c r="T130" s="192"/>
      <c r="U130" s="211"/>
      <c r="V130" t="str">
        <f>CONCATENATE(C130,E130,G130,I130,L130,S130)</f>
        <v>XXS</v>
      </c>
      <c r="W130" t="str">
        <f t="shared" si="2"/>
        <v>S</v>
      </c>
      <c r="X130" s="39" t="str">
        <f>IF(          ISNA(VLOOKUP(MID(W130,2,1),'Garanties par besoin'!$D$2:$F$18,2,FALSE)),
                           IF(ISNA(VLOOKUP(MID(W130,1,1),'Garanties par besoin'!$D$2:$F$18,2,FALSE)),
                            "",
                           VLOOKUP(MID(W130,1,1),'Garanties par besoin'!$D$2:$F$18,2,FALSE)),
                  VLOOKUP(MID(W130,2,1),'Garanties par besoin'!$D$2:$F$18,2,FALSE))</f>
        <v>Immatériel</v>
      </c>
      <c r="Y130" s="42" t="str">
        <f>IF(          ISNA(VLOOKUP(MID(W130,2,1),'Garanties par besoin'!$D$2:$F$18,3,FALSE)),
                           IF(ISNA(VLOOKUP(MID(W130,1,1),'Garanties par besoin'!$D$2:$F$18,3,FALSE)),
                            "",
                           VLOOKUP(MID(W130,1,1),'Garanties par besoin'!$D$2:$F$18,3,FALSE)),
                  VLOOKUP(MID(W130,2,1),'Garanties par besoin'!$D$2:$F$18,3,FALSE))</f>
        <v>Parts/Actions</v>
      </c>
      <c r="Z130" s="44" t="str">
        <f>IF(
                 ISNA(VLOOKUP($Y130,Tableau2[[Sous catégorie culture de la garantie]:[garantie 7]],1+Z$3,FALSE)),
                  "",
                 IF(VLOOKUP($Y130,Tableau2[[Sous catégorie culture de la garantie]:[garantie 7]],1+Z$3,FALSE)="","",
                      VLOOKUP($Y130,Tableau2[[Sous catégorie culture de la garantie]:[garantie 7]],1+Z$3,FALSE)))</f>
        <v>Caution adaptée</v>
      </c>
      <c r="AA130" s="41" t="str">
        <f>IF(
                 ISNA(VLOOKUP($Y130,Tableau2[[Sous catégorie culture de la garantie]:[garantie 7]],1+AA$3,FALSE)),
                  "",
                 IF(VLOOKUP($Y130,Tableau2[[Sous catégorie culture de la garantie]:[garantie 7]],1+AA$3,FALSE)="","",
                      VLOOKUP($Y130,Tableau2[[Sous catégorie culture de la garantie]:[garantie 7]],1+AA$3,FALSE)))</f>
        <v>Nantissement de Comptes de Titres</v>
      </c>
      <c r="AB130" s="44" t="str">
        <f>IF(
                 ISNA(VLOOKUP($Y130,Tableau2[[Sous catégorie culture de la garantie]:[garantie 7]],1+AB$3,FALSE)),
                  "",
                 IF(VLOOKUP($Y130,Tableau2[[Sous catégorie culture de la garantie]:[garantie 7]],1+AB$3,FALSE)="","",
                      VLOOKUP($Y130,Tableau2[[Sous catégorie culture de la garantie]:[garantie 7]],1+AB$3,FALSE)))</f>
        <v>France Active</v>
      </c>
      <c r="AC130" s="41" t="str">
        <f>IF(
                 ISNA(VLOOKUP($Y130,Tableau2[[Sous catégorie culture de la garantie]:[garantie 7]],1+AC$3,FALSE)),
                  "",
                 IF(VLOOKUP($Y130,Tableau2[[Sous catégorie culture de la garantie]:[garantie 7]],1+AC$3,FALSE)="","",
                      VLOOKUP($Y130,Tableau2[[Sous catégorie culture de la garantie]:[garantie 7]],1+AC$3,FALSE)))</f>
        <v>BPI</v>
      </c>
      <c r="AD130" s="44" t="str">
        <f>IF(
                 ISNA(VLOOKUP($Y130,Tableau2[[Sous catégorie culture de la garantie]:[garantie 7]],1+AD$3,FALSE)),
                  "",
                 IF(VLOOKUP($Y130,Tableau2[[Sous catégorie culture de la garantie]:[garantie 7]],1+AD$3,FALSE)="","",
                      VLOOKUP($Y130,Tableau2[[Sous catégorie culture de la garantie]:[garantie 7]],1+AD$3,FALSE)))</f>
        <v>SIAGI</v>
      </c>
      <c r="AE130" s="41" t="str">
        <f>IF(
                 ISNA(VLOOKUP($Y130,Tableau2[[Sous catégorie culture de la garantie]:[garantie 7]],1+AE$3,FALSE)),
                  "",
                 IF(VLOOKUP($Y130,Tableau2[[Sous catégorie culture de la garantie]:[garantie 7]],1+AE$3,FALSE)="","",
                      VLOOKUP($Y130,Tableau2[[Sous catégorie culture de la garantie]:[garantie 7]],1+AE$3,FALSE)))</f>
        <v/>
      </c>
      <c r="AF130" s="41" t="str">
        <f>IF(
                 ISNA(VLOOKUP($Y130,Tableau2[[Sous catégorie culture de la garantie]:[garantie 7]],1+AF$3,FALSE)),
                  "",
                 IF(VLOOKUP($Y130,Tableau2[[Sous catégorie culture de la garantie]:[garantie 7]],1+AF$3,FALSE)="","",
                      VLOOKUP($Y130,Tableau2[[Sous catégorie culture de la garantie]:[garantie 7]],1+AF$3,FALSE)))</f>
        <v/>
      </c>
    </row>
    <row r="131" spans="1:32" ht="15" thickBot="1" x14ac:dyDescent="0.35">
      <c r="A131" s="18">
        <v>3</v>
      </c>
      <c r="B131" s="77" t="s">
        <v>33</v>
      </c>
      <c r="C131" s="52" t="str">
        <f>IF(ISNA(VLOOKUP(B131,Tableau3[],2,FALSE)),"X",VLOOKUP(B131,Tableau3[],2,FALSE))</f>
        <v>X</v>
      </c>
      <c r="D131" s="86" t="s">
        <v>49</v>
      </c>
      <c r="E131" s="56" t="str">
        <f>IF(ISNA(VLOOKUP(D131,Tableau3[],2,FALSE)),"X",VLOOKUP(D131,Tableau3[],2,FALSE))</f>
        <v>X</v>
      </c>
      <c r="F131" s="98" t="s">
        <v>46</v>
      </c>
      <c r="G131" s="55" t="str">
        <f>IF(ISNA(VLOOKUP(F131,Tableau3[],2,FALSE)),"X",VLOOKUP(F131,Tableau3[],2,FALSE))</f>
        <v>S</v>
      </c>
      <c r="H131" s="107" t="s">
        <v>47</v>
      </c>
      <c r="I131" s="20"/>
      <c r="J131" s="20"/>
      <c r="K131" s="116" t="s">
        <v>67</v>
      </c>
      <c r="L131" s="20"/>
      <c r="M131" s="124"/>
      <c r="N131" s="132"/>
      <c r="O131" s="144"/>
      <c r="P131" s="154"/>
      <c r="Q131" s="164">
        <v>8</v>
      </c>
      <c r="R131" s="172" t="s">
        <v>98</v>
      </c>
      <c r="S131" s="17"/>
      <c r="T131" s="192"/>
      <c r="U131" s="212"/>
      <c r="V131" t="str">
        <f>CONCATENATE(C131,E131,G131,I131,L131,S131)</f>
        <v>XXS</v>
      </c>
      <c r="W131" t="str">
        <f t="shared" si="2"/>
        <v>S</v>
      </c>
      <c r="X131" s="39" t="str">
        <f>IF(          ISNA(VLOOKUP(MID(W131,2,1),'Garanties par besoin'!$D$2:$F$18,2,FALSE)),
                           IF(ISNA(VLOOKUP(MID(W131,1,1),'Garanties par besoin'!$D$2:$F$18,2,FALSE)),
                            "",
                           VLOOKUP(MID(W131,1,1),'Garanties par besoin'!$D$2:$F$18,2,FALSE)),
                  VLOOKUP(MID(W131,2,1),'Garanties par besoin'!$D$2:$F$18,2,FALSE))</f>
        <v>Immatériel</v>
      </c>
      <c r="Y131" s="42" t="str">
        <f>IF(          ISNA(VLOOKUP(MID(W131,2,1),'Garanties par besoin'!$D$2:$F$18,3,FALSE)),
                           IF(ISNA(VLOOKUP(MID(W131,1,1),'Garanties par besoin'!$D$2:$F$18,3,FALSE)),
                            "",
                           VLOOKUP(MID(W131,1,1),'Garanties par besoin'!$D$2:$F$18,3,FALSE)),
                  VLOOKUP(MID(W131,2,1),'Garanties par besoin'!$D$2:$F$18,3,FALSE))</f>
        <v>Parts/Actions</v>
      </c>
      <c r="Z131" s="44" t="str">
        <f>IF(
                 ISNA(VLOOKUP($Y131,Tableau2[[Sous catégorie culture de la garantie]:[garantie 7]],1+Z$3,FALSE)),
                  "",
                 IF(VLOOKUP($Y131,Tableau2[[Sous catégorie culture de la garantie]:[garantie 7]],1+Z$3,FALSE)="","",
                      VLOOKUP($Y131,Tableau2[[Sous catégorie culture de la garantie]:[garantie 7]],1+Z$3,FALSE)))</f>
        <v>Caution adaptée</v>
      </c>
      <c r="AA131" s="41" t="str">
        <f>IF(
                 ISNA(VLOOKUP($Y131,Tableau2[[Sous catégorie culture de la garantie]:[garantie 7]],1+AA$3,FALSE)),
                  "",
                 IF(VLOOKUP($Y131,Tableau2[[Sous catégorie culture de la garantie]:[garantie 7]],1+AA$3,FALSE)="","",
                      VLOOKUP($Y131,Tableau2[[Sous catégorie culture de la garantie]:[garantie 7]],1+AA$3,FALSE)))</f>
        <v>Nantissement de Comptes de Titres</v>
      </c>
      <c r="AB131" s="44" t="str">
        <f>IF(
                 ISNA(VLOOKUP($Y131,Tableau2[[Sous catégorie culture de la garantie]:[garantie 7]],1+AB$3,FALSE)),
                  "",
                 IF(VLOOKUP($Y131,Tableau2[[Sous catégorie culture de la garantie]:[garantie 7]],1+AB$3,FALSE)="","",
                      VLOOKUP($Y131,Tableau2[[Sous catégorie culture de la garantie]:[garantie 7]],1+AB$3,FALSE)))</f>
        <v>France Active</v>
      </c>
      <c r="AC131" s="41" t="str">
        <f>IF(
                 ISNA(VLOOKUP($Y131,Tableau2[[Sous catégorie culture de la garantie]:[garantie 7]],1+AC$3,FALSE)),
                  "",
                 IF(VLOOKUP($Y131,Tableau2[[Sous catégorie culture de la garantie]:[garantie 7]],1+AC$3,FALSE)="","",
                      VLOOKUP($Y131,Tableau2[[Sous catégorie culture de la garantie]:[garantie 7]],1+AC$3,FALSE)))</f>
        <v>BPI</v>
      </c>
      <c r="AD131" s="44" t="str">
        <f>IF(
                 ISNA(VLOOKUP($Y131,Tableau2[[Sous catégorie culture de la garantie]:[garantie 7]],1+AD$3,FALSE)),
                  "",
                 IF(VLOOKUP($Y131,Tableau2[[Sous catégorie culture de la garantie]:[garantie 7]],1+AD$3,FALSE)="","",
                      VLOOKUP($Y131,Tableau2[[Sous catégorie culture de la garantie]:[garantie 7]],1+AD$3,FALSE)))</f>
        <v>SIAGI</v>
      </c>
      <c r="AE131" s="41" t="str">
        <f>IF(
                 ISNA(VLOOKUP($Y131,Tableau2[[Sous catégorie culture de la garantie]:[garantie 7]],1+AE$3,FALSE)),
                  "",
                 IF(VLOOKUP($Y131,Tableau2[[Sous catégorie culture de la garantie]:[garantie 7]],1+AE$3,FALSE)="","",
                      VLOOKUP($Y131,Tableau2[[Sous catégorie culture de la garantie]:[garantie 7]],1+AE$3,FALSE)))</f>
        <v/>
      </c>
      <c r="AF131" s="41" t="str">
        <f>IF(
                 ISNA(VLOOKUP($Y131,Tableau2[[Sous catégorie culture de la garantie]:[garantie 7]],1+AF$3,FALSE)),
                  "",
                 IF(VLOOKUP($Y131,Tableau2[[Sous catégorie culture de la garantie]:[garantie 7]],1+AF$3,FALSE)="","",
                      VLOOKUP($Y131,Tableau2[[Sous catégorie culture de la garantie]:[garantie 7]],1+AF$3,FALSE)))</f>
        <v/>
      </c>
    </row>
    <row r="132" spans="1:32" ht="29.4" thickBot="1" x14ac:dyDescent="0.35">
      <c r="A132" s="29">
        <v>4</v>
      </c>
      <c r="B132" s="80" t="s">
        <v>102</v>
      </c>
      <c r="C132" s="52" t="str">
        <f>IF(ISNA(VLOOKUP(B132,Tableau3[],2,FALSE)),"X",VLOOKUP(B132,Tableau3[],2,FALSE))</f>
        <v>I</v>
      </c>
      <c r="D132" s="90" t="s">
        <v>43</v>
      </c>
      <c r="E132" s="58" t="str">
        <f>IF(ISNA(VLOOKUP(D132,Tableau3[],2,FALSE)),"X",VLOOKUP(D132,Tableau3[],2,FALSE))</f>
        <v>F</v>
      </c>
      <c r="F132" s="101"/>
      <c r="G132" s="30"/>
      <c r="H132" s="110"/>
      <c r="I132" s="30"/>
      <c r="J132" s="30"/>
      <c r="K132" s="120"/>
      <c r="L132" s="30"/>
      <c r="M132" s="127"/>
      <c r="N132" s="136"/>
      <c r="O132" s="148"/>
      <c r="P132" s="159"/>
      <c r="Q132" s="168">
        <v>8</v>
      </c>
      <c r="R132" s="177" t="s">
        <v>36</v>
      </c>
      <c r="S132" s="31"/>
      <c r="T132" s="193" t="s">
        <v>103</v>
      </c>
      <c r="U132" s="210"/>
      <c r="V132" t="str">
        <f>CONCATENATE(C132,E132,G132,I132,L132,S132)</f>
        <v>IF</v>
      </c>
      <c r="W132" t="str">
        <f t="shared" si="2"/>
        <v>IF</v>
      </c>
      <c r="X132" s="39" t="str">
        <f>IF(          ISNA(VLOOKUP(MID(W132,2,1),'Garanties par besoin'!$D$2:$F$18,2,FALSE)),
                           IF(ISNA(VLOOKUP(MID(W132,1,1),'Garanties par besoin'!$D$2:$F$18,2,FALSE)),
                            "",
                           VLOOKUP(MID(W132,1,1),'Garanties par besoin'!$D$2:$F$18,2,FALSE)),
                  VLOOKUP(MID(W132,2,1),'Garanties par besoin'!$D$2:$F$18,2,FALSE))</f>
        <v>Immatériel</v>
      </c>
      <c r="Y132" s="42" t="str">
        <f>IF(          ISNA(VLOOKUP(MID(W132,2,1),'Garanties par besoin'!$D$2:$F$18,3,FALSE)),
                           IF(ISNA(VLOOKUP(MID(W132,1,1),'Garanties par besoin'!$D$2:$F$18,3,FALSE)),
                            "",
                           VLOOKUP(MID(W132,1,1),'Garanties par besoin'!$D$2:$F$18,3,FALSE)),
                  VLOOKUP(MID(W132,2,1),'Garanties par besoin'!$D$2:$F$18,3,FALSE))</f>
        <v>Fonds de Commerce/Droit au Bail</v>
      </c>
      <c r="Z132" s="44" t="str">
        <f>IF(
                 ISNA(VLOOKUP($Y132,Tableau2[[Sous catégorie culture de la garantie]:[garantie 7]],1+Z$3,FALSE)),
                  "",
                 IF(VLOOKUP($Y132,Tableau2[[Sous catégorie culture de la garantie]:[garantie 7]],1+Z$3,FALSE)="","",
                      VLOOKUP($Y132,Tableau2[[Sous catégorie culture de la garantie]:[garantie 7]],1+Z$3,FALSE)))</f>
        <v>Financement possible sans garantie</v>
      </c>
      <c r="AA132" s="41" t="str">
        <f>IF(
                 ISNA(VLOOKUP($Y132,Tableau2[[Sous catégorie culture de la garantie]:[garantie 7]],1+AA$3,FALSE)),
                  "",
                 IF(VLOOKUP($Y132,Tableau2[[Sous catégorie culture de la garantie]:[garantie 7]],1+AA$3,FALSE)="","",
                      VLOOKUP($Y132,Tableau2[[Sous catégorie culture de la garantie]:[garantie 7]],1+AA$3,FALSE)))</f>
        <v>Subrogation Privilège Vendeur FDC</v>
      </c>
      <c r="AB132" s="44" t="str">
        <f>IF(
                 ISNA(VLOOKUP($Y132,Tableau2[[Sous catégorie culture de la garantie]:[garantie 7]],1+AB$3,FALSE)),
                  "",
                 IF(VLOOKUP($Y132,Tableau2[[Sous catégorie culture de la garantie]:[garantie 7]],1+AB$3,FALSE)="","",
                      VLOOKUP($Y132,Tableau2[[Sous catégorie culture de la garantie]:[garantie 7]],1+AB$3,FALSE)))</f>
        <v>Caution Possible</v>
      </c>
      <c r="AC132" s="41" t="str">
        <f>IF(
                 ISNA(VLOOKUP($Y132,Tableau2[[Sous catégorie culture de la garantie]:[garantie 7]],1+AC$3,FALSE)),
                  "",
                 IF(VLOOKUP($Y132,Tableau2[[Sous catégorie culture de la garantie]:[garantie 7]],1+AC$3,FALSE)="","",
                      VLOOKUP($Y132,Tableau2[[Sous catégorie culture de la garantie]:[garantie 7]],1+AC$3,FALSE)))</f>
        <v>Nantissement de fonds de Commerce</v>
      </c>
      <c r="AD132" s="44" t="str">
        <f>IF(
                 ISNA(VLOOKUP($Y132,Tableau2[[Sous catégorie culture de la garantie]:[garantie 7]],1+AD$3,FALSE)),
                  "",
                 IF(VLOOKUP($Y132,Tableau2[[Sous catégorie culture de la garantie]:[garantie 7]],1+AD$3,FALSE)="","",
                      VLOOKUP($Y132,Tableau2[[Sous catégorie culture de la garantie]:[garantie 7]],1+AD$3,FALSE)))</f>
        <v>France Active</v>
      </c>
      <c r="AE132" s="41" t="str">
        <f>IF(
                 ISNA(VLOOKUP($Y132,Tableau2[[Sous catégorie culture de la garantie]:[garantie 7]],1+AE$3,FALSE)),
                  "",
                 IF(VLOOKUP($Y132,Tableau2[[Sous catégorie culture de la garantie]:[garantie 7]],1+AE$3,FALSE)="","",
                      VLOOKUP($Y132,Tableau2[[Sous catégorie culture de la garantie]:[garantie 7]],1+AE$3,FALSE)))</f>
        <v>BPI</v>
      </c>
      <c r="AF132" s="41" t="str">
        <f>IF(
                 ISNA(VLOOKUP($Y132,Tableau2[[Sous catégorie culture de la garantie]:[garantie 7]],1+AF$3,FALSE)),
                  "",
                 IF(VLOOKUP($Y132,Tableau2[[Sous catégorie culture de la garantie]:[garantie 7]],1+AF$3,FALSE)="","",
                      VLOOKUP($Y132,Tableau2[[Sous catégorie culture de la garantie]:[garantie 7]],1+AF$3,FALSE)))</f>
        <v>SIAGI</v>
      </c>
    </row>
    <row r="133" spans="1:32" ht="29.4" thickBot="1" x14ac:dyDescent="0.35">
      <c r="A133" s="25">
        <v>4</v>
      </c>
      <c r="B133" s="78" t="s">
        <v>102</v>
      </c>
      <c r="C133" s="52" t="str">
        <f>IF(ISNA(VLOOKUP(B133,Tableau3[],2,FALSE)),"X",VLOOKUP(B133,Tableau3[],2,FALSE))</f>
        <v>I</v>
      </c>
      <c r="D133" s="88" t="s">
        <v>43</v>
      </c>
      <c r="E133" s="58" t="str">
        <f>IF(ISNA(VLOOKUP(D133,Tableau3[],2,FALSE)),"X",VLOOKUP(D133,Tableau3[],2,FALSE))</f>
        <v>F</v>
      </c>
      <c r="F133" s="99"/>
      <c r="G133" s="26"/>
      <c r="H133" s="108"/>
      <c r="I133" s="26"/>
      <c r="J133" s="26"/>
      <c r="K133" s="118"/>
      <c r="L133" s="26"/>
      <c r="M133" s="125"/>
      <c r="N133" s="134"/>
      <c r="O133" s="145"/>
      <c r="P133" s="156"/>
      <c r="Q133" s="166">
        <v>8</v>
      </c>
      <c r="R133" s="174" t="s">
        <v>87</v>
      </c>
      <c r="S133" s="23"/>
      <c r="T133" s="188" t="s">
        <v>103</v>
      </c>
      <c r="U133" s="203"/>
      <c r="V133" t="str">
        <f>CONCATENATE(C133,E133,G133,I133,L133,S133)</f>
        <v>IF</v>
      </c>
      <c r="W133" t="str">
        <f t="shared" si="2"/>
        <v>IF</v>
      </c>
      <c r="X133" s="39" t="str">
        <f>IF(          ISNA(VLOOKUP(MID(W133,2,1),'Garanties par besoin'!$D$2:$F$18,2,FALSE)),
                           IF(ISNA(VLOOKUP(MID(W133,1,1),'Garanties par besoin'!$D$2:$F$18,2,FALSE)),
                            "",
                           VLOOKUP(MID(W133,1,1),'Garanties par besoin'!$D$2:$F$18,2,FALSE)),
                  VLOOKUP(MID(W133,2,1),'Garanties par besoin'!$D$2:$F$18,2,FALSE))</f>
        <v>Immatériel</v>
      </c>
      <c r="Y133" s="42" t="str">
        <f>IF(          ISNA(VLOOKUP(MID(W133,2,1),'Garanties par besoin'!$D$2:$F$18,3,FALSE)),
                           IF(ISNA(VLOOKUP(MID(W133,1,1),'Garanties par besoin'!$D$2:$F$18,3,FALSE)),
                            "",
                           VLOOKUP(MID(W133,1,1),'Garanties par besoin'!$D$2:$F$18,3,FALSE)),
                  VLOOKUP(MID(W133,2,1),'Garanties par besoin'!$D$2:$F$18,3,FALSE))</f>
        <v>Fonds de Commerce/Droit au Bail</v>
      </c>
      <c r="Z133" s="44" t="str">
        <f>IF(
                 ISNA(VLOOKUP($Y133,Tableau2[[Sous catégorie culture de la garantie]:[garantie 7]],1+Z$3,FALSE)),
                  "",
                 IF(VLOOKUP($Y133,Tableau2[[Sous catégorie culture de la garantie]:[garantie 7]],1+Z$3,FALSE)="","",
                      VLOOKUP($Y133,Tableau2[[Sous catégorie culture de la garantie]:[garantie 7]],1+Z$3,FALSE)))</f>
        <v>Financement possible sans garantie</v>
      </c>
      <c r="AA133" s="41" t="str">
        <f>IF(
                 ISNA(VLOOKUP($Y133,Tableau2[[Sous catégorie culture de la garantie]:[garantie 7]],1+AA$3,FALSE)),
                  "",
                 IF(VLOOKUP($Y133,Tableau2[[Sous catégorie culture de la garantie]:[garantie 7]],1+AA$3,FALSE)="","",
                      VLOOKUP($Y133,Tableau2[[Sous catégorie culture de la garantie]:[garantie 7]],1+AA$3,FALSE)))</f>
        <v>Subrogation Privilège Vendeur FDC</v>
      </c>
      <c r="AB133" s="44" t="str">
        <f>IF(
                 ISNA(VLOOKUP($Y133,Tableau2[[Sous catégorie culture de la garantie]:[garantie 7]],1+AB$3,FALSE)),
                  "",
                 IF(VLOOKUP($Y133,Tableau2[[Sous catégorie culture de la garantie]:[garantie 7]],1+AB$3,FALSE)="","",
                      VLOOKUP($Y133,Tableau2[[Sous catégorie culture de la garantie]:[garantie 7]],1+AB$3,FALSE)))</f>
        <v>Caution Possible</v>
      </c>
      <c r="AC133" s="41" t="str">
        <f>IF(
                 ISNA(VLOOKUP($Y133,Tableau2[[Sous catégorie culture de la garantie]:[garantie 7]],1+AC$3,FALSE)),
                  "",
                 IF(VLOOKUP($Y133,Tableau2[[Sous catégorie culture de la garantie]:[garantie 7]],1+AC$3,FALSE)="","",
                      VLOOKUP($Y133,Tableau2[[Sous catégorie culture de la garantie]:[garantie 7]],1+AC$3,FALSE)))</f>
        <v>Nantissement de fonds de Commerce</v>
      </c>
      <c r="AD133" s="44" t="str">
        <f>IF(
                 ISNA(VLOOKUP($Y133,Tableau2[[Sous catégorie culture de la garantie]:[garantie 7]],1+AD$3,FALSE)),
                  "",
                 IF(VLOOKUP($Y133,Tableau2[[Sous catégorie culture de la garantie]:[garantie 7]],1+AD$3,FALSE)="","",
                      VLOOKUP($Y133,Tableau2[[Sous catégorie culture de la garantie]:[garantie 7]],1+AD$3,FALSE)))</f>
        <v>France Active</v>
      </c>
      <c r="AE133" s="41" t="str">
        <f>IF(
                 ISNA(VLOOKUP($Y133,Tableau2[[Sous catégorie culture de la garantie]:[garantie 7]],1+AE$3,FALSE)),
                  "",
                 IF(VLOOKUP($Y133,Tableau2[[Sous catégorie culture de la garantie]:[garantie 7]],1+AE$3,FALSE)="","",
                      VLOOKUP($Y133,Tableau2[[Sous catégorie culture de la garantie]:[garantie 7]],1+AE$3,FALSE)))</f>
        <v>BPI</v>
      </c>
      <c r="AF133" s="41" t="str">
        <f>IF(
                 ISNA(VLOOKUP($Y133,Tableau2[[Sous catégorie culture de la garantie]:[garantie 7]],1+AF$3,FALSE)),
                  "",
                 IF(VLOOKUP($Y133,Tableau2[[Sous catégorie culture de la garantie]:[garantie 7]],1+AF$3,FALSE)="","",
                      VLOOKUP($Y133,Tableau2[[Sous catégorie culture de la garantie]:[garantie 7]],1+AF$3,FALSE)))</f>
        <v>SIAGI</v>
      </c>
    </row>
    <row r="134" spans="1:32" ht="29.4" thickBot="1" x14ac:dyDescent="0.35">
      <c r="A134" s="25">
        <v>4</v>
      </c>
      <c r="B134" s="78" t="s">
        <v>102</v>
      </c>
      <c r="C134" s="52" t="str">
        <f>IF(ISNA(VLOOKUP(B134,Tableau3[],2,FALSE)),"X",VLOOKUP(B134,Tableau3[],2,FALSE))</f>
        <v>I</v>
      </c>
      <c r="D134" s="88" t="s">
        <v>43</v>
      </c>
      <c r="E134" s="58" t="str">
        <f>IF(ISNA(VLOOKUP(D134,Tableau3[],2,FALSE)),"X",VLOOKUP(D134,Tableau3[],2,FALSE))</f>
        <v>F</v>
      </c>
      <c r="F134" s="99"/>
      <c r="G134" s="26"/>
      <c r="H134" s="108"/>
      <c r="I134" s="26"/>
      <c r="J134" s="26"/>
      <c r="K134" s="118"/>
      <c r="L134" s="26"/>
      <c r="M134" s="125"/>
      <c r="N134" s="134"/>
      <c r="O134" s="145"/>
      <c r="P134" s="156"/>
      <c r="Q134" s="166">
        <v>8</v>
      </c>
      <c r="R134" s="174" t="s">
        <v>88</v>
      </c>
      <c r="S134" s="23"/>
      <c r="T134" s="188" t="s">
        <v>103</v>
      </c>
      <c r="U134" s="203"/>
      <c r="V134" t="str">
        <f>CONCATENATE(C134,E134,G134,I134,L134,S134)</f>
        <v>IF</v>
      </c>
      <c r="W134" t="str">
        <f t="shared" si="2"/>
        <v>IF</v>
      </c>
      <c r="X134" s="39" t="str">
        <f>IF(          ISNA(VLOOKUP(MID(W134,2,1),'Garanties par besoin'!$D$2:$F$18,2,FALSE)),
                           IF(ISNA(VLOOKUP(MID(W134,1,1),'Garanties par besoin'!$D$2:$F$18,2,FALSE)),
                            "",
                           VLOOKUP(MID(W134,1,1),'Garanties par besoin'!$D$2:$F$18,2,FALSE)),
                  VLOOKUP(MID(W134,2,1),'Garanties par besoin'!$D$2:$F$18,2,FALSE))</f>
        <v>Immatériel</v>
      </c>
      <c r="Y134" s="42" t="str">
        <f>IF(          ISNA(VLOOKUP(MID(W134,2,1),'Garanties par besoin'!$D$2:$F$18,3,FALSE)),
                           IF(ISNA(VLOOKUP(MID(W134,1,1),'Garanties par besoin'!$D$2:$F$18,3,FALSE)),
                            "",
                           VLOOKUP(MID(W134,1,1),'Garanties par besoin'!$D$2:$F$18,3,FALSE)),
                  VLOOKUP(MID(W134,2,1),'Garanties par besoin'!$D$2:$F$18,3,FALSE))</f>
        <v>Fonds de Commerce/Droit au Bail</v>
      </c>
      <c r="Z134" s="44" t="str">
        <f>IF(
                 ISNA(VLOOKUP($Y134,Tableau2[[Sous catégorie culture de la garantie]:[garantie 7]],1+Z$3,FALSE)),
                  "",
                 IF(VLOOKUP($Y134,Tableau2[[Sous catégorie culture de la garantie]:[garantie 7]],1+Z$3,FALSE)="","",
                      VLOOKUP($Y134,Tableau2[[Sous catégorie culture de la garantie]:[garantie 7]],1+Z$3,FALSE)))</f>
        <v>Financement possible sans garantie</v>
      </c>
      <c r="AA134" s="41" t="str">
        <f>IF(
                 ISNA(VLOOKUP($Y134,Tableau2[[Sous catégorie culture de la garantie]:[garantie 7]],1+AA$3,FALSE)),
                  "",
                 IF(VLOOKUP($Y134,Tableau2[[Sous catégorie culture de la garantie]:[garantie 7]],1+AA$3,FALSE)="","",
                      VLOOKUP($Y134,Tableau2[[Sous catégorie culture de la garantie]:[garantie 7]],1+AA$3,FALSE)))</f>
        <v>Subrogation Privilège Vendeur FDC</v>
      </c>
      <c r="AB134" s="44" t="str">
        <f>IF(
                 ISNA(VLOOKUP($Y134,Tableau2[[Sous catégorie culture de la garantie]:[garantie 7]],1+AB$3,FALSE)),
                  "",
                 IF(VLOOKUP($Y134,Tableau2[[Sous catégorie culture de la garantie]:[garantie 7]],1+AB$3,FALSE)="","",
                      VLOOKUP($Y134,Tableau2[[Sous catégorie culture de la garantie]:[garantie 7]],1+AB$3,FALSE)))</f>
        <v>Caution Possible</v>
      </c>
      <c r="AC134" s="41" t="str">
        <f>IF(
                 ISNA(VLOOKUP($Y134,Tableau2[[Sous catégorie culture de la garantie]:[garantie 7]],1+AC$3,FALSE)),
                  "",
                 IF(VLOOKUP($Y134,Tableau2[[Sous catégorie culture de la garantie]:[garantie 7]],1+AC$3,FALSE)="","",
                      VLOOKUP($Y134,Tableau2[[Sous catégorie culture de la garantie]:[garantie 7]],1+AC$3,FALSE)))</f>
        <v>Nantissement de fonds de Commerce</v>
      </c>
      <c r="AD134" s="44" t="str">
        <f>IF(
                 ISNA(VLOOKUP($Y134,Tableau2[[Sous catégorie culture de la garantie]:[garantie 7]],1+AD$3,FALSE)),
                  "",
                 IF(VLOOKUP($Y134,Tableau2[[Sous catégorie culture de la garantie]:[garantie 7]],1+AD$3,FALSE)="","",
                      VLOOKUP($Y134,Tableau2[[Sous catégorie culture de la garantie]:[garantie 7]],1+AD$3,FALSE)))</f>
        <v>France Active</v>
      </c>
      <c r="AE134" s="41" t="str">
        <f>IF(
                 ISNA(VLOOKUP($Y134,Tableau2[[Sous catégorie culture de la garantie]:[garantie 7]],1+AE$3,FALSE)),
                  "",
                 IF(VLOOKUP($Y134,Tableau2[[Sous catégorie culture de la garantie]:[garantie 7]],1+AE$3,FALSE)="","",
                      VLOOKUP($Y134,Tableau2[[Sous catégorie culture de la garantie]:[garantie 7]],1+AE$3,FALSE)))</f>
        <v>BPI</v>
      </c>
      <c r="AF134" s="41" t="str">
        <f>IF(
                 ISNA(VLOOKUP($Y134,Tableau2[[Sous catégorie culture de la garantie]:[garantie 7]],1+AF$3,FALSE)),
                  "",
                 IF(VLOOKUP($Y134,Tableau2[[Sous catégorie culture de la garantie]:[garantie 7]],1+AF$3,FALSE)="","",
                      VLOOKUP($Y134,Tableau2[[Sous catégorie culture de la garantie]:[garantie 7]],1+AF$3,FALSE)))</f>
        <v>SIAGI</v>
      </c>
    </row>
    <row r="135" spans="1:32" ht="29.4" thickBot="1" x14ac:dyDescent="0.35">
      <c r="A135" s="25">
        <v>4</v>
      </c>
      <c r="B135" s="78" t="s">
        <v>102</v>
      </c>
      <c r="C135" s="52" t="str">
        <f>IF(ISNA(VLOOKUP(B135,Tableau3[],2,FALSE)),"X",VLOOKUP(B135,Tableau3[],2,FALSE))</f>
        <v>I</v>
      </c>
      <c r="D135" s="88" t="s">
        <v>43</v>
      </c>
      <c r="E135" s="58" t="str">
        <f>IF(ISNA(VLOOKUP(D135,Tableau3[],2,FALSE)),"X",VLOOKUP(D135,Tableau3[],2,FALSE))</f>
        <v>F</v>
      </c>
      <c r="F135" s="99"/>
      <c r="G135" s="26"/>
      <c r="H135" s="108"/>
      <c r="I135" s="26"/>
      <c r="J135" s="26"/>
      <c r="K135" s="118"/>
      <c r="L135" s="26"/>
      <c r="M135" s="125"/>
      <c r="N135" s="134"/>
      <c r="O135" s="145"/>
      <c r="P135" s="156"/>
      <c r="Q135" s="166">
        <v>8</v>
      </c>
      <c r="R135" s="174" t="s">
        <v>89</v>
      </c>
      <c r="S135" s="23"/>
      <c r="T135" s="188" t="s">
        <v>103</v>
      </c>
      <c r="U135" s="203"/>
      <c r="V135" t="str">
        <f>CONCATENATE(C135,E135,G135,I135,L135,S135)</f>
        <v>IF</v>
      </c>
      <c r="W135" t="str">
        <f t="shared" si="2"/>
        <v>IF</v>
      </c>
      <c r="X135" s="39" t="str">
        <f>IF(          ISNA(VLOOKUP(MID(W135,2,1),'Garanties par besoin'!$D$2:$F$18,2,FALSE)),
                           IF(ISNA(VLOOKUP(MID(W135,1,1),'Garanties par besoin'!$D$2:$F$18,2,FALSE)),
                            "",
                           VLOOKUP(MID(W135,1,1),'Garanties par besoin'!$D$2:$F$18,2,FALSE)),
                  VLOOKUP(MID(W135,2,1),'Garanties par besoin'!$D$2:$F$18,2,FALSE))</f>
        <v>Immatériel</v>
      </c>
      <c r="Y135" s="42" t="str">
        <f>IF(          ISNA(VLOOKUP(MID(W135,2,1),'Garanties par besoin'!$D$2:$F$18,3,FALSE)),
                           IF(ISNA(VLOOKUP(MID(W135,1,1),'Garanties par besoin'!$D$2:$F$18,3,FALSE)),
                            "",
                           VLOOKUP(MID(W135,1,1),'Garanties par besoin'!$D$2:$F$18,3,FALSE)),
                  VLOOKUP(MID(W135,2,1),'Garanties par besoin'!$D$2:$F$18,3,FALSE))</f>
        <v>Fonds de Commerce/Droit au Bail</v>
      </c>
      <c r="Z135" s="44" t="str">
        <f>IF(
                 ISNA(VLOOKUP($Y135,Tableau2[[Sous catégorie culture de la garantie]:[garantie 7]],1+Z$3,FALSE)),
                  "",
                 IF(VLOOKUP($Y135,Tableau2[[Sous catégorie culture de la garantie]:[garantie 7]],1+Z$3,FALSE)="","",
                      VLOOKUP($Y135,Tableau2[[Sous catégorie culture de la garantie]:[garantie 7]],1+Z$3,FALSE)))</f>
        <v>Financement possible sans garantie</v>
      </c>
      <c r="AA135" s="41" t="str">
        <f>IF(
                 ISNA(VLOOKUP($Y135,Tableau2[[Sous catégorie culture de la garantie]:[garantie 7]],1+AA$3,FALSE)),
                  "",
                 IF(VLOOKUP($Y135,Tableau2[[Sous catégorie culture de la garantie]:[garantie 7]],1+AA$3,FALSE)="","",
                      VLOOKUP($Y135,Tableau2[[Sous catégorie culture de la garantie]:[garantie 7]],1+AA$3,FALSE)))</f>
        <v>Subrogation Privilège Vendeur FDC</v>
      </c>
      <c r="AB135" s="44" t="str">
        <f>IF(
                 ISNA(VLOOKUP($Y135,Tableau2[[Sous catégorie culture de la garantie]:[garantie 7]],1+AB$3,FALSE)),
                  "",
                 IF(VLOOKUP($Y135,Tableau2[[Sous catégorie culture de la garantie]:[garantie 7]],1+AB$3,FALSE)="","",
                      VLOOKUP($Y135,Tableau2[[Sous catégorie culture de la garantie]:[garantie 7]],1+AB$3,FALSE)))</f>
        <v>Caution Possible</v>
      </c>
      <c r="AC135" s="41" t="str">
        <f>IF(
                 ISNA(VLOOKUP($Y135,Tableau2[[Sous catégorie culture de la garantie]:[garantie 7]],1+AC$3,FALSE)),
                  "",
                 IF(VLOOKUP($Y135,Tableau2[[Sous catégorie culture de la garantie]:[garantie 7]],1+AC$3,FALSE)="","",
                      VLOOKUP($Y135,Tableau2[[Sous catégorie culture de la garantie]:[garantie 7]],1+AC$3,FALSE)))</f>
        <v>Nantissement de fonds de Commerce</v>
      </c>
      <c r="AD135" s="44" t="str">
        <f>IF(
                 ISNA(VLOOKUP($Y135,Tableau2[[Sous catégorie culture de la garantie]:[garantie 7]],1+AD$3,FALSE)),
                  "",
                 IF(VLOOKUP($Y135,Tableau2[[Sous catégorie culture de la garantie]:[garantie 7]],1+AD$3,FALSE)="","",
                      VLOOKUP($Y135,Tableau2[[Sous catégorie culture de la garantie]:[garantie 7]],1+AD$3,FALSE)))</f>
        <v>France Active</v>
      </c>
      <c r="AE135" s="41" t="str">
        <f>IF(
                 ISNA(VLOOKUP($Y135,Tableau2[[Sous catégorie culture de la garantie]:[garantie 7]],1+AE$3,FALSE)),
                  "",
                 IF(VLOOKUP($Y135,Tableau2[[Sous catégorie culture de la garantie]:[garantie 7]],1+AE$3,FALSE)="","",
                      VLOOKUP($Y135,Tableau2[[Sous catégorie culture de la garantie]:[garantie 7]],1+AE$3,FALSE)))</f>
        <v>BPI</v>
      </c>
      <c r="AF135" s="41" t="str">
        <f>IF(
                 ISNA(VLOOKUP($Y135,Tableau2[[Sous catégorie culture de la garantie]:[garantie 7]],1+AF$3,FALSE)),
                  "",
                 IF(VLOOKUP($Y135,Tableau2[[Sous catégorie culture de la garantie]:[garantie 7]],1+AF$3,FALSE)="","",
                      VLOOKUP($Y135,Tableau2[[Sous catégorie culture de la garantie]:[garantie 7]],1+AF$3,FALSE)))</f>
        <v>SIAGI</v>
      </c>
    </row>
    <row r="136" spans="1:32" ht="29.4" thickBot="1" x14ac:dyDescent="0.35">
      <c r="A136" s="25">
        <v>4</v>
      </c>
      <c r="B136" s="78" t="s">
        <v>102</v>
      </c>
      <c r="C136" s="52" t="str">
        <f>IF(ISNA(VLOOKUP(B136,Tableau3[],2,FALSE)),"X",VLOOKUP(B136,Tableau3[],2,FALSE))</f>
        <v>I</v>
      </c>
      <c r="D136" s="88" t="s">
        <v>43</v>
      </c>
      <c r="E136" s="58" t="str">
        <f>IF(ISNA(VLOOKUP(D136,Tableau3[],2,FALSE)),"X",VLOOKUP(D136,Tableau3[],2,FALSE))</f>
        <v>F</v>
      </c>
      <c r="F136" s="99"/>
      <c r="G136" s="26"/>
      <c r="H136" s="108"/>
      <c r="I136" s="26"/>
      <c r="J136" s="26"/>
      <c r="K136" s="118"/>
      <c r="L136" s="26"/>
      <c r="M136" s="125"/>
      <c r="N136" s="134"/>
      <c r="O136" s="145"/>
      <c r="P136" s="156"/>
      <c r="Q136" s="166">
        <v>8</v>
      </c>
      <c r="R136" s="174" t="s">
        <v>90</v>
      </c>
      <c r="S136" s="23"/>
      <c r="T136" s="188" t="s">
        <v>103</v>
      </c>
      <c r="U136" s="203"/>
      <c r="V136" t="str">
        <f>CONCATENATE(C136,E136,G136,I136,L136,S136)</f>
        <v>IF</v>
      </c>
      <c r="W136" t="str">
        <f t="shared" si="2"/>
        <v>IF</v>
      </c>
      <c r="X136" s="39" t="str">
        <f>IF(          ISNA(VLOOKUP(MID(W136,2,1),'Garanties par besoin'!$D$2:$F$18,2,FALSE)),
                           IF(ISNA(VLOOKUP(MID(W136,1,1),'Garanties par besoin'!$D$2:$F$18,2,FALSE)),
                            "",
                           VLOOKUP(MID(W136,1,1),'Garanties par besoin'!$D$2:$F$18,2,FALSE)),
                  VLOOKUP(MID(W136,2,1),'Garanties par besoin'!$D$2:$F$18,2,FALSE))</f>
        <v>Immatériel</v>
      </c>
      <c r="Y136" s="42" t="str">
        <f>IF(          ISNA(VLOOKUP(MID(W136,2,1),'Garanties par besoin'!$D$2:$F$18,3,FALSE)),
                           IF(ISNA(VLOOKUP(MID(W136,1,1),'Garanties par besoin'!$D$2:$F$18,3,FALSE)),
                            "",
                           VLOOKUP(MID(W136,1,1),'Garanties par besoin'!$D$2:$F$18,3,FALSE)),
                  VLOOKUP(MID(W136,2,1),'Garanties par besoin'!$D$2:$F$18,3,FALSE))</f>
        <v>Fonds de Commerce/Droit au Bail</v>
      </c>
      <c r="Z136" s="44" t="str">
        <f>IF(
                 ISNA(VLOOKUP($Y136,Tableau2[[Sous catégorie culture de la garantie]:[garantie 7]],1+Z$3,FALSE)),
                  "",
                 IF(VLOOKUP($Y136,Tableau2[[Sous catégorie culture de la garantie]:[garantie 7]],1+Z$3,FALSE)="","",
                      VLOOKUP($Y136,Tableau2[[Sous catégorie culture de la garantie]:[garantie 7]],1+Z$3,FALSE)))</f>
        <v>Financement possible sans garantie</v>
      </c>
      <c r="AA136" s="41" t="str">
        <f>IF(
                 ISNA(VLOOKUP($Y136,Tableau2[[Sous catégorie culture de la garantie]:[garantie 7]],1+AA$3,FALSE)),
                  "",
                 IF(VLOOKUP($Y136,Tableau2[[Sous catégorie culture de la garantie]:[garantie 7]],1+AA$3,FALSE)="","",
                      VLOOKUP($Y136,Tableau2[[Sous catégorie culture de la garantie]:[garantie 7]],1+AA$3,FALSE)))</f>
        <v>Subrogation Privilège Vendeur FDC</v>
      </c>
      <c r="AB136" s="44" t="str">
        <f>IF(
                 ISNA(VLOOKUP($Y136,Tableau2[[Sous catégorie culture de la garantie]:[garantie 7]],1+AB$3,FALSE)),
                  "",
                 IF(VLOOKUP($Y136,Tableau2[[Sous catégorie culture de la garantie]:[garantie 7]],1+AB$3,FALSE)="","",
                      VLOOKUP($Y136,Tableau2[[Sous catégorie culture de la garantie]:[garantie 7]],1+AB$3,FALSE)))</f>
        <v>Caution Possible</v>
      </c>
      <c r="AC136" s="41" t="str">
        <f>IF(
                 ISNA(VLOOKUP($Y136,Tableau2[[Sous catégorie culture de la garantie]:[garantie 7]],1+AC$3,FALSE)),
                  "",
                 IF(VLOOKUP($Y136,Tableau2[[Sous catégorie culture de la garantie]:[garantie 7]],1+AC$3,FALSE)="","",
                      VLOOKUP($Y136,Tableau2[[Sous catégorie culture de la garantie]:[garantie 7]],1+AC$3,FALSE)))</f>
        <v>Nantissement de fonds de Commerce</v>
      </c>
      <c r="AD136" s="44" t="str">
        <f>IF(
                 ISNA(VLOOKUP($Y136,Tableau2[[Sous catégorie culture de la garantie]:[garantie 7]],1+AD$3,FALSE)),
                  "",
                 IF(VLOOKUP($Y136,Tableau2[[Sous catégorie culture de la garantie]:[garantie 7]],1+AD$3,FALSE)="","",
                      VLOOKUP($Y136,Tableau2[[Sous catégorie culture de la garantie]:[garantie 7]],1+AD$3,FALSE)))</f>
        <v>France Active</v>
      </c>
      <c r="AE136" s="41" t="str">
        <f>IF(
                 ISNA(VLOOKUP($Y136,Tableau2[[Sous catégorie culture de la garantie]:[garantie 7]],1+AE$3,FALSE)),
                  "",
                 IF(VLOOKUP($Y136,Tableau2[[Sous catégorie culture de la garantie]:[garantie 7]],1+AE$3,FALSE)="","",
                      VLOOKUP($Y136,Tableau2[[Sous catégorie culture de la garantie]:[garantie 7]],1+AE$3,FALSE)))</f>
        <v>BPI</v>
      </c>
      <c r="AF136" s="41" t="str">
        <f>IF(
                 ISNA(VLOOKUP($Y136,Tableau2[[Sous catégorie culture de la garantie]:[garantie 7]],1+AF$3,FALSE)),
                  "",
                 IF(VLOOKUP($Y136,Tableau2[[Sous catégorie culture de la garantie]:[garantie 7]],1+AF$3,FALSE)="","",
                      VLOOKUP($Y136,Tableau2[[Sous catégorie culture de la garantie]:[garantie 7]],1+AF$3,FALSE)))</f>
        <v>SIAGI</v>
      </c>
    </row>
    <row r="137" spans="1:32" ht="29.4" thickBot="1" x14ac:dyDescent="0.35">
      <c r="A137" s="25">
        <v>4</v>
      </c>
      <c r="B137" s="78" t="s">
        <v>102</v>
      </c>
      <c r="C137" s="52" t="str">
        <f>IF(ISNA(VLOOKUP(B137,Tableau3[],2,FALSE)),"X",VLOOKUP(B137,Tableau3[],2,FALSE))</f>
        <v>I</v>
      </c>
      <c r="D137" s="88" t="s">
        <v>43</v>
      </c>
      <c r="E137" s="58" t="str">
        <f>IF(ISNA(VLOOKUP(D137,Tableau3[],2,FALSE)),"X",VLOOKUP(D137,Tableau3[],2,FALSE))</f>
        <v>F</v>
      </c>
      <c r="F137" s="99"/>
      <c r="G137" s="26"/>
      <c r="H137" s="108"/>
      <c r="I137" s="26"/>
      <c r="J137" s="26"/>
      <c r="K137" s="118"/>
      <c r="L137" s="26"/>
      <c r="M137" s="125"/>
      <c r="N137" s="134"/>
      <c r="O137" s="145"/>
      <c r="P137" s="156"/>
      <c r="Q137" s="166">
        <v>8</v>
      </c>
      <c r="R137" s="174" t="s">
        <v>91</v>
      </c>
      <c r="S137" s="23"/>
      <c r="T137" s="188" t="s">
        <v>103</v>
      </c>
      <c r="U137" s="203"/>
      <c r="V137" t="str">
        <f>CONCATENATE(C137,E137,G137,I137,L137,S137)</f>
        <v>IF</v>
      </c>
      <c r="W137" t="str">
        <f t="shared" si="2"/>
        <v>IF</v>
      </c>
      <c r="X137" s="39" t="str">
        <f>IF(          ISNA(VLOOKUP(MID(W137,2,1),'Garanties par besoin'!$D$2:$F$18,2,FALSE)),
                           IF(ISNA(VLOOKUP(MID(W137,1,1),'Garanties par besoin'!$D$2:$F$18,2,FALSE)),
                            "",
                           VLOOKUP(MID(W137,1,1),'Garanties par besoin'!$D$2:$F$18,2,FALSE)),
                  VLOOKUP(MID(W137,2,1),'Garanties par besoin'!$D$2:$F$18,2,FALSE))</f>
        <v>Immatériel</v>
      </c>
      <c r="Y137" s="42" t="str">
        <f>IF(          ISNA(VLOOKUP(MID(W137,2,1),'Garanties par besoin'!$D$2:$F$18,3,FALSE)),
                           IF(ISNA(VLOOKUP(MID(W137,1,1),'Garanties par besoin'!$D$2:$F$18,3,FALSE)),
                            "",
                           VLOOKUP(MID(W137,1,1),'Garanties par besoin'!$D$2:$F$18,3,FALSE)),
                  VLOOKUP(MID(W137,2,1),'Garanties par besoin'!$D$2:$F$18,3,FALSE))</f>
        <v>Fonds de Commerce/Droit au Bail</v>
      </c>
      <c r="Z137" s="44" t="str">
        <f>IF(
                 ISNA(VLOOKUP($Y137,Tableau2[[Sous catégorie culture de la garantie]:[garantie 7]],1+Z$3,FALSE)),
                  "",
                 IF(VLOOKUP($Y137,Tableau2[[Sous catégorie culture de la garantie]:[garantie 7]],1+Z$3,FALSE)="","",
                      VLOOKUP($Y137,Tableau2[[Sous catégorie culture de la garantie]:[garantie 7]],1+Z$3,FALSE)))</f>
        <v>Financement possible sans garantie</v>
      </c>
      <c r="AA137" s="41" t="str">
        <f>IF(
                 ISNA(VLOOKUP($Y137,Tableau2[[Sous catégorie culture de la garantie]:[garantie 7]],1+AA$3,FALSE)),
                  "",
                 IF(VLOOKUP($Y137,Tableau2[[Sous catégorie culture de la garantie]:[garantie 7]],1+AA$3,FALSE)="","",
                      VLOOKUP($Y137,Tableau2[[Sous catégorie culture de la garantie]:[garantie 7]],1+AA$3,FALSE)))</f>
        <v>Subrogation Privilège Vendeur FDC</v>
      </c>
      <c r="AB137" s="44" t="str">
        <f>IF(
                 ISNA(VLOOKUP($Y137,Tableau2[[Sous catégorie culture de la garantie]:[garantie 7]],1+AB$3,FALSE)),
                  "",
                 IF(VLOOKUP($Y137,Tableau2[[Sous catégorie culture de la garantie]:[garantie 7]],1+AB$3,FALSE)="","",
                      VLOOKUP($Y137,Tableau2[[Sous catégorie culture de la garantie]:[garantie 7]],1+AB$3,FALSE)))</f>
        <v>Caution Possible</v>
      </c>
      <c r="AC137" s="41" t="str">
        <f>IF(
                 ISNA(VLOOKUP($Y137,Tableau2[[Sous catégorie culture de la garantie]:[garantie 7]],1+AC$3,FALSE)),
                  "",
                 IF(VLOOKUP($Y137,Tableau2[[Sous catégorie culture de la garantie]:[garantie 7]],1+AC$3,FALSE)="","",
                      VLOOKUP($Y137,Tableau2[[Sous catégorie culture de la garantie]:[garantie 7]],1+AC$3,FALSE)))</f>
        <v>Nantissement de fonds de Commerce</v>
      </c>
      <c r="AD137" s="44" t="str">
        <f>IF(
                 ISNA(VLOOKUP($Y137,Tableau2[[Sous catégorie culture de la garantie]:[garantie 7]],1+AD$3,FALSE)),
                  "",
                 IF(VLOOKUP($Y137,Tableau2[[Sous catégorie culture de la garantie]:[garantie 7]],1+AD$3,FALSE)="","",
                      VLOOKUP($Y137,Tableau2[[Sous catégorie culture de la garantie]:[garantie 7]],1+AD$3,FALSE)))</f>
        <v>France Active</v>
      </c>
      <c r="AE137" s="41" t="str">
        <f>IF(
                 ISNA(VLOOKUP($Y137,Tableau2[[Sous catégorie culture de la garantie]:[garantie 7]],1+AE$3,FALSE)),
                  "",
                 IF(VLOOKUP($Y137,Tableau2[[Sous catégorie culture de la garantie]:[garantie 7]],1+AE$3,FALSE)="","",
                      VLOOKUP($Y137,Tableau2[[Sous catégorie culture de la garantie]:[garantie 7]],1+AE$3,FALSE)))</f>
        <v>BPI</v>
      </c>
      <c r="AF137" s="41" t="str">
        <f>IF(
                 ISNA(VLOOKUP($Y137,Tableau2[[Sous catégorie culture de la garantie]:[garantie 7]],1+AF$3,FALSE)),
                  "",
                 IF(VLOOKUP($Y137,Tableau2[[Sous catégorie culture de la garantie]:[garantie 7]],1+AF$3,FALSE)="","",
                      VLOOKUP($Y137,Tableau2[[Sous catégorie culture de la garantie]:[garantie 7]],1+AF$3,FALSE)))</f>
        <v>SIAGI</v>
      </c>
    </row>
    <row r="138" spans="1:32" ht="29.4" thickBot="1" x14ac:dyDescent="0.35">
      <c r="A138" s="25">
        <v>4</v>
      </c>
      <c r="B138" s="78" t="s">
        <v>102</v>
      </c>
      <c r="C138" s="52" t="str">
        <f>IF(ISNA(VLOOKUP(B138,Tableau3[],2,FALSE)),"X",VLOOKUP(B138,Tableau3[],2,FALSE))</f>
        <v>I</v>
      </c>
      <c r="D138" s="88" t="s">
        <v>43</v>
      </c>
      <c r="E138" s="58" t="str">
        <f>IF(ISNA(VLOOKUP(D138,Tableau3[],2,FALSE)),"X",VLOOKUP(D138,Tableau3[],2,FALSE))</f>
        <v>F</v>
      </c>
      <c r="F138" s="99"/>
      <c r="G138" s="26"/>
      <c r="H138" s="108"/>
      <c r="I138" s="26"/>
      <c r="J138" s="26"/>
      <c r="K138" s="118"/>
      <c r="L138" s="26"/>
      <c r="M138" s="125"/>
      <c r="N138" s="134"/>
      <c r="O138" s="145"/>
      <c r="P138" s="156"/>
      <c r="Q138" s="166">
        <v>8</v>
      </c>
      <c r="R138" s="171" t="s">
        <v>105</v>
      </c>
      <c r="S138" s="17"/>
      <c r="T138" s="188" t="s">
        <v>103</v>
      </c>
      <c r="U138" s="203"/>
      <c r="V138" t="str">
        <f>CONCATENATE(C138,E138,G138,I138,L138,S138)</f>
        <v>IF</v>
      </c>
      <c r="W138" t="str">
        <f t="shared" si="2"/>
        <v>IF</v>
      </c>
      <c r="X138" s="39" t="str">
        <f>IF(          ISNA(VLOOKUP(MID(W138,2,1),'Garanties par besoin'!$D$2:$F$18,2,FALSE)),
                           IF(ISNA(VLOOKUP(MID(W138,1,1),'Garanties par besoin'!$D$2:$F$18,2,FALSE)),
                            "",
                           VLOOKUP(MID(W138,1,1),'Garanties par besoin'!$D$2:$F$18,2,FALSE)),
                  VLOOKUP(MID(W138,2,1),'Garanties par besoin'!$D$2:$F$18,2,FALSE))</f>
        <v>Immatériel</v>
      </c>
      <c r="Y138" s="42" t="str">
        <f>IF(          ISNA(VLOOKUP(MID(W138,2,1),'Garanties par besoin'!$D$2:$F$18,3,FALSE)),
                           IF(ISNA(VLOOKUP(MID(W138,1,1),'Garanties par besoin'!$D$2:$F$18,3,FALSE)),
                            "",
                           VLOOKUP(MID(W138,1,1),'Garanties par besoin'!$D$2:$F$18,3,FALSE)),
                  VLOOKUP(MID(W138,2,1),'Garanties par besoin'!$D$2:$F$18,3,FALSE))</f>
        <v>Fonds de Commerce/Droit au Bail</v>
      </c>
      <c r="Z138" s="44" t="str">
        <f>IF(
                 ISNA(VLOOKUP($Y138,Tableau2[[Sous catégorie culture de la garantie]:[garantie 7]],1+Z$3,FALSE)),
                  "",
                 IF(VLOOKUP($Y138,Tableau2[[Sous catégorie culture de la garantie]:[garantie 7]],1+Z$3,FALSE)="","",
                      VLOOKUP($Y138,Tableau2[[Sous catégorie culture de la garantie]:[garantie 7]],1+Z$3,FALSE)))</f>
        <v>Financement possible sans garantie</v>
      </c>
      <c r="AA138" s="41" t="str">
        <f>IF(
                 ISNA(VLOOKUP($Y138,Tableau2[[Sous catégorie culture de la garantie]:[garantie 7]],1+AA$3,FALSE)),
                  "",
                 IF(VLOOKUP($Y138,Tableau2[[Sous catégorie culture de la garantie]:[garantie 7]],1+AA$3,FALSE)="","",
                      VLOOKUP($Y138,Tableau2[[Sous catégorie culture de la garantie]:[garantie 7]],1+AA$3,FALSE)))</f>
        <v>Subrogation Privilège Vendeur FDC</v>
      </c>
      <c r="AB138" s="44" t="str">
        <f>IF(
                 ISNA(VLOOKUP($Y138,Tableau2[[Sous catégorie culture de la garantie]:[garantie 7]],1+AB$3,FALSE)),
                  "",
                 IF(VLOOKUP($Y138,Tableau2[[Sous catégorie culture de la garantie]:[garantie 7]],1+AB$3,FALSE)="","",
                      VLOOKUP($Y138,Tableau2[[Sous catégorie culture de la garantie]:[garantie 7]],1+AB$3,FALSE)))</f>
        <v>Caution Possible</v>
      </c>
      <c r="AC138" s="41" t="str">
        <f>IF(
                 ISNA(VLOOKUP($Y138,Tableau2[[Sous catégorie culture de la garantie]:[garantie 7]],1+AC$3,FALSE)),
                  "",
                 IF(VLOOKUP($Y138,Tableau2[[Sous catégorie culture de la garantie]:[garantie 7]],1+AC$3,FALSE)="","",
                      VLOOKUP($Y138,Tableau2[[Sous catégorie culture de la garantie]:[garantie 7]],1+AC$3,FALSE)))</f>
        <v>Nantissement de fonds de Commerce</v>
      </c>
      <c r="AD138" s="44" t="str">
        <f>IF(
                 ISNA(VLOOKUP($Y138,Tableau2[[Sous catégorie culture de la garantie]:[garantie 7]],1+AD$3,FALSE)),
                  "",
                 IF(VLOOKUP($Y138,Tableau2[[Sous catégorie culture de la garantie]:[garantie 7]],1+AD$3,FALSE)="","",
                      VLOOKUP($Y138,Tableau2[[Sous catégorie culture de la garantie]:[garantie 7]],1+AD$3,FALSE)))</f>
        <v>France Active</v>
      </c>
      <c r="AE138" s="41" t="str">
        <f>IF(
                 ISNA(VLOOKUP($Y138,Tableau2[[Sous catégorie culture de la garantie]:[garantie 7]],1+AE$3,FALSE)),
                  "",
                 IF(VLOOKUP($Y138,Tableau2[[Sous catégorie culture de la garantie]:[garantie 7]],1+AE$3,FALSE)="","",
                      VLOOKUP($Y138,Tableau2[[Sous catégorie culture de la garantie]:[garantie 7]],1+AE$3,FALSE)))</f>
        <v>BPI</v>
      </c>
      <c r="AF138" s="41" t="str">
        <f>IF(
                 ISNA(VLOOKUP($Y138,Tableau2[[Sous catégorie culture de la garantie]:[garantie 7]],1+AF$3,FALSE)),
                  "",
                 IF(VLOOKUP($Y138,Tableau2[[Sous catégorie culture de la garantie]:[garantie 7]],1+AF$3,FALSE)="","",
                      VLOOKUP($Y138,Tableau2[[Sous catégorie culture de la garantie]:[garantie 7]],1+AF$3,FALSE)))</f>
        <v>SIAGI</v>
      </c>
    </row>
    <row r="139" spans="1:32" ht="29.4" thickBot="1" x14ac:dyDescent="0.35">
      <c r="A139" s="25">
        <v>4</v>
      </c>
      <c r="B139" s="78" t="s">
        <v>102</v>
      </c>
      <c r="C139" s="52" t="str">
        <f>IF(ISNA(VLOOKUP(B139,Tableau3[],2,FALSE)),"X",VLOOKUP(B139,Tableau3[],2,FALSE))</f>
        <v>I</v>
      </c>
      <c r="D139" s="88" t="s">
        <v>43</v>
      </c>
      <c r="E139" s="58" t="str">
        <f>IF(ISNA(VLOOKUP(D139,Tableau3[],2,FALSE)),"X",VLOOKUP(D139,Tableau3[],2,FALSE))</f>
        <v>F</v>
      </c>
      <c r="F139" s="99"/>
      <c r="G139" s="26"/>
      <c r="H139" s="108"/>
      <c r="I139" s="26"/>
      <c r="J139" s="26"/>
      <c r="K139" s="118"/>
      <c r="L139" s="26"/>
      <c r="M139" s="125"/>
      <c r="N139" s="134"/>
      <c r="O139" s="145"/>
      <c r="P139" s="156"/>
      <c r="Q139" s="166">
        <v>8</v>
      </c>
      <c r="R139" s="171" t="s">
        <v>98</v>
      </c>
      <c r="S139" s="17"/>
      <c r="T139" s="188" t="s">
        <v>103</v>
      </c>
      <c r="U139" s="203"/>
      <c r="V139" t="str">
        <f>CONCATENATE(C139,E139,G139,I139,L139,S139)</f>
        <v>IF</v>
      </c>
      <c r="W139" t="str">
        <f t="shared" si="2"/>
        <v>IF</v>
      </c>
      <c r="X139" s="39" t="str">
        <f>IF(          ISNA(VLOOKUP(MID(W139,2,1),'Garanties par besoin'!$D$2:$F$18,2,FALSE)),
                           IF(ISNA(VLOOKUP(MID(W139,1,1),'Garanties par besoin'!$D$2:$F$18,2,FALSE)),
                            "",
                           VLOOKUP(MID(W139,1,1),'Garanties par besoin'!$D$2:$F$18,2,FALSE)),
                  VLOOKUP(MID(W139,2,1),'Garanties par besoin'!$D$2:$F$18,2,FALSE))</f>
        <v>Immatériel</v>
      </c>
      <c r="Y139" s="42" t="str">
        <f>IF(          ISNA(VLOOKUP(MID(W139,2,1),'Garanties par besoin'!$D$2:$F$18,3,FALSE)),
                           IF(ISNA(VLOOKUP(MID(W139,1,1),'Garanties par besoin'!$D$2:$F$18,3,FALSE)),
                            "",
                           VLOOKUP(MID(W139,1,1),'Garanties par besoin'!$D$2:$F$18,3,FALSE)),
                  VLOOKUP(MID(W139,2,1),'Garanties par besoin'!$D$2:$F$18,3,FALSE))</f>
        <v>Fonds de Commerce/Droit au Bail</v>
      </c>
      <c r="Z139" s="44" t="str">
        <f>IF(
                 ISNA(VLOOKUP($Y139,Tableau2[[Sous catégorie culture de la garantie]:[garantie 7]],1+Z$3,FALSE)),
                  "",
                 IF(VLOOKUP($Y139,Tableau2[[Sous catégorie culture de la garantie]:[garantie 7]],1+Z$3,FALSE)="","",
                      VLOOKUP($Y139,Tableau2[[Sous catégorie culture de la garantie]:[garantie 7]],1+Z$3,FALSE)))</f>
        <v>Financement possible sans garantie</v>
      </c>
      <c r="AA139" s="41" t="str">
        <f>IF(
                 ISNA(VLOOKUP($Y139,Tableau2[[Sous catégorie culture de la garantie]:[garantie 7]],1+AA$3,FALSE)),
                  "",
                 IF(VLOOKUP($Y139,Tableau2[[Sous catégorie culture de la garantie]:[garantie 7]],1+AA$3,FALSE)="","",
                      VLOOKUP($Y139,Tableau2[[Sous catégorie culture de la garantie]:[garantie 7]],1+AA$3,FALSE)))</f>
        <v>Subrogation Privilège Vendeur FDC</v>
      </c>
      <c r="AB139" s="44" t="str">
        <f>IF(
                 ISNA(VLOOKUP($Y139,Tableau2[[Sous catégorie culture de la garantie]:[garantie 7]],1+AB$3,FALSE)),
                  "",
                 IF(VLOOKUP($Y139,Tableau2[[Sous catégorie culture de la garantie]:[garantie 7]],1+AB$3,FALSE)="","",
                      VLOOKUP($Y139,Tableau2[[Sous catégorie culture de la garantie]:[garantie 7]],1+AB$3,FALSE)))</f>
        <v>Caution Possible</v>
      </c>
      <c r="AC139" s="41" t="str">
        <f>IF(
                 ISNA(VLOOKUP($Y139,Tableau2[[Sous catégorie culture de la garantie]:[garantie 7]],1+AC$3,FALSE)),
                  "",
                 IF(VLOOKUP($Y139,Tableau2[[Sous catégorie culture de la garantie]:[garantie 7]],1+AC$3,FALSE)="","",
                      VLOOKUP($Y139,Tableau2[[Sous catégorie culture de la garantie]:[garantie 7]],1+AC$3,FALSE)))</f>
        <v>Nantissement de fonds de Commerce</v>
      </c>
      <c r="AD139" s="44" t="str">
        <f>IF(
                 ISNA(VLOOKUP($Y139,Tableau2[[Sous catégorie culture de la garantie]:[garantie 7]],1+AD$3,FALSE)),
                  "",
                 IF(VLOOKUP($Y139,Tableau2[[Sous catégorie culture de la garantie]:[garantie 7]],1+AD$3,FALSE)="","",
                      VLOOKUP($Y139,Tableau2[[Sous catégorie culture de la garantie]:[garantie 7]],1+AD$3,FALSE)))</f>
        <v>France Active</v>
      </c>
      <c r="AE139" s="41" t="str">
        <f>IF(
                 ISNA(VLOOKUP($Y139,Tableau2[[Sous catégorie culture de la garantie]:[garantie 7]],1+AE$3,FALSE)),
                  "",
                 IF(VLOOKUP($Y139,Tableau2[[Sous catégorie culture de la garantie]:[garantie 7]],1+AE$3,FALSE)="","",
                      VLOOKUP($Y139,Tableau2[[Sous catégorie culture de la garantie]:[garantie 7]],1+AE$3,FALSE)))</f>
        <v>BPI</v>
      </c>
      <c r="AF139" s="41" t="str">
        <f>IF(
                 ISNA(VLOOKUP($Y139,Tableau2[[Sous catégorie culture de la garantie]:[garantie 7]],1+AF$3,FALSE)),
                  "",
                 IF(VLOOKUP($Y139,Tableau2[[Sous catégorie culture de la garantie]:[garantie 7]],1+AF$3,FALSE)="","",
                      VLOOKUP($Y139,Tableau2[[Sous catégorie culture de la garantie]:[garantie 7]],1+AF$3,FALSE)))</f>
        <v>SIAGI</v>
      </c>
    </row>
    <row r="140" spans="1:32" ht="29.4" thickBot="1" x14ac:dyDescent="0.35">
      <c r="A140" s="14">
        <v>4</v>
      </c>
      <c r="B140" s="76" t="s">
        <v>102</v>
      </c>
      <c r="C140" s="52" t="str">
        <f>IF(ISNA(VLOOKUP(B140,Tableau3[],2,FALSE)),"X",VLOOKUP(B140,Tableau3[],2,FALSE))</f>
        <v>I</v>
      </c>
      <c r="D140" s="85" t="s">
        <v>104</v>
      </c>
      <c r="E140" s="56" t="str">
        <f>IF(ISNA(VLOOKUP(D140,Tableau3[],2,FALSE)),"X",VLOOKUP(D140,Tableau3[],2,FALSE))</f>
        <v>F</v>
      </c>
      <c r="F140" s="97"/>
      <c r="G140" s="16"/>
      <c r="H140" s="105"/>
      <c r="I140" s="16"/>
      <c r="J140" s="16"/>
      <c r="K140" s="114"/>
      <c r="L140" s="16"/>
      <c r="M140" s="123"/>
      <c r="N140" s="130"/>
      <c r="O140" s="141"/>
      <c r="P140" s="151"/>
      <c r="Q140" s="162">
        <v>8</v>
      </c>
      <c r="R140" s="174" t="s">
        <v>36</v>
      </c>
      <c r="S140" s="23"/>
      <c r="T140" s="188" t="s">
        <v>103</v>
      </c>
      <c r="U140" s="203"/>
      <c r="V140" t="str">
        <f>CONCATENATE(C140,E140,G140,I140,L140,S140)</f>
        <v>IF</v>
      </c>
      <c r="W140" t="str">
        <f t="shared" si="2"/>
        <v>IF</v>
      </c>
      <c r="X140" s="39" t="str">
        <f>IF(          ISNA(VLOOKUP(MID(W140,2,1),'Garanties par besoin'!$D$2:$F$18,2,FALSE)),
                           IF(ISNA(VLOOKUP(MID(W140,1,1),'Garanties par besoin'!$D$2:$F$18,2,FALSE)),
                            "",
                           VLOOKUP(MID(W140,1,1),'Garanties par besoin'!$D$2:$F$18,2,FALSE)),
                  VLOOKUP(MID(W140,2,1),'Garanties par besoin'!$D$2:$F$18,2,FALSE))</f>
        <v>Immatériel</v>
      </c>
      <c r="Y140" s="42" t="str">
        <f>IF(          ISNA(VLOOKUP(MID(W140,2,1),'Garanties par besoin'!$D$2:$F$18,3,FALSE)),
                           IF(ISNA(VLOOKUP(MID(W140,1,1),'Garanties par besoin'!$D$2:$F$18,3,FALSE)),
                            "",
                           VLOOKUP(MID(W140,1,1),'Garanties par besoin'!$D$2:$F$18,3,FALSE)),
                  VLOOKUP(MID(W140,2,1),'Garanties par besoin'!$D$2:$F$18,3,FALSE))</f>
        <v>Fonds de Commerce/Droit au Bail</v>
      </c>
      <c r="Z140" s="44" t="str">
        <f>IF(
                 ISNA(VLOOKUP($Y140,Tableau2[[Sous catégorie culture de la garantie]:[garantie 7]],1+Z$3,FALSE)),
                  "",
                 IF(VLOOKUP($Y140,Tableau2[[Sous catégorie culture de la garantie]:[garantie 7]],1+Z$3,FALSE)="","",
                      VLOOKUP($Y140,Tableau2[[Sous catégorie culture de la garantie]:[garantie 7]],1+Z$3,FALSE)))</f>
        <v>Financement possible sans garantie</v>
      </c>
      <c r="AA140" s="41" t="str">
        <f>IF(
                 ISNA(VLOOKUP($Y140,Tableau2[[Sous catégorie culture de la garantie]:[garantie 7]],1+AA$3,FALSE)),
                  "",
                 IF(VLOOKUP($Y140,Tableau2[[Sous catégorie culture de la garantie]:[garantie 7]],1+AA$3,FALSE)="","",
                      VLOOKUP($Y140,Tableau2[[Sous catégorie culture de la garantie]:[garantie 7]],1+AA$3,FALSE)))</f>
        <v>Subrogation Privilège Vendeur FDC</v>
      </c>
      <c r="AB140" s="44" t="str">
        <f>IF(
                 ISNA(VLOOKUP($Y140,Tableau2[[Sous catégorie culture de la garantie]:[garantie 7]],1+AB$3,FALSE)),
                  "",
                 IF(VLOOKUP($Y140,Tableau2[[Sous catégorie culture de la garantie]:[garantie 7]],1+AB$3,FALSE)="","",
                      VLOOKUP($Y140,Tableau2[[Sous catégorie culture de la garantie]:[garantie 7]],1+AB$3,FALSE)))</f>
        <v>Caution Possible</v>
      </c>
      <c r="AC140" s="41" t="str">
        <f>IF(
                 ISNA(VLOOKUP($Y140,Tableau2[[Sous catégorie culture de la garantie]:[garantie 7]],1+AC$3,FALSE)),
                  "",
                 IF(VLOOKUP($Y140,Tableau2[[Sous catégorie culture de la garantie]:[garantie 7]],1+AC$3,FALSE)="","",
                      VLOOKUP($Y140,Tableau2[[Sous catégorie culture de la garantie]:[garantie 7]],1+AC$3,FALSE)))</f>
        <v>Nantissement de fonds de Commerce</v>
      </c>
      <c r="AD140" s="44" t="str">
        <f>IF(
                 ISNA(VLOOKUP($Y140,Tableau2[[Sous catégorie culture de la garantie]:[garantie 7]],1+AD$3,FALSE)),
                  "",
                 IF(VLOOKUP($Y140,Tableau2[[Sous catégorie culture de la garantie]:[garantie 7]],1+AD$3,FALSE)="","",
                      VLOOKUP($Y140,Tableau2[[Sous catégorie culture de la garantie]:[garantie 7]],1+AD$3,FALSE)))</f>
        <v>France Active</v>
      </c>
      <c r="AE140" s="41" t="str">
        <f>IF(
                 ISNA(VLOOKUP($Y140,Tableau2[[Sous catégorie culture de la garantie]:[garantie 7]],1+AE$3,FALSE)),
                  "",
                 IF(VLOOKUP($Y140,Tableau2[[Sous catégorie culture de la garantie]:[garantie 7]],1+AE$3,FALSE)="","",
                      VLOOKUP($Y140,Tableau2[[Sous catégorie culture de la garantie]:[garantie 7]],1+AE$3,FALSE)))</f>
        <v>BPI</v>
      </c>
      <c r="AF140" s="41" t="str">
        <f>IF(
                 ISNA(VLOOKUP($Y140,Tableau2[[Sous catégorie culture de la garantie]:[garantie 7]],1+AF$3,FALSE)),
                  "",
                 IF(VLOOKUP($Y140,Tableau2[[Sous catégorie culture de la garantie]:[garantie 7]],1+AF$3,FALSE)="","",
                      VLOOKUP($Y140,Tableau2[[Sous catégorie culture de la garantie]:[garantie 7]],1+AF$3,FALSE)))</f>
        <v>SIAGI</v>
      </c>
    </row>
    <row r="141" spans="1:32" ht="29.4" thickBot="1" x14ac:dyDescent="0.35">
      <c r="A141" s="14">
        <v>4</v>
      </c>
      <c r="B141" s="76" t="s">
        <v>102</v>
      </c>
      <c r="C141" s="52" t="str">
        <f>IF(ISNA(VLOOKUP(B141,Tableau3[],2,FALSE)),"X",VLOOKUP(B141,Tableau3[],2,FALSE))</f>
        <v>I</v>
      </c>
      <c r="D141" s="85" t="s">
        <v>104</v>
      </c>
      <c r="E141" s="56" t="str">
        <f>IF(ISNA(VLOOKUP(D141,Tableau3[],2,FALSE)),"X",VLOOKUP(D141,Tableau3[],2,FALSE))</f>
        <v>F</v>
      </c>
      <c r="F141" s="97"/>
      <c r="G141" s="16"/>
      <c r="H141" s="105"/>
      <c r="I141" s="16"/>
      <c r="J141" s="16"/>
      <c r="K141" s="114"/>
      <c r="L141" s="16"/>
      <c r="M141" s="123"/>
      <c r="N141" s="130"/>
      <c r="O141" s="141"/>
      <c r="P141" s="151"/>
      <c r="Q141" s="162">
        <v>8</v>
      </c>
      <c r="R141" s="174" t="s">
        <v>87</v>
      </c>
      <c r="S141" s="23"/>
      <c r="T141" s="188" t="s">
        <v>103</v>
      </c>
      <c r="U141" s="203"/>
      <c r="V141" t="str">
        <f>CONCATENATE(C141,E141,G141,I141,L141,S141)</f>
        <v>IF</v>
      </c>
      <c r="W141" t="str">
        <f t="shared" si="2"/>
        <v>IF</v>
      </c>
      <c r="X141" s="39" t="str">
        <f>IF(          ISNA(VLOOKUP(MID(W141,2,1),'Garanties par besoin'!$D$2:$F$18,2,FALSE)),
                           IF(ISNA(VLOOKUP(MID(W141,1,1),'Garanties par besoin'!$D$2:$F$18,2,FALSE)),
                            "",
                           VLOOKUP(MID(W141,1,1),'Garanties par besoin'!$D$2:$F$18,2,FALSE)),
                  VLOOKUP(MID(W141,2,1),'Garanties par besoin'!$D$2:$F$18,2,FALSE))</f>
        <v>Immatériel</v>
      </c>
      <c r="Y141" s="42" t="str">
        <f>IF(          ISNA(VLOOKUP(MID(W141,2,1),'Garanties par besoin'!$D$2:$F$18,3,FALSE)),
                           IF(ISNA(VLOOKUP(MID(W141,1,1),'Garanties par besoin'!$D$2:$F$18,3,FALSE)),
                            "",
                           VLOOKUP(MID(W141,1,1),'Garanties par besoin'!$D$2:$F$18,3,FALSE)),
                  VLOOKUP(MID(W141,2,1),'Garanties par besoin'!$D$2:$F$18,3,FALSE))</f>
        <v>Fonds de Commerce/Droit au Bail</v>
      </c>
      <c r="Z141" s="44" t="str">
        <f>IF(
                 ISNA(VLOOKUP($Y141,Tableau2[[Sous catégorie culture de la garantie]:[garantie 7]],1+Z$3,FALSE)),
                  "",
                 IF(VLOOKUP($Y141,Tableau2[[Sous catégorie culture de la garantie]:[garantie 7]],1+Z$3,FALSE)="","",
                      VLOOKUP($Y141,Tableau2[[Sous catégorie culture de la garantie]:[garantie 7]],1+Z$3,FALSE)))</f>
        <v>Financement possible sans garantie</v>
      </c>
      <c r="AA141" s="41" t="str">
        <f>IF(
                 ISNA(VLOOKUP($Y141,Tableau2[[Sous catégorie culture de la garantie]:[garantie 7]],1+AA$3,FALSE)),
                  "",
                 IF(VLOOKUP($Y141,Tableau2[[Sous catégorie culture de la garantie]:[garantie 7]],1+AA$3,FALSE)="","",
                      VLOOKUP($Y141,Tableau2[[Sous catégorie culture de la garantie]:[garantie 7]],1+AA$3,FALSE)))</f>
        <v>Subrogation Privilège Vendeur FDC</v>
      </c>
      <c r="AB141" s="44" t="str">
        <f>IF(
                 ISNA(VLOOKUP($Y141,Tableau2[[Sous catégorie culture de la garantie]:[garantie 7]],1+AB$3,FALSE)),
                  "",
                 IF(VLOOKUP($Y141,Tableau2[[Sous catégorie culture de la garantie]:[garantie 7]],1+AB$3,FALSE)="","",
                      VLOOKUP($Y141,Tableau2[[Sous catégorie culture de la garantie]:[garantie 7]],1+AB$3,FALSE)))</f>
        <v>Caution Possible</v>
      </c>
      <c r="AC141" s="41" t="str">
        <f>IF(
                 ISNA(VLOOKUP($Y141,Tableau2[[Sous catégorie culture de la garantie]:[garantie 7]],1+AC$3,FALSE)),
                  "",
                 IF(VLOOKUP($Y141,Tableau2[[Sous catégorie culture de la garantie]:[garantie 7]],1+AC$3,FALSE)="","",
                      VLOOKUP($Y141,Tableau2[[Sous catégorie culture de la garantie]:[garantie 7]],1+AC$3,FALSE)))</f>
        <v>Nantissement de fonds de Commerce</v>
      </c>
      <c r="AD141" s="44" t="str">
        <f>IF(
                 ISNA(VLOOKUP($Y141,Tableau2[[Sous catégorie culture de la garantie]:[garantie 7]],1+AD$3,FALSE)),
                  "",
                 IF(VLOOKUP($Y141,Tableau2[[Sous catégorie culture de la garantie]:[garantie 7]],1+AD$3,FALSE)="","",
                      VLOOKUP($Y141,Tableau2[[Sous catégorie culture de la garantie]:[garantie 7]],1+AD$3,FALSE)))</f>
        <v>France Active</v>
      </c>
      <c r="AE141" s="41" t="str">
        <f>IF(
                 ISNA(VLOOKUP($Y141,Tableau2[[Sous catégorie culture de la garantie]:[garantie 7]],1+AE$3,FALSE)),
                  "",
                 IF(VLOOKUP($Y141,Tableau2[[Sous catégorie culture de la garantie]:[garantie 7]],1+AE$3,FALSE)="","",
                      VLOOKUP($Y141,Tableau2[[Sous catégorie culture de la garantie]:[garantie 7]],1+AE$3,FALSE)))</f>
        <v>BPI</v>
      </c>
      <c r="AF141" s="41" t="str">
        <f>IF(
                 ISNA(VLOOKUP($Y141,Tableau2[[Sous catégorie culture de la garantie]:[garantie 7]],1+AF$3,FALSE)),
                  "",
                 IF(VLOOKUP($Y141,Tableau2[[Sous catégorie culture de la garantie]:[garantie 7]],1+AF$3,FALSE)="","",
                      VLOOKUP($Y141,Tableau2[[Sous catégorie culture de la garantie]:[garantie 7]],1+AF$3,FALSE)))</f>
        <v>SIAGI</v>
      </c>
    </row>
    <row r="142" spans="1:32" ht="29.4" thickBot="1" x14ac:dyDescent="0.35">
      <c r="A142" s="14">
        <v>4</v>
      </c>
      <c r="B142" s="76" t="s">
        <v>102</v>
      </c>
      <c r="C142" s="52" t="str">
        <f>IF(ISNA(VLOOKUP(B142,Tableau3[],2,FALSE)),"X",VLOOKUP(B142,Tableau3[],2,FALSE))</f>
        <v>I</v>
      </c>
      <c r="D142" s="85" t="s">
        <v>104</v>
      </c>
      <c r="E142" s="56" t="str">
        <f>IF(ISNA(VLOOKUP(D142,Tableau3[],2,FALSE)),"X",VLOOKUP(D142,Tableau3[],2,FALSE))</f>
        <v>F</v>
      </c>
      <c r="F142" s="97"/>
      <c r="G142" s="16"/>
      <c r="H142" s="105"/>
      <c r="I142" s="16"/>
      <c r="J142" s="16"/>
      <c r="K142" s="114"/>
      <c r="L142" s="16"/>
      <c r="M142" s="123"/>
      <c r="N142" s="130"/>
      <c r="O142" s="141"/>
      <c r="P142" s="151"/>
      <c r="Q142" s="162">
        <v>8</v>
      </c>
      <c r="R142" s="174" t="s">
        <v>88</v>
      </c>
      <c r="S142" s="23"/>
      <c r="T142" s="188" t="s">
        <v>103</v>
      </c>
      <c r="U142" s="203"/>
      <c r="V142" t="str">
        <f>CONCATENATE(C142,E142,G142,I142,L142,S142)</f>
        <v>IF</v>
      </c>
      <c r="W142" t="str">
        <f t="shared" si="2"/>
        <v>IF</v>
      </c>
      <c r="X142" s="39" t="str">
        <f>IF(          ISNA(VLOOKUP(MID(W142,2,1),'Garanties par besoin'!$D$2:$F$18,2,FALSE)),
                           IF(ISNA(VLOOKUP(MID(W142,1,1),'Garanties par besoin'!$D$2:$F$18,2,FALSE)),
                            "",
                           VLOOKUP(MID(W142,1,1),'Garanties par besoin'!$D$2:$F$18,2,FALSE)),
                  VLOOKUP(MID(W142,2,1),'Garanties par besoin'!$D$2:$F$18,2,FALSE))</f>
        <v>Immatériel</v>
      </c>
      <c r="Y142" s="42" t="str">
        <f>IF(          ISNA(VLOOKUP(MID(W142,2,1),'Garanties par besoin'!$D$2:$F$18,3,FALSE)),
                           IF(ISNA(VLOOKUP(MID(W142,1,1),'Garanties par besoin'!$D$2:$F$18,3,FALSE)),
                            "",
                           VLOOKUP(MID(W142,1,1),'Garanties par besoin'!$D$2:$F$18,3,FALSE)),
                  VLOOKUP(MID(W142,2,1),'Garanties par besoin'!$D$2:$F$18,3,FALSE))</f>
        <v>Fonds de Commerce/Droit au Bail</v>
      </c>
      <c r="Z142" s="44" t="str">
        <f>IF(
                 ISNA(VLOOKUP($Y142,Tableau2[[Sous catégorie culture de la garantie]:[garantie 7]],1+Z$3,FALSE)),
                  "",
                 IF(VLOOKUP($Y142,Tableau2[[Sous catégorie culture de la garantie]:[garantie 7]],1+Z$3,FALSE)="","",
                      VLOOKUP($Y142,Tableau2[[Sous catégorie culture de la garantie]:[garantie 7]],1+Z$3,FALSE)))</f>
        <v>Financement possible sans garantie</v>
      </c>
      <c r="AA142" s="41" t="str">
        <f>IF(
                 ISNA(VLOOKUP($Y142,Tableau2[[Sous catégorie culture de la garantie]:[garantie 7]],1+AA$3,FALSE)),
                  "",
                 IF(VLOOKUP($Y142,Tableau2[[Sous catégorie culture de la garantie]:[garantie 7]],1+AA$3,FALSE)="","",
                      VLOOKUP($Y142,Tableau2[[Sous catégorie culture de la garantie]:[garantie 7]],1+AA$3,FALSE)))</f>
        <v>Subrogation Privilège Vendeur FDC</v>
      </c>
      <c r="AB142" s="44" t="str">
        <f>IF(
                 ISNA(VLOOKUP($Y142,Tableau2[[Sous catégorie culture de la garantie]:[garantie 7]],1+AB$3,FALSE)),
                  "",
                 IF(VLOOKUP($Y142,Tableau2[[Sous catégorie culture de la garantie]:[garantie 7]],1+AB$3,FALSE)="","",
                      VLOOKUP($Y142,Tableau2[[Sous catégorie culture de la garantie]:[garantie 7]],1+AB$3,FALSE)))</f>
        <v>Caution Possible</v>
      </c>
      <c r="AC142" s="41" t="str">
        <f>IF(
                 ISNA(VLOOKUP($Y142,Tableau2[[Sous catégorie culture de la garantie]:[garantie 7]],1+AC$3,FALSE)),
                  "",
                 IF(VLOOKUP($Y142,Tableau2[[Sous catégorie culture de la garantie]:[garantie 7]],1+AC$3,FALSE)="","",
                      VLOOKUP($Y142,Tableau2[[Sous catégorie culture de la garantie]:[garantie 7]],1+AC$3,FALSE)))</f>
        <v>Nantissement de fonds de Commerce</v>
      </c>
      <c r="AD142" s="44" t="str">
        <f>IF(
                 ISNA(VLOOKUP($Y142,Tableau2[[Sous catégorie culture de la garantie]:[garantie 7]],1+AD$3,FALSE)),
                  "",
                 IF(VLOOKUP($Y142,Tableau2[[Sous catégorie culture de la garantie]:[garantie 7]],1+AD$3,FALSE)="","",
                      VLOOKUP($Y142,Tableau2[[Sous catégorie culture de la garantie]:[garantie 7]],1+AD$3,FALSE)))</f>
        <v>France Active</v>
      </c>
      <c r="AE142" s="41" t="str">
        <f>IF(
                 ISNA(VLOOKUP($Y142,Tableau2[[Sous catégorie culture de la garantie]:[garantie 7]],1+AE$3,FALSE)),
                  "",
                 IF(VLOOKUP($Y142,Tableau2[[Sous catégorie culture de la garantie]:[garantie 7]],1+AE$3,FALSE)="","",
                      VLOOKUP($Y142,Tableau2[[Sous catégorie culture de la garantie]:[garantie 7]],1+AE$3,FALSE)))</f>
        <v>BPI</v>
      </c>
      <c r="AF142" s="41" t="str">
        <f>IF(
                 ISNA(VLOOKUP($Y142,Tableau2[[Sous catégorie culture de la garantie]:[garantie 7]],1+AF$3,FALSE)),
                  "",
                 IF(VLOOKUP($Y142,Tableau2[[Sous catégorie culture de la garantie]:[garantie 7]],1+AF$3,FALSE)="","",
                      VLOOKUP($Y142,Tableau2[[Sous catégorie culture de la garantie]:[garantie 7]],1+AF$3,FALSE)))</f>
        <v>SIAGI</v>
      </c>
    </row>
    <row r="143" spans="1:32" ht="29.4" thickBot="1" x14ac:dyDescent="0.35">
      <c r="A143" s="14">
        <v>4</v>
      </c>
      <c r="B143" s="76" t="s">
        <v>102</v>
      </c>
      <c r="C143" s="52" t="str">
        <f>IF(ISNA(VLOOKUP(B143,Tableau3[],2,FALSE)),"X",VLOOKUP(B143,Tableau3[],2,FALSE))</f>
        <v>I</v>
      </c>
      <c r="D143" s="85" t="s">
        <v>104</v>
      </c>
      <c r="E143" s="56" t="str">
        <f>IF(ISNA(VLOOKUP(D143,Tableau3[],2,FALSE)),"X",VLOOKUP(D143,Tableau3[],2,FALSE))</f>
        <v>F</v>
      </c>
      <c r="F143" s="97"/>
      <c r="G143" s="16"/>
      <c r="H143" s="105"/>
      <c r="I143" s="16"/>
      <c r="J143" s="16"/>
      <c r="K143" s="114"/>
      <c r="L143" s="16"/>
      <c r="M143" s="123"/>
      <c r="N143" s="130"/>
      <c r="O143" s="141"/>
      <c r="P143" s="151"/>
      <c r="Q143" s="162">
        <v>8</v>
      </c>
      <c r="R143" s="174" t="s">
        <v>89</v>
      </c>
      <c r="S143" s="23"/>
      <c r="T143" s="188" t="s">
        <v>103</v>
      </c>
      <c r="U143" s="203"/>
      <c r="V143" t="str">
        <f>CONCATENATE(C143,E143,G143,I143,L143,S143)</f>
        <v>IF</v>
      </c>
      <c r="W143" t="str">
        <f t="shared" si="2"/>
        <v>IF</v>
      </c>
      <c r="X143" s="39" t="str">
        <f>IF(          ISNA(VLOOKUP(MID(W143,2,1),'Garanties par besoin'!$D$2:$F$18,2,FALSE)),
                           IF(ISNA(VLOOKUP(MID(W143,1,1),'Garanties par besoin'!$D$2:$F$18,2,FALSE)),
                            "",
                           VLOOKUP(MID(W143,1,1),'Garanties par besoin'!$D$2:$F$18,2,FALSE)),
                  VLOOKUP(MID(W143,2,1),'Garanties par besoin'!$D$2:$F$18,2,FALSE))</f>
        <v>Immatériel</v>
      </c>
      <c r="Y143" s="42" t="str">
        <f>IF(          ISNA(VLOOKUP(MID(W143,2,1),'Garanties par besoin'!$D$2:$F$18,3,FALSE)),
                           IF(ISNA(VLOOKUP(MID(W143,1,1),'Garanties par besoin'!$D$2:$F$18,3,FALSE)),
                            "",
                           VLOOKUP(MID(W143,1,1),'Garanties par besoin'!$D$2:$F$18,3,FALSE)),
                  VLOOKUP(MID(W143,2,1),'Garanties par besoin'!$D$2:$F$18,3,FALSE))</f>
        <v>Fonds de Commerce/Droit au Bail</v>
      </c>
      <c r="Z143" s="44" t="str">
        <f>IF(
                 ISNA(VLOOKUP($Y143,Tableau2[[Sous catégorie culture de la garantie]:[garantie 7]],1+Z$3,FALSE)),
                  "",
                 IF(VLOOKUP($Y143,Tableau2[[Sous catégorie culture de la garantie]:[garantie 7]],1+Z$3,FALSE)="","",
                      VLOOKUP($Y143,Tableau2[[Sous catégorie culture de la garantie]:[garantie 7]],1+Z$3,FALSE)))</f>
        <v>Financement possible sans garantie</v>
      </c>
      <c r="AA143" s="41" t="str">
        <f>IF(
                 ISNA(VLOOKUP($Y143,Tableau2[[Sous catégorie culture de la garantie]:[garantie 7]],1+AA$3,FALSE)),
                  "",
                 IF(VLOOKUP($Y143,Tableau2[[Sous catégorie culture de la garantie]:[garantie 7]],1+AA$3,FALSE)="","",
                      VLOOKUP($Y143,Tableau2[[Sous catégorie culture de la garantie]:[garantie 7]],1+AA$3,FALSE)))</f>
        <v>Subrogation Privilège Vendeur FDC</v>
      </c>
      <c r="AB143" s="44" t="str">
        <f>IF(
                 ISNA(VLOOKUP($Y143,Tableau2[[Sous catégorie culture de la garantie]:[garantie 7]],1+AB$3,FALSE)),
                  "",
                 IF(VLOOKUP($Y143,Tableau2[[Sous catégorie culture de la garantie]:[garantie 7]],1+AB$3,FALSE)="","",
                      VLOOKUP($Y143,Tableau2[[Sous catégorie culture de la garantie]:[garantie 7]],1+AB$3,FALSE)))</f>
        <v>Caution Possible</v>
      </c>
      <c r="AC143" s="41" t="str">
        <f>IF(
                 ISNA(VLOOKUP($Y143,Tableau2[[Sous catégorie culture de la garantie]:[garantie 7]],1+AC$3,FALSE)),
                  "",
                 IF(VLOOKUP($Y143,Tableau2[[Sous catégorie culture de la garantie]:[garantie 7]],1+AC$3,FALSE)="","",
                      VLOOKUP($Y143,Tableau2[[Sous catégorie culture de la garantie]:[garantie 7]],1+AC$3,FALSE)))</f>
        <v>Nantissement de fonds de Commerce</v>
      </c>
      <c r="AD143" s="44" t="str">
        <f>IF(
                 ISNA(VLOOKUP($Y143,Tableau2[[Sous catégorie culture de la garantie]:[garantie 7]],1+AD$3,FALSE)),
                  "",
                 IF(VLOOKUP($Y143,Tableau2[[Sous catégorie culture de la garantie]:[garantie 7]],1+AD$3,FALSE)="","",
                      VLOOKUP($Y143,Tableau2[[Sous catégorie culture de la garantie]:[garantie 7]],1+AD$3,FALSE)))</f>
        <v>France Active</v>
      </c>
      <c r="AE143" s="41" t="str">
        <f>IF(
                 ISNA(VLOOKUP($Y143,Tableau2[[Sous catégorie culture de la garantie]:[garantie 7]],1+AE$3,FALSE)),
                  "",
                 IF(VLOOKUP($Y143,Tableau2[[Sous catégorie culture de la garantie]:[garantie 7]],1+AE$3,FALSE)="","",
                      VLOOKUP($Y143,Tableau2[[Sous catégorie culture de la garantie]:[garantie 7]],1+AE$3,FALSE)))</f>
        <v>BPI</v>
      </c>
      <c r="AF143" s="41" t="str">
        <f>IF(
                 ISNA(VLOOKUP($Y143,Tableau2[[Sous catégorie culture de la garantie]:[garantie 7]],1+AF$3,FALSE)),
                  "",
                 IF(VLOOKUP($Y143,Tableau2[[Sous catégorie culture de la garantie]:[garantie 7]],1+AF$3,FALSE)="","",
                      VLOOKUP($Y143,Tableau2[[Sous catégorie culture de la garantie]:[garantie 7]],1+AF$3,FALSE)))</f>
        <v>SIAGI</v>
      </c>
    </row>
    <row r="144" spans="1:32" ht="29.4" thickBot="1" x14ac:dyDescent="0.35">
      <c r="A144" s="14">
        <v>4</v>
      </c>
      <c r="B144" s="76" t="s">
        <v>102</v>
      </c>
      <c r="C144" s="52" t="str">
        <f>IF(ISNA(VLOOKUP(B144,Tableau3[],2,FALSE)),"X",VLOOKUP(B144,Tableau3[],2,FALSE))</f>
        <v>I</v>
      </c>
      <c r="D144" s="85" t="s">
        <v>104</v>
      </c>
      <c r="E144" s="56" t="str">
        <f>IF(ISNA(VLOOKUP(D144,Tableau3[],2,FALSE)),"X",VLOOKUP(D144,Tableau3[],2,FALSE))</f>
        <v>F</v>
      </c>
      <c r="F144" s="97"/>
      <c r="G144" s="16"/>
      <c r="H144" s="105"/>
      <c r="I144" s="16"/>
      <c r="J144" s="16"/>
      <c r="K144" s="114"/>
      <c r="L144" s="16"/>
      <c r="M144" s="123"/>
      <c r="N144" s="130"/>
      <c r="O144" s="141"/>
      <c r="P144" s="151"/>
      <c r="Q144" s="162">
        <v>8</v>
      </c>
      <c r="R144" s="174" t="s">
        <v>90</v>
      </c>
      <c r="S144" s="23"/>
      <c r="T144" s="188" t="s">
        <v>103</v>
      </c>
      <c r="U144" s="203"/>
      <c r="V144" t="str">
        <f>CONCATENATE(C144,E144,G144,I144,L144,S144)</f>
        <v>IF</v>
      </c>
      <c r="W144" t="str">
        <f t="shared" ref="W144:W207" si="3">TRIM(SUBSTITUTE(V144,"X",""))</f>
        <v>IF</v>
      </c>
      <c r="X144" s="39" t="str">
        <f>IF(          ISNA(VLOOKUP(MID(W144,2,1),'Garanties par besoin'!$D$2:$F$18,2,FALSE)),
                           IF(ISNA(VLOOKUP(MID(W144,1,1),'Garanties par besoin'!$D$2:$F$18,2,FALSE)),
                            "",
                           VLOOKUP(MID(W144,1,1),'Garanties par besoin'!$D$2:$F$18,2,FALSE)),
                  VLOOKUP(MID(W144,2,1),'Garanties par besoin'!$D$2:$F$18,2,FALSE))</f>
        <v>Immatériel</v>
      </c>
      <c r="Y144" s="42" t="str">
        <f>IF(          ISNA(VLOOKUP(MID(W144,2,1),'Garanties par besoin'!$D$2:$F$18,3,FALSE)),
                           IF(ISNA(VLOOKUP(MID(W144,1,1),'Garanties par besoin'!$D$2:$F$18,3,FALSE)),
                            "",
                           VLOOKUP(MID(W144,1,1),'Garanties par besoin'!$D$2:$F$18,3,FALSE)),
                  VLOOKUP(MID(W144,2,1),'Garanties par besoin'!$D$2:$F$18,3,FALSE))</f>
        <v>Fonds de Commerce/Droit au Bail</v>
      </c>
      <c r="Z144" s="44" t="str">
        <f>IF(
                 ISNA(VLOOKUP($Y144,Tableau2[[Sous catégorie culture de la garantie]:[garantie 7]],1+Z$3,FALSE)),
                  "",
                 IF(VLOOKUP($Y144,Tableau2[[Sous catégorie culture de la garantie]:[garantie 7]],1+Z$3,FALSE)="","",
                      VLOOKUP($Y144,Tableau2[[Sous catégorie culture de la garantie]:[garantie 7]],1+Z$3,FALSE)))</f>
        <v>Financement possible sans garantie</v>
      </c>
      <c r="AA144" s="41" t="str">
        <f>IF(
                 ISNA(VLOOKUP($Y144,Tableau2[[Sous catégorie culture de la garantie]:[garantie 7]],1+AA$3,FALSE)),
                  "",
                 IF(VLOOKUP($Y144,Tableau2[[Sous catégorie culture de la garantie]:[garantie 7]],1+AA$3,FALSE)="","",
                      VLOOKUP($Y144,Tableau2[[Sous catégorie culture de la garantie]:[garantie 7]],1+AA$3,FALSE)))</f>
        <v>Subrogation Privilège Vendeur FDC</v>
      </c>
      <c r="AB144" s="44" t="str">
        <f>IF(
                 ISNA(VLOOKUP($Y144,Tableau2[[Sous catégorie culture de la garantie]:[garantie 7]],1+AB$3,FALSE)),
                  "",
                 IF(VLOOKUP($Y144,Tableau2[[Sous catégorie culture de la garantie]:[garantie 7]],1+AB$3,FALSE)="","",
                      VLOOKUP($Y144,Tableau2[[Sous catégorie culture de la garantie]:[garantie 7]],1+AB$3,FALSE)))</f>
        <v>Caution Possible</v>
      </c>
      <c r="AC144" s="41" t="str">
        <f>IF(
                 ISNA(VLOOKUP($Y144,Tableau2[[Sous catégorie culture de la garantie]:[garantie 7]],1+AC$3,FALSE)),
                  "",
                 IF(VLOOKUP($Y144,Tableau2[[Sous catégorie culture de la garantie]:[garantie 7]],1+AC$3,FALSE)="","",
                      VLOOKUP($Y144,Tableau2[[Sous catégorie culture de la garantie]:[garantie 7]],1+AC$3,FALSE)))</f>
        <v>Nantissement de fonds de Commerce</v>
      </c>
      <c r="AD144" s="44" t="str">
        <f>IF(
                 ISNA(VLOOKUP($Y144,Tableau2[[Sous catégorie culture de la garantie]:[garantie 7]],1+AD$3,FALSE)),
                  "",
                 IF(VLOOKUP($Y144,Tableau2[[Sous catégorie culture de la garantie]:[garantie 7]],1+AD$3,FALSE)="","",
                      VLOOKUP($Y144,Tableau2[[Sous catégorie culture de la garantie]:[garantie 7]],1+AD$3,FALSE)))</f>
        <v>France Active</v>
      </c>
      <c r="AE144" s="41" t="str">
        <f>IF(
                 ISNA(VLOOKUP($Y144,Tableau2[[Sous catégorie culture de la garantie]:[garantie 7]],1+AE$3,FALSE)),
                  "",
                 IF(VLOOKUP($Y144,Tableau2[[Sous catégorie culture de la garantie]:[garantie 7]],1+AE$3,FALSE)="","",
                      VLOOKUP($Y144,Tableau2[[Sous catégorie culture de la garantie]:[garantie 7]],1+AE$3,FALSE)))</f>
        <v>BPI</v>
      </c>
      <c r="AF144" s="41" t="str">
        <f>IF(
                 ISNA(VLOOKUP($Y144,Tableau2[[Sous catégorie culture de la garantie]:[garantie 7]],1+AF$3,FALSE)),
                  "",
                 IF(VLOOKUP($Y144,Tableau2[[Sous catégorie culture de la garantie]:[garantie 7]],1+AF$3,FALSE)="","",
                      VLOOKUP($Y144,Tableau2[[Sous catégorie culture de la garantie]:[garantie 7]],1+AF$3,FALSE)))</f>
        <v>SIAGI</v>
      </c>
    </row>
    <row r="145" spans="1:32" ht="29.4" thickBot="1" x14ac:dyDescent="0.35">
      <c r="A145" s="14">
        <v>4</v>
      </c>
      <c r="B145" s="76" t="s">
        <v>102</v>
      </c>
      <c r="C145" s="52" t="str">
        <f>IF(ISNA(VLOOKUP(B145,Tableau3[],2,FALSE)),"X",VLOOKUP(B145,Tableau3[],2,FALSE))</f>
        <v>I</v>
      </c>
      <c r="D145" s="85" t="s">
        <v>104</v>
      </c>
      <c r="E145" s="56" t="str">
        <f>IF(ISNA(VLOOKUP(D145,Tableau3[],2,FALSE)),"X",VLOOKUP(D145,Tableau3[],2,FALSE))</f>
        <v>F</v>
      </c>
      <c r="F145" s="97"/>
      <c r="G145" s="16"/>
      <c r="H145" s="105"/>
      <c r="I145" s="16"/>
      <c r="J145" s="16"/>
      <c r="K145" s="114"/>
      <c r="L145" s="16"/>
      <c r="M145" s="123"/>
      <c r="N145" s="130"/>
      <c r="O145" s="141"/>
      <c r="P145" s="151"/>
      <c r="Q145" s="162">
        <v>8</v>
      </c>
      <c r="R145" s="174" t="s">
        <v>91</v>
      </c>
      <c r="S145" s="23"/>
      <c r="T145" s="188" t="s">
        <v>103</v>
      </c>
      <c r="U145" s="203"/>
      <c r="V145" t="str">
        <f>CONCATENATE(C145,E145,G145,I145,L145,S145)</f>
        <v>IF</v>
      </c>
      <c r="W145" t="str">
        <f t="shared" si="3"/>
        <v>IF</v>
      </c>
      <c r="X145" s="39" t="str">
        <f>IF(          ISNA(VLOOKUP(MID(W145,2,1),'Garanties par besoin'!$D$2:$F$18,2,FALSE)),
                           IF(ISNA(VLOOKUP(MID(W145,1,1),'Garanties par besoin'!$D$2:$F$18,2,FALSE)),
                            "",
                           VLOOKUP(MID(W145,1,1),'Garanties par besoin'!$D$2:$F$18,2,FALSE)),
                  VLOOKUP(MID(W145,2,1),'Garanties par besoin'!$D$2:$F$18,2,FALSE))</f>
        <v>Immatériel</v>
      </c>
      <c r="Y145" s="42" t="str">
        <f>IF(          ISNA(VLOOKUP(MID(W145,2,1),'Garanties par besoin'!$D$2:$F$18,3,FALSE)),
                           IF(ISNA(VLOOKUP(MID(W145,1,1),'Garanties par besoin'!$D$2:$F$18,3,FALSE)),
                            "",
                           VLOOKUP(MID(W145,1,1),'Garanties par besoin'!$D$2:$F$18,3,FALSE)),
                  VLOOKUP(MID(W145,2,1),'Garanties par besoin'!$D$2:$F$18,3,FALSE))</f>
        <v>Fonds de Commerce/Droit au Bail</v>
      </c>
      <c r="Z145" s="44" t="str">
        <f>IF(
                 ISNA(VLOOKUP($Y145,Tableau2[[Sous catégorie culture de la garantie]:[garantie 7]],1+Z$3,FALSE)),
                  "",
                 IF(VLOOKUP($Y145,Tableau2[[Sous catégorie culture de la garantie]:[garantie 7]],1+Z$3,FALSE)="","",
                      VLOOKUP($Y145,Tableau2[[Sous catégorie culture de la garantie]:[garantie 7]],1+Z$3,FALSE)))</f>
        <v>Financement possible sans garantie</v>
      </c>
      <c r="AA145" s="41" t="str">
        <f>IF(
                 ISNA(VLOOKUP($Y145,Tableau2[[Sous catégorie culture de la garantie]:[garantie 7]],1+AA$3,FALSE)),
                  "",
                 IF(VLOOKUP($Y145,Tableau2[[Sous catégorie culture de la garantie]:[garantie 7]],1+AA$3,FALSE)="","",
                      VLOOKUP($Y145,Tableau2[[Sous catégorie culture de la garantie]:[garantie 7]],1+AA$3,FALSE)))</f>
        <v>Subrogation Privilège Vendeur FDC</v>
      </c>
      <c r="AB145" s="44" t="str">
        <f>IF(
                 ISNA(VLOOKUP($Y145,Tableau2[[Sous catégorie culture de la garantie]:[garantie 7]],1+AB$3,FALSE)),
                  "",
                 IF(VLOOKUP($Y145,Tableau2[[Sous catégorie culture de la garantie]:[garantie 7]],1+AB$3,FALSE)="","",
                      VLOOKUP($Y145,Tableau2[[Sous catégorie culture de la garantie]:[garantie 7]],1+AB$3,FALSE)))</f>
        <v>Caution Possible</v>
      </c>
      <c r="AC145" s="41" t="str">
        <f>IF(
                 ISNA(VLOOKUP($Y145,Tableau2[[Sous catégorie culture de la garantie]:[garantie 7]],1+AC$3,FALSE)),
                  "",
                 IF(VLOOKUP($Y145,Tableau2[[Sous catégorie culture de la garantie]:[garantie 7]],1+AC$3,FALSE)="","",
                      VLOOKUP($Y145,Tableau2[[Sous catégorie culture de la garantie]:[garantie 7]],1+AC$3,FALSE)))</f>
        <v>Nantissement de fonds de Commerce</v>
      </c>
      <c r="AD145" s="44" t="str">
        <f>IF(
                 ISNA(VLOOKUP($Y145,Tableau2[[Sous catégorie culture de la garantie]:[garantie 7]],1+AD$3,FALSE)),
                  "",
                 IF(VLOOKUP($Y145,Tableau2[[Sous catégorie culture de la garantie]:[garantie 7]],1+AD$3,FALSE)="","",
                      VLOOKUP($Y145,Tableau2[[Sous catégorie culture de la garantie]:[garantie 7]],1+AD$3,FALSE)))</f>
        <v>France Active</v>
      </c>
      <c r="AE145" s="41" t="str">
        <f>IF(
                 ISNA(VLOOKUP($Y145,Tableau2[[Sous catégorie culture de la garantie]:[garantie 7]],1+AE$3,FALSE)),
                  "",
                 IF(VLOOKUP($Y145,Tableau2[[Sous catégorie culture de la garantie]:[garantie 7]],1+AE$3,FALSE)="","",
                      VLOOKUP($Y145,Tableau2[[Sous catégorie culture de la garantie]:[garantie 7]],1+AE$3,FALSE)))</f>
        <v>BPI</v>
      </c>
      <c r="AF145" s="41" t="str">
        <f>IF(
                 ISNA(VLOOKUP($Y145,Tableau2[[Sous catégorie culture de la garantie]:[garantie 7]],1+AF$3,FALSE)),
                  "",
                 IF(VLOOKUP($Y145,Tableau2[[Sous catégorie culture de la garantie]:[garantie 7]],1+AF$3,FALSE)="","",
                      VLOOKUP($Y145,Tableau2[[Sous catégorie culture de la garantie]:[garantie 7]],1+AF$3,FALSE)))</f>
        <v>SIAGI</v>
      </c>
    </row>
    <row r="146" spans="1:32" ht="29.4" thickBot="1" x14ac:dyDescent="0.35">
      <c r="A146" s="14">
        <v>4</v>
      </c>
      <c r="B146" s="76" t="s">
        <v>102</v>
      </c>
      <c r="C146" s="52" t="str">
        <f>IF(ISNA(VLOOKUP(B146,Tableau3[],2,FALSE)),"X",VLOOKUP(B146,Tableau3[],2,FALSE))</f>
        <v>I</v>
      </c>
      <c r="D146" s="85" t="s">
        <v>104</v>
      </c>
      <c r="E146" s="56" t="str">
        <f>IF(ISNA(VLOOKUP(D146,Tableau3[],2,FALSE)),"X",VLOOKUP(D146,Tableau3[],2,FALSE))</f>
        <v>F</v>
      </c>
      <c r="F146" s="97"/>
      <c r="G146" s="16"/>
      <c r="H146" s="105"/>
      <c r="I146" s="16"/>
      <c r="J146" s="16"/>
      <c r="K146" s="114"/>
      <c r="L146" s="16"/>
      <c r="M146" s="123"/>
      <c r="N146" s="130"/>
      <c r="O146" s="141"/>
      <c r="P146" s="151"/>
      <c r="Q146" s="162">
        <v>8</v>
      </c>
      <c r="R146" s="171" t="s">
        <v>105</v>
      </c>
      <c r="S146" s="17"/>
      <c r="T146" s="188" t="s">
        <v>103</v>
      </c>
      <c r="U146" s="203"/>
      <c r="V146" t="str">
        <f>CONCATENATE(C146,E146,G146,I146,L146,S146)</f>
        <v>IF</v>
      </c>
      <c r="W146" t="str">
        <f t="shared" si="3"/>
        <v>IF</v>
      </c>
      <c r="X146" s="39" t="str">
        <f>IF(          ISNA(VLOOKUP(MID(W146,2,1),'Garanties par besoin'!$D$2:$F$18,2,FALSE)),
                           IF(ISNA(VLOOKUP(MID(W146,1,1),'Garanties par besoin'!$D$2:$F$18,2,FALSE)),
                            "",
                           VLOOKUP(MID(W146,1,1),'Garanties par besoin'!$D$2:$F$18,2,FALSE)),
                  VLOOKUP(MID(W146,2,1),'Garanties par besoin'!$D$2:$F$18,2,FALSE))</f>
        <v>Immatériel</v>
      </c>
      <c r="Y146" s="42" t="str">
        <f>IF(          ISNA(VLOOKUP(MID(W146,2,1),'Garanties par besoin'!$D$2:$F$18,3,FALSE)),
                           IF(ISNA(VLOOKUP(MID(W146,1,1),'Garanties par besoin'!$D$2:$F$18,3,FALSE)),
                            "",
                           VLOOKUP(MID(W146,1,1),'Garanties par besoin'!$D$2:$F$18,3,FALSE)),
                  VLOOKUP(MID(W146,2,1),'Garanties par besoin'!$D$2:$F$18,3,FALSE))</f>
        <v>Fonds de Commerce/Droit au Bail</v>
      </c>
      <c r="Z146" s="44" t="str">
        <f>IF(
                 ISNA(VLOOKUP($Y146,Tableau2[[Sous catégorie culture de la garantie]:[garantie 7]],1+Z$3,FALSE)),
                  "",
                 IF(VLOOKUP($Y146,Tableau2[[Sous catégorie culture de la garantie]:[garantie 7]],1+Z$3,FALSE)="","",
                      VLOOKUP($Y146,Tableau2[[Sous catégorie culture de la garantie]:[garantie 7]],1+Z$3,FALSE)))</f>
        <v>Financement possible sans garantie</v>
      </c>
      <c r="AA146" s="41" t="str">
        <f>IF(
                 ISNA(VLOOKUP($Y146,Tableau2[[Sous catégorie culture de la garantie]:[garantie 7]],1+AA$3,FALSE)),
                  "",
                 IF(VLOOKUP($Y146,Tableau2[[Sous catégorie culture de la garantie]:[garantie 7]],1+AA$3,FALSE)="","",
                      VLOOKUP($Y146,Tableau2[[Sous catégorie culture de la garantie]:[garantie 7]],1+AA$3,FALSE)))</f>
        <v>Subrogation Privilège Vendeur FDC</v>
      </c>
      <c r="AB146" s="44" t="str">
        <f>IF(
                 ISNA(VLOOKUP($Y146,Tableau2[[Sous catégorie culture de la garantie]:[garantie 7]],1+AB$3,FALSE)),
                  "",
                 IF(VLOOKUP($Y146,Tableau2[[Sous catégorie culture de la garantie]:[garantie 7]],1+AB$3,FALSE)="","",
                      VLOOKUP($Y146,Tableau2[[Sous catégorie culture de la garantie]:[garantie 7]],1+AB$3,FALSE)))</f>
        <v>Caution Possible</v>
      </c>
      <c r="AC146" s="41" t="str">
        <f>IF(
                 ISNA(VLOOKUP($Y146,Tableau2[[Sous catégorie culture de la garantie]:[garantie 7]],1+AC$3,FALSE)),
                  "",
                 IF(VLOOKUP($Y146,Tableau2[[Sous catégorie culture de la garantie]:[garantie 7]],1+AC$3,FALSE)="","",
                      VLOOKUP($Y146,Tableau2[[Sous catégorie culture de la garantie]:[garantie 7]],1+AC$3,FALSE)))</f>
        <v>Nantissement de fonds de Commerce</v>
      </c>
      <c r="AD146" s="44" t="str">
        <f>IF(
                 ISNA(VLOOKUP($Y146,Tableau2[[Sous catégorie culture de la garantie]:[garantie 7]],1+AD$3,FALSE)),
                  "",
                 IF(VLOOKUP($Y146,Tableau2[[Sous catégorie culture de la garantie]:[garantie 7]],1+AD$3,FALSE)="","",
                      VLOOKUP($Y146,Tableau2[[Sous catégorie culture de la garantie]:[garantie 7]],1+AD$3,FALSE)))</f>
        <v>France Active</v>
      </c>
      <c r="AE146" s="41" t="str">
        <f>IF(
                 ISNA(VLOOKUP($Y146,Tableau2[[Sous catégorie culture de la garantie]:[garantie 7]],1+AE$3,FALSE)),
                  "",
                 IF(VLOOKUP($Y146,Tableau2[[Sous catégorie culture de la garantie]:[garantie 7]],1+AE$3,FALSE)="","",
                      VLOOKUP($Y146,Tableau2[[Sous catégorie culture de la garantie]:[garantie 7]],1+AE$3,FALSE)))</f>
        <v>BPI</v>
      </c>
      <c r="AF146" s="41" t="str">
        <f>IF(
                 ISNA(VLOOKUP($Y146,Tableau2[[Sous catégorie culture de la garantie]:[garantie 7]],1+AF$3,FALSE)),
                  "",
                 IF(VLOOKUP($Y146,Tableau2[[Sous catégorie culture de la garantie]:[garantie 7]],1+AF$3,FALSE)="","",
                      VLOOKUP($Y146,Tableau2[[Sous catégorie culture de la garantie]:[garantie 7]],1+AF$3,FALSE)))</f>
        <v>SIAGI</v>
      </c>
    </row>
    <row r="147" spans="1:32" ht="29.4" thickBot="1" x14ac:dyDescent="0.35">
      <c r="A147" s="14">
        <v>4</v>
      </c>
      <c r="B147" s="76" t="s">
        <v>102</v>
      </c>
      <c r="C147" s="52" t="str">
        <f>IF(ISNA(VLOOKUP(B147,Tableau3[],2,FALSE)),"X",VLOOKUP(B147,Tableau3[],2,FALSE))</f>
        <v>I</v>
      </c>
      <c r="D147" s="85" t="s">
        <v>104</v>
      </c>
      <c r="E147" s="56" t="str">
        <f>IF(ISNA(VLOOKUP(D147,Tableau3[],2,FALSE)),"X",VLOOKUP(D147,Tableau3[],2,FALSE))</f>
        <v>F</v>
      </c>
      <c r="F147" s="97"/>
      <c r="G147" s="16"/>
      <c r="H147" s="105"/>
      <c r="I147" s="16"/>
      <c r="J147" s="16"/>
      <c r="K147" s="114"/>
      <c r="L147" s="16"/>
      <c r="M147" s="123"/>
      <c r="N147" s="130"/>
      <c r="O147" s="141"/>
      <c r="P147" s="151"/>
      <c r="Q147" s="162">
        <v>8</v>
      </c>
      <c r="R147" s="171" t="s">
        <v>98</v>
      </c>
      <c r="S147" s="17"/>
      <c r="T147" s="188" t="s">
        <v>103</v>
      </c>
      <c r="U147" s="203"/>
      <c r="V147" t="str">
        <f>CONCATENATE(C147,E147,G147,I147,L147,S147)</f>
        <v>IF</v>
      </c>
      <c r="W147" t="str">
        <f t="shared" si="3"/>
        <v>IF</v>
      </c>
      <c r="X147" s="39" t="str">
        <f>IF(          ISNA(VLOOKUP(MID(W147,2,1),'Garanties par besoin'!$D$2:$F$18,2,FALSE)),
                           IF(ISNA(VLOOKUP(MID(W147,1,1),'Garanties par besoin'!$D$2:$F$18,2,FALSE)),
                            "",
                           VLOOKUP(MID(W147,1,1),'Garanties par besoin'!$D$2:$F$18,2,FALSE)),
                  VLOOKUP(MID(W147,2,1),'Garanties par besoin'!$D$2:$F$18,2,FALSE))</f>
        <v>Immatériel</v>
      </c>
      <c r="Y147" s="42" t="str">
        <f>IF(          ISNA(VLOOKUP(MID(W147,2,1),'Garanties par besoin'!$D$2:$F$18,3,FALSE)),
                           IF(ISNA(VLOOKUP(MID(W147,1,1),'Garanties par besoin'!$D$2:$F$18,3,FALSE)),
                            "",
                           VLOOKUP(MID(W147,1,1),'Garanties par besoin'!$D$2:$F$18,3,FALSE)),
                  VLOOKUP(MID(W147,2,1),'Garanties par besoin'!$D$2:$F$18,3,FALSE))</f>
        <v>Fonds de Commerce/Droit au Bail</v>
      </c>
      <c r="Z147" s="44" t="str">
        <f>IF(
                 ISNA(VLOOKUP($Y147,Tableau2[[Sous catégorie culture de la garantie]:[garantie 7]],1+Z$3,FALSE)),
                  "",
                 IF(VLOOKUP($Y147,Tableau2[[Sous catégorie culture de la garantie]:[garantie 7]],1+Z$3,FALSE)="","",
                      VLOOKUP($Y147,Tableau2[[Sous catégorie culture de la garantie]:[garantie 7]],1+Z$3,FALSE)))</f>
        <v>Financement possible sans garantie</v>
      </c>
      <c r="AA147" s="41" t="str">
        <f>IF(
                 ISNA(VLOOKUP($Y147,Tableau2[[Sous catégorie culture de la garantie]:[garantie 7]],1+AA$3,FALSE)),
                  "",
                 IF(VLOOKUP($Y147,Tableau2[[Sous catégorie culture de la garantie]:[garantie 7]],1+AA$3,FALSE)="","",
                      VLOOKUP($Y147,Tableau2[[Sous catégorie culture de la garantie]:[garantie 7]],1+AA$3,FALSE)))</f>
        <v>Subrogation Privilège Vendeur FDC</v>
      </c>
      <c r="AB147" s="44" t="str">
        <f>IF(
                 ISNA(VLOOKUP($Y147,Tableau2[[Sous catégorie culture de la garantie]:[garantie 7]],1+AB$3,FALSE)),
                  "",
                 IF(VLOOKUP($Y147,Tableau2[[Sous catégorie culture de la garantie]:[garantie 7]],1+AB$3,FALSE)="","",
                      VLOOKUP($Y147,Tableau2[[Sous catégorie culture de la garantie]:[garantie 7]],1+AB$3,FALSE)))</f>
        <v>Caution Possible</v>
      </c>
      <c r="AC147" s="41" t="str">
        <f>IF(
                 ISNA(VLOOKUP($Y147,Tableau2[[Sous catégorie culture de la garantie]:[garantie 7]],1+AC$3,FALSE)),
                  "",
                 IF(VLOOKUP($Y147,Tableau2[[Sous catégorie culture de la garantie]:[garantie 7]],1+AC$3,FALSE)="","",
                      VLOOKUP($Y147,Tableau2[[Sous catégorie culture de la garantie]:[garantie 7]],1+AC$3,FALSE)))</f>
        <v>Nantissement de fonds de Commerce</v>
      </c>
      <c r="AD147" s="44" t="str">
        <f>IF(
                 ISNA(VLOOKUP($Y147,Tableau2[[Sous catégorie culture de la garantie]:[garantie 7]],1+AD$3,FALSE)),
                  "",
                 IF(VLOOKUP($Y147,Tableau2[[Sous catégorie culture de la garantie]:[garantie 7]],1+AD$3,FALSE)="","",
                      VLOOKUP($Y147,Tableau2[[Sous catégorie culture de la garantie]:[garantie 7]],1+AD$3,FALSE)))</f>
        <v>France Active</v>
      </c>
      <c r="AE147" s="41" t="str">
        <f>IF(
                 ISNA(VLOOKUP($Y147,Tableau2[[Sous catégorie culture de la garantie]:[garantie 7]],1+AE$3,FALSE)),
                  "",
                 IF(VLOOKUP($Y147,Tableau2[[Sous catégorie culture de la garantie]:[garantie 7]],1+AE$3,FALSE)="","",
                      VLOOKUP($Y147,Tableau2[[Sous catégorie culture de la garantie]:[garantie 7]],1+AE$3,FALSE)))</f>
        <v>BPI</v>
      </c>
      <c r="AF147" s="41" t="str">
        <f>IF(
                 ISNA(VLOOKUP($Y147,Tableau2[[Sous catégorie culture de la garantie]:[garantie 7]],1+AF$3,FALSE)),
                  "",
                 IF(VLOOKUP($Y147,Tableau2[[Sous catégorie culture de la garantie]:[garantie 7]],1+AF$3,FALSE)="","",
                      VLOOKUP($Y147,Tableau2[[Sous catégorie culture de la garantie]:[garantie 7]],1+AF$3,FALSE)))</f>
        <v>SIAGI</v>
      </c>
    </row>
    <row r="148" spans="1:32" ht="29.4" thickBot="1" x14ac:dyDescent="0.35">
      <c r="A148" s="25">
        <v>4</v>
      </c>
      <c r="B148" s="78" t="s">
        <v>102</v>
      </c>
      <c r="C148" s="52" t="str">
        <f>IF(ISNA(VLOOKUP(B148,Tableau3[],2,FALSE)),"X",VLOOKUP(B148,Tableau3[],2,FALSE))</f>
        <v>I</v>
      </c>
      <c r="D148" s="88" t="s">
        <v>50</v>
      </c>
      <c r="E148" s="58" t="str">
        <f>IF(ISNA(VLOOKUP(D148,Tableau3[],2,FALSE)),"X",VLOOKUP(D148,Tableau3[],2,FALSE))</f>
        <v>F</v>
      </c>
      <c r="F148" s="99"/>
      <c r="G148" s="26"/>
      <c r="H148" s="108"/>
      <c r="I148" s="26"/>
      <c r="J148" s="26"/>
      <c r="K148" s="118"/>
      <c r="L148" s="26"/>
      <c r="M148" s="125"/>
      <c r="N148" s="134"/>
      <c r="O148" s="145"/>
      <c r="P148" s="156"/>
      <c r="Q148" s="166">
        <v>8</v>
      </c>
      <c r="R148" s="174" t="s">
        <v>36</v>
      </c>
      <c r="S148" s="23"/>
      <c r="T148" s="188" t="s">
        <v>103</v>
      </c>
      <c r="U148" s="203"/>
      <c r="V148" t="str">
        <f>CONCATENATE(C148,E148,G148,I148,L148,S148)</f>
        <v>IF</v>
      </c>
      <c r="W148" t="str">
        <f t="shared" si="3"/>
        <v>IF</v>
      </c>
      <c r="X148" s="39" t="str">
        <f>IF(          ISNA(VLOOKUP(MID(W148,2,1),'Garanties par besoin'!$D$2:$F$18,2,FALSE)),
                           IF(ISNA(VLOOKUP(MID(W148,1,1),'Garanties par besoin'!$D$2:$F$18,2,FALSE)),
                            "",
                           VLOOKUP(MID(W148,1,1),'Garanties par besoin'!$D$2:$F$18,2,FALSE)),
                  VLOOKUP(MID(W148,2,1),'Garanties par besoin'!$D$2:$F$18,2,FALSE))</f>
        <v>Immatériel</v>
      </c>
      <c r="Y148" s="42" t="str">
        <f>IF(          ISNA(VLOOKUP(MID(W148,2,1),'Garanties par besoin'!$D$2:$F$18,3,FALSE)),
                           IF(ISNA(VLOOKUP(MID(W148,1,1),'Garanties par besoin'!$D$2:$F$18,3,FALSE)),
                            "",
                           VLOOKUP(MID(W148,1,1),'Garanties par besoin'!$D$2:$F$18,3,FALSE)),
                  VLOOKUP(MID(W148,2,1),'Garanties par besoin'!$D$2:$F$18,3,FALSE))</f>
        <v>Fonds de Commerce/Droit au Bail</v>
      </c>
      <c r="Z148" s="44" t="str">
        <f>IF(
                 ISNA(VLOOKUP($Y148,Tableau2[[Sous catégorie culture de la garantie]:[garantie 7]],1+Z$3,FALSE)),
                  "",
                 IF(VLOOKUP($Y148,Tableau2[[Sous catégorie culture de la garantie]:[garantie 7]],1+Z$3,FALSE)="","",
                      VLOOKUP($Y148,Tableau2[[Sous catégorie culture de la garantie]:[garantie 7]],1+Z$3,FALSE)))</f>
        <v>Financement possible sans garantie</v>
      </c>
      <c r="AA148" s="41" t="str">
        <f>IF(
                 ISNA(VLOOKUP($Y148,Tableau2[[Sous catégorie culture de la garantie]:[garantie 7]],1+AA$3,FALSE)),
                  "",
                 IF(VLOOKUP($Y148,Tableau2[[Sous catégorie culture de la garantie]:[garantie 7]],1+AA$3,FALSE)="","",
                      VLOOKUP($Y148,Tableau2[[Sous catégorie culture de la garantie]:[garantie 7]],1+AA$3,FALSE)))</f>
        <v>Subrogation Privilège Vendeur FDC</v>
      </c>
      <c r="AB148" s="44" t="str">
        <f>IF(
                 ISNA(VLOOKUP($Y148,Tableau2[[Sous catégorie culture de la garantie]:[garantie 7]],1+AB$3,FALSE)),
                  "",
                 IF(VLOOKUP($Y148,Tableau2[[Sous catégorie culture de la garantie]:[garantie 7]],1+AB$3,FALSE)="","",
                      VLOOKUP($Y148,Tableau2[[Sous catégorie culture de la garantie]:[garantie 7]],1+AB$3,FALSE)))</f>
        <v>Caution Possible</v>
      </c>
      <c r="AC148" s="41" t="str">
        <f>IF(
                 ISNA(VLOOKUP($Y148,Tableau2[[Sous catégorie culture de la garantie]:[garantie 7]],1+AC$3,FALSE)),
                  "",
                 IF(VLOOKUP($Y148,Tableau2[[Sous catégorie culture de la garantie]:[garantie 7]],1+AC$3,FALSE)="","",
                      VLOOKUP($Y148,Tableau2[[Sous catégorie culture de la garantie]:[garantie 7]],1+AC$3,FALSE)))</f>
        <v>Nantissement de fonds de Commerce</v>
      </c>
      <c r="AD148" s="44" t="str">
        <f>IF(
                 ISNA(VLOOKUP($Y148,Tableau2[[Sous catégorie culture de la garantie]:[garantie 7]],1+AD$3,FALSE)),
                  "",
                 IF(VLOOKUP($Y148,Tableau2[[Sous catégorie culture de la garantie]:[garantie 7]],1+AD$3,FALSE)="","",
                      VLOOKUP($Y148,Tableau2[[Sous catégorie culture de la garantie]:[garantie 7]],1+AD$3,FALSE)))</f>
        <v>France Active</v>
      </c>
      <c r="AE148" s="41" t="str">
        <f>IF(
                 ISNA(VLOOKUP($Y148,Tableau2[[Sous catégorie culture de la garantie]:[garantie 7]],1+AE$3,FALSE)),
                  "",
                 IF(VLOOKUP($Y148,Tableau2[[Sous catégorie culture de la garantie]:[garantie 7]],1+AE$3,FALSE)="","",
                      VLOOKUP($Y148,Tableau2[[Sous catégorie culture de la garantie]:[garantie 7]],1+AE$3,FALSE)))</f>
        <v>BPI</v>
      </c>
      <c r="AF148" s="41" t="str">
        <f>IF(
                 ISNA(VLOOKUP($Y148,Tableau2[[Sous catégorie culture de la garantie]:[garantie 7]],1+AF$3,FALSE)),
                  "",
                 IF(VLOOKUP($Y148,Tableau2[[Sous catégorie culture de la garantie]:[garantie 7]],1+AF$3,FALSE)="","",
                      VLOOKUP($Y148,Tableau2[[Sous catégorie culture de la garantie]:[garantie 7]],1+AF$3,FALSE)))</f>
        <v>SIAGI</v>
      </c>
    </row>
    <row r="149" spans="1:32" ht="29.4" thickBot="1" x14ac:dyDescent="0.35">
      <c r="A149" s="25">
        <v>4</v>
      </c>
      <c r="B149" s="78" t="s">
        <v>102</v>
      </c>
      <c r="C149" s="52" t="str">
        <f>IF(ISNA(VLOOKUP(B149,Tableau3[],2,FALSE)),"X",VLOOKUP(B149,Tableau3[],2,FALSE))</f>
        <v>I</v>
      </c>
      <c r="D149" s="88" t="s">
        <v>50</v>
      </c>
      <c r="E149" s="58" t="str">
        <f>IF(ISNA(VLOOKUP(D149,Tableau3[],2,FALSE)),"X",VLOOKUP(D149,Tableau3[],2,FALSE))</f>
        <v>F</v>
      </c>
      <c r="F149" s="99"/>
      <c r="G149" s="26"/>
      <c r="H149" s="108"/>
      <c r="I149" s="26"/>
      <c r="J149" s="26"/>
      <c r="K149" s="118"/>
      <c r="L149" s="26"/>
      <c r="M149" s="125"/>
      <c r="N149" s="134"/>
      <c r="O149" s="145"/>
      <c r="P149" s="156"/>
      <c r="Q149" s="166">
        <v>8</v>
      </c>
      <c r="R149" s="174" t="s">
        <v>87</v>
      </c>
      <c r="S149" s="23"/>
      <c r="T149" s="188" t="s">
        <v>103</v>
      </c>
      <c r="U149" s="203"/>
      <c r="V149" t="str">
        <f>CONCATENATE(C149,E149,G149,I149,L149,S149)</f>
        <v>IF</v>
      </c>
      <c r="W149" t="str">
        <f t="shared" si="3"/>
        <v>IF</v>
      </c>
      <c r="X149" s="39" t="str">
        <f>IF(          ISNA(VLOOKUP(MID(W149,2,1),'Garanties par besoin'!$D$2:$F$18,2,FALSE)),
                           IF(ISNA(VLOOKUP(MID(W149,1,1),'Garanties par besoin'!$D$2:$F$18,2,FALSE)),
                            "",
                           VLOOKUP(MID(W149,1,1),'Garanties par besoin'!$D$2:$F$18,2,FALSE)),
                  VLOOKUP(MID(W149,2,1),'Garanties par besoin'!$D$2:$F$18,2,FALSE))</f>
        <v>Immatériel</v>
      </c>
      <c r="Y149" s="42" t="str">
        <f>IF(          ISNA(VLOOKUP(MID(W149,2,1),'Garanties par besoin'!$D$2:$F$18,3,FALSE)),
                           IF(ISNA(VLOOKUP(MID(W149,1,1),'Garanties par besoin'!$D$2:$F$18,3,FALSE)),
                            "",
                           VLOOKUP(MID(W149,1,1),'Garanties par besoin'!$D$2:$F$18,3,FALSE)),
                  VLOOKUP(MID(W149,2,1),'Garanties par besoin'!$D$2:$F$18,3,FALSE))</f>
        <v>Fonds de Commerce/Droit au Bail</v>
      </c>
      <c r="Z149" s="44" t="str">
        <f>IF(
                 ISNA(VLOOKUP($Y149,Tableau2[[Sous catégorie culture de la garantie]:[garantie 7]],1+Z$3,FALSE)),
                  "",
                 IF(VLOOKUP($Y149,Tableau2[[Sous catégorie culture de la garantie]:[garantie 7]],1+Z$3,FALSE)="","",
                      VLOOKUP($Y149,Tableau2[[Sous catégorie culture de la garantie]:[garantie 7]],1+Z$3,FALSE)))</f>
        <v>Financement possible sans garantie</v>
      </c>
      <c r="AA149" s="41" t="str">
        <f>IF(
                 ISNA(VLOOKUP($Y149,Tableau2[[Sous catégorie culture de la garantie]:[garantie 7]],1+AA$3,FALSE)),
                  "",
                 IF(VLOOKUP($Y149,Tableau2[[Sous catégorie culture de la garantie]:[garantie 7]],1+AA$3,FALSE)="","",
                      VLOOKUP($Y149,Tableau2[[Sous catégorie culture de la garantie]:[garantie 7]],1+AA$3,FALSE)))</f>
        <v>Subrogation Privilège Vendeur FDC</v>
      </c>
      <c r="AB149" s="44" t="str">
        <f>IF(
                 ISNA(VLOOKUP($Y149,Tableau2[[Sous catégorie culture de la garantie]:[garantie 7]],1+AB$3,FALSE)),
                  "",
                 IF(VLOOKUP($Y149,Tableau2[[Sous catégorie culture de la garantie]:[garantie 7]],1+AB$3,FALSE)="","",
                      VLOOKUP($Y149,Tableau2[[Sous catégorie culture de la garantie]:[garantie 7]],1+AB$3,FALSE)))</f>
        <v>Caution Possible</v>
      </c>
      <c r="AC149" s="41" t="str">
        <f>IF(
                 ISNA(VLOOKUP($Y149,Tableau2[[Sous catégorie culture de la garantie]:[garantie 7]],1+AC$3,FALSE)),
                  "",
                 IF(VLOOKUP($Y149,Tableau2[[Sous catégorie culture de la garantie]:[garantie 7]],1+AC$3,FALSE)="","",
                      VLOOKUP($Y149,Tableau2[[Sous catégorie culture de la garantie]:[garantie 7]],1+AC$3,FALSE)))</f>
        <v>Nantissement de fonds de Commerce</v>
      </c>
      <c r="AD149" s="44" t="str">
        <f>IF(
                 ISNA(VLOOKUP($Y149,Tableau2[[Sous catégorie culture de la garantie]:[garantie 7]],1+AD$3,FALSE)),
                  "",
                 IF(VLOOKUP($Y149,Tableau2[[Sous catégorie culture de la garantie]:[garantie 7]],1+AD$3,FALSE)="","",
                      VLOOKUP($Y149,Tableau2[[Sous catégorie culture de la garantie]:[garantie 7]],1+AD$3,FALSE)))</f>
        <v>France Active</v>
      </c>
      <c r="AE149" s="41" t="str">
        <f>IF(
                 ISNA(VLOOKUP($Y149,Tableau2[[Sous catégorie culture de la garantie]:[garantie 7]],1+AE$3,FALSE)),
                  "",
                 IF(VLOOKUP($Y149,Tableau2[[Sous catégorie culture de la garantie]:[garantie 7]],1+AE$3,FALSE)="","",
                      VLOOKUP($Y149,Tableau2[[Sous catégorie culture de la garantie]:[garantie 7]],1+AE$3,FALSE)))</f>
        <v>BPI</v>
      </c>
      <c r="AF149" s="41" t="str">
        <f>IF(
                 ISNA(VLOOKUP($Y149,Tableau2[[Sous catégorie culture de la garantie]:[garantie 7]],1+AF$3,FALSE)),
                  "",
                 IF(VLOOKUP($Y149,Tableau2[[Sous catégorie culture de la garantie]:[garantie 7]],1+AF$3,FALSE)="","",
                      VLOOKUP($Y149,Tableau2[[Sous catégorie culture de la garantie]:[garantie 7]],1+AF$3,FALSE)))</f>
        <v>SIAGI</v>
      </c>
    </row>
    <row r="150" spans="1:32" ht="29.4" thickBot="1" x14ac:dyDescent="0.35">
      <c r="A150" s="25">
        <v>4</v>
      </c>
      <c r="B150" s="78" t="s">
        <v>102</v>
      </c>
      <c r="C150" s="52" t="str">
        <f>IF(ISNA(VLOOKUP(B150,Tableau3[],2,FALSE)),"X",VLOOKUP(B150,Tableau3[],2,FALSE))</f>
        <v>I</v>
      </c>
      <c r="D150" s="88" t="s">
        <v>50</v>
      </c>
      <c r="E150" s="58" t="str">
        <f>IF(ISNA(VLOOKUP(D150,Tableau3[],2,FALSE)),"X",VLOOKUP(D150,Tableau3[],2,FALSE))</f>
        <v>F</v>
      </c>
      <c r="F150" s="99"/>
      <c r="G150" s="26"/>
      <c r="H150" s="108"/>
      <c r="I150" s="26"/>
      <c r="J150" s="26"/>
      <c r="K150" s="118"/>
      <c r="L150" s="26"/>
      <c r="M150" s="125"/>
      <c r="N150" s="134"/>
      <c r="O150" s="145"/>
      <c r="P150" s="156"/>
      <c r="Q150" s="166">
        <v>8</v>
      </c>
      <c r="R150" s="174" t="s">
        <v>88</v>
      </c>
      <c r="S150" s="23"/>
      <c r="T150" s="188" t="s">
        <v>103</v>
      </c>
      <c r="U150" s="203"/>
      <c r="V150" t="str">
        <f>CONCATENATE(C150,E150,G150,I150,L150,S150)</f>
        <v>IF</v>
      </c>
      <c r="W150" t="str">
        <f t="shared" si="3"/>
        <v>IF</v>
      </c>
      <c r="X150" s="39" t="str">
        <f>IF(          ISNA(VLOOKUP(MID(W150,2,1),'Garanties par besoin'!$D$2:$F$18,2,FALSE)),
                           IF(ISNA(VLOOKUP(MID(W150,1,1),'Garanties par besoin'!$D$2:$F$18,2,FALSE)),
                            "",
                           VLOOKUP(MID(W150,1,1),'Garanties par besoin'!$D$2:$F$18,2,FALSE)),
                  VLOOKUP(MID(W150,2,1),'Garanties par besoin'!$D$2:$F$18,2,FALSE))</f>
        <v>Immatériel</v>
      </c>
      <c r="Y150" s="42" t="str">
        <f>IF(          ISNA(VLOOKUP(MID(W150,2,1),'Garanties par besoin'!$D$2:$F$18,3,FALSE)),
                           IF(ISNA(VLOOKUP(MID(W150,1,1),'Garanties par besoin'!$D$2:$F$18,3,FALSE)),
                            "",
                           VLOOKUP(MID(W150,1,1),'Garanties par besoin'!$D$2:$F$18,3,FALSE)),
                  VLOOKUP(MID(W150,2,1),'Garanties par besoin'!$D$2:$F$18,3,FALSE))</f>
        <v>Fonds de Commerce/Droit au Bail</v>
      </c>
      <c r="Z150" s="44" t="str">
        <f>IF(
                 ISNA(VLOOKUP($Y150,Tableau2[[Sous catégorie culture de la garantie]:[garantie 7]],1+Z$3,FALSE)),
                  "",
                 IF(VLOOKUP($Y150,Tableau2[[Sous catégorie culture de la garantie]:[garantie 7]],1+Z$3,FALSE)="","",
                      VLOOKUP($Y150,Tableau2[[Sous catégorie culture de la garantie]:[garantie 7]],1+Z$3,FALSE)))</f>
        <v>Financement possible sans garantie</v>
      </c>
      <c r="AA150" s="41" t="str">
        <f>IF(
                 ISNA(VLOOKUP($Y150,Tableau2[[Sous catégorie culture de la garantie]:[garantie 7]],1+AA$3,FALSE)),
                  "",
                 IF(VLOOKUP($Y150,Tableau2[[Sous catégorie culture de la garantie]:[garantie 7]],1+AA$3,FALSE)="","",
                      VLOOKUP($Y150,Tableau2[[Sous catégorie culture de la garantie]:[garantie 7]],1+AA$3,FALSE)))</f>
        <v>Subrogation Privilège Vendeur FDC</v>
      </c>
      <c r="AB150" s="44" t="str">
        <f>IF(
                 ISNA(VLOOKUP($Y150,Tableau2[[Sous catégorie culture de la garantie]:[garantie 7]],1+AB$3,FALSE)),
                  "",
                 IF(VLOOKUP($Y150,Tableau2[[Sous catégorie culture de la garantie]:[garantie 7]],1+AB$3,FALSE)="","",
                      VLOOKUP($Y150,Tableau2[[Sous catégorie culture de la garantie]:[garantie 7]],1+AB$3,FALSE)))</f>
        <v>Caution Possible</v>
      </c>
      <c r="AC150" s="41" t="str">
        <f>IF(
                 ISNA(VLOOKUP($Y150,Tableau2[[Sous catégorie culture de la garantie]:[garantie 7]],1+AC$3,FALSE)),
                  "",
                 IF(VLOOKUP($Y150,Tableau2[[Sous catégorie culture de la garantie]:[garantie 7]],1+AC$3,FALSE)="","",
                      VLOOKUP($Y150,Tableau2[[Sous catégorie culture de la garantie]:[garantie 7]],1+AC$3,FALSE)))</f>
        <v>Nantissement de fonds de Commerce</v>
      </c>
      <c r="AD150" s="44" t="str">
        <f>IF(
                 ISNA(VLOOKUP($Y150,Tableau2[[Sous catégorie culture de la garantie]:[garantie 7]],1+AD$3,FALSE)),
                  "",
                 IF(VLOOKUP($Y150,Tableau2[[Sous catégorie culture de la garantie]:[garantie 7]],1+AD$3,FALSE)="","",
                      VLOOKUP($Y150,Tableau2[[Sous catégorie culture de la garantie]:[garantie 7]],1+AD$3,FALSE)))</f>
        <v>France Active</v>
      </c>
      <c r="AE150" s="41" t="str">
        <f>IF(
                 ISNA(VLOOKUP($Y150,Tableau2[[Sous catégorie culture de la garantie]:[garantie 7]],1+AE$3,FALSE)),
                  "",
                 IF(VLOOKUP($Y150,Tableau2[[Sous catégorie culture de la garantie]:[garantie 7]],1+AE$3,FALSE)="","",
                      VLOOKUP($Y150,Tableau2[[Sous catégorie culture de la garantie]:[garantie 7]],1+AE$3,FALSE)))</f>
        <v>BPI</v>
      </c>
      <c r="AF150" s="41" t="str">
        <f>IF(
                 ISNA(VLOOKUP($Y150,Tableau2[[Sous catégorie culture de la garantie]:[garantie 7]],1+AF$3,FALSE)),
                  "",
                 IF(VLOOKUP($Y150,Tableau2[[Sous catégorie culture de la garantie]:[garantie 7]],1+AF$3,FALSE)="","",
                      VLOOKUP($Y150,Tableau2[[Sous catégorie culture de la garantie]:[garantie 7]],1+AF$3,FALSE)))</f>
        <v>SIAGI</v>
      </c>
    </row>
    <row r="151" spans="1:32" ht="29.4" thickBot="1" x14ac:dyDescent="0.35">
      <c r="A151" s="25">
        <v>4</v>
      </c>
      <c r="B151" s="78" t="s">
        <v>102</v>
      </c>
      <c r="C151" s="52" t="str">
        <f>IF(ISNA(VLOOKUP(B151,Tableau3[],2,FALSE)),"X",VLOOKUP(B151,Tableau3[],2,FALSE))</f>
        <v>I</v>
      </c>
      <c r="D151" s="88" t="s">
        <v>50</v>
      </c>
      <c r="E151" s="58" t="str">
        <f>IF(ISNA(VLOOKUP(D151,Tableau3[],2,FALSE)),"X",VLOOKUP(D151,Tableau3[],2,FALSE))</f>
        <v>F</v>
      </c>
      <c r="F151" s="99"/>
      <c r="G151" s="26"/>
      <c r="H151" s="108"/>
      <c r="I151" s="26"/>
      <c r="J151" s="26"/>
      <c r="K151" s="118"/>
      <c r="L151" s="26"/>
      <c r="M151" s="125"/>
      <c r="N151" s="134"/>
      <c r="O151" s="145"/>
      <c r="P151" s="156"/>
      <c r="Q151" s="166">
        <v>8</v>
      </c>
      <c r="R151" s="174" t="s">
        <v>89</v>
      </c>
      <c r="S151" s="23"/>
      <c r="T151" s="188" t="s">
        <v>103</v>
      </c>
      <c r="U151" s="203"/>
      <c r="V151" t="str">
        <f>CONCATENATE(C151,E151,G151,I151,L151,S151)</f>
        <v>IF</v>
      </c>
      <c r="W151" t="str">
        <f t="shared" si="3"/>
        <v>IF</v>
      </c>
      <c r="X151" s="39" t="str">
        <f>IF(          ISNA(VLOOKUP(MID(W151,2,1),'Garanties par besoin'!$D$2:$F$18,2,FALSE)),
                           IF(ISNA(VLOOKUP(MID(W151,1,1),'Garanties par besoin'!$D$2:$F$18,2,FALSE)),
                            "",
                           VLOOKUP(MID(W151,1,1),'Garanties par besoin'!$D$2:$F$18,2,FALSE)),
                  VLOOKUP(MID(W151,2,1),'Garanties par besoin'!$D$2:$F$18,2,FALSE))</f>
        <v>Immatériel</v>
      </c>
      <c r="Y151" s="42" t="str">
        <f>IF(          ISNA(VLOOKUP(MID(W151,2,1),'Garanties par besoin'!$D$2:$F$18,3,FALSE)),
                           IF(ISNA(VLOOKUP(MID(W151,1,1),'Garanties par besoin'!$D$2:$F$18,3,FALSE)),
                            "",
                           VLOOKUP(MID(W151,1,1),'Garanties par besoin'!$D$2:$F$18,3,FALSE)),
                  VLOOKUP(MID(W151,2,1),'Garanties par besoin'!$D$2:$F$18,3,FALSE))</f>
        <v>Fonds de Commerce/Droit au Bail</v>
      </c>
      <c r="Z151" s="44" t="str">
        <f>IF(
                 ISNA(VLOOKUP($Y151,Tableau2[[Sous catégorie culture de la garantie]:[garantie 7]],1+Z$3,FALSE)),
                  "",
                 IF(VLOOKUP($Y151,Tableau2[[Sous catégorie culture de la garantie]:[garantie 7]],1+Z$3,FALSE)="","",
                      VLOOKUP($Y151,Tableau2[[Sous catégorie culture de la garantie]:[garantie 7]],1+Z$3,FALSE)))</f>
        <v>Financement possible sans garantie</v>
      </c>
      <c r="AA151" s="41" t="str">
        <f>IF(
                 ISNA(VLOOKUP($Y151,Tableau2[[Sous catégorie culture de la garantie]:[garantie 7]],1+AA$3,FALSE)),
                  "",
                 IF(VLOOKUP($Y151,Tableau2[[Sous catégorie culture de la garantie]:[garantie 7]],1+AA$3,FALSE)="","",
                      VLOOKUP($Y151,Tableau2[[Sous catégorie culture de la garantie]:[garantie 7]],1+AA$3,FALSE)))</f>
        <v>Subrogation Privilège Vendeur FDC</v>
      </c>
      <c r="AB151" s="44" t="str">
        <f>IF(
                 ISNA(VLOOKUP($Y151,Tableau2[[Sous catégorie culture de la garantie]:[garantie 7]],1+AB$3,FALSE)),
                  "",
                 IF(VLOOKUP($Y151,Tableau2[[Sous catégorie culture de la garantie]:[garantie 7]],1+AB$3,FALSE)="","",
                      VLOOKUP($Y151,Tableau2[[Sous catégorie culture de la garantie]:[garantie 7]],1+AB$3,FALSE)))</f>
        <v>Caution Possible</v>
      </c>
      <c r="AC151" s="41" t="str">
        <f>IF(
                 ISNA(VLOOKUP($Y151,Tableau2[[Sous catégorie culture de la garantie]:[garantie 7]],1+AC$3,FALSE)),
                  "",
                 IF(VLOOKUP($Y151,Tableau2[[Sous catégorie culture de la garantie]:[garantie 7]],1+AC$3,FALSE)="","",
                      VLOOKUP($Y151,Tableau2[[Sous catégorie culture de la garantie]:[garantie 7]],1+AC$3,FALSE)))</f>
        <v>Nantissement de fonds de Commerce</v>
      </c>
      <c r="AD151" s="44" t="str">
        <f>IF(
                 ISNA(VLOOKUP($Y151,Tableau2[[Sous catégorie culture de la garantie]:[garantie 7]],1+AD$3,FALSE)),
                  "",
                 IF(VLOOKUP($Y151,Tableau2[[Sous catégorie culture de la garantie]:[garantie 7]],1+AD$3,FALSE)="","",
                      VLOOKUP($Y151,Tableau2[[Sous catégorie culture de la garantie]:[garantie 7]],1+AD$3,FALSE)))</f>
        <v>France Active</v>
      </c>
      <c r="AE151" s="41" t="str">
        <f>IF(
                 ISNA(VLOOKUP($Y151,Tableau2[[Sous catégorie culture de la garantie]:[garantie 7]],1+AE$3,FALSE)),
                  "",
                 IF(VLOOKUP($Y151,Tableau2[[Sous catégorie culture de la garantie]:[garantie 7]],1+AE$3,FALSE)="","",
                      VLOOKUP($Y151,Tableau2[[Sous catégorie culture de la garantie]:[garantie 7]],1+AE$3,FALSE)))</f>
        <v>BPI</v>
      </c>
      <c r="AF151" s="41" t="str">
        <f>IF(
                 ISNA(VLOOKUP($Y151,Tableau2[[Sous catégorie culture de la garantie]:[garantie 7]],1+AF$3,FALSE)),
                  "",
                 IF(VLOOKUP($Y151,Tableau2[[Sous catégorie culture de la garantie]:[garantie 7]],1+AF$3,FALSE)="","",
                      VLOOKUP($Y151,Tableau2[[Sous catégorie culture de la garantie]:[garantie 7]],1+AF$3,FALSE)))</f>
        <v>SIAGI</v>
      </c>
    </row>
    <row r="152" spans="1:32" ht="29.4" thickBot="1" x14ac:dyDescent="0.35">
      <c r="A152" s="25">
        <v>4</v>
      </c>
      <c r="B152" s="78" t="s">
        <v>102</v>
      </c>
      <c r="C152" s="52" t="str">
        <f>IF(ISNA(VLOOKUP(B152,Tableau3[],2,FALSE)),"X",VLOOKUP(B152,Tableau3[],2,FALSE))</f>
        <v>I</v>
      </c>
      <c r="D152" s="88" t="s">
        <v>50</v>
      </c>
      <c r="E152" s="58" t="str">
        <f>IF(ISNA(VLOOKUP(D152,Tableau3[],2,FALSE)),"X",VLOOKUP(D152,Tableau3[],2,FALSE))</f>
        <v>F</v>
      </c>
      <c r="F152" s="99"/>
      <c r="G152" s="26"/>
      <c r="H152" s="108"/>
      <c r="I152" s="26"/>
      <c r="J152" s="26"/>
      <c r="K152" s="118"/>
      <c r="L152" s="26"/>
      <c r="M152" s="125"/>
      <c r="N152" s="134"/>
      <c r="O152" s="145"/>
      <c r="P152" s="156"/>
      <c r="Q152" s="166">
        <v>8</v>
      </c>
      <c r="R152" s="174" t="s">
        <v>90</v>
      </c>
      <c r="S152" s="23"/>
      <c r="T152" s="188" t="s">
        <v>103</v>
      </c>
      <c r="U152" s="203"/>
      <c r="V152" t="str">
        <f>CONCATENATE(C152,E152,G152,I152,L152,S152)</f>
        <v>IF</v>
      </c>
      <c r="W152" t="str">
        <f t="shared" si="3"/>
        <v>IF</v>
      </c>
      <c r="X152" s="39" t="str">
        <f>IF(          ISNA(VLOOKUP(MID(W152,2,1),'Garanties par besoin'!$D$2:$F$18,2,FALSE)),
                           IF(ISNA(VLOOKUP(MID(W152,1,1),'Garanties par besoin'!$D$2:$F$18,2,FALSE)),
                            "",
                           VLOOKUP(MID(W152,1,1),'Garanties par besoin'!$D$2:$F$18,2,FALSE)),
                  VLOOKUP(MID(W152,2,1),'Garanties par besoin'!$D$2:$F$18,2,FALSE))</f>
        <v>Immatériel</v>
      </c>
      <c r="Y152" s="42" t="str">
        <f>IF(          ISNA(VLOOKUP(MID(W152,2,1),'Garanties par besoin'!$D$2:$F$18,3,FALSE)),
                           IF(ISNA(VLOOKUP(MID(W152,1,1),'Garanties par besoin'!$D$2:$F$18,3,FALSE)),
                            "",
                           VLOOKUP(MID(W152,1,1),'Garanties par besoin'!$D$2:$F$18,3,FALSE)),
                  VLOOKUP(MID(W152,2,1),'Garanties par besoin'!$D$2:$F$18,3,FALSE))</f>
        <v>Fonds de Commerce/Droit au Bail</v>
      </c>
      <c r="Z152" s="44" t="str">
        <f>IF(
                 ISNA(VLOOKUP($Y152,Tableau2[[Sous catégorie culture de la garantie]:[garantie 7]],1+Z$3,FALSE)),
                  "",
                 IF(VLOOKUP($Y152,Tableau2[[Sous catégorie culture de la garantie]:[garantie 7]],1+Z$3,FALSE)="","",
                      VLOOKUP($Y152,Tableau2[[Sous catégorie culture de la garantie]:[garantie 7]],1+Z$3,FALSE)))</f>
        <v>Financement possible sans garantie</v>
      </c>
      <c r="AA152" s="41" t="str">
        <f>IF(
                 ISNA(VLOOKUP($Y152,Tableau2[[Sous catégorie culture de la garantie]:[garantie 7]],1+AA$3,FALSE)),
                  "",
                 IF(VLOOKUP($Y152,Tableau2[[Sous catégorie culture de la garantie]:[garantie 7]],1+AA$3,FALSE)="","",
                      VLOOKUP($Y152,Tableau2[[Sous catégorie culture de la garantie]:[garantie 7]],1+AA$3,FALSE)))</f>
        <v>Subrogation Privilège Vendeur FDC</v>
      </c>
      <c r="AB152" s="44" t="str">
        <f>IF(
                 ISNA(VLOOKUP($Y152,Tableau2[[Sous catégorie culture de la garantie]:[garantie 7]],1+AB$3,FALSE)),
                  "",
                 IF(VLOOKUP($Y152,Tableau2[[Sous catégorie culture de la garantie]:[garantie 7]],1+AB$3,FALSE)="","",
                      VLOOKUP($Y152,Tableau2[[Sous catégorie culture de la garantie]:[garantie 7]],1+AB$3,FALSE)))</f>
        <v>Caution Possible</v>
      </c>
      <c r="AC152" s="41" t="str">
        <f>IF(
                 ISNA(VLOOKUP($Y152,Tableau2[[Sous catégorie culture de la garantie]:[garantie 7]],1+AC$3,FALSE)),
                  "",
                 IF(VLOOKUP($Y152,Tableau2[[Sous catégorie culture de la garantie]:[garantie 7]],1+AC$3,FALSE)="","",
                      VLOOKUP($Y152,Tableau2[[Sous catégorie culture de la garantie]:[garantie 7]],1+AC$3,FALSE)))</f>
        <v>Nantissement de fonds de Commerce</v>
      </c>
      <c r="AD152" s="44" t="str">
        <f>IF(
                 ISNA(VLOOKUP($Y152,Tableau2[[Sous catégorie culture de la garantie]:[garantie 7]],1+AD$3,FALSE)),
                  "",
                 IF(VLOOKUP($Y152,Tableau2[[Sous catégorie culture de la garantie]:[garantie 7]],1+AD$3,FALSE)="","",
                      VLOOKUP($Y152,Tableau2[[Sous catégorie culture de la garantie]:[garantie 7]],1+AD$3,FALSE)))</f>
        <v>France Active</v>
      </c>
      <c r="AE152" s="41" t="str">
        <f>IF(
                 ISNA(VLOOKUP($Y152,Tableau2[[Sous catégorie culture de la garantie]:[garantie 7]],1+AE$3,FALSE)),
                  "",
                 IF(VLOOKUP($Y152,Tableau2[[Sous catégorie culture de la garantie]:[garantie 7]],1+AE$3,FALSE)="","",
                      VLOOKUP($Y152,Tableau2[[Sous catégorie culture de la garantie]:[garantie 7]],1+AE$3,FALSE)))</f>
        <v>BPI</v>
      </c>
      <c r="AF152" s="41" t="str">
        <f>IF(
                 ISNA(VLOOKUP($Y152,Tableau2[[Sous catégorie culture de la garantie]:[garantie 7]],1+AF$3,FALSE)),
                  "",
                 IF(VLOOKUP($Y152,Tableau2[[Sous catégorie culture de la garantie]:[garantie 7]],1+AF$3,FALSE)="","",
                      VLOOKUP($Y152,Tableau2[[Sous catégorie culture de la garantie]:[garantie 7]],1+AF$3,FALSE)))</f>
        <v>SIAGI</v>
      </c>
    </row>
    <row r="153" spans="1:32" ht="29.4" thickBot="1" x14ac:dyDescent="0.35">
      <c r="A153" s="25">
        <v>4</v>
      </c>
      <c r="B153" s="78" t="s">
        <v>102</v>
      </c>
      <c r="C153" s="52" t="str">
        <f>IF(ISNA(VLOOKUP(B153,Tableau3[],2,FALSE)),"X",VLOOKUP(B153,Tableau3[],2,FALSE))</f>
        <v>I</v>
      </c>
      <c r="D153" s="88" t="s">
        <v>50</v>
      </c>
      <c r="E153" s="58" t="str">
        <f>IF(ISNA(VLOOKUP(D153,Tableau3[],2,FALSE)),"X",VLOOKUP(D153,Tableau3[],2,FALSE))</f>
        <v>F</v>
      </c>
      <c r="F153" s="99"/>
      <c r="G153" s="26"/>
      <c r="H153" s="108"/>
      <c r="I153" s="26"/>
      <c r="J153" s="26"/>
      <c r="K153" s="118"/>
      <c r="L153" s="26"/>
      <c r="M153" s="125"/>
      <c r="N153" s="134"/>
      <c r="O153" s="145"/>
      <c r="P153" s="156"/>
      <c r="Q153" s="166">
        <v>8</v>
      </c>
      <c r="R153" s="174" t="s">
        <v>91</v>
      </c>
      <c r="S153" s="23"/>
      <c r="T153" s="188" t="s">
        <v>103</v>
      </c>
      <c r="U153" s="203"/>
      <c r="V153" t="str">
        <f>CONCATENATE(C153,E153,G153,I153,L153,S153)</f>
        <v>IF</v>
      </c>
      <c r="W153" t="str">
        <f t="shared" si="3"/>
        <v>IF</v>
      </c>
      <c r="X153" s="39" t="str">
        <f>IF(          ISNA(VLOOKUP(MID(W153,2,1),'Garanties par besoin'!$D$2:$F$18,2,FALSE)),
                           IF(ISNA(VLOOKUP(MID(W153,1,1),'Garanties par besoin'!$D$2:$F$18,2,FALSE)),
                            "",
                           VLOOKUP(MID(W153,1,1),'Garanties par besoin'!$D$2:$F$18,2,FALSE)),
                  VLOOKUP(MID(W153,2,1),'Garanties par besoin'!$D$2:$F$18,2,FALSE))</f>
        <v>Immatériel</v>
      </c>
      <c r="Y153" s="42" t="str">
        <f>IF(          ISNA(VLOOKUP(MID(W153,2,1),'Garanties par besoin'!$D$2:$F$18,3,FALSE)),
                           IF(ISNA(VLOOKUP(MID(W153,1,1),'Garanties par besoin'!$D$2:$F$18,3,FALSE)),
                            "",
                           VLOOKUP(MID(W153,1,1),'Garanties par besoin'!$D$2:$F$18,3,FALSE)),
                  VLOOKUP(MID(W153,2,1),'Garanties par besoin'!$D$2:$F$18,3,FALSE))</f>
        <v>Fonds de Commerce/Droit au Bail</v>
      </c>
      <c r="Z153" s="44" t="str">
        <f>IF(
                 ISNA(VLOOKUP($Y153,Tableau2[[Sous catégorie culture de la garantie]:[garantie 7]],1+Z$3,FALSE)),
                  "",
                 IF(VLOOKUP($Y153,Tableau2[[Sous catégorie culture de la garantie]:[garantie 7]],1+Z$3,FALSE)="","",
                      VLOOKUP($Y153,Tableau2[[Sous catégorie culture de la garantie]:[garantie 7]],1+Z$3,FALSE)))</f>
        <v>Financement possible sans garantie</v>
      </c>
      <c r="AA153" s="41" t="str">
        <f>IF(
                 ISNA(VLOOKUP($Y153,Tableau2[[Sous catégorie culture de la garantie]:[garantie 7]],1+AA$3,FALSE)),
                  "",
                 IF(VLOOKUP($Y153,Tableau2[[Sous catégorie culture de la garantie]:[garantie 7]],1+AA$3,FALSE)="","",
                      VLOOKUP($Y153,Tableau2[[Sous catégorie culture de la garantie]:[garantie 7]],1+AA$3,FALSE)))</f>
        <v>Subrogation Privilège Vendeur FDC</v>
      </c>
      <c r="AB153" s="44" t="str">
        <f>IF(
                 ISNA(VLOOKUP($Y153,Tableau2[[Sous catégorie culture de la garantie]:[garantie 7]],1+AB$3,FALSE)),
                  "",
                 IF(VLOOKUP($Y153,Tableau2[[Sous catégorie culture de la garantie]:[garantie 7]],1+AB$3,FALSE)="","",
                      VLOOKUP($Y153,Tableau2[[Sous catégorie culture de la garantie]:[garantie 7]],1+AB$3,FALSE)))</f>
        <v>Caution Possible</v>
      </c>
      <c r="AC153" s="41" t="str">
        <f>IF(
                 ISNA(VLOOKUP($Y153,Tableau2[[Sous catégorie culture de la garantie]:[garantie 7]],1+AC$3,FALSE)),
                  "",
                 IF(VLOOKUP($Y153,Tableau2[[Sous catégorie culture de la garantie]:[garantie 7]],1+AC$3,FALSE)="","",
                      VLOOKUP($Y153,Tableau2[[Sous catégorie culture de la garantie]:[garantie 7]],1+AC$3,FALSE)))</f>
        <v>Nantissement de fonds de Commerce</v>
      </c>
      <c r="AD153" s="44" t="str">
        <f>IF(
                 ISNA(VLOOKUP($Y153,Tableau2[[Sous catégorie culture de la garantie]:[garantie 7]],1+AD$3,FALSE)),
                  "",
                 IF(VLOOKUP($Y153,Tableau2[[Sous catégorie culture de la garantie]:[garantie 7]],1+AD$3,FALSE)="","",
                      VLOOKUP($Y153,Tableau2[[Sous catégorie culture de la garantie]:[garantie 7]],1+AD$3,FALSE)))</f>
        <v>France Active</v>
      </c>
      <c r="AE153" s="41" t="str">
        <f>IF(
                 ISNA(VLOOKUP($Y153,Tableau2[[Sous catégorie culture de la garantie]:[garantie 7]],1+AE$3,FALSE)),
                  "",
                 IF(VLOOKUP($Y153,Tableau2[[Sous catégorie culture de la garantie]:[garantie 7]],1+AE$3,FALSE)="","",
                      VLOOKUP($Y153,Tableau2[[Sous catégorie culture de la garantie]:[garantie 7]],1+AE$3,FALSE)))</f>
        <v>BPI</v>
      </c>
      <c r="AF153" s="41" t="str">
        <f>IF(
                 ISNA(VLOOKUP($Y153,Tableau2[[Sous catégorie culture de la garantie]:[garantie 7]],1+AF$3,FALSE)),
                  "",
                 IF(VLOOKUP($Y153,Tableau2[[Sous catégorie culture de la garantie]:[garantie 7]],1+AF$3,FALSE)="","",
                      VLOOKUP($Y153,Tableau2[[Sous catégorie culture de la garantie]:[garantie 7]],1+AF$3,FALSE)))</f>
        <v>SIAGI</v>
      </c>
    </row>
    <row r="154" spans="1:32" ht="29.4" thickBot="1" x14ac:dyDescent="0.35">
      <c r="A154" s="25">
        <v>4</v>
      </c>
      <c r="B154" s="78" t="s">
        <v>102</v>
      </c>
      <c r="C154" s="52" t="str">
        <f>IF(ISNA(VLOOKUP(B154,Tableau3[],2,FALSE)),"X",VLOOKUP(B154,Tableau3[],2,FALSE))</f>
        <v>I</v>
      </c>
      <c r="D154" s="88" t="s">
        <v>50</v>
      </c>
      <c r="E154" s="58" t="str">
        <f>IF(ISNA(VLOOKUP(D154,Tableau3[],2,FALSE)),"X",VLOOKUP(D154,Tableau3[],2,FALSE))</f>
        <v>F</v>
      </c>
      <c r="F154" s="99"/>
      <c r="G154" s="26"/>
      <c r="H154" s="108"/>
      <c r="I154" s="26"/>
      <c r="J154" s="26"/>
      <c r="K154" s="118"/>
      <c r="L154" s="26"/>
      <c r="M154" s="125"/>
      <c r="N154" s="134"/>
      <c r="O154" s="145"/>
      <c r="P154" s="156"/>
      <c r="Q154" s="166">
        <v>8</v>
      </c>
      <c r="R154" s="171" t="s">
        <v>105</v>
      </c>
      <c r="S154" s="17"/>
      <c r="T154" s="188" t="s">
        <v>103</v>
      </c>
      <c r="U154" s="203"/>
      <c r="V154" t="str">
        <f>CONCATENATE(C154,E154,G154,I154,L154,S154)</f>
        <v>IF</v>
      </c>
      <c r="W154" t="str">
        <f t="shared" si="3"/>
        <v>IF</v>
      </c>
      <c r="X154" s="39" t="str">
        <f>IF(          ISNA(VLOOKUP(MID(W154,2,1),'Garanties par besoin'!$D$2:$F$18,2,FALSE)),
                           IF(ISNA(VLOOKUP(MID(W154,1,1),'Garanties par besoin'!$D$2:$F$18,2,FALSE)),
                            "",
                           VLOOKUP(MID(W154,1,1),'Garanties par besoin'!$D$2:$F$18,2,FALSE)),
                  VLOOKUP(MID(W154,2,1),'Garanties par besoin'!$D$2:$F$18,2,FALSE))</f>
        <v>Immatériel</v>
      </c>
      <c r="Y154" s="42" t="str">
        <f>IF(          ISNA(VLOOKUP(MID(W154,2,1),'Garanties par besoin'!$D$2:$F$18,3,FALSE)),
                           IF(ISNA(VLOOKUP(MID(W154,1,1),'Garanties par besoin'!$D$2:$F$18,3,FALSE)),
                            "",
                           VLOOKUP(MID(W154,1,1),'Garanties par besoin'!$D$2:$F$18,3,FALSE)),
                  VLOOKUP(MID(W154,2,1),'Garanties par besoin'!$D$2:$F$18,3,FALSE))</f>
        <v>Fonds de Commerce/Droit au Bail</v>
      </c>
      <c r="Z154" s="44" t="str">
        <f>IF(
                 ISNA(VLOOKUP($Y154,Tableau2[[Sous catégorie culture de la garantie]:[garantie 7]],1+Z$3,FALSE)),
                  "",
                 IF(VLOOKUP($Y154,Tableau2[[Sous catégorie culture de la garantie]:[garantie 7]],1+Z$3,FALSE)="","",
                      VLOOKUP($Y154,Tableau2[[Sous catégorie culture de la garantie]:[garantie 7]],1+Z$3,FALSE)))</f>
        <v>Financement possible sans garantie</v>
      </c>
      <c r="AA154" s="41" t="str">
        <f>IF(
                 ISNA(VLOOKUP($Y154,Tableau2[[Sous catégorie culture de la garantie]:[garantie 7]],1+AA$3,FALSE)),
                  "",
                 IF(VLOOKUP($Y154,Tableau2[[Sous catégorie culture de la garantie]:[garantie 7]],1+AA$3,FALSE)="","",
                      VLOOKUP($Y154,Tableau2[[Sous catégorie culture de la garantie]:[garantie 7]],1+AA$3,FALSE)))</f>
        <v>Subrogation Privilège Vendeur FDC</v>
      </c>
      <c r="AB154" s="44" t="str">
        <f>IF(
                 ISNA(VLOOKUP($Y154,Tableau2[[Sous catégorie culture de la garantie]:[garantie 7]],1+AB$3,FALSE)),
                  "",
                 IF(VLOOKUP($Y154,Tableau2[[Sous catégorie culture de la garantie]:[garantie 7]],1+AB$3,FALSE)="","",
                      VLOOKUP($Y154,Tableau2[[Sous catégorie culture de la garantie]:[garantie 7]],1+AB$3,FALSE)))</f>
        <v>Caution Possible</v>
      </c>
      <c r="AC154" s="41" t="str">
        <f>IF(
                 ISNA(VLOOKUP($Y154,Tableau2[[Sous catégorie culture de la garantie]:[garantie 7]],1+AC$3,FALSE)),
                  "",
                 IF(VLOOKUP($Y154,Tableau2[[Sous catégorie culture de la garantie]:[garantie 7]],1+AC$3,FALSE)="","",
                      VLOOKUP($Y154,Tableau2[[Sous catégorie culture de la garantie]:[garantie 7]],1+AC$3,FALSE)))</f>
        <v>Nantissement de fonds de Commerce</v>
      </c>
      <c r="AD154" s="44" t="str">
        <f>IF(
                 ISNA(VLOOKUP($Y154,Tableau2[[Sous catégorie culture de la garantie]:[garantie 7]],1+AD$3,FALSE)),
                  "",
                 IF(VLOOKUP($Y154,Tableau2[[Sous catégorie culture de la garantie]:[garantie 7]],1+AD$3,FALSE)="","",
                      VLOOKUP($Y154,Tableau2[[Sous catégorie culture de la garantie]:[garantie 7]],1+AD$3,FALSE)))</f>
        <v>France Active</v>
      </c>
      <c r="AE154" s="41" t="str">
        <f>IF(
                 ISNA(VLOOKUP($Y154,Tableau2[[Sous catégorie culture de la garantie]:[garantie 7]],1+AE$3,FALSE)),
                  "",
                 IF(VLOOKUP($Y154,Tableau2[[Sous catégorie culture de la garantie]:[garantie 7]],1+AE$3,FALSE)="","",
                      VLOOKUP($Y154,Tableau2[[Sous catégorie culture de la garantie]:[garantie 7]],1+AE$3,FALSE)))</f>
        <v>BPI</v>
      </c>
      <c r="AF154" s="41" t="str">
        <f>IF(
                 ISNA(VLOOKUP($Y154,Tableau2[[Sous catégorie culture de la garantie]:[garantie 7]],1+AF$3,FALSE)),
                  "",
                 IF(VLOOKUP($Y154,Tableau2[[Sous catégorie culture de la garantie]:[garantie 7]],1+AF$3,FALSE)="","",
                      VLOOKUP($Y154,Tableau2[[Sous catégorie culture de la garantie]:[garantie 7]],1+AF$3,FALSE)))</f>
        <v>SIAGI</v>
      </c>
    </row>
    <row r="155" spans="1:32" ht="29.4" thickBot="1" x14ac:dyDescent="0.35">
      <c r="A155" s="25">
        <v>4</v>
      </c>
      <c r="B155" s="78" t="s">
        <v>102</v>
      </c>
      <c r="C155" s="52" t="str">
        <f>IF(ISNA(VLOOKUP(B155,Tableau3[],2,FALSE)),"X",VLOOKUP(B155,Tableau3[],2,FALSE))</f>
        <v>I</v>
      </c>
      <c r="D155" s="88" t="s">
        <v>50</v>
      </c>
      <c r="E155" s="58" t="str">
        <f>IF(ISNA(VLOOKUP(D155,Tableau3[],2,FALSE)),"X",VLOOKUP(D155,Tableau3[],2,FALSE))</f>
        <v>F</v>
      </c>
      <c r="F155" s="99"/>
      <c r="G155" s="26"/>
      <c r="H155" s="108"/>
      <c r="I155" s="26"/>
      <c r="J155" s="26"/>
      <c r="K155" s="118"/>
      <c r="L155" s="26"/>
      <c r="M155" s="125"/>
      <c r="N155" s="134"/>
      <c r="O155" s="145"/>
      <c r="P155" s="156"/>
      <c r="Q155" s="166">
        <v>8</v>
      </c>
      <c r="R155" s="171" t="s">
        <v>98</v>
      </c>
      <c r="S155" s="17"/>
      <c r="T155" s="188" t="s">
        <v>103</v>
      </c>
      <c r="U155" s="203"/>
      <c r="V155" t="str">
        <f>CONCATENATE(C155,E155,G155,I155,L155,S155)</f>
        <v>IF</v>
      </c>
      <c r="W155" t="str">
        <f t="shared" si="3"/>
        <v>IF</v>
      </c>
      <c r="X155" s="39" t="str">
        <f>IF(          ISNA(VLOOKUP(MID(W155,2,1),'Garanties par besoin'!$D$2:$F$18,2,FALSE)),
                           IF(ISNA(VLOOKUP(MID(W155,1,1),'Garanties par besoin'!$D$2:$F$18,2,FALSE)),
                            "",
                           VLOOKUP(MID(W155,1,1),'Garanties par besoin'!$D$2:$F$18,2,FALSE)),
                  VLOOKUP(MID(W155,2,1),'Garanties par besoin'!$D$2:$F$18,2,FALSE))</f>
        <v>Immatériel</v>
      </c>
      <c r="Y155" s="42" t="str">
        <f>IF(          ISNA(VLOOKUP(MID(W155,2,1),'Garanties par besoin'!$D$2:$F$18,3,FALSE)),
                           IF(ISNA(VLOOKUP(MID(W155,1,1),'Garanties par besoin'!$D$2:$F$18,3,FALSE)),
                            "",
                           VLOOKUP(MID(W155,1,1),'Garanties par besoin'!$D$2:$F$18,3,FALSE)),
                  VLOOKUP(MID(W155,2,1),'Garanties par besoin'!$D$2:$F$18,3,FALSE))</f>
        <v>Fonds de Commerce/Droit au Bail</v>
      </c>
      <c r="Z155" s="44" t="str">
        <f>IF(
                 ISNA(VLOOKUP($Y155,Tableau2[[Sous catégorie culture de la garantie]:[garantie 7]],1+Z$3,FALSE)),
                  "",
                 IF(VLOOKUP($Y155,Tableau2[[Sous catégorie culture de la garantie]:[garantie 7]],1+Z$3,FALSE)="","",
                      VLOOKUP($Y155,Tableau2[[Sous catégorie culture de la garantie]:[garantie 7]],1+Z$3,FALSE)))</f>
        <v>Financement possible sans garantie</v>
      </c>
      <c r="AA155" s="41" t="str">
        <f>IF(
                 ISNA(VLOOKUP($Y155,Tableau2[[Sous catégorie culture de la garantie]:[garantie 7]],1+AA$3,FALSE)),
                  "",
                 IF(VLOOKUP($Y155,Tableau2[[Sous catégorie culture de la garantie]:[garantie 7]],1+AA$3,FALSE)="","",
                      VLOOKUP($Y155,Tableau2[[Sous catégorie culture de la garantie]:[garantie 7]],1+AA$3,FALSE)))</f>
        <v>Subrogation Privilège Vendeur FDC</v>
      </c>
      <c r="AB155" s="44" t="str">
        <f>IF(
                 ISNA(VLOOKUP($Y155,Tableau2[[Sous catégorie culture de la garantie]:[garantie 7]],1+AB$3,FALSE)),
                  "",
                 IF(VLOOKUP($Y155,Tableau2[[Sous catégorie culture de la garantie]:[garantie 7]],1+AB$3,FALSE)="","",
                      VLOOKUP($Y155,Tableau2[[Sous catégorie culture de la garantie]:[garantie 7]],1+AB$3,FALSE)))</f>
        <v>Caution Possible</v>
      </c>
      <c r="AC155" s="41" t="str">
        <f>IF(
                 ISNA(VLOOKUP($Y155,Tableau2[[Sous catégorie culture de la garantie]:[garantie 7]],1+AC$3,FALSE)),
                  "",
                 IF(VLOOKUP($Y155,Tableau2[[Sous catégorie culture de la garantie]:[garantie 7]],1+AC$3,FALSE)="","",
                      VLOOKUP($Y155,Tableau2[[Sous catégorie culture de la garantie]:[garantie 7]],1+AC$3,FALSE)))</f>
        <v>Nantissement de fonds de Commerce</v>
      </c>
      <c r="AD155" s="44" t="str">
        <f>IF(
                 ISNA(VLOOKUP($Y155,Tableau2[[Sous catégorie culture de la garantie]:[garantie 7]],1+AD$3,FALSE)),
                  "",
                 IF(VLOOKUP($Y155,Tableau2[[Sous catégorie culture de la garantie]:[garantie 7]],1+AD$3,FALSE)="","",
                      VLOOKUP($Y155,Tableau2[[Sous catégorie culture de la garantie]:[garantie 7]],1+AD$3,FALSE)))</f>
        <v>France Active</v>
      </c>
      <c r="AE155" s="41" t="str">
        <f>IF(
                 ISNA(VLOOKUP($Y155,Tableau2[[Sous catégorie culture de la garantie]:[garantie 7]],1+AE$3,FALSE)),
                  "",
                 IF(VLOOKUP($Y155,Tableau2[[Sous catégorie culture de la garantie]:[garantie 7]],1+AE$3,FALSE)="","",
                      VLOOKUP($Y155,Tableau2[[Sous catégorie culture de la garantie]:[garantie 7]],1+AE$3,FALSE)))</f>
        <v>BPI</v>
      </c>
      <c r="AF155" s="41" t="str">
        <f>IF(
                 ISNA(VLOOKUP($Y155,Tableau2[[Sous catégorie culture de la garantie]:[garantie 7]],1+AF$3,FALSE)),
                  "",
                 IF(VLOOKUP($Y155,Tableau2[[Sous catégorie culture de la garantie]:[garantie 7]],1+AF$3,FALSE)="","",
                      VLOOKUP($Y155,Tableau2[[Sous catégorie culture de la garantie]:[garantie 7]],1+AF$3,FALSE)))</f>
        <v>SIAGI</v>
      </c>
    </row>
    <row r="156" spans="1:32" ht="29.4" thickBot="1" x14ac:dyDescent="0.35">
      <c r="A156" s="14">
        <v>4</v>
      </c>
      <c r="B156" s="76" t="s">
        <v>102</v>
      </c>
      <c r="C156" s="52" t="str">
        <f>IF(ISNA(VLOOKUP(B156,Tableau3[],2,FALSE)),"X",VLOOKUP(B156,Tableau3[],2,FALSE))</f>
        <v>I</v>
      </c>
      <c r="D156" s="85" t="s">
        <v>46</v>
      </c>
      <c r="E156" s="63" t="str">
        <f>IF(ISNA(VLOOKUP(D156,Tableau3[],2,FALSE)),"X",VLOOKUP(D156,Tableau3[],2,FALSE))</f>
        <v>S</v>
      </c>
      <c r="F156" s="97" t="s">
        <v>47</v>
      </c>
      <c r="G156" s="16"/>
      <c r="H156" s="105" t="s">
        <v>30</v>
      </c>
      <c r="I156" s="16"/>
      <c r="J156" s="16"/>
      <c r="K156" s="114"/>
      <c r="L156" s="16"/>
      <c r="M156" s="123"/>
      <c r="N156" s="130"/>
      <c r="O156" s="141"/>
      <c r="P156" s="151"/>
      <c r="Q156" s="162">
        <v>8</v>
      </c>
      <c r="R156" s="174" t="s">
        <v>36</v>
      </c>
      <c r="S156" s="23"/>
      <c r="T156" s="191" t="s">
        <v>48</v>
      </c>
      <c r="U156" s="203"/>
      <c r="V156" t="str">
        <f>CONCATENATE(C156,E156,G156,I156,L156,S156)</f>
        <v>IS</v>
      </c>
      <c r="W156" t="str">
        <f t="shared" si="3"/>
        <v>IS</v>
      </c>
      <c r="X156" s="39" t="str">
        <f>IF(          ISNA(VLOOKUP(MID(W156,2,1),'Garanties par besoin'!$D$2:$F$18,2,FALSE)),
                           IF(ISNA(VLOOKUP(MID(W156,1,1),'Garanties par besoin'!$D$2:$F$18,2,FALSE)),
                            "",
                           VLOOKUP(MID(W156,1,1),'Garanties par besoin'!$D$2:$F$18,2,FALSE)),
                  VLOOKUP(MID(W156,2,1),'Garanties par besoin'!$D$2:$F$18,2,FALSE))</f>
        <v>Immatériel</v>
      </c>
      <c r="Y156" s="42" t="str">
        <f>IF(          ISNA(VLOOKUP(MID(W156,2,1),'Garanties par besoin'!$D$2:$F$18,3,FALSE)),
                           IF(ISNA(VLOOKUP(MID(W156,1,1),'Garanties par besoin'!$D$2:$F$18,3,FALSE)),
                            "",
                           VLOOKUP(MID(W156,1,1),'Garanties par besoin'!$D$2:$F$18,3,FALSE)),
                  VLOOKUP(MID(W156,2,1),'Garanties par besoin'!$D$2:$F$18,3,FALSE))</f>
        <v>Parts/Actions</v>
      </c>
      <c r="Z156" s="44" t="str">
        <f>IF(
                 ISNA(VLOOKUP($Y156,Tableau2[[Sous catégorie culture de la garantie]:[garantie 7]],1+Z$3,FALSE)),
                  "",
                 IF(VLOOKUP($Y156,Tableau2[[Sous catégorie culture de la garantie]:[garantie 7]],1+Z$3,FALSE)="","",
                      VLOOKUP($Y156,Tableau2[[Sous catégorie culture de la garantie]:[garantie 7]],1+Z$3,FALSE)))</f>
        <v>Caution adaptée</v>
      </c>
      <c r="AA156" s="41" t="str">
        <f>IF(
                 ISNA(VLOOKUP($Y156,Tableau2[[Sous catégorie culture de la garantie]:[garantie 7]],1+AA$3,FALSE)),
                  "",
                 IF(VLOOKUP($Y156,Tableau2[[Sous catégorie culture de la garantie]:[garantie 7]],1+AA$3,FALSE)="","",
                      VLOOKUP($Y156,Tableau2[[Sous catégorie culture de la garantie]:[garantie 7]],1+AA$3,FALSE)))</f>
        <v>Nantissement de Comptes de Titres</v>
      </c>
      <c r="AB156" s="44" t="str">
        <f>IF(
                 ISNA(VLOOKUP($Y156,Tableau2[[Sous catégorie culture de la garantie]:[garantie 7]],1+AB$3,FALSE)),
                  "",
                 IF(VLOOKUP($Y156,Tableau2[[Sous catégorie culture de la garantie]:[garantie 7]],1+AB$3,FALSE)="","",
                      VLOOKUP($Y156,Tableau2[[Sous catégorie culture de la garantie]:[garantie 7]],1+AB$3,FALSE)))</f>
        <v>France Active</v>
      </c>
      <c r="AC156" s="41" t="str">
        <f>IF(
                 ISNA(VLOOKUP($Y156,Tableau2[[Sous catégorie culture de la garantie]:[garantie 7]],1+AC$3,FALSE)),
                  "",
                 IF(VLOOKUP($Y156,Tableau2[[Sous catégorie culture de la garantie]:[garantie 7]],1+AC$3,FALSE)="","",
                      VLOOKUP($Y156,Tableau2[[Sous catégorie culture de la garantie]:[garantie 7]],1+AC$3,FALSE)))</f>
        <v>BPI</v>
      </c>
      <c r="AD156" s="44" t="str">
        <f>IF(
                 ISNA(VLOOKUP($Y156,Tableau2[[Sous catégorie culture de la garantie]:[garantie 7]],1+AD$3,FALSE)),
                  "",
                 IF(VLOOKUP($Y156,Tableau2[[Sous catégorie culture de la garantie]:[garantie 7]],1+AD$3,FALSE)="","",
                      VLOOKUP($Y156,Tableau2[[Sous catégorie culture de la garantie]:[garantie 7]],1+AD$3,FALSE)))</f>
        <v>SIAGI</v>
      </c>
      <c r="AE156" s="41" t="str">
        <f>IF(
                 ISNA(VLOOKUP($Y156,Tableau2[[Sous catégorie culture de la garantie]:[garantie 7]],1+AE$3,FALSE)),
                  "",
                 IF(VLOOKUP($Y156,Tableau2[[Sous catégorie culture de la garantie]:[garantie 7]],1+AE$3,FALSE)="","",
                      VLOOKUP($Y156,Tableau2[[Sous catégorie culture de la garantie]:[garantie 7]],1+AE$3,FALSE)))</f>
        <v/>
      </c>
      <c r="AF156" s="41" t="str">
        <f>IF(
                 ISNA(VLOOKUP($Y156,Tableau2[[Sous catégorie culture de la garantie]:[garantie 7]],1+AF$3,FALSE)),
                  "",
                 IF(VLOOKUP($Y156,Tableau2[[Sous catégorie culture de la garantie]:[garantie 7]],1+AF$3,FALSE)="","",
                      VLOOKUP($Y156,Tableau2[[Sous catégorie culture de la garantie]:[garantie 7]],1+AF$3,FALSE)))</f>
        <v/>
      </c>
    </row>
    <row r="157" spans="1:32" ht="29.4" thickBot="1" x14ac:dyDescent="0.35">
      <c r="A157" s="14">
        <v>4</v>
      </c>
      <c r="B157" s="76" t="s">
        <v>102</v>
      </c>
      <c r="C157" s="52" t="str">
        <f>IF(ISNA(VLOOKUP(B157,Tableau3[],2,FALSE)),"X",VLOOKUP(B157,Tableau3[],2,FALSE))</f>
        <v>I</v>
      </c>
      <c r="D157" s="85" t="s">
        <v>46</v>
      </c>
      <c r="E157" s="63" t="str">
        <f>IF(ISNA(VLOOKUP(D157,Tableau3[],2,FALSE)),"X",VLOOKUP(D157,Tableau3[],2,FALSE))</f>
        <v>S</v>
      </c>
      <c r="F157" s="97" t="s">
        <v>47</v>
      </c>
      <c r="G157" s="16"/>
      <c r="H157" s="105" t="s">
        <v>30</v>
      </c>
      <c r="I157" s="16"/>
      <c r="J157" s="16"/>
      <c r="K157" s="114"/>
      <c r="L157" s="16"/>
      <c r="M157" s="123"/>
      <c r="N157" s="130"/>
      <c r="O157" s="141"/>
      <c r="P157" s="151"/>
      <c r="Q157" s="162">
        <v>8</v>
      </c>
      <c r="R157" s="174" t="s">
        <v>87</v>
      </c>
      <c r="S157" s="23"/>
      <c r="T157" s="191" t="s">
        <v>106</v>
      </c>
      <c r="U157" s="203"/>
      <c r="V157" t="str">
        <f>CONCATENATE(C157,E157,G157,I157,L157,S157)</f>
        <v>IS</v>
      </c>
      <c r="W157" t="str">
        <f t="shared" si="3"/>
        <v>IS</v>
      </c>
      <c r="X157" s="39" t="str">
        <f>IF(          ISNA(VLOOKUP(MID(W157,2,1),'Garanties par besoin'!$D$2:$F$18,2,FALSE)),
                           IF(ISNA(VLOOKUP(MID(W157,1,1),'Garanties par besoin'!$D$2:$F$18,2,FALSE)),
                            "",
                           VLOOKUP(MID(W157,1,1),'Garanties par besoin'!$D$2:$F$18,2,FALSE)),
                  VLOOKUP(MID(W157,2,1),'Garanties par besoin'!$D$2:$F$18,2,FALSE))</f>
        <v>Immatériel</v>
      </c>
      <c r="Y157" s="42" t="str">
        <f>IF(          ISNA(VLOOKUP(MID(W157,2,1),'Garanties par besoin'!$D$2:$F$18,3,FALSE)),
                           IF(ISNA(VLOOKUP(MID(W157,1,1),'Garanties par besoin'!$D$2:$F$18,3,FALSE)),
                            "",
                           VLOOKUP(MID(W157,1,1),'Garanties par besoin'!$D$2:$F$18,3,FALSE)),
                  VLOOKUP(MID(W157,2,1),'Garanties par besoin'!$D$2:$F$18,3,FALSE))</f>
        <v>Parts/Actions</v>
      </c>
      <c r="Z157" s="44" t="str">
        <f>IF(
                 ISNA(VLOOKUP($Y157,Tableau2[[Sous catégorie culture de la garantie]:[garantie 7]],1+Z$3,FALSE)),
                  "",
                 IF(VLOOKUP($Y157,Tableau2[[Sous catégorie culture de la garantie]:[garantie 7]],1+Z$3,FALSE)="","",
                      VLOOKUP($Y157,Tableau2[[Sous catégorie culture de la garantie]:[garantie 7]],1+Z$3,FALSE)))</f>
        <v>Caution adaptée</v>
      </c>
      <c r="AA157" s="41" t="str">
        <f>IF(
                 ISNA(VLOOKUP($Y157,Tableau2[[Sous catégorie culture de la garantie]:[garantie 7]],1+AA$3,FALSE)),
                  "",
                 IF(VLOOKUP($Y157,Tableau2[[Sous catégorie culture de la garantie]:[garantie 7]],1+AA$3,FALSE)="","",
                      VLOOKUP($Y157,Tableau2[[Sous catégorie culture de la garantie]:[garantie 7]],1+AA$3,FALSE)))</f>
        <v>Nantissement de Comptes de Titres</v>
      </c>
      <c r="AB157" s="44" t="str">
        <f>IF(
                 ISNA(VLOOKUP($Y157,Tableau2[[Sous catégorie culture de la garantie]:[garantie 7]],1+AB$3,FALSE)),
                  "",
                 IF(VLOOKUP($Y157,Tableau2[[Sous catégorie culture de la garantie]:[garantie 7]],1+AB$3,FALSE)="","",
                      VLOOKUP($Y157,Tableau2[[Sous catégorie culture de la garantie]:[garantie 7]],1+AB$3,FALSE)))</f>
        <v>France Active</v>
      </c>
      <c r="AC157" s="41" t="str">
        <f>IF(
                 ISNA(VLOOKUP($Y157,Tableau2[[Sous catégorie culture de la garantie]:[garantie 7]],1+AC$3,FALSE)),
                  "",
                 IF(VLOOKUP($Y157,Tableau2[[Sous catégorie culture de la garantie]:[garantie 7]],1+AC$3,FALSE)="","",
                      VLOOKUP($Y157,Tableau2[[Sous catégorie culture de la garantie]:[garantie 7]],1+AC$3,FALSE)))</f>
        <v>BPI</v>
      </c>
      <c r="AD157" s="44" t="str">
        <f>IF(
                 ISNA(VLOOKUP($Y157,Tableau2[[Sous catégorie culture de la garantie]:[garantie 7]],1+AD$3,FALSE)),
                  "",
                 IF(VLOOKUP($Y157,Tableau2[[Sous catégorie culture de la garantie]:[garantie 7]],1+AD$3,FALSE)="","",
                      VLOOKUP($Y157,Tableau2[[Sous catégorie culture de la garantie]:[garantie 7]],1+AD$3,FALSE)))</f>
        <v>SIAGI</v>
      </c>
      <c r="AE157" s="41" t="str">
        <f>IF(
                 ISNA(VLOOKUP($Y157,Tableau2[[Sous catégorie culture de la garantie]:[garantie 7]],1+AE$3,FALSE)),
                  "",
                 IF(VLOOKUP($Y157,Tableau2[[Sous catégorie culture de la garantie]:[garantie 7]],1+AE$3,FALSE)="","",
                      VLOOKUP($Y157,Tableau2[[Sous catégorie culture de la garantie]:[garantie 7]],1+AE$3,FALSE)))</f>
        <v/>
      </c>
      <c r="AF157" s="41" t="str">
        <f>IF(
                 ISNA(VLOOKUP($Y157,Tableau2[[Sous catégorie culture de la garantie]:[garantie 7]],1+AF$3,FALSE)),
                  "",
                 IF(VLOOKUP($Y157,Tableau2[[Sous catégorie culture de la garantie]:[garantie 7]],1+AF$3,FALSE)="","",
                      VLOOKUP($Y157,Tableau2[[Sous catégorie culture de la garantie]:[garantie 7]],1+AF$3,FALSE)))</f>
        <v/>
      </c>
    </row>
    <row r="158" spans="1:32" ht="29.4" thickBot="1" x14ac:dyDescent="0.35">
      <c r="A158" s="14">
        <v>4</v>
      </c>
      <c r="B158" s="76" t="s">
        <v>102</v>
      </c>
      <c r="C158" s="52" t="str">
        <f>IF(ISNA(VLOOKUP(B158,Tableau3[],2,FALSE)),"X",VLOOKUP(B158,Tableau3[],2,FALSE))</f>
        <v>I</v>
      </c>
      <c r="D158" s="85" t="s">
        <v>46</v>
      </c>
      <c r="E158" s="63" t="str">
        <f>IF(ISNA(VLOOKUP(D158,Tableau3[],2,FALSE)),"X",VLOOKUP(D158,Tableau3[],2,FALSE))</f>
        <v>S</v>
      </c>
      <c r="F158" s="97" t="s">
        <v>47</v>
      </c>
      <c r="G158" s="16"/>
      <c r="H158" s="105" t="s">
        <v>30</v>
      </c>
      <c r="I158" s="16"/>
      <c r="J158" s="16"/>
      <c r="K158" s="114"/>
      <c r="L158" s="16"/>
      <c r="M158" s="123"/>
      <c r="N158" s="130"/>
      <c r="O158" s="141"/>
      <c r="P158" s="151"/>
      <c r="Q158" s="162">
        <v>8</v>
      </c>
      <c r="R158" s="174" t="s">
        <v>88</v>
      </c>
      <c r="S158" s="23"/>
      <c r="T158" s="191" t="s">
        <v>107</v>
      </c>
      <c r="U158" s="203"/>
      <c r="V158" t="str">
        <f>CONCATENATE(C158,E158,G158,I158,L158,S158)</f>
        <v>IS</v>
      </c>
      <c r="W158" t="str">
        <f t="shared" si="3"/>
        <v>IS</v>
      </c>
      <c r="X158" s="39" t="str">
        <f>IF(          ISNA(VLOOKUP(MID(W158,2,1),'Garanties par besoin'!$D$2:$F$18,2,FALSE)),
                           IF(ISNA(VLOOKUP(MID(W158,1,1),'Garanties par besoin'!$D$2:$F$18,2,FALSE)),
                            "",
                           VLOOKUP(MID(W158,1,1),'Garanties par besoin'!$D$2:$F$18,2,FALSE)),
                  VLOOKUP(MID(W158,2,1),'Garanties par besoin'!$D$2:$F$18,2,FALSE))</f>
        <v>Immatériel</v>
      </c>
      <c r="Y158" s="42" t="str">
        <f>IF(          ISNA(VLOOKUP(MID(W158,2,1),'Garanties par besoin'!$D$2:$F$18,3,FALSE)),
                           IF(ISNA(VLOOKUP(MID(W158,1,1),'Garanties par besoin'!$D$2:$F$18,3,FALSE)),
                            "",
                           VLOOKUP(MID(W158,1,1),'Garanties par besoin'!$D$2:$F$18,3,FALSE)),
                  VLOOKUP(MID(W158,2,1),'Garanties par besoin'!$D$2:$F$18,3,FALSE))</f>
        <v>Parts/Actions</v>
      </c>
      <c r="Z158" s="44" t="str">
        <f>IF(
                 ISNA(VLOOKUP($Y158,Tableau2[[Sous catégorie culture de la garantie]:[garantie 7]],1+Z$3,FALSE)),
                  "",
                 IF(VLOOKUP($Y158,Tableau2[[Sous catégorie culture de la garantie]:[garantie 7]],1+Z$3,FALSE)="","",
                      VLOOKUP($Y158,Tableau2[[Sous catégorie culture de la garantie]:[garantie 7]],1+Z$3,FALSE)))</f>
        <v>Caution adaptée</v>
      </c>
      <c r="AA158" s="41" t="str">
        <f>IF(
                 ISNA(VLOOKUP($Y158,Tableau2[[Sous catégorie culture de la garantie]:[garantie 7]],1+AA$3,FALSE)),
                  "",
                 IF(VLOOKUP($Y158,Tableau2[[Sous catégorie culture de la garantie]:[garantie 7]],1+AA$3,FALSE)="","",
                      VLOOKUP($Y158,Tableau2[[Sous catégorie culture de la garantie]:[garantie 7]],1+AA$3,FALSE)))</f>
        <v>Nantissement de Comptes de Titres</v>
      </c>
      <c r="AB158" s="44" t="str">
        <f>IF(
                 ISNA(VLOOKUP($Y158,Tableau2[[Sous catégorie culture de la garantie]:[garantie 7]],1+AB$3,FALSE)),
                  "",
                 IF(VLOOKUP($Y158,Tableau2[[Sous catégorie culture de la garantie]:[garantie 7]],1+AB$3,FALSE)="","",
                      VLOOKUP($Y158,Tableau2[[Sous catégorie culture de la garantie]:[garantie 7]],1+AB$3,FALSE)))</f>
        <v>France Active</v>
      </c>
      <c r="AC158" s="41" t="str">
        <f>IF(
                 ISNA(VLOOKUP($Y158,Tableau2[[Sous catégorie culture de la garantie]:[garantie 7]],1+AC$3,FALSE)),
                  "",
                 IF(VLOOKUP($Y158,Tableau2[[Sous catégorie culture de la garantie]:[garantie 7]],1+AC$3,FALSE)="","",
                      VLOOKUP($Y158,Tableau2[[Sous catégorie culture de la garantie]:[garantie 7]],1+AC$3,FALSE)))</f>
        <v>BPI</v>
      </c>
      <c r="AD158" s="44" t="str">
        <f>IF(
                 ISNA(VLOOKUP($Y158,Tableau2[[Sous catégorie culture de la garantie]:[garantie 7]],1+AD$3,FALSE)),
                  "",
                 IF(VLOOKUP($Y158,Tableau2[[Sous catégorie culture de la garantie]:[garantie 7]],1+AD$3,FALSE)="","",
                      VLOOKUP($Y158,Tableau2[[Sous catégorie culture de la garantie]:[garantie 7]],1+AD$3,FALSE)))</f>
        <v>SIAGI</v>
      </c>
      <c r="AE158" s="41" t="str">
        <f>IF(
                 ISNA(VLOOKUP($Y158,Tableau2[[Sous catégorie culture de la garantie]:[garantie 7]],1+AE$3,FALSE)),
                  "",
                 IF(VLOOKUP($Y158,Tableau2[[Sous catégorie culture de la garantie]:[garantie 7]],1+AE$3,FALSE)="","",
                      VLOOKUP($Y158,Tableau2[[Sous catégorie culture de la garantie]:[garantie 7]],1+AE$3,FALSE)))</f>
        <v/>
      </c>
      <c r="AF158" s="41" t="str">
        <f>IF(
                 ISNA(VLOOKUP($Y158,Tableau2[[Sous catégorie culture de la garantie]:[garantie 7]],1+AF$3,FALSE)),
                  "",
                 IF(VLOOKUP($Y158,Tableau2[[Sous catégorie culture de la garantie]:[garantie 7]],1+AF$3,FALSE)="","",
                      VLOOKUP($Y158,Tableau2[[Sous catégorie culture de la garantie]:[garantie 7]],1+AF$3,FALSE)))</f>
        <v/>
      </c>
    </row>
    <row r="159" spans="1:32" ht="29.4" thickBot="1" x14ac:dyDescent="0.35">
      <c r="A159" s="14">
        <v>4</v>
      </c>
      <c r="B159" s="76" t="s">
        <v>102</v>
      </c>
      <c r="C159" s="52" t="str">
        <f>IF(ISNA(VLOOKUP(B159,Tableau3[],2,FALSE)),"X",VLOOKUP(B159,Tableau3[],2,FALSE))</f>
        <v>I</v>
      </c>
      <c r="D159" s="85" t="s">
        <v>46</v>
      </c>
      <c r="E159" s="63" t="str">
        <f>IF(ISNA(VLOOKUP(D159,Tableau3[],2,FALSE)),"X",VLOOKUP(D159,Tableau3[],2,FALSE))</f>
        <v>S</v>
      </c>
      <c r="F159" s="97" t="s">
        <v>47</v>
      </c>
      <c r="G159" s="16"/>
      <c r="H159" s="105" t="s">
        <v>30</v>
      </c>
      <c r="I159" s="16"/>
      <c r="J159" s="16"/>
      <c r="K159" s="114"/>
      <c r="L159" s="16"/>
      <c r="M159" s="123"/>
      <c r="N159" s="130"/>
      <c r="O159" s="141"/>
      <c r="P159" s="151"/>
      <c r="Q159" s="162">
        <v>8</v>
      </c>
      <c r="R159" s="174" t="s">
        <v>89</v>
      </c>
      <c r="S159" s="23"/>
      <c r="T159" s="191" t="s">
        <v>108</v>
      </c>
      <c r="U159" s="203"/>
      <c r="V159" t="str">
        <f>CONCATENATE(C159,E159,G159,I159,L159,S159)</f>
        <v>IS</v>
      </c>
      <c r="W159" t="str">
        <f t="shared" si="3"/>
        <v>IS</v>
      </c>
      <c r="X159" s="39" t="str">
        <f>IF(          ISNA(VLOOKUP(MID(W159,2,1),'Garanties par besoin'!$D$2:$F$18,2,FALSE)),
                           IF(ISNA(VLOOKUP(MID(W159,1,1),'Garanties par besoin'!$D$2:$F$18,2,FALSE)),
                            "",
                           VLOOKUP(MID(W159,1,1),'Garanties par besoin'!$D$2:$F$18,2,FALSE)),
                  VLOOKUP(MID(W159,2,1),'Garanties par besoin'!$D$2:$F$18,2,FALSE))</f>
        <v>Immatériel</v>
      </c>
      <c r="Y159" s="42" t="str">
        <f>IF(          ISNA(VLOOKUP(MID(W159,2,1),'Garanties par besoin'!$D$2:$F$18,3,FALSE)),
                           IF(ISNA(VLOOKUP(MID(W159,1,1),'Garanties par besoin'!$D$2:$F$18,3,FALSE)),
                            "",
                           VLOOKUP(MID(W159,1,1),'Garanties par besoin'!$D$2:$F$18,3,FALSE)),
                  VLOOKUP(MID(W159,2,1),'Garanties par besoin'!$D$2:$F$18,3,FALSE))</f>
        <v>Parts/Actions</v>
      </c>
      <c r="Z159" s="44" t="str">
        <f>IF(
                 ISNA(VLOOKUP($Y159,Tableau2[[Sous catégorie culture de la garantie]:[garantie 7]],1+Z$3,FALSE)),
                  "",
                 IF(VLOOKUP($Y159,Tableau2[[Sous catégorie culture de la garantie]:[garantie 7]],1+Z$3,FALSE)="","",
                      VLOOKUP($Y159,Tableau2[[Sous catégorie culture de la garantie]:[garantie 7]],1+Z$3,FALSE)))</f>
        <v>Caution adaptée</v>
      </c>
      <c r="AA159" s="41" t="str">
        <f>IF(
                 ISNA(VLOOKUP($Y159,Tableau2[[Sous catégorie culture de la garantie]:[garantie 7]],1+AA$3,FALSE)),
                  "",
                 IF(VLOOKUP($Y159,Tableau2[[Sous catégorie culture de la garantie]:[garantie 7]],1+AA$3,FALSE)="","",
                      VLOOKUP($Y159,Tableau2[[Sous catégorie culture de la garantie]:[garantie 7]],1+AA$3,FALSE)))</f>
        <v>Nantissement de Comptes de Titres</v>
      </c>
      <c r="AB159" s="44" t="str">
        <f>IF(
                 ISNA(VLOOKUP($Y159,Tableau2[[Sous catégorie culture de la garantie]:[garantie 7]],1+AB$3,FALSE)),
                  "",
                 IF(VLOOKUP($Y159,Tableau2[[Sous catégorie culture de la garantie]:[garantie 7]],1+AB$3,FALSE)="","",
                      VLOOKUP($Y159,Tableau2[[Sous catégorie culture de la garantie]:[garantie 7]],1+AB$3,FALSE)))</f>
        <v>France Active</v>
      </c>
      <c r="AC159" s="41" t="str">
        <f>IF(
                 ISNA(VLOOKUP($Y159,Tableau2[[Sous catégorie culture de la garantie]:[garantie 7]],1+AC$3,FALSE)),
                  "",
                 IF(VLOOKUP($Y159,Tableau2[[Sous catégorie culture de la garantie]:[garantie 7]],1+AC$3,FALSE)="","",
                      VLOOKUP($Y159,Tableau2[[Sous catégorie culture de la garantie]:[garantie 7]],1+AC$3,FALSE)))</f>
        <v>BPI</v>
      </c>
      <c r="AD159" s="44" t="str">
        <f>IF(
                 ISNA(VLOOKUP($Y159,Tableau2[[Sous catégorie culture de la garantie]:[garantie 7]],1+AD$3,FALSE)),
                  "",
                 IF(VLOOKUP($Y159,Tableau2[[Sous catégorie culture de la garantie]:[garantie 7]],1+AD$3,FALSE)="","",
                      VLOOKUP($Y159,Tableau2[[Sous catégorie culture de la garantie]:[garantie 7]],1+AD$3,FALSE)))</f>
        <v>SIAGI</v>
      </c>
      <c r="AE159" s="41" t="str">
        <f>IF(
                 ISNA(VLOOKUP($Y159,Tableau2[[Sous catégorie culture de la garantie]:[garantie 7]],1+AE$3,FALSE)),
                  "",
                 IF(VLOOKUP($Y159,Tableau2[[Sous catégorie culture de la garantie]:[garantie 7]],1+AE$3,FALSE)="","",
                      VLOOKUP($Y159,Tableau2[[Sous catégorie culture de la garantie]:[garantie 7]],1+AE$3,FALSE)))</f>
        <v/>
      </c>
      <c r="AF159" s="41" t="str">
        <f>IF(
                 ISNA(VLOOKUP($Y159,Tableau2[[Sous catégorie culture de la garantie]:[garantie 7]],1+AF$3,FALSE)),
                  "",
                 IF(VLOOKUP($Y159,Tableau2[[Sous catégorie culture de la garantie]:[garantie 7]],1+AF$3,FALSE)="","",
                      VLOOKUP($Y159,Tableau2[[Sous catégorie culture de la garantie]:[garantie 7]],1+AF$3,FALSE)))</f>
        <v/>
      </c>
    </row>
    <row r="160" spans="1:32" ht="29.4" thickBot="1" x14ac:dyDescent="0.35">
      <c r="A160" s="14">
        <v>4</v>
      </c>
      <c r="B160" s="76" t="s">
        <v>102</v>
      </c>
      <c r="C160" s="52" t="str">
        <f>IF(ISNA(VLOOKUP(B160,Tableau3[],2,FALSE)),"X",VLOOKUP(B160,Tableau3[],2,FALSE))</f>
        <v>I</v>
      </c>
      <c r="D160" s="85" t="s">
        <v>46</v>
      </c>
      <c r="E160" s="63" t="str">
        <f>IF(ISNA(VLOOKUP(D160,Tableau3[],2,FALSE)),"X",VLOOKUP(D160,Tableau3[],2,FALSE))</f>
        <v>S</v>
      </c>
      <c r="F160" s="97" t="s">
        <v>47</v>
      </c>
      <c r="G160" s="16"/>
      <c r="H160" s="105" t="s">
        <v>30</v>
      </c>
      <c r="I160" s="16"/>
      <c r="J160" s="16"/>
      <c r="K160" s="114"/>
      <c r="L160" s="16"/>
      <c r="M160" s="123"/>
      <c r="N160" s="130"/>
      <c r="O160" s="141"/>
      <c r="P160" s="151"/>
      <c r="Q160" s="162">
        <v>8</v>
      </c>
      <c r="R160" s="174" t="s">
        <v>90</v>
      </c>
      <c r="S160" s="23"/>
      <c r="T160" s="191" t="s">
        <v>109</v>
      </c>
      <c r="U160" s="203"/>
      <c r="V160" t="str">
        <f>CONCATENATE(C160,E160,G160,I160,L160,S160)</f>
        <v>IS</v>
      </c>
      <c r="W160" t="str">
        <f t="shared" si="3"/>
        <v>IS</v>
      </c>
      <c r="X160" s="39" t="str">
        <f>IF(          ISNA(VLOOKUP(MID(W160,2,1),'Garanties par besoin'!$D$2:$F$18,2,FALSE)),
                           IF(ISNA(VLOOKUP(MID(W160,1,1),'Garanties par besoin'!$D$2:$F$18,2,FALSE)),
                            "",
                           VLOOKUP(MID(W160,1,1),'Garanties par besoin'!$D$2:$F$18,2,FALSE)),
                  VLOOKUP(MID(W160,2,1),'Garanties par besoin'!$D$2:$F$18,2,FALSE))</f>
        <v>Immatériel</v>
      </c>
      <c r="Y160" s="42" t="str">
        <f>IF(          ISNA(VLOOKUP(MID(W160,2,1),'Garanties par besoin'!$D$2:$F$18,3,FALSE)),
                           IF(ISNA(VLOOKUP(MID(W160,1,1),'Garanties par besoin'!$D$2:$F$18,3,FALSE)),
                            "",
                           VLOOKUP(MID(W160,1,1),'Garanties par besoin'!$D$2:$F$18,3,FALSE)),
                  VLOOKUP(MID(W160,2,1),'Garanties par besoin'!$D$2:$F$18,3,FALSE))</f>
        <v>Parts/Actions</v>
      </c>
      <c r="Z160" s="44" t="str">
        <f>IF(
                 ISNA(VLOOKUP($Y160,Tableau2[[Sous catégorie culture de la garantie]:[garantie 7]],1+Z$3,FALSE)),
                  "",
                 IF(VLOOKUP($Y160,Tableau2[[Sous catégorie culture de la garantie]:[garantie 7]],1+Z$3,FALSE)="","",
                      VLOOKUP($Y160,Tableau2[[Sous catégorie culture de la garantie]:[garantie 7]],1+Z$3,FALSE)))</f>
        <v>Caution adaptée</v>
      </c>
      <c r="AA160" s="41" t="str">
        <f>IF(
                 ISNA(VLOOKUP($Y160,Tableau2[[Sous catégorie culture de la garantie]:[garantie 7]],1+AA$3,FALSE)),
                  "",
                 IF(VLOOKUP($Y160,Tableau2[[Sous catégorie culture de la garantie]:[garantie 7]],1+AA$3,FALSE)="","",
                      VLOOKUP($Y160,Tableau2[[Sous catégorie culture de la garantie]:[garantie 7]],1+AA$3,FALSE)))</f>
        <v>Nantissement de Comptes de Titres</v>
      </c>
      <c r="AB160" s="44" t="str">
        <f>IF(
                 ISNA(VLOOKUP($Y160,Tableau2[[Sous catégorie culture de la garantie]:[garantie 7]],1+AB$3,FALSE)),
                  "",
                 IF(VLOOKUP($Y160,Tableau2[[Sous catégorie culture de la garantie]:[garantie 7]],1+AB$3,FALSE)="","",
                      VLOOKUP($Y160,Tableau2[[Sous catégorie culture de la garantie]:[garantie 7]],1+AB$3,FALSE)))</f>
        <v>France Active</v>
      </c>
      <c r="AC160" s="41" t="str">
        <f>IF(
                 ISNA(VLOOKUP($Y160,Tableau2[[Sous catégorie culture de la garantie]:[garantie 7]],1+AC$3,FALSE)),
                  "",
                 IF(VLOOKUP($Y160,Tableau2[[Sous catégorie culture de la garantie]:[garantie 7]],1+AC$3,FALSE)="","",
                      VLOOKUP($Y160,Tableau2[[Sous catégorie culture de la garantie]:[garantie 7]],1+AC$3,FALSE)))</f>
        <v>BPI</v>
      </c>
      <c r="AD160" s="44" t="str">
        <f>IF(
                 ISNA(VLOOKUP($Y160,Tableau2[[Sous catégorie culture de la garantie]:[garantie 7]],1+AD$3,FALSE)),
                  "",
                 IF(VLOOKUP($Y160,Tableau2[[Sous catégorie culture de la garantie]:[garantie 7]],1+AD$3,FALSE)="","",
                      VLOOKUP($Y160,Tableau2[[Sous catégorie culture de la garantie]:[garantie 7]],1+AD$3,FALSE)))</f>
        <v>SIAGI</v>
      </c>
      <c r="AE160" s="41" t="str">
        <f>IF(
                 ISNA(VLOOKUP($Y160,Tableau2[[Sous catégorie culture de la garantie]:[garantie 7]],1+AE$3,FALSE)),
                  "",
                 IF(VLOOKUP($Y160,Tableau2[[Sous catégorie culture de la garantie]:[garantie 7]],1+AE$3,FALSE)="","",
                      VLOOKUP($Y160,Tableau2[[Sous catégorie culture de la garantie]:[garantie 7]],1+AE$3,FALSE)))</f>
        <v/>
      </c>
      <c r="AF160" s="41" t="str">
        <f>IF(
                 ISNA(VLOOKUP($Y160,Tableau2[[Sous catégorie culture de la garantie]:[garantie 7]],1+AF$3,FALSE)),
                  "",
                 IF(VLOOKUP($Y160,Tableau2[[Sous catégorie culture de la garantie]:[garantie 7]],1+AF$3,FALSE)="","",
                      VLOOKUP($Y160,Tableau2[[Sous catégorie culture de la garantie]:[garantie 7]],1+AF$3,FALSE)))</f>
        <v/>
      </c>
    </row>
    <row r="161" spans="1:32" ht="29.4" thickBot="1" x14ac:dyDescent="0.35">
      <c r="A161" s="14">
        <v>4</v>
      </c>
      <c r="B161" s="76" t="s">
        <v>102</v>
      </c>
      <c r="C161" s="52" t="str">
        <f>IF(ISNA(VLOOKUP(B161,Tableau3[],2,FALSE)),"X",VLOOKUP(B161,Tableau3[],2,FALSE))</f>
        <v>I</v>
      </c>
      <c r="D161" s="85" t="s">
        <v>46</v>
      </c>
      <c r="E161" s="63" t="str">
        <f>IF(ISNA(VLOOKUP(D161,Tableau3[],2,FALSE)),"X",VLOOKUP(D161,Tableau3[],2,FALSE))</f>
        <v>S</v>
      </c>
      <c r="F161" s="97" t="s">
        <v>47</v>
      </c>
      <c r="G161" s="16"/>
      <c r="H161" s="105" t="s">
        <v>30</v>
      </c>
      <c r="I161" s="16"/>
      <c r="J161" s="16"/>
      <c r="K161" s="114"/>
      <c r="L161" s="16"/>
      <c r="M161" s="123"/>
      <c r="N161" s="130"/>
      <c r="O161" s="141"/>
      <c r="P161" s="151"/>
      <c r="Q161" s="162">
        <v>8</v>
      </c>
      <c r="R161" s="174" t="s">
        <v>91</v>
      </c>
      <c r="S161" s="23"/>
      <c r="T161" s="191" t="s">
        <v>110</v>
      </c>
      <c r="U161" s="203"/>
      <c r="V161" t="str">
        <f>CONCATENATE(C161,E161,G161,I161,L161,S161)</f>
        <v>IS</v>
      </c>
      <c r="W161" t="str">
        <f t="shared" si="3"/>
        <v>IS</v>
      </c>
      <c r="X161" s="39" t="str">
        <f>IF(          ISNA(VLOOKUP(MID(W161,2,1),'Garanties par besoin'!$D$2:$F$18,2,FALSE)),
                           IF(ISNA(VLOOKUP(MID(W161,1,1),'Garanties par besoin'!$D$2:$F$18,2,FALSE)),
                            "",
                           VLOOKUP(MID(W161,1,1),'Garanties par besoin'!$D$2:$F$18,2,FALSE)),
                  VLOOKUP(MID(W161,2,1),'Garanties par besoin'!$D$2:$F$18,2,FALSE))</f>
        <v>Immatériel</v>
      </c>
      <c r="Y161" s="42" t="str">
        <f>IF(          ISNA(VLOOKUP(MID(W161,2,1),'Garanties par besoin'!$D$2:$F$18,3,FALSE)),
                           IF(ISNA(VLOOKUP(MID(W161,1,1),'Garanties par besoin'!$D$2:$F$18,3,FALSE)),
                            "",
                           VLOOKUP(MID(W161,1,1),'Garanties par besoin'!$D$2:$F$18,3,FALSE)),
                  VLOOKUP(MID(W161,2,1),'Garanties par besoin'!$D$2:$F$18,3,FALSE))</f>
        <v>Parts/Actions</v>
      </c>
      <c r="Z161" s="44" t="str">
        <f>IF(
                 ISNA(VLOOKUP($Y161,Tableau2[[Sous catégorie culture de la garantie]:[garantie 7]],1+Z$3,FALSE)),
                  "",
                 IF(VLOOKUP($Y161,Tableau2[[Sous catégorie culture de la garantie]:[garantie 7]],1+Z$3,FALSE)="","",
                      VLOOKUP($Y161,Tableau2[[Sous catégorie culture de la garantie]:[garantie 7]],1+Z$3,FALSE)))</f>
        <v>Caution adaptée</v>
      </c>
      <c r="AA161" s="41" t="str">
        <f>IF(
                 ISNA(VLOOKUP($Y161,Tableau2[[Sous catégorie culture de la garantie]:[garantie 7]],1+AA$3,FALSE)),
                  "",
                 IF(VLOOKUP($Y161,Tableau2[[Sous catégorie culture de la garantie]:[garantie 7]],1+AA$3,FALSE)="","",
                      VLOOKUP($Y161,Tableau2[[Sous catégorie culture de la garantie]:[garantie 7]],1+AA$3,FALSE)))</f>
        <v>Nantissement de Comptes de Titres</v>
      </c>
      <c r="AB161" s="44" t="str">
        <f>IF(
                 ISNA(VLOOKUP($Y161,Tableau2[[Sous catégorie culture de la garantie]:[garantie 7]],1+AB$3,FALSE)),
                  "",
                 IF(VLOOKUP($Y161,Tableau2[[Sous catégorie culture de la garantie]:[garantie 7]],1+AB$3,FALSE)="","",
                      VLOOKUP($Y161,Tableau2[[Sous catégorie culture de la garantie]:[garantie 7]],1+AB$3,FALSE)))</f>
        <v>France Active</v>
      </c>
      <c r="AC161" s="41" t="str">
        <f>IF(
                 ISNA(VLOOKUP($Y161,Tableau2[[Sous catégorie culture de la garantie]:[garantie 7]],1+AC$3,FALSE)),
                  "",
                 IF(VLOOKUP($Y161,Tableau2[[Sous catégorie culture de la garantie]:[garantie 7]],1+AC$3,FALSE)="","",
                      VLOOKUP($Y161,Tableau2[[Sous catégorie culture de la garantie]:[garantie 7]],1+AC$3,FALSE)))</f>
        <v>BPI</v>
      </c>
      <c r="AD161" s="44" t="str">
        <f>IF(
                 ISNA(VLOOKUP($Y161,Tableau2[[Sous catégorie culture de la garantie]:[garantie 7]],1+AD$3,FALSE)),
                  "",
                 IF(VLOOKUP($Y161,Tableau2[[Sous catégorie culture de la garantie]:[garantie 7]],1+AD$3,FALSE)="","",
                      VLOOKUP($Y161,Tableau2[[Sous catégorie culture de la garantie]:[garantie 7]],1+AD$3,FALSE)))</f>
        <v>SIAGI</v>
      </c>
      <c r="AE161" s="41" t="str">
        <f>IF(
                 ISNA(VLOOKUP($Y161,Tableau2[[Sous catégorie culture de la garantie]:[garantie 7]],1+AE$3,FALSE)),
                  "",
                 IF(VLOOKUP($Y161,Tableau2[[Sous catégorie culture de la garantie]:[garantie 7]],1+AE$3,FALSE)="","",
                      VLOOKUP($Y161,Tableau2[[Sous catégorie culture de la garantie]:[garantie 7]],1+AE$3,FALSE)))</f>
        <v/>
      </c>
      <c r="AF161" s="41" t="str">
        <f>IF(
                 ISNA(VLOOKUP($Y161,Tableau2[[Sous catégorie culture de la garantie]:[garantie 7]],1+AF$3,FALSE)),
                  "",
                 IF(VLOOKUP($Y161,Tableau2[[Sous catégorie culture de la garantie]:[garantie 7]],1+AF$3,FALSE)="","",
                      VLOOKUP($Y161,Tableau2[[Sous catégorie culture de la garantie]:[garantie 7]],1+AF$3,FALSE)))</f>
        <v/>
      </c>
    </row>
    <row r="162" spans="1:32" ht="29.4" thickBot="1" x14ac:dyDescent="0.35">
      <c r="A162" s="14">
        <v>4</v>
      </c>
      <c r="B162" s="76" t="s">
        <v>102</v>
      </c>
      <c r="C162" s="52" t="str">
        <f>IF(ISNA(VLOOKUP(B162,Tableau3[],2,FALSE)),"X",VLOOKUP(B162,Tableau3[],2,FALSE))</f>
        <v>I</v>
      </c>
      <c r="D162" s="85" t="s">
        <v>46</v>
      </c>
      <c r="E162" s="63" t="str">
        <f>IF(ISNA(VLOOKUP(D162,Tableau3[],2,FALSE)),"X",VLOOKUP(D162,Tableau3[],2,FALSE))</f>
        <v>S</v>
      </c>
      <c r="F162" s="97" t="s">
        <v>47</v>
      </c>
      <c r="G162" s="16"/>
      <c r="H162" s="105" t="s">
        <v>30</v>
      </c>
      <c r="I162" s="16"/>
      <c r="J162" s="16"/>
      <c r="K162" s="114"/>
      <c r="L162" s="16"/>
      <c r="M162" s="123"/>
      <c r="N162" s="130"/>
      <c r="O162" s="141"/>
      <c r="P162" s="151"/>
      <c r="Q162" s="162">
        <v>8</v>
      </c>
      <c r="R162" s="171" t="s">
        <v>105</v>
      </c>
      <c r="S162" s="17"/>
      <c r="T162" s="191" t="s">
        <v>111</v>
      </c>
      <c r="U162" s="203"/>
      <c r="V162" t="str">
        <f>CONCATENATE(C162,E162,G162,I162,L162,S162)</f>
        <v>IS</v>
      </c>
      <c r="W162" t="str">
        <f t="shared" si="3"/>
        <v>IS</v>
      </c>
      <c r="X162" s="39" t="str">
        <f>IF(          ISNA(VLOOKUP(MID(W162,2,1),'Garanties par besoin'!$D$2:$F$18,2,FALSE)),
                           IF(ISNA(VLOOKUP(MID(W162,1,1),'Garanties par besoin'!$D$2:$F$18,2,FALSE)),
                            "",
                           VLOOKUP(MID(W162,1,1),'Garanties par besoin'!$D$2:$F$18,2,FALSE)),
                  VLOOKUP(MID(W162,2,1),'Garanties par besoin'!$D$2:$F$18,2,FALSE))</f>
        <v>Immatériel</v>
      </c>
      <c r="Y162" s="42" t="str">
        <f>IF(          ISNA(VLOOKUP(MID(W162,2,1),'Garanties par besoin'!$D$2:$F$18,3,FALSE)),
                           IF(ISNA(VLOOKUP(MID(W162,1,1),'Garanties par besoin'!$D$2:$F$18,3,FALSE)),
                            "",
                           VLOOKUP(MID(W162,1,1),'Garanties par besoin'!$D$2:$F$18,3,FALSE)),
                  VLOOKUP(MID(W162,2,1),'Garanties par besoin'!$D$2:$F$18,3,FALSE))</f>
        <v>Parts/Actions</v>
      </c>
      <c r="Z162" s="44" t="str">
        <f>IF(
                 ISNA(VLOOKUP($Y162,Tableau2[[Sous catégorie culture de la garantie]:[garantie 7]],1+Z$3,FALSE)),
                  "",
                 IF(VLOOKUP($Y162,Tableau2[[Sous catégorie culture de la garantie]:[garantie 7]],1+Z$3,FALSE)="","",
                      VLOOKUP($Y162,Tableau2[[Sous catégorie culture de la garantie]:[garantie 7]],1+Z$3,FALSE)))</f>
        <v>Caution adaptée</v>
      </c>
      <c r="AA162" s="41" t="str">
        <f>IF(
                 ISNA(VLOOKUP($Y162,Tableau2[[Sous catégorie culture de la garantie]:[garantie 7]],1+AA$3,FALSE)),
                  "",
                 IF(VLOOKUP($Y162,Tableau2[[Sous catégorie culture de la garantie]:[garantie 7]],1+AA$3,FALSE)="","",
                      VLOOKUP($Y162,Tableau2[[Sous catégorie culture de la garantie]:[garantie 7]],1+AA$3,FALSE)))</f>
        <v>Nantissement de Comptes de Titres</v>
      </c>
      <c r="AB162" s="44" t="str">
        <f>IF(
                 ISNA(VLOOKUP($Y162,Tableau2[[Sous catégorie culture de la garantie]:[garantie 7]],1+AB$3,FALSE)),
                  "",
                 IF(VLOOKUP($Y162,Tableau2[[Sous catégorie culture de la garantie]:[garantie 7]],1+AB$3,FALSE)="","",
                      VLOOKUP($Y162,Tableau2[[Sous catégorie culture de la garantie]:[garantie 7]],1+AB$3,FALSE)))</f>
        <v>France Active</v>
      </c>
      <c r="AC162" s="41" t="str">
        <f>IF(
                 ISNA(VLOOKUP($Y162,Tableau2[[Sous catégorie culture de la garantie]:[garantie 7]],1+AC$3,FALSE)),
                  "",
                 IF(VLOOKUP($Y162,Tableau2[[Sous catégorie culture de la garantie]:[garantie 7]],1+AC$3,FALSE)="","",
                      VLOOKUP($Y162,Tableau2[[Sous catégorie culture de la garantie]:[garantie 7]],1+AC$3,FALSE)))</f>
        <v>BPI</v>
      </c>
      <c r="AD162" s="44" t="str">
        <f>IF(
                 ISNA(VLOOKUP($Y162,Tableau2[[Sous catégorie culture de la garantie]:[garantie 7]],1+AD$3,FALSE)),
                  "",
                 IF(VLOOKUP($Y162,Tableau2[[Sous catégorie culture de la garantie]:[garantie 7]],1+AD$3,FALSE)="","",
                      VLOOKUP($Y162,Tableau2[[Sous catégorie culture de la garantie]:[garantie 7]],1+AD$3,FALSE)))</f>
        <v>SIAGI</v>
      </c>
      <c r="AE162" s="41" t="str">
        <f>IF(
                 ISNA(VLOOKUP($Y162,Tableau2[[Sous catégorie culture de la garantie]:[garantie 7]],1+AE$3,FALSE)),
                  "",
                 IF(VLOOKUP($Y162,Tableau2[[Sous catégorie culture de la garantie]:[garantie 7]],1+AE$3,FALSE)="","",
                      VLOOKUP($Y162,Tableau2[[Sous catégorie culture de la garantie]:[garantie 7]],1+AE$3,FALSE)))</f>
        <v/>
      </c>
      <c r="AF162" s="41" t="str">
        <f>IF(
                 ISNA(VLOOKUP($Y162,Tableau2[[Sous catégorie culture de la garantie]:[garantie 7]],1+AF$3,FALSE)),
                  "",
                 IF(VLOOKUP($Y162,Tableau2[[Sous catégorie culture de la garantie]:[garantie 7]],1+AF$3,FALSE)="","",
                      VLOOKUP($Y162,Tableau2[[Sous catégorie culture de la garantie]:[garantie 7]],1+AF$3,FALSE)))</f>
        <v/>
      </c>
    </row>
    <row r="163" spans="1:32" ht="29.4" thickBot="1" x14ac:dyDescent="0.35">
      <c r="A163" s="14">
        <v>4</v>
      </c>
      <c r="B163" s="76" t="s">
        <v>102</v>
      </c>
      <c r="C163" s="52" t="str">
        <f>IF(ISNA(VLOOKUP(B163,Tableau3[],2,FALSE)),"X",VLOOKUP(B163,Tableau3[],2,FALSE))</f>
        <v>I</v>
      </c>
      <c r="D163" s="85" t="s">
        <v>46</v>
      </c>
      <c r="E163" s="63" t="str">
        <f>IF(ISNA(VLOOKUP(D163,Tableau3[],2,FALSE)),"X",VLOOKUP(D163,Tableau3[],2,FALSE))</f>
        <v>S</v>
      </c>
      <c r="F163" s="97" t="s">
        <v>47</v>
      </c>
      <c r="G163" s="16"/>
      <c r="H163" s="105" t="s">
        <v>30</v>
      </c>
      <c r="I163" s="16"/>
      <c r="J163" s="16"/>
      <c r="K163" s="114"/>
      <c r="L163" s="16"/>
      <c r="M163" s="123"/>
      <c r="N163" s="130"/>
      <c r="O163" s="141"/>
      <c r="P163" s="151"/>
      <c r="Q163" s="162">
        <v>8</v>
      </c>
      <c r="R163" s="171" t="s">
        <v>98</v>
      </c>
      <c r="S163" s="17"/>
      <c r="T163" s="191" t="s">
        <v>112</v>
      </c>
      <c r="U163" s="203"/>
      <c r="V163" t="str">
        <f>CONCATENATE(C163,E163,G163,I163,L163,S163)</f>
        <v>IS</v>
      </c>
      <c r="W163" t="str">
        <f t="shared" si="3"/>
        <v>IS</v>
      </c>
      <c r="X163" s="39" t="str">
        <f>IF(          ISNA(VLOOKUP(MID(W163,2,1),'Garanties par besoin'!$D$2:$F$18,2,FALSE)),
                           IF(ISNA(VLOOKUP(MID(W163,1,1),'Garanties par besoin'!$D$2:$F$18,2,FALSE)),
                            "",
                           VLOOKUP(MID(W163,1,1),'Garanties par besoin'!$D$2:$F$18,2,FALSE)),
                  VLOOKUP(MID(W163,2,1),'Garanties par besoin'!$D$2:$F$18,2,FALSE))</f>
        <v>Immatériel</v>
      </c>
      <c r="Y163" s="42" t="str">
        <f>IF(          ISNA(VLOOKUP(MID(W163,2,1),'Garanties par besoin'!$D$2:$F$18,3,FALSE)),
                           IF(ISNA(VLOOKUP(MID(W163,1,1),'Garanties par besoin'!$D$2:$F$18,3,FALSE)),
                            "",
                           VLOOKUP(MID(W163,1,1),'Garanties par besoin'!$D$2:$F$18,3,FALSE)),
                  VLOOKUP(MID(W163,2,1),'Garanties par besoin'!$D$2:$F$18,3,FALSE))</f>
        <v>Parts/Actions</v>
      </c>
      <c r="Z163" s="44" t="str">
        <f>IF(
                 ISNA(VLOOKUP($Y163,Tableau2[[Sous catégorie culture de la garantie]:[garantie 7]],1+Z$3,FALSE)),
                  "",
                 IF(VLOOKUP($Y163,Tableau2[[Sous catégorie culture de la garantie]:[garantie 7]],1+Z$3,FALSE)="","",
                      VLOOKUP($Y163,Tableau2[[Sous catégorie culture de la garantie]:[garantie 7]],1+Z$3,FALSE)))</f>
        <v>Caution adaptée</v>
      </c>
      <c r="AA163" s="41" t="str">
        <f>IF(
                 ISNA(VLOOKUP($Y163,Tableau2[[Sous catégorie culture de la garantie]:[garantie 7]],1+AA$3,FALSE)),
                  "",
                 IF(VLOOKUP($Y163,Tableau2[[Sous catégorie culture de la garantie]:[garantie 7]],1+AA$3,FALSE)="","",
                      VLOOKUP($Y163,Tableau2[[Sous catégorie culture de la garantie]:[garantie 7]],1+AA$3,FALSE)))</f>
        <v>Nantissement de Comptes de Titres</v>
      </c>
      <c r="AB163" s="44" t="str">
        <f>IF(
                 ISNA(VLOOKUP($Y163,Tableau2[[Sous catégorie culture de la garantie]:[garantie 7]],1+AB$3,FALSE)),
                  "",
                 IF(VLOOKUP($Y163,Tableau2[[Sous catégorie culture de la garantie]:[garantie 7]],1+AB$3,FALSE)="","",
                      VLOOKUP($Y163,Tableau2[[Sous catégorie culture de la garantie]:[garantie 7]],1+AB$3,FALSE)))</f>
        <v>France Active</v>
      </c>
      <c r="AC163" s="41" t="str">
        <f>IF(
                 ISNA(VLOOKUP($Y163,Tableau2[[Sous catégorie culture de la garantie]:[garantie 7]],1+AC$3,FALSE)),
                  "",
                 IF(VLOOKUP($Y163,Tableau2[[Sous catégorie culture de la garantie]:[garantie 7]],1+AC$3,FALSE)="","",
                      VLOOKUP($Y163,Tableau2[[Sous catégorie culture de la garantie]:[garantie 7]],1+AC$3,FALSE)))</f>
        <v>BPI</v>
      </c>
      <c r="AD163" s="44" t="str">
        <f>IF(
                 ISNA(VLOOKUP($Y163,Tableau2[[Sous catégorie culture de la garantie]:[garantie 7]],1+AD$3,FALSE)),
                  "",
                 IF(VLOOKUP($Y163,Tableau2[[Sous catégorie culture de la garantie]:[garantie 7]],1+AD$3,FALSE)="","",
                      VLOOKUP($Y163,Tableau2[[Sous catégorie culture de la garantie]:[garantie 7]],1+AD$3,FALSE)))</f>
        <v>SIAGI</v>
      </c>
      <c r="AE163" s="41" t="str">
        <f>IF(
                 ISNA(VLOOKUP($Y163,Tableau2[[Sous catégorie culture de la garantie]:[garantie 7]],1+AE$3,FALSE)),
                  "",
                 IF(VLOOKUP($Y163,Tableau2[[Sous catégorie culture de la garantie]:[garantie 7]],1+AE$3,FALSE)="","",
                      VLOOKUP($Y163,Tableau2[[Sous catégorie culture de la garantie]:[garantie 7]],1+AE$3,FALSE)))</f>
        <v/>
      </c>
      <c r="AF163" s="41" t="str">
        <f>IF(
                 ISNA(VLOOKUP($Y163,Tableau2[[Sous catégorie culture de la garantie]:[garantie 7]],1+AF$3,FALSE)),
                  "",
                 IF(VLOOKUP($Y163,Tableau2[[Sous catégorie culture de la garantie]:[garantie 7]],1+AF$3,FALSE)="","",
                      VLOOKUP($Y163,Tableau2[[Sous catégorie culture de la garantie]:[garantie 7]],1+AF$3,FALSE)))</f>
        <v/>
      </c>
    </row>
    <row r="164" spans="1:32" ht="29.4" thickBot="1" x14ac:dyDescent="0.35">
      <c r="A164" s="25">
        <v>4</v>
      </c>
      <c r="B164" s="78" t="s">
        <v>102</v>
      </c>
      <c r="C164" s="52" t="str">
        <f>IF(ISNA(VLOOKUP(B164,Tableau3[],2,FALSE)),"X",VLOOKUP(B164,Tableau3[],2,FALSE))</f>
        <v>I</v>
      </c>
      <c r="D164" s="88" t="s">
        <v>46</v>
      </c>
      <c r="E164" s="58" t="str">
        <f>IF(ISNA(VLOOKUP(D164,Tableau3[],2,FALSE)),"X",VLOOKUP(D164,Tableau3[],2,FALSE))</f>
        <v>S</v>
      </c>
      <c r="F164" s="99" t="s">
        <v>47</v>
      </c>
      <c r="G164" s="26"/>
      <c r="H164" s="108" t="s">
        <v>67</v>
      </c>
      <c r="I164" s="26"/>
      <c r="J164" s="26"/>
      <c r="K164" s="118"/>
      <c r="L164" s="26"/>
      <c r="M164" s="125"/>
      <c r="N164" s="134"/>
      <c r="O164" s="145"/>
      <c r="P164" s="156"/>
      <c r="Q164" s="166">
        <v>8</v>
      </c>
      <c r="R164" s="174" t="s">
        <v>36</v>
      </c>
      <c r="S164" s="23"/>
      <c r="T164" s="192"/>
      <c r="U164" s="203"/>
      <c r="V164" t="str">
        <f>CONCATENATE(C164,E164,G164,I164,L164,S164)</f>
        <v>IS</v>
      </c>
      <c r="W164" t="str">
        <f t="shared" si="3"/>
        <v>IS</v>
      </c>
      <c r="X164" s="39" t="str">
        <f>IF(          ISNA(VLOOKUP(MID(W164,2,1),'Garanties par besoin'!$D$2:$F$18,2,FALSE)),
                           IF(ISNA(VLOOKUP(MID(W164,1,1),'Garanties par besoin'!$D$2:$F$18,2,FALSE)),
                            "",
                           VLOOKUP(MID(W164,1,1),'Garanties par besoin'!$D$2:$F$18,2,FALSE)),
                  VLOOKUP(MID(W164,2,1),'Garanties par besoin'!$D$2:$F$18,2,FALSE))</f>
        <v>Immatériel</v>
      </c>
      <c r="Y164" s="42" t="str">
        <f>IF(          ISNA(VLOOKUP(MID(W164,2,1),'Garanties par besoin'!$D$2:$F$18,3,FALSE)),
                           IF(ISNA(VLOOKUP(MID(W164,1,1),'Garanties par besoin'!$D$2:$F$18,3,FALSE)),
                            "",
                           VLOOKUP(MID(W164,1,1),'Garanties par besoin'!$D$2:$F$18,3,FALSE)),
                  VLOOKUP(MID(W164,2,1),'Garanties par besoin'!$D$2:$F$18,3,FALSE))</f>
        <v>Parts/Actions</v>
      </c>
      <c r="Z164" s="44" t="str">
        <f>IF(
                 ISNA(VLOOKUP($Y164,Tableau2[[Sous catégorie culture de la garantie]:[garantie 7]],1+Z$3,FALSE)),
                  "",
                 IF(VLOOKUP($Y164,Tableau2[[Sous catégorie culture de la garantie]:[garantie 7]],1+Z$3,FALSE)="","",
                      VLOOKUP($Y164,Tableau2[[Sous catégorie culture de la garantie]:[garantie 7]],1+Z$3,FALSE)))</f>
        <v>Caution adaptée</v>
      </c>
      <c r="AA164" s="41" t="str">
        <f>IF(
                 ISNA(VLOOKUP($Y164,Tableau2[[Sous catégorie culture de la garantie]:[garantie 7]],1+AA$3,FALSE)),
                  "",
                 IF(VLOOKUP($Y164,Tableau2[[Sous catégorie culture de la garantie]:[garantie 7]],1+AA$3,FALSE)="","",
                      VLOOKUP($Y164,Tableau2[[Sous catégorie culture de la garantie]:[garantie 7]],1+AA$3,FALSE)))</f>
        <v>Nantissement de Comptes de Titres</v>
      </c>
      <c r="AB164" s="44" t="str">
        <f>IF(
                 ISNA(VLOOKUP($Y164,Tableau2[[Sous catégorie culture de la garantie]:[garantie 7]],1+AB$3,FALSE)),
                  "",
                 IF(VLOOKUP($Y164,Tableau2[[Sous catégorie culture de la garantie]:[garantie 7]],1+AB$3,FALSE)="","",
                      VLOOKUP($Y164,Tableau2[[Sous catégorie culture de la garantie]:[garantie 7]],1+AB$3,FALSE)))</f>
        <v>France Active</v>
      </c>
      <c r="AC164" s="41" t="str">
        <f>IF(
                 ISNA(VLOOKUP($Y164,Tableau2[[Sous catégorie culture de la garantie]:[garantie 7]],1+AC$3,FALSE)),
                  "",
                 IF(VLOOKUP($Y164,Tableau2[[Sous catégorie culture de la garantie]:[garantie 7]],1+AC$3,FALSE)="","",
                      VLOOKUP($Y164,Tableau2[[Sous catégorie culture de la garantie]:[garantie 7]],1+AC$3,FALSE)))</f>
        <v>BPI</v>
      </c>
      <c r="AD164" s="44" t="str">
        <f>IF(
                 ISNA(VLOOKUP($Y164,Tableau2[[Sous catégorie culture de la garantie]:[garantie 7]],1+AD$3,FALSE)),
                  "",
                 IF(VLOOKUP($Y164,Tableau2[[Sous catégorie culture de la garantie]:[garantie 7]],1+AD$3,FALSE)="","",
                      VLOOKUP($Y164,Tableau2[[Sous catégorie culture de la garantie]:[garantie 7]],1+AD$3,FALSE)))</f>
        <v>SIAGI</v>
      </c>
      <c r="AE164" s="41" t="str">
        <f>IF(
                 ISNA(VLOOKUP($Y164,Tableau2[[Sous catégorie culture de la garantie]:[garantie 7]],1+AE$3,FALSE)),
                  "",
                 IF(VLOOKUP($Y164,Tableau2[[Sous catégorie culture de la garantie]:[garantie 7]],1+AE$3,FALSE)="","",
                      VLOOKUP($Y164,Tableau2[[Sous catégorie culture de la garantie]:[garantie 7]],1+AE$3,FALSE)))</f>
        <v/>
      </c>
      <c r="AF164" s="41" t="str">
        <f>IF(
                 ISNA(VLOOKUP($Y164,Tableau2[[Sous catégorie culture de la garantie]:[garantie 7]],1+AF$3,FALSE)),
                  "",
                 IF(VLOOKUP($Y164,Tableau2[[Sous catégorie culture de la garantie]:[garantie 7]],1+AF$3,FALSE)="","",
                      VLOOKUP($Y164,Tableau2[[Sous catégorie culture de la garantie]:[garantie 7]],1+AF$3,FALSE)))</f>
        <v/>
      </c>
    </row>
    <row r="165" spans="1:32" ht="29.4" thickBot="1" x14ac:dyDescent="0.35">
      <c r="A165" s="25">
        <v>4</v>
      </c>
      <c r="B165" s="78" t="s">
        <v>102</v>
      </c>
      <c r="C165" s="52" t="str">
        <f>IF(ISNA(VLOOKUP(B165,Tableau3[],2,FALSE)),"X",VLOOKUP(B165,Tableau3[],2,FALSE))</f>
        <v>I</v>
      </c>
      <c r="D165" s="88" t="s">
        <v>46</v>
      </c>
      <c r="E165" s="58" t="str">
        <f>IF(ISNA(VLOOKUP(D165,Tableau3[],2,FALSE)),"X",VLOOKUP(D165,Tableau3[],2,FALSE))</f>
        <v>S</v>
      </c>
      <c r="F165" s="99" t="s">
        <v>47</v>
      </c>
      <c r="G165" s="26"/>
      <c r="H165" s="108" t="s">
        <v>67</v>
      </c>
      <c r="I165" s="26"/>
      <c r="J165" s="26"/>
      <c r="K165" s="118"/>
      <c r="L165" s="26"/>
      <c r="M165" s="125"/>
      <c r="N165" s="134"/>
      <c r="O165" s="145"/>
      <c r="P165" s="156"/>
      <c r="Q165" s="166">
        <v>8</v>
      </c>
      <c r="R165" s="174" t="s">
        <v>87</v>
      </c>
      <c r="S165" s="23"/>
      <c r="T165" s="192"/>
      <c r="U165" s="203"/>
      <c r="V165" t="str">
        <f>CONCATENATE(C165,E165,G165,I165,L165,S165)</f>
        <v>IS</v>
      </c>
      <c r="W165" t="str">
        <f t="shared" si="3"/>
        <v>IS</v>
      </c>
      <c r="X165" s="39" t="str">
        <f>IF(          ISNA(VLOOKUP(MID(W165,2,1),'Garanties par besoin'!$D$2:$F$18,2,FALSE)),
                           IF(ISNA(VLOOKUP(MID(W165,1,1),'Garanties par besoin'!$D$2:$F$18,2,FALSE)),
                            "",
                           VLOOKUP(MID(W165,1,1),'Garanties par besoin'!$D$2:$F$18,2,FALSE)),
                  VLOOKUP(MID(W165,2,1),'Garanties par besoin'!$D$2:$F$18,2,FALSE))</f>
        <v>Immatériel</v>
      </c>
      <c r="Y165" s="42" t="str">
        <f>IF(          ISNA(VLOOKUP(MID(W165,2,1),'Garanties par besoin'!$D$2:$F$18,3,FALSE)),
                           IF(ISNA(VLOOKUP(MID(W165,1,1),'Garanties par besoin'!$D$2:$F$18,3,FALSE)),
                            "",
                           VLOOKUP(MID(W165,1,1),'Garanties par besoin'!$D$2:$F$18,3,FALSE)),
                  VLOOKUP(MID(W165,2,1),'Garanties par besoin'!$D$2:$F$18,3,FALSE))</f>
        <v>Parts/Actions</v>
      </c>
      <c r="Z165" s="44" t="str">
        <f>IF(
                 ISNA(VLOOKUP($Y165,Tableau2[[Sous catégorie culture de la garantie]:[garantie 7]],1+Z$3,FALSE)),
                  "",
                 IF(VLOOKUP($Y165,Tableau2[[Sous catégorie culture de la garantie]:[garantie 7]],1+Z$3,FALSE)="","",
                      VLOOKUP($Y165,Tableau2[[Sous catégorie culture de la garantie]:[garantie 7]],1+Z$3,FALSE)))</f>
        <v>Caution adaptée</v>
      </c>
      <c r="AA165" s="41" t="str">
        <f>IF(
                 ISNA(VLOOKUP($Y165,Tableau2[[Sous catégorie culture de la garantie]:[garantie 7]],1+AA$3,FALSE)),
                  "",
                 IF(VLOOKUP($Y165,Tableau2[[Sous catégorie culture de la garantie]:[garantie 7]],1+AA$3,FALSE)="","",
                      VLOOKUP($Y165,Tableau2[[Sous catégorie culture de la garantie]:[garantie 7]],1+AA$3,FALSE)))</f>
        <v>Nantissement de Comptes de Titres</v>
      </c>
      <c r="AB165" s="44" t="str">
        <f>IF(
                 ISNA(VLOOKUP($Y165,Tableau2[[Sous catégorie culture de la garantie]:[garantie 7]],1+AB$3,FALSE)),
                  "",
                 IF(VLOOKUP($Y165,Tableau2[[Sous catégorie culture de la garantie]:[garantie 7]],1+AB$3,FALSE)="","",
                      VLOOKUP($Y165,Tableau2[[Sous catégorie culture de la garantie]:[garantie 7]],1+AB$3,FALSE)))</f>
        <v>France Active</v>
      </c>
      <c r="AC165" s="41" t="str">
        <f>IF(
                 ISNA(VLOOKUP($Y165,Tableau2[[Sous catégorie culture de la garantie]:[garantie 7]],1+AC$3,FALSE)),
                  "",
                 IF(VLOOKUP($Y165,Tableau2[[Sous catégorie culture de la garantie]:[garantie 7]],1+AC$3,FALSE)="","",
                      VLOOKUP($Y165,Tableau2[[Sous catégorie culture de la garantie]:[garantie 7]],1+AC$3,FALSE)))</f>
        <v>BPI</v>
      </c>
      <c r="AD165" s="44" t="str">
        <f>IF(
                 ISNA(VLOOKUP($Y165,Tableau2[[Sous catégorie culture de la garantie]:[garantie 7]],1+AD$3,FALSE)),
                  "",
                 IF(VLOOKUP($Y165,Tableau2[[Sous catégorie culture de la garantie]:[garantie 7]],1+AD$3,FALSE)="","",
                      VLOOKUP($Y165,Tableau2[[Sous catégorie culture de la garantie]:[garantie 7]],1+AD$3,FALSE)))</f>
        <v>SIAGI</v>
      </c>
      <c r="AE165" s="41" t="str">
        <f>IF(
                 ISNA(VLOOKUP($Y165,Tableau2[[Sous catégorie culture de la garantie]:[garantie 7]],1+AE$3,FALSE)),
                  "",
                 IF(VLOOKUP($Y165,Tableau2[[Sous catégorie culture de la garantie]:[garantie 7]],1+AE$3,FALSE)="","",
                      VLOOKUP($Y165,Tableau2[[Sous catégorie culture de la garantie]:[garantie 7]],1+AE$3,FALSE)))</f>
        <v/>
      </c>
      <c r="AF165" s="41" t="str">
        <f>IF(
                 ISNA(VLOOKUP($Y165,Tableau2[[Sous catégorie culture de la garantie]:[garantie 7]],1+AF$3,FALSE)),
                  "",
                 IF(VLOOKUP($Y165,Tableau2[[Sous catégorie culture de la garantie]:[garantie 7]],1+AF$3,FALSE)="","",
                      VLOOKUP($Y165,Tableau2[[Sous catégorie culture de la garantie]:[garantie 7]],1+AF$3,FALSE)))</f>
        <v/>
      </c>
    </row>
    <row r="166" spans="1:32" ht="29.4" thickBot="1" x14ac:dyDescent="0.35">
      <c r="A166" s="25">
        <v>4</v>
      </c>
      <c r="B166" s="78" t="s">
        <v>102</v>
      </c>
      <c r="C166" s="52" t="str">
        <f>IF(ISNA(VLOOKUP(B166,Tableau3[],2,FALSE)),"X",VLOOKUP(B166,Tableau3[],2,FALSE))</f>
        <v>I</v>
      </c>
      <c r="D166" s="88" t="s">
        <v>46</v>
      </c>
      <c r="E166" s="58" t="str">
        <f>IF(ISNA(VLOOKUP(D166,Tableau3[],2,FALSE)),"X",VLOOKUP(D166,Tableau3[],2,FALSE))</f>
        <v>S</v>
      </c>
      <c r="F166" s="99" t="s">
        <v>47</v>
      </c>
      <c r="G166" s="26"/>
      <c r="H166" s="108" t="s">
        <v>67</v>
      </c>
      <c r="I166" s="26"/>
      <c r="J166" s="26"/>
      <c r="K166" s="118"/>
      <c r="L166" s="26"/>
      <c r="M166" s="125"/>
      <c r="N166" s="134"/>
      <c r="O166" s="145"/>
      <c r="P166" s="156"/>
      <c r="Q166" s="166">
        <v>8</v>
      </c>
      <c r="R166" s="174" t="s">
        <v>88</v>
      </c>
      <c r="S166" s="23"/>
      <c r="T166" s="192"/>
      <c r="U166" s="203"/>
      <c r="V166" t="str">
        <f>CONCATENATE(C166,E166,G166,I166,L166,S166)</f>
        <v>IS</v>
      </c>
      <c r="W166" t="str">
        <f t="shared" si="3"/>
        <v>IS</v>
      </c>
      <c r="X166" s="39" t="str">
        <f>IF(          ISNA(VLOOKUP(MID(W166,2,1),'Garanties par besoin'!$D$2:$F$18,2,FALSE)),
                           IF(ISNA(VLOOKUP(MID(W166,1,1),'Garanties par besoin'!$D$2:$F$18,2,FALSE)),
                            "",
                           VLOOKUP(MID(W166,1,1),'Garanties par besoin'!$D$2:$F$18,2,FALSE)),
                  VLOOKUP(MID(W166,2,1),'Garanties par besoin'!$D$2:$F$18,2,FALSE))</f>
        <v>Immatériel</v>
      </c>
      <c r="Y166" s="42" t="str">
        <f>IF(          ISNA(VLOOKUP(MID(W166,2,1),'Garanties par besoin'!$D$2:$F$18,3,FALSE)),
                           IF(ISNA(VLOOKUP(MID(W166,1,1),'Garanties par besoin'!$D$2:$F$18,3,FALSE)),
                            "",
                           VLOOKUP(MID(W166,1,1),'Garanties par besoin'!$D$2:$F$18,3,FALSE)),
                  VLOOKUP(MID(W166,2,1),'Garanties par besoin'!$D$2:$F$18,3,FALSE))</f>
        <v>Parts/Actions</v>
      </c>
      <c r="Z166" s="44" t="str">
        <f>IF(
                 ISNA(VLOOKUP($Y166,Tableau2[[Sous catégorie culture de la garantie]:[garantie 7]],1+Z$3,FALSE)),
                  "",
                 IF(VLOOKUP($Y166,Tableau2[[Sous catégorie culture de la garantie]:[garantie 7]],1+Z$3,FALSE)="","",
                      VLOOKUP($Y166,Tableau2[[Sous catégorie culture de la garantie]:[garantie 7]],1+Z$3,FALSE)))</f>
        <v>Caution adaptée</v>
      </c>
      <c r="AA166" s="41" t="str">
        <f>IF(
                 ISNA(VLOOKUP($Y166,Tableau2[[Sous catégorie culture de la garantie]:[garantie 7]],1+AA$3,FALSE)),
                  "",
                 IF(VLOOKUP($Y166,Tableau2[[Sous catégorie culture de la garantie]:[garantie 7]],1+AA$3,FALSE)="","",
                      VLOOKUP($Y166,Tableau2[[Sous catégorie culture de la garantie]:[garantie 7]],1+AA$3,FALSE)))</f>
        <v>Nantissement de Comptes de Titres</v>
      </c>
      <c r="AB166" s="44" t="str">
        <f>IF(
                 ISNA(VLOOKUP($Y166,Tableau2[[Sous catégorie culture de la garantie]:[garantie 7]],1+AB$3,FALSE)),
                  "",
                 IF(VLOOKUP($Y166,Tableau2[[Sous catégorie culture de la garantie]:[garantie 7]],1+AB$3,FALSE)="","",
                      VLOOKUP($Y166,Tableau2[[Sous catégorie culture de la garantie]:[garantie 7]],1+AB$3,FALSE)))</f>
        <v>France Active</v>
      </c>
      <c r="AC166" s="41" t="str">
        <f>IF(
                 ISNA(VLOOKUP($Y166,Tableau2[[Sous catégorie culture de la garantie]:[garantie 7]],1+AC$3,FALSE)),
                  "",
                 IF(VLOOKUP($Y166,Tableau2[[Sous catégorie culture de la garantie]:[garantie 7]],1+AC$3,FALSE)="","",
                      VLOOKUP($Y166,Tableau2[[Sous catégorie culture de la garantie]:[garantie 7]],1+AC$3,FALSE)))</f>
        <v>BPI</v>
      </c>
      <c r="AD166" s="44" t="str">
        <f>IF(
                 ISNA(VLOOKUP($Y166,Tableau2[[Sous catégorie culture de la garantie]:[garantie 7]],1+AD$3,FALSE)),
                  "",
                 IF(VLOOKUP($Y166,Tableau2[[Sous catégorie culture de la garantie]:[garantie 7]],1+AD$3,FALSE)="","",
                      VLOOKUP($Y166,Tableau2[[Sous catégorie culture de la garantie]:[garantie 7]],1+AD$3,FALSE)))</f>
        <v>SIAGI</v>
      </c>
      <c r="AE166" s="41" t="str">
        <f>IF(
                 ISNA(VLOOKUP($Y166,Tableau2[[Sous catégorie culture de la garantie]:[garantie 7]],1+AE$3,FALSE)),
                  "",
                 IF(VLOOKUP($Y166,Tableau2[[Sous catégorie culture de la garantie]:[garantie 7]],1+AE$3,FALSE)="","",
                      VLOOKUP($Y166,Tableau2[[Sous catégorie culture de la garantie]:[garantie 7]],1+AE$3,FALSE)))</f>
        <v/>
      </c>
      <c r="AF166" s="41" t="str">
        <f>IF(
                 ISNA(VLOOKUP($Y166,Tableau2[[Sous catégorie culture de la garantie]:[garantie 7]],1+AF$3,FALSE)),
                  "",
                 IF(VLOOKUP($Y166,Tableau2[[Sous catégorie culture de la garantie]:[garantie 7]],1+AF$3,FALSE)="","",
                      VLOOKUP($Y166,Tableau2[[Sous catégorie culture de la garantie]:[garantie 7]],1+AF$3,FALSE)))</f>
        <v/>
      </c>
    </row>
    <row r="167" spans="1:32" ht="29.4" thickBot="1" x14ac:dyDescent="0.35">
      <c r="A167" s="25">
        <v>4</v>
      </c>
      <c r="B167" s="78" t="s">
        <v>102</v>
      </c>
      <c r="C167" s="52" t="str">
        <f>IF(ISNA(VLOOKUP(B167,Tableau3[],2,FALSE)),"X",VLOOKUP(B167,Tableau3[],2,FALSE))</f>
        <v>I</v>
      </c>
      <c r="D167" s="88" t="s">
        <v>46</v>
      </c>
      <c r="E167" s="58" t="str">
        <f>IF(ISNA(VLOOKUP(D167,Tableau3[],2,FALSE)),"X",VLOOKUP(D167,Tableau3[],2,FALSE))</f>
        <v>S</v>
      </c>
      <c r="F167" s="99" t="s">
        <v>47</v>
      </c>
      <c r="G167" s="26"/>
      <c r="H167" s="108" t="s">
        <v>67</v>
      </c>
      <c r="I167" s="26"/>
      <c r="J167" s="26"/>
      <c r="K167" s="118"/>
      <c r="L167" s="26"/>
      <c r="M167" s="125"/>
      <c r="N167" s="134"/>
      <c r="O167" s="145"/>
      <c r="P167" s="156"/>
      <c r="Q167" s="166">
        <v>8</v>
      </c>
      <c r="R167" s="174" t="s">
        <v>89</v>
      </c>
      <c r="S167" s="23"/>
      <c r="T167" s="192"/>
      <c r="U167" s="203"/>
      <c r="V167" t="str">
        <f>CONCATENATE(C167,E167,G167,I167,L167,S167)</f>
        <v>IS</v>
      </c>
      <c r="W167" t="str">
        <f t="shared" si="3"/>
        <v>IS</v>
      </c>
      <c r="X167" s="39" t="str">
        <f>IF(          ISNA(VLOOKUP(MID(W167,2,1),'Garanties par besoin'!$D$2:$F$18,2,FALSE)),
                           IF(ISNA(VLOOKUP(MID(W167,1,1),'Garanties par besoin'!$D$2:$F$18,2,FALSE)),
                            "",
                           VLOOKUP(MID(W167,1,1),'Garanties par besoin'!$D$2:$F$18,2,FALSE)),
                  VLOOKUP(MID(W167,2,1),'Garanties par besoin'!$D$2:$F$18,2,FALSE))</f>
        <v>Immatériel</v>
      </c>
      <c r="Y167" s="42" t="str">
        <f>IF(          ISNA(VLOOKUP(MID(W167,2,1),'Garanties par besoin'!$D$2:$F$18,3,FALSE)),
                           IF(ISNA(VLOOKUP(MID(W167,1,1),'Garanties par besoin'!$D$2:$F$18,3,FALSE)),
                            "",
                           VLOOKUP(MID(W167,1,1),'Garanties par besoin'!$D$2:$F$18,3,FALSE)),
                  VLOOKUP(MID(W167,2,1),'Garanties par besoin'!$D$2:$F$18,3,FALSE))</f>
        <v>Parts/Actions</v>
      </c>
      <c r="Z167" s="44" t="str">
        <f>IF(
                 ISNA(VLOOKUP($Y167,Tableau2[[Sous catégorie culture de la garantie]:[garantie 7]],1+Z$3,FALSE)),
                  "",
                 IF(VLOOKUP($Y167,Tableau2[[Sous catégorie culture de la garantie]:[garantie 7]],1+Z$3,FALSE)="","",
                      VLOOKUP($Y167,Tableau2[[Sous catégorie culture de la garantie]:[garantie 7]],1+Z$3,FALSE)))</f>
        <v>Caution adaptée</v>
      </c>
      <c r="AA167" s="41" t="str">
        <f>IF(
                 ISNA(VLOOKUP($Y167,Tableau2[[Sous catégorie culture de la garantie]:[garantie 7]],1+AA$3,FALSE)),
                  "",
                 IF(VLOOKUP($Y167,Tableau2[[Sous catégorie culture de la garantie]:[garantie 7]],1+AA$3,FALSE)="","",
                      VLOOKUP($Y167,Tableau2[[Sous catégorie culture de la garantie]:[garantie 7]],1+AA$3,FALSE)))</f>
        <v>Nantissement de Comptes de Titres</v>
      </c>
      <c r="AB167" s="44" t="str">
        <f>IF(
                 ISNA(VLOOKUP($Y167,Tableau2[[Sous catégorie culture de la garantie]:[garantie 7]],1+AB$3,FALSE)),
                  "",
                 IF(VLOOKUP($Y167,Tableau2[[Sous catégorie culture de la garantie]:[garantie 7]],1+AB$3,FALSE)="","",
                      VLOOKUP($Y167,Tableau2[[Sous catégorie culture de la garantie]:[garantie 7]],1+AB$3,FALSE)))</f>
        <v>France Active</v>
      </c>
      <c r="AC167" s="41" t="str">
        <f>IF(
                 ISNA(VLOOKUP($Y167,Tableau2[[Sous catégorie culture de la garantie]:[garantie 7]],1+AC$3,FALSE)),
                  "",
                 IF(VLOOKUP($Y167,Tableau2[[Sous catégorie culture de la garantie]:[garantie 7]],1+AC$3,FALSE)="","",
                      VLOOKUP($Y167,Tableau2[[Sous catégorie culture de la garantie]:[garantie 7]],1+AC$3,FALSE)))</f>
        <v>BPI</v>
      </c>
      <c r="AD167" s="44" t="str">
        <f>IF(
                 ISNA(VLOOKUP($Y167,Tableau2[[Sous catégorie culture de la garantie]:[garantie 7]],1+AD$3,FALSE)),
                  "",
                 IF(VLOOKUP($Y167,Tableau2[[Sous catégorie culture de la garantie]:[garantie 7]],1+AD$3,FALSE)="","",
                      VLOOKUP($Y167,Tableau2[[Sous catégorie culture de la garantie]:[garantie 7]],1+AD$3,FALSE)))</f>
        <v>SIAGI</v>
      </c>
      <c r="AE167" s="41" t="str">
        <f>IF(
                 ISNA(VLOOKUP($Y167,Tableau2[[Sous catégorie culture de la garantie]:[garantie 7]],1+AE$3,FALSE)),
                  "",
                 IF(VLOOKUP($Y167,Tableau2[[Sous catégorie culture de la garantie]:[garantie 7]],1+AE$3,FALSE)="","",
                      VLOOKUP($Y167,Tableau2[[Sous catégorie culture de la garantie]:[garantie 7]],1+AE$3,FALSE)))</f>
        <v/>
      </c>
      <c r="AF167" s="41" t="str">
        <f>IF(
                 ISNA(VLOOKUP($Y167,Tableau2[[Sous catégorie culture de la garantie]:[garantie 7]],1+AF$3,FALSE)),
                  "",
                 IF(VLOOKUP($Y167,Tableau2[[Sous catégorie culture de la garantie]:[garantie 7]],1+AF$3,FALSE)="","",
                      VLOOKUP($Y167,Tableau2[[Sous catégorie culture de la garantie]:[garantie 7]],1+AF$3,FALSE)))</f>
        <v/>
      </c>
    </row>
    <row r="168" spans="1:32" ht="29.4" thickBot="1" x14ac:dyDescent="0.35">
      <c r="A168" s="25">
        <v>4</v>
      </c>
      <c r="B168" s="78" t="s">
        <v>102</v>
      </c>
      <c r="C168" s="52" t="str">
        <f>IF(ISNA(VLOOKUP(B168,Tableau3[],2,FALSE)),"X",VLOOKUP(B168,Tableau3[],2,FALSE))</f>
        <v>I</v>
      </c>
      <c r="D168" s="88" t="s">
        <v>46</v>
      </c>
      <c r="E168" s="58" t="str">
        <f>IF(ISNA(VLOOKUP(D168,Tableau3[],2,FALSE)),"X",VLOOKUP(D168,Tableau3[],2,FALSE))</f>
        <v>S</v>
      </c>
      <c r="F168" s="99" t="s">
        <v>47</v>
      </c>
      <c r="G168" s="26"/>
      <c r="H168" s="108" t="s">
        <v>67</v>
      </c>
      <c r="I168" s="26"/>
      <c r="J168" s="26"/>
      <c r="K168" s="118"/>
      <c r="L168" s="26"/>
      <c r="M168" s="125"/>
      <c r="N168" s="134"/>
      <c r="O168" s="145"/>
      <c r="P168" s="156"/>
      <c r="Q168" s="166">
        <v>8</v>
      </c>
      <c r="R168" s="174" t="s">
        <v>90</v>
      </c>
      <c r="S168" s="23"/>
      <c r="T168" s="192"/>
      <c r="U168" s="203"/>
      <c r="V168" t="str">
        <f>CONCATENATE(C168,E168,G168,I168,L168,S168)</f>
        <v>IS</v>
      </c>
      <c r="W168" t="str">
        <f t="shared" si="3"/>
        <v>IS</v>
      </c>
      <c r="X168" s="39" t="str">
        <f>IF(          ISNA(VLOOKUP(MID(W168,2,1),'Garanties par besoin'!$D$2:$F$18,2,FALSE)),
                           IF(ISNA(VLOOKUP(MID(W168,1,1),'Garanties par besoin'!$D$2:$F$18,2,FALSE)),
                            "",
                           VLOOKUP(MID(W168,1,1),'Garanties par besoin'!$D$2:$F$18,2,FALSE)),
                  VLOOKUP(MID(W168,2,1),'Garanties par besoin'!$D$2:$F$18,2,FALSE))</f>
        <v>Immatériel</v>
      </c>
      <c r="Y168" s="42" t="str">
        <f>IF(          ISNA(VLOOKUP(MID(W168,2,1),'Garanties par besoin'!$D$2:$F$18,3,FALSE)),
                           IF(ISNA(VLOOKUP(MID(W168,1,1),'Garanties par besoin'!$D$2:$F$18,3,FALSE)),
                            "",
                           VLOOKUP(MID(W168,1,1),'Garanties par besoin'!$D$2:$F$18,3,FALSE)),
                  VLOOKUP(MID(W168,2,1),'Garanties par besoin'!$D$2:$F$18,3,FALSE))</f>
        <v>Parts/Actions</v>
      </c>
      <c r="Z168" s="44" t="str">
        <f>IF(
                 ISNA(VLOOKUP($Y168,Tableau2[[Sous catégorie culture de la garantie]:[garantie 7]],1+Z$3,FALSE)),
                  "",
                 IF(VLOOKUP($Y168,Tableau2[[Sous catégorie culture de la garantie]:[garantie 7]],1+Z$3,FALSE)="","",
                      VLOOKUP($Y168,Tableau2[[Sous catégorie culture de la garantie]:[garantie 7]],1+Z$3,FALSE)))</f>
        <v>Caution adaptée</v>
      </c>
      <c r="AA168" s="41" t="str">
        <f>IF(
                 ISNA(VLOOKUP($Y168,Tableau2[[Sous catégorie culture de la garantie]:[garantie 7]],1+AA$3,FALSE)),
                  "",
                 IF(VLOOKUP($Y168,Tableau2[[Sous catégorie culture de la garantie]:[garantie 7]],1+AA$3,FALSE)="","",
                      VLOOKUP($Y168,Tableau2[[Sous catégorie culture de la garantie]:[garantie 7]],1+AA$3,FALSE)))</f>
        <v>Nantissement de Comptes de Titres</v>
      </c>
      <c r="AB168" s="44" t="str">
        <f>IF(
                 ISNA(VLOOKUP($Y168,Tableau2[[Sous catégorie culture de la garantie]:[garantie 7]],1+AB$3,FALSE)),
                  "",
                 IF(VLOOKUP($Y168,Tableau2[[Sous catégorie culture de la garantie]:[garantie 7]],1+AB$3,FALSE)="","",
                      VLOOKUP($Y168,Tableau2[[Sous catégorie culture de la garantie]:[garantie 7]],1+AB$3,FALSE)))</f>
        <v>France Active</v>
      </c>
      <c r="AC168" s="41" t="str">
        <f>IF(
                 ISNA(VLOOKUP($Y168,Tableau2[[Sous catégorie culture de la garantie]:[garantie 7]],1+AC$3,FALSE)),
                  "",
                 IF(VLOOKUP($Y168,Tableau2[[Sous catégorie culture de la garantie]:[garantie 7]],1+AC$3,FALSE)="","",
                      VLOOKUP($Y168,Tableau2[[Sous catégorie culture de la garantie]:[garantie 7]],1+AC$3,FALSE)))</f>
        <v>BPI</v>
      </c>
      <c r="AD168" s="44" t="str">
        <f>IF(
                 ISNA(VLOOKUP($Y168,Tableau2[[Sous catégorie culture de la garantie]:[garantie 7]],1+AD$3,FALSE)),
                  "",
                 IF(VLOOKUP($Y168,Tableau2[[Sous catégorie culture de la garantie]:[garantie 7]],1+AD$3,FALSE)="","",
                      VLOOKUP($Y168,Tableau2[[Sous catégorie culture de la garantie]:[garantie 7]],1+AD$3,FALSE)))</f>
        <v>SIAGI</v>
      </c>
      <c r="AE168" s="41" t="str">
        <f>IF(
                 ISNA(VLOOKUP($Y168,Tableau2[[Sous catégorie culture de la garantie]:[garantie 7]],1+AE$3,FALSE)),
                  "",
                 IF(VLOOKUP($Y168,Tableau2[[Sous catégorie culture de la garantie]:[garantie 7]],1+AE$3,FALSE)="","",
                      VLOOKUP($Y168,Tableau2[[Sous catégorie culture de la garantie]:[garantie 7]],1+AE$3,FALSE)))</f>
        <v/>
      </c>
      <c r="AF168" s="41" t="str">
        <f>IF(
                 ISNA(VLOOKUP($Y168,Tableau2[[Sous catégorie culture de la garantie]:[garantie 7]],1+AF$3,FALSE)),
                  "",
                 IF(VLOOKUP($Y168,Tableau2[[Sous catégorie culture de la garantie]:[garantie 7]],1+AF$3,FALSE)="","",
                      VLOOKUP($Y168,Tableau2[[Sous catégorie culture de la garantie]:[garantie 7]],1+AF$3,FALSE)))</f>
        <v/>
      </c>
    </row>
    <row r="169" spans="1:32" ht="29.4" thickBot="1" x14ac:dyDescent="0.35">
      <c r="A169" s="25">
        <v>4</v>
      </c>
      <c r="B169" s="78" t="s">
        <v>102</v>
      </c>
      <c r="C169" s="52" t="str">
        <f>IF(ISNA(VLOOKUP(B169,Tableau3[],2,FALSE)),"X",VLOOKUP(B169,Tableau3[],2,FALSE))</f>
        <v>I</v>
      </c>
      <c r="D169" s="88" t="s">
        <v>46</v>
      </c>
      <c r="E169" s="58" t="str">
        <f>IF(ISNA(VLOOKUP(D169,Tableau3[],2,FALSE)),"X",VLOOKUP(D169,Tableau3[],2,FALSE))</f>
        <v>S</v>
      </c>
      <c r="F169" s="99" t="s">
        <v>47</v>
      </c>
      <c r="G169" s="26"/>
      <c r="H169" s="108" t="s">
        <v>67</v>
      </c>
      <c r="I169" s="26"/>
      <c r="J169" s="26"/>
      <c r="K169" s="118"/>
      <c r="L169" s="26"/>
      <c r="M169" s="125"/>
      <c r="N169" s="134"/>
      <c r="O169" s="145"/>
      <c r="P169" s="156"/>
      <c r="Q169" s="166">
        <v>8</v>
      </c>
      <c r="R169" s="174" t="s">
        <v>91</v>
      </c>
      <c r="S169" s="23"/>
      <c r="T169" s="192"/>
      <c r="U169" s="203"/>
      <c r="V169" t="str">
        <f>CONCATENATE(C169,E169,G169,I169,L169,S169)</f>
        <v>IS</v>
      </c>
      <c r="W169" t="str">
        <f t="shared" si="3"/>
        <v>IS</v>
      </c>
      <c r="X169" s="39" t="str">
        <f>IF(          ISNA(VLOOKUP(MID(W169,2,1),'Garanties par besoin'!$D$2:$F$18,2,FALSE)),
                           IF(ISNA(VLOOKUP(MID(W169,1,1),'Garanties par besoin'!$D$2:$F$18,2,FALSE)),
                            "",
                           VLOOKUP(MID(W169,1,1),'Garanties par besoin'!$D$2:$F$18,2,FALSE)),
                  VLOOKUP(MID(W169,2,1),'Garanties par besoin'!$D$2:$F$18,2,FALSE))</f>
        <v>Immatériel</v>
      </c>
      <c r="Y169" s="42" t="str">
        <f>IF(          ISNA(VLOOKUP(MID(W169,2,1),'Garanties par besoin'!$D$2:$F$18,3,FALSE)),
                           IF(ISNA(VLOOKUP(MID(W169,1,1),'Garanties par besoin'!$D$2:$F$18,3,FALSE)),
                            "",
                           VLOOKUP(MID(W169,1,1),'Garanties par besoin'!$D$2:$F$18,3,FALSE)),
                  VLOOKUP(MID(W169,2,1),'Garanties par besoin'!$D$2:$F$18,3,FALSE))</f>
        <v>Parts/Actions</v>
      </c>
      <c r="Z169" s="44" t="str">
        <f>IF(
                 ISNA(VLOOKUP($Y169,Tableau2[[Sous catégorie culture de la garantie]:[garantie 7]],1+Z$3,FALSE)),
                  "",
                 IF(VLOOKUP($Y169,Tableau2[[Sous catégorie culture de la garantie]:[garantie 7]],1+Z$3,FALSE)="","",
                      VLOOKUP($Y169,Tableau2[[Sous catégorie culture de la garantie]:[garantie 7]],1+Z$3,FALSE)))</f>
        <v>Caution adaptée</v>
      </c>
      <c r="AA169" s="41" t="str">
        <f>IF(
                 ISNA(VLOOKUP($Y169,Tableau2[[Sous catégorie culture de la garantie]:[garantie 7]],1+AA$3,FALSE)),
                  "",
                 IF(VLOOKUP($Y169,Tableau2[[Sous catégorie culture de la garantie]:[garantie 7]],1+AA$3,FALSE)="","",
                      VLOOKUP($Y169,Tableau2[[Sous catégorie culture de la garantie]:[garantie 7]],1+AA$3,FALSE)))</f>
        <v>Nantissement de Comptes de Titres</v>
      </c>
      <c r="AB169" s="44" t="str">
        <f>IF(
                 ISNA(VLOOKUP($Y169,Tableau2[[Sous catégorie culture de la garantie]:[garantie 7]],1+AB$3,FALSE)),
                  "",
                 IF(VLOOKUP($Y169,Tableau2[[Sous catégorie culture de la garantie]:[garantie 7]],1+AB$3,FALSE)="","",
                      VLOOKUP($Y169,Tableau2[[Sous catégorie culture de la garantie]:[garantie 7]],1+AB$3,FALSE)))</f>
        <v>France Active</v>
      </c>
      <c r="AC169" s="41" t="str">
        <f>IF(
                 ISNA(VLOOKUP($Y169,Tableau2[[Sous catégorie culture de la garantie]:[garantie 7]],1+AC$3,FALSE)),
                  "",
                 IF(VLOOKUP($Y169,Tableau2[[Sous catégorie culture de la garantie]:[garantie 7]],1+AC$3,FALSE)="","",
                      VLOOKUP($Y169,Tableau2[[Sous catégorie culture de la garantie]:[garantie 7]],1+AC$3,FALSE)))</f>
        <v>BPI</v>
      </c>
      <c r="AD169" s="44" t="str">
        <f>IF(
                 ISNA(VLOOKUP($Y169,Tableau2[[Sous catégorie culture de la garantie]:[garantie 7]],1+AD$3,FALSE)),
                  "",
                 IF(VLOOKUP($Y169,Tableau2[[Sous catégorie culture de la garantie]:[garantie 7]],1+AD$3,FALSE)="","",
                      VLOOKUP($Y169,Tableau2[[Sous catégorie culture de la garantie]:[garantie 7]],1+AD$3,FALSE)))</f>
        <v>SIAGI</v>
      </c>
      <c r="AE169" s="41" t="str">
        <f>IF(
                 ISNA(VLOOKUP($Y169,Tableau2[[Sous catégorie culture de la garantie]:[garantie 7]],1+AE$3,FALSE)),
                  "",
                 IF(VLOOKUP($Y169,Tableau2[[Sous catégorie culture de la garantie]:[garantie 7]],1+AE$3,FALSE)="","",
                      VLOOKUP($Y169,Tableau2[[Sous catégorie culture de la garantie]:[garantie 7]],1+AE$3,FALSE)))</f>
        <v/>
      </c>
      <c r="AF169" s="41" t="str">
        <f>IF(
                 ISNA(VLOOKUP($Y169,Tableau2[[Sous catégorie culture de la garantie]:[garantie 7]],1+AF$3,FALSE)),
                  "",
                 IF(VLOOKUP($Y169,Tableau2[[Sous catégorie culture de la garantie]:[garantie 7]],1+AF$3,FALSE)="","",
                      VLOOKUP($Y169,Tableau2[[Sous catégorie culture de la garantie]:[garantie 7]],1+AF$3,FALSE)))</f>
        <v/>
      </c>
    </row>
    <row r="170" spans="1:32" ht="29.4" thickBot="1" x14ac:dyDescent="0.35">
      <c r="A170" s="25">
        <v>4</v>
      </c>
      <c r="B170" s="78" t="s">
        <v>102</v>
      </c>
      <c r="C170" s="52" t="str">
        <f>IF(ISNA(VLOOKUP(B170,Tableau3[],2,FALSE)),"X",VLOOKUP(B170,Tableau3[],2,FALSE))</f>
        <v>I</v>
      </c>
      <c r="D170" s="88" t="s">
        <v>46</v>
      </c>
      <c r="E170" s="58" t="str">
        <f>IF(ISNA(VLOOKUP(D170,Tableau3[],2,FALSE)),"X",VLOOKUP(D170,Tableau3[],2,FALSE))</f>
        <v>S</v>
      </c>
      <c r="F170" s="99" t="s">
        <v>47</v>
      </c>
      <c r="G170" s="26"/>
      <c r="H170" s="108" t="s">
        <v>67</v>
      </c>
      <c r="I170" s="26"/>
      <c r="J170" s="26"/>
      <c r="K170" s="118"/>
      <c r="L170" s="26"/>
      <c r="M170" s="125"/>
      <c r="N170" s="134"/>
      <c r="O170" s="145"/>
      <c r="P170" s="156"/>
      <c r="Q170" s="166">
        <v>8</v>
      </c>
      <c r="R170" s="171" t="s">
        <v>105</v>
      </c>
      <c r="S170" s="17"/>
      <c r="T170" s="192"/>
      <c r="U170" s="203"/>
      <c r="V170" t="str">
        <f>CONCATENATE(C170,E170,G170,I170,L170,S170)</f>
        <v>IS</v>
      </c>
      <c r="W170" t="str">
        <f t="shared" si="3"/>
        <v>IS</v>
      </c>
      <c r="X170" s="39" t="str">
        <f>IF(          ISNA(VLOOKUP(MID(W170,2,1),'Garanties par besoin'!$D$2:$F$18,2,FALSE)),
                           IF(ISNA(VLOOKUP(MID(W170,1,1),'Garanties par besoin'!$D$2:$F$18,2,FALSE)),
                            "",
                           VLOOKUP(MID(W170,1,1),'Garanties par besoin'!$D$2:$F$18,2,FALSE)),
                  VLOOKUP(MID(W170,2,1),'Garanties par besoin'!$D$2:$F$18,2,FALSE))</f>
        <v>Immatériel</v>
      </c>
      <c r="Y170" s="42" t="str">
        <f>IF(          ISNA(VLOOKUP(MID(W170,2,1),'Garanties par besoin'!$D$2:$F$18,3,FALSE)),
                           IF(ISNA(VLOOKUP(MID(W170,1,1),'Garanties par besoin'!$D$2:$F$18,3,FALSE)),
                            "",
                           VLOOKUP(MID(W170,1,1),'Garanties par besoin'!$D$2:$F$18,3,FALSE)),
                  VLOOKUP(MID(W170,2,1),'Garanties par besoin'!$D$2:$F$18,3,FALSE))</f>
        <v>Parts/Actions</v>
      </c>
      <c r="Z170" s="44" t="str">
        <f>IF(
                 ISNA(VLOOKUP($Y170,Tableau2[[Sous catégorie culture de la garantie]:[garantie 7]],1+Z$3,FALSE)),
                  "",
                 IF(VLOOKUP($Y170,Tableau2[[Sous catégorie culture de la garantie]:[garantie 7]],1+Z$3,FALSE)="","",
                      VLOOKUP($Y170,Tableau2[[Sous catégorie culture de la garantie]:[garantie 7]],1+Z$3,FALSE)))</f>
        <v>Caution adaptée</v>
      </c>
      <c r="AA170" s="41" t="str">
        <f>IF(
                 ISNA(VLOOKUP($Y170,Tableau2[[Sous catégorie culture de la garantie]:[garantie 7]],1+AA$3,FALSE)),
                  "",
                 IF(VLOOKUP($Y170,Tableau2[[Sous catégorie culture de la garantie]:[garantie 7]],1+AA$3,FALSE)="","",
                      VLOOKUP($Y170,Tableau2[[Sous catégorie culture de la garantie]:[garantie 7]],1+AA$3,FALSE)))</f>
        <v>Nantissement de Comptes de Titres</v>
      </c>
      <c r="AB170" s="44" t="str">
        <f>IF(
                 ISNA(VLOOKUP($Y170,Tableau2[[Sous catégorie culture de la garantie]:[garantie 7]],1+AB$3,FALSE)),
                  "",
                 IF(VLOOKUP($Y170,Tableau2[[Sous catégorie culture de la garantie]:[garantie 7]],1+AB$3,FALSE)="","",
                      VLOOKUP($Y170,Tableau2[[Sous catégorie culture de la garantie]:[garantie 7]],1+AB$3,FALSE)))</f>
        <v>France Active</v>
      </c>
      <c r="AC170" s="41" t="str">
        <f>IF(
                 ISNA(VLOOKUP($Y170,Tableau2[[Sous catégorie culture de la garantie]:[garantie 7]],1+AC$3,FALSE)),
                  "",
                 IF(VLOOKUP($Y170,Tableau2[[Sous catégorie culture de la garantie]:[garantie 7]],1+AC$3,FALSE)="","",
                      VLOOKUP($Y170,Tableau2[[Sous catégorie culture de la garantie]:[garantie 7]],1+AC$3,FALSE)))</f>
        <v>BPI</v>
      </c>
      <c r="AD170" s="44" t="str">
        <f>IF(
                 ISNA(VLOOKUP($Y170,Tableau2[[Sous catégorie culture de la garantie]:[garantie 7]],1+AD$3,FALSE)),
                  "",
                 IF(VLOOKUP($Y170,Tableau2[[Sous catégorie culture de la garantie]:[garantie 7]],1+AD$3,FALSE)="","",
                      VLOOKUP($Y170,Tableau2[[Sous catégorie culture de la garantie]:[garantie 7]],1+AD$3,FALSE)))</f>
        <v>SIAGI</v>
      </c>
      <c r="AE170" s="41" t="str">
        <f>IF(
                 ISNA(VLOOKUP($Y170,Tableau2[[Sous catégorie culture de la garantie]:[garantie 7]],1+AE$3,FALSE)),
                  "",
                 IF(VLOOKUP($Y170,Tableau2[[Sous catégorie culture de la garantie]:[garantie 7]],1+AE$3,FALSE)="","",
                      VLOOKUP($Y170,Tableau2[[Sous catégorie culture de la garantie]:[garantie 7]],1+AE$3,FALSE)))</f>
        <v/>
      </c>
      <c r="AF170" s="41" t="str">
        <f>IF(
                 ISNA(VLOOKUP($Y170,Tableau2[[Sous catégorie culture de la garantie]:[garantie 7]],1+AF$3,FALSE)),
                  "",
                 IF(VLOOKUP($Y170,Tableau2[[Sous catégorie culture de la garantie]:[garantie 7]],1+AF$3,FALSE)="","",
                      VLOOKUP($Y170,Tableau2[[Sous catégorie culture de la garantie]:[garantie 7]],1+AF$3,FALSE)))</f>
        <v/>
      </c>
    </row>
    <row r="171" spans="1:32" ht="29.4" thickBot="1" x14ac:dyDescent="0.35">
      <c r="A171" s="25">
        <v>4</v>
      </c>
      <c r="B171" s="78" t="s">
        <v>102</v>
      </c>
      <c r="C171" s="52" t="str">
        <f>IF(ISNA(VLOOKUP(B171,Tableau3[],2,FALSE)),"X",VLOOKUP(B171,Tableau3[],2,FALSE))</f>
        <v>I</v>
      </c>
      <c r="D171" s="88" t="s">
        <v>46</v>
      </c>
      <c r="E171" s="58" t="str">
        <f>IF(ISNA(VLOOKUP(D171,Tableau3[],2,FALSE)),"X",VLOOKUP(D171,Tableau3[],2,FALSE))</f>
        <v>S</v>
      </c>
      <c r="F171" s="99" t="s">
        <v>47</v>
      </c>
      <c r="G171" s="26"/>
      <c r="H171" s="108" t="s">
        <v>67</v>
      </c>
      <c r="I171" s="26"/>
      <c r="J171" s="26"/>
      <c r="K171" s="118"/>
      <c r="L171" s="26"/>
      <c r="M171" s="125"/>
      <c r="N171" s="134"/>
      <c r="O171" s="145"/>
      <c r="P171" s="156"/>
      <c r="Q171" s="166">
        <v>8</v>
      </c>
      <c r="R171" s="171" t="s">
        <v>98</v>
      </c>
      <c r="S171" s="17"/>
      <c r="T171" s="192"/>
      <c r="U171" s="203"/>
      <c r="V171" t="str">
        <f>CONCATENATE(C171,E171,G171,I171,L171,S171)</f>
        <v>IS</v>
      </c>
      <c r="W171" t="str">
        <f t="shared" si="3"/>
        <v>IS</v>
      </c>
      <c r="X171" s="39" t="str">
        <f>IF(          ISNA(VLOOKUP(MID(W171,2,1),'Garanties par besoin'!$D$2:$F$18,2,FALSE)),
                           IF(ISNA(VLOOKUP(MID(W171,1,1),'Garanties par besoin'!$D$2:$F$18,2,FALSE)),
                            "",
                           VLOOKUP(MID(W171,1,1),'Garanties par besoin'!$D$2:$F$18,2,FALSE)),
                  VLOOKUP(MID(W171,2,1),'Garanties par besoin'!$D$2:$F$18,2,FALSE))</f>
        <v>Immatériel</v>
      </c>
      <c r="Y171" s="42" t="str">
        <f>IF(          ISNA(VLOOKUP(MID(W171,2,1),'Garanties par besoin'!$D$2:$F$18,3,FALSE)),
                           IF(ISNA(VLOOKUP(MID(W171,1,1),'Garanties par besoin'!$D$2:$F$18,3,FALSE)),
                            "",
                           VLOOKUP(MID(W171,1,1),'Garanties par besoin'!$D$2:$F$18,3,FALSE)),
                  VLOOKUP(MID(W171,2,1),'Garanties par besoin'!$D$2:$F$18,3,FALSE))</f>
        <v>Parts/Actions</v>
      </c>
      <c r="Z171" s="44" t="str">
        <f>IF(
                 ISNA(VLOOKUP($Y171,Tableau2[[Sous catégorie culture de la garantie]:[garantie 7]],1+Z$3,FALSE)),
                  "",
                 IF(VLOOKUP($Y171,Tableau2[[Sous catégorie culture de la garantie]:[garantie 7]],1+Z$3,FALSE)="","",
                      VLOOKUP($Y171,Tableau2[[Sous catégorie culture de la garantie]:[garantie 7]],1+Z$3,FALSE)))</f>
        <v>Caution adaptée</v>
      </c>
      <c r="AA171" s="41" t="str">
        <f>IF(
                 ISNA(VLOOKUP($Y171,Tableau2[[Sous catégorie culture de la garantie]:[garantie 7]],1+AA$3,FALSE)),
                  "",
                 IF(VLOOKUP($Y171,Tableau2[[Sous catégorie culture de la garantie]:[garantie 7]],1+AA$3,FALSE)="","",
                      VLOOKUP($Y171,Tableau2[[Sous catégorie culture de la garantie]:[garantie 7]],1+AA$3,FALSE)))</f>
        <v>Nantissement de Comptes de Titres</v>
      </c>
      <c r="AB171" s="44" t="str">
        <f>IF(
                 ISNA(VLOOKUP($Y171,Tableau2[[Sous catégorie culture de la garantie]:[garantie 7]],1+AB$3,FALSE)),
                  "",
                 IF(VLOOKUP($Y171,Tableau2[[Sous catégorie culture de la garantie]:[garantie 7]],1+AB$3,FALSE)="","",
                      VLOOKUP($Y171,Tableau2[[Sous catégorie culture de la garantie]:[garantie 7]],1+AB$3,FALSE)))</f>
        <v>France Active</v>
      </c>
      <c r="AC171" s="41" t="str">
        <f>IF(
                 ISNA(VLOOKUP($Y171,Tableau2[[Sous catégorie culture de la garantie]:[garantie 7]],1+AC$3,FALSE)),
                  "",
                 IF(VLOOKUP($Y171,Tableau2[[Sous catégorie culture de la garantie]:[garantie 7]],1+AC$3,FALSE)="","",
                      VLOOKUP($Y171,Tableau2[[Sous catégorie culture de la garantie]:[garantie 7]],1+AC$3,FALSE)))</f>
        <v>BPI</v>
      </c>
      <c r="AD171" s="44" t="str">
        <f>IF(
                 ISNA(VLOOKUP($Y171,Tableau2[[Sous catégorie culture de la garantie]:[garantie 7]],1+AD$3,FALSE)),
                  "",
                 IF(VLOOKUP($Y171,Tableau2[[Sous catégorie culture de la garantie]:[garantie 7]],1+AD$3,FALSE)="","",
                      VLOOKUP($Y171,Tableau2[[Sous catégorie culture de la garantie]:[garantie 7]],1+AD$3,FALSE)))</f>
        <v>SIAGI</v>
      </c>
      <c r="AE171" s="41" t="str">
        <f>IF(
                 ISNA(VLOOKUP($Y171,Tableau2[[Sous catégorie culture de la garantie]:[garantie 7]],1+AE$3,FALSE)),
                  "",
                 IF(VLOOKUP($Y171,Tableau2[[Sous catégorie culture de la garantie]:[garantie 7]],1+AE$3,FALSE)="","",
                      VLOOKUP($Y171,Tableau2[[Sous catégorie culture de la garantie]:[garantie 7]],1+AE$3,FALSE)))</f>
        <v/>
      </c>
      <c r="AF171" s="41" t="str">
        <f>IF(
                 ISNA(VLOOKUP($Y171,Tableau2[[Sous catégorie culture de la garantie]:[garantie 7]],1+AF$3,FALSE)),
                  "",
                 IF(VLOOKUP($Y171,Tableau2[[Sous catégorie culture de la garantie]:[garantie 7]],1+AF$3,FALSE)="","",
                      VLOOKUP($Y171,Tableau2[[Sous catégorie culture de la garantie]:[garantie 7]],1+AF$3,FALSE)))</f>
        <v/>
      </c>
    </row>
    <row r="172" spans="1:32" ht="29.4" thickBot="1" x14ac:dyDescent="0.35">
      <c r="A172" s="14">
        <v>4</v>
      </c>
      <c r="B172" s="76" t="s">
        <v>102</v>
      </c>
      <c r="C172" s="52" t="str">
        <f>IF(ISNA(VLOOKUP(B172,Tableau3[],2,FALSE)),"X",VLOOKUP(B172,Tableau3[],2,FALSE))</f>
        <v>I</v>
      </c>
      <c r="D172" s="85" t="s">
        <v>45</v>
      </c>
      <c r="E172" s="56" t="str">
        <f>IF(ISNA(VLOOKUP(D172,Tableau3[],2,FALSE)),"X",VLOOKUP(D172,Tableau3[],2,FALSE))</f>
        <v>C</v>
      </c>
      <c r="F172" s="96"/>
      <c r="G172" s="15"/>
      <c r="H172" s="105"/>
      <c r="I172" s="16"/>
      <c r="J172" s="16"/>
      <c r="K172" s="114"/>
      <c r="L172" s="16"/>
      <c r="M172" s="123"/>
      <c r="N172" s="130"/>
      <c r="O172" s="141"/>
      <c r="P172" s="151"/>
      <c r="Q172" s="162">
        <v>8</v>
      </c>
      <c r="R172" s="174" t="s">
        <v>36</v>
      </c>
      <c r="S172" s="23"/>
      <c r="T172" s="192"/>
      <c r="U172" s="203"/>
      <c r="V172" t="str">
        <f>CONCATENATE(C172,E172,G172,I172,L172,S172)</f>
        <v>IC</v>
      </c>
      <c r="W172" t="str">
        <f t="shared" si="3"/>
        <v>IC</v>
      </c>
      <c r="X172" s="39" t="str">
        <f>IF(          ISNA(VLOOKUP(MID(W172,2,1),'Garanties par besoin'!$D$2:$F$18,2,FALSE)),
                           IF(ISNA(VLOOKUP(MID(W172,1,1),'Garanties par besoin'!$D$2:$F$18,2,FALSE)),
                            "",
                           VLOOKUP(MID(W172,1,1),'Garanties par besoin'!$D$2:$F$18,2,FALSE)),
                  VLOOKUP(MID(W172,2,1),'Garanties par besoin'!$D$2:$F$18,2,FALSE))</f>
        <v>Immatériel</v>
      </c>
      <c r="Y172" s="42" t="str">
        <f>IF(          ISNA(VLOOKUP(MID(W172,2,1),'Garanties par besoin'!$D$2:$F$18,3,FALSE)),
                           IF(ISNA(VLOOKUP(MID(W172,1,1),'Garanties par besoin'!$D$2:$F$18,3,FALSE)),
                            "",
                           VLOOKUP(MID(W172,1,1),'Garanties par besoin'!$D$2:$F$18,3,FALSE)),
                  VLOOKUP(MID(W172,2,1),'Garanties par besoin'!$D$2:$F$18,3,FALSE))</f>
        <v>Patientèle/Clientèle</v>
      </c>
      <c r="Z172" s="44" t="str">
        <f>IF(
                 ISNA(VLOOKUP($Y172,Tableau2[[Sous catégorie culture de la garantie]:[garantie 7]],1+Z$3,FALSE)),
                  "",
                 IF(VLOOKUP($Y172,Tableau2[[Sous catégorie culture de la garantie]:[garantie 7]],1+Z$3,FALSE)="","",
                      VLOOKUP($Y172,Tableau2[[Sous catégorie culture de la garantie]:[garantie 7]],1+Z$3,FALSE)))</f>
        <v>Financement possible sans garantie</v>
      </c>
      <c r="AA172" s="41" t="str">
        <f>IF(
                 ISNA(VLOOKUP($Y172,Tableau2[[Sous catégorie culture de la garantie]:[garantie 7]],1+AA$3,FALSE)),
                  "",
                 IF(VLOOKUP($Y172,Tableau2[[Sous catégorie culture de la garantie]:[garantie 7]],1+AA$3,FALSE)="","",
                      VLOOKUP($Y172,Tableau2[[Sous catégorie culture de la garantie]:[garantie 7]],1+AA$3,FALSE)))</f>
        <v>Caution Possible</v>
      </c>
      <c r="AB172" s="44" t="str">
        <f>IF(
                 ISNA(VLOOKUP($Y172,Tableau2[[Sous catégorie culture de la garantie]:[garantie 7]],1+AB$3,FALSE)),
                  "",
                 IF(VLOOKUP($Y172,Tableau2[[Sous catégorie culture de la garantie]:[garantie 7]],1+AB$3,FALSE)="","",
                      VLOOKUP($Y172,Tableau2[[Sous catégorie culture de la garantie]:[garantie 7]],1+AB$3,FALSE)))</f>
        <v>France Active</v>
      </c>
      <c r="AC172" s="41" t="str">
        <f>IF(
                 ISNA(VLOOKUP($Y172,Tableau2[[Sous catégorie culture de la garantie]:[garantie 7]],1+AC$3,FALSE)),
                  "",
                 IF(VLOOKUP($Y172,Tableau2[[Sous catégorie culture de la garantie]:[garantie 7]],1+AC$3,FALSE)="","",
                      VLOOKUP($Y172,Tableau2[[Sous catégorie culture de la garantie]:[garantie 7]],1+AC$3,FALSE)))</f>
        <v>SIAGI</v>
      </c>
      <c r="AD172" s="44" t="str">
        <f>IF(
                 ISNA(VLOOKUP($Y172,Tableau2[[Sous catégorie culture de la garantie]:[garantie 7]],1+AD$3,FALSE)),
                  "",
                 IF(VLOOKUP($Y172,Tableau2[[Sous catégorie culture de la garantie]:[garantie 7]],1+AD$3,FALSE)="","",
                      VLOOKUP($Y172,Tableau2[[Sous catégorie culture de la garantie]:[garantie 7]],1+AD$3,FALSE)))</f>
        <v/>
      </c>
      <c r="AE172" s="41" t="str">
        <f>IF(
                 ISNA(VLOOKUP($Y172,Tableau2[[Sous catégorie culture de la garantie]:[garantie 7]],1+AE$3,FALSE)),
                  "",
                 IF(VLOOKUP($Y172,Tableau2[[Sous catégorie culture de la garantie]:[garantie 7]],1+AE$3,FALSE)="","",
                      VLOOKUP($Y172,Tableau2[[Sous catégorie culture de la garantie]:[garantie 7]],1+AE$3,FALSE)))</f>
        <v/>
      </c>
      <c r="AF172" s="41" t="str">
        <f>IF(
                 ISNA(VLOOKUP($Y172,Tableau2[[Sous catégorie culture de la garantie]:[garantie 7]],1+AF$3,FALSE)),
                  "",
                 IF(VLOOKUP($Y172,Tableau2[[Sous catégorie culture de la garantie]:[garantie 7]],1+AF$3,FALSE)="","",
                      VLOOKUP($Y172,Tableau2[[Sous catégorie culture de la garantie]:[garantie 7]],1+AF$3,FALSE)))</f>
        <v/>
      </c>
    </row>
    <row r="173" spans="1:32" ht="29.4" thickBot="1" x14ac:dyDescent="0.35">
      <c r="A173" s="14">
        <v>4</v>
      </c>
      <c r="B173" s="76" t="s">
        <v>102</v>
      </c>
      <c r="C173" s="52" t="str">
        <f>IF(ISNA(VLOOKUP(B173,Tableau3[],2,FALSE)),"X",VLOOKUP(B173,Tableau3[],2,FALSE))</f>
        <v>I</v>
      </c>
      <c r="D173" s="85" t="s">
        <v>45</v>
      </c>
      <c r="E173" s="56" t="str">
        <f>IF(ISNA(VLOOKUP(D173,Tableau3[],2,FALSE)),"X",VLOOKUP(D173,Tableau3[],2,FALSE))</f>
        <v>C</v>
      </c>
      <c r="F173" s="96"/>
      <c r="G173" s="15"/>
      <c r="H173" s="105"/>
      <c r="I173" s="16"/>
      <c r="J173" s="16"/>
      <c r="K173" s="114"/>
      <c r="L173" s="16"/>
      <c r="M173" s="123"/>
      <c r="N173" s="130"/>
      <c r="O173" s="141"/>
      <c r="P173" s="151"/>
      <c r="Q173" s="162">
        <v>8</v>
      </c>
      <c r="R173" s="174" t="s">
        <v>87</v>
      </c>
      <c r="S173" s="23"/>
      <c r="T173" s="192"/>
      <c r="U173" s="203"/>
      <c r="V173" t="str">
        <f>CONCATENATE(C173,E173,G173,I173,L173,S173)</f>
        <v>IC</v>
      </c>
      <c r="W173" t="str">
        <f t="shared" si="3"/>
        <v>IC</v>
      </c>
      <c r="X173" s="39" t="str">
        <f>IF(          ISNA(VLOOKUP(MID(W173,2,1),'Garanties par besoin'!$D$2:$F$18,2,FALSE)),
                           IF(ISNA(VLOOKUP(MID(W173,1,1),'Garanties par besoin'!$D$2:$F$18,2,FALSE)),
                            "",
                           VLOOKUP(MID(W173,1,1),'Garanties par besoin'!$D$2:$F$18,2,FALSE)),
                  VLOOKUP(MID(W173,2,1),'Garanties par besoin'!$D$2:$F$18,2,FALSE))</f>
        <v>Immatériel</v>
      </c>
      <c r="Y173" s="42" t="str">
        <f>IF(          ISNA(VLOOKUP(MID(W173,2,1),'Garanties par besoin'!$D$2:$F$18,3,FALSE)),
                           IF(ISNA(VLOOKUP(MID(W173,1,1),'Garanties par besoin'!$D$2:$F$18,3,FALSE)),
                            "",
                           VLOOKUP(MID(W173,1,1),'Garanties par besoin'!$D$2:$F$18,3,FALSE)),
                  VLOOKUP(MID(W173,2,1),'Garanties par besoin'!$D$2:$F$18,3,FALSE))</f>
        <v>Patientèle/Clientèle</v>
      </c>
      <c r="Z173" s="44" t="str">
        <f>IF(
                 ISNA(VLOOKUP($Y173,Tableau2[[Sous catégorie culture de la garantie]:[garantie 7]],1+Z$3,FALSE)),
                  "",
                 IF(VLOOKUP($Y173,Tableau2[[Sous catégorie culture de la garantie]:[garantie 7]],1+Z$3,FALSE)="","",
                      VLOOKUP($Y173,Tableau2[[Sous catégorie culture de la garantie]:[garantie 7]],1+Z$3,FALSE)))</f>
        <v>Financement possible sans garantie</v>
      </c>
      <c r="AA173" s="41" t="str">
        <f>IF(
                 ISNA(VLOOKUP($Y173,Tableau2[[Sous catégorie culture de la garantie]:[garantie 7]],1+AA$3,FALSE)),
                  "",
                 IF(VLOOKUP($Y173,Tableau2[[Sous catégorie culture de la garantie]:[garantie 7]],1+AA$3,FALSE)="","",
                      VLOOKUP($Y173,Tableau2[[Sous catégorie culture de la garantie]:[garantie 7]],1+AA$3,FALSE)))</f>
        <v>Caution Possible</v>
      </c>
      <c r="AB173" s="44" t="str">
        <f>IF(
                 ISNA(VLOOKUP($Y173,Tableau2[[Sous catégorie culture de la garantie]:[garantie 7]],1+AB$3,FALSE)),
                  "",
                 IF(VLOOKUP($Y173,Tableau2[[Sous catégorie culture de la garantie]:[garantie 7]],1+AB$3,FALSE)="","",
                      VLOOKUP($Y173,Tableau2[[Sous catégorie culture de la garantie]:[garantie 7]],1+AB$3,FALSE)))</f>
        <v>France Active</v>
      </c>
      <c r="AC173" s="41" t="str">
        <f>IF(
                 ISNA(VLOOKUP($Y173,Tableau2[[Sous catégorie culture de la garantie]:[garantie 7]],1+AC$3,FALSE)),
                  "",
                 IF(VLOOKUP($Y173,Tableau2[[Sous catégorie culture de la garantie]:[garantie 7]],1+AC$3,FALSE)="","",
                      VLOOKUP($Y173,Tableau2[[Sous catégorie culture de la garantie]:[garantie 7]],1+AC$3,FALSE)))</f>
        <v>SIAGI</v>
      </c>
      <c r="AD173" s="44" t="str">
        <f>IF(
                 ISNA(VLOOKUP($Y173,Tableau2[[Sous catégorie culture de la garantie]:[garantie 7]],1+AD$3,FALSE)),
                  "",
                 IF(VLOOKUP($Y173,Tableau2[[Sous catégorie culture de la garantie]:[garantie 7]],1+AD$3,FALSE)="","",
                      VLOOKUP($Y173,Tableau2[[Sous catégorie culture de la garantie]:[garantie 7]],1+AD$3,FALSE)))</f>
        <v/>
      </c>
      <c r="AE173" s="41" t="str">
        <f>IF(
                 ISNA(VLOOKUP($Y173,Tableau2[[Sous catégorie culture de la garantie]:[garantie 7]],1+AE$3,FALSE)),
                  "",
                 IF(VLOOKUP($Y173,Tableau2[[Sous catégorie culture de la garantie]:[garantie 7]],1+AE$3,FALSE)="","",
                      VLOOKUP($Y173,Tableau2[[Sous catégorie culture de la garantie]:[garantie 7]],1+AE$3,FALSE)))</f>
        <v/>
      </c>
      <c r="AF173" s="41" t="str">
        <f>IF(
                 ISNA(VLOOKUP($Y173,Tableau2[[Sous catégorie culture de la garantie]:[garantie 7]],1+AF$3,FALSE)),
                  "",
                 IF(VLOOKUP($Y173,Tableau2[[Sous catégorie culture de la garantie]:[garantie 7]],1+AF$3,FALSE)="","",
                      VLOOKUP($Y173,Tableau2[[Sous catégorie culture de la garantie]:[garantie 7]],1+AF$3,FALSE)))</f>
        <v/>
      </c>
    </row>
    <row r="174" spans="1:32" ht="29.4" thickBot="1" x14ac:dyDescent="0.35">
      <c r="A174" s="14">
        <v>4</v>
      </c>
      <c r="B174" s="76" t="s">
        <v>102</v>
      </c>
      <c r="C174" s="52" t="str">
        <f>IF(ISNA(VLOOKUP(B174,Tableau3[],2,FALSE)),"X",VLOOKUP(B174,Tableau3[],2,FALSE))</f>
        <v>I</v>
      </c>
      <c r="D174" s="85" t="s">
        <v>45</v>
      </c>
      <c r="E174" s="56" t="str">
        <f>IF(ISNA(VLOOKUP(D174,Tableau3[],2,FALSE)),"X",VLOOKUP(D174,Tableau3[],2,FALSE))</f>
        <v>C</v>
      </c>
      <c r="F174" s="96"/>
      <c r="G174" s="15"/>
      <c r="H174" s="105"/>
      <c r="I174" s="16"/>
      <c r="J174" s="16"/>
      <c r="K174" s="114"/>
      <c r="L174" s="16"/>
      <c r="M174" s="123"/>
      <c r="N174" s="130"/>
      <c r="O174" s="141"/>
      <c r="P174" s="151"/>
      <c r="Q174" s="162">
        <v>8</v>
      </c>
      <c r="R174" s="174" t="s">
        <v>88</v>
      </c>
      <c r="S174" s="23"/>
      <c r="T174" s="185"/>
      <c r="U174" s="203"/>
      <c r="V174" t="str">
        <f>CONCATENATE(C174,E174,G174,I174,L174,S174)</f>
        <v>IC</v>
      </c>
      <c r="W174" t="str">
        <f t="shared" si="3"/>
        <v>IC</v>
      </c>
      <c r="X174" s="39" t="str">
        <f>IF(          ISNA(VLOOKUP(MID(W174,2,1),'Garanties par besoin'!$D$2:$F$18,2,FALSE)),
                           IF(ISNA(VLOOKUP(MID(W174,1,1),'Garanties par besoin'!$D$2:$F$18,2,FALSE)),
                            "",
                           VLOOKUP(MID(W174,1,1),'Garanties par besoin'!$D$2:$F$18,2,FALSE)),
                  VLOOKUP(MID(W174,2,1),'Garanties par besoin'!$D$2:$F$18,2,FALSE))</f>
        <v>Immatériel</v>
      </c>
      <c r="Y174" s="42" t="str">
        <f>IF(          ISNA(VLOOKUP(MID(W174,2,1),'Garanties par besoin'!$D$2:$F$18,3,FALSE)),
                           IF(ISNA(VLOOKUP(MID(W174,1,1),'Garanties par besoin'!$D$2:$F$18,3,FALSE)),
                            "",
                           VLOOKUP(MID(W174,1,1),'Garanties par besoin'!$D$2:$F$18,3,FALSE)),
                  VLOOKUP(MID(W174,2,1),'Garanties par besoin'!$D$2:$F$18,3,FALSE))</f>
        <v>Patientèle/Clientèle</v>
      </c>
      <c r="Z174" s="44" t="str">
        <f>IF(
                 ISNA(VLOOKUP($Y174,Tableau2[[Sous catégorie culture de la garantie]:[garantie 7]],1+Z$3,FALSE)),
                  "",
                 IF(VLOOKUP($Y174,Tableau2[[Sous catégorie culture de la garantie]:[garantie 7]],1+Z$3,FALSE)="","",
                      VLOOKUP($Y174,Tableau2[[Sous catégorie culture de la garantie]:[garantie 7]],1+Z$3,FALSE)))</f>
        <v>Financement possible sans garantie</v>
      </c>
      <c r="AA174" s="41" t="str">
        <f>IF(
                 ISNA(VLOOKUP($Y174,Tableau2[[Sous catégorie culture de la garantie]:[garantie 7]],1+AA$3,FALSE)),
                  "",
                 IF(VLOOKUP($Y174,Tableau2[[Sous catégorie culture de la garantie]:[garantie 7]],1+AA$3,FALSE)="","",
                      VLOOKUP($Y174,Tableau2[[Sous catégorie culture de la garantie]:[garantie 7]],1+AA$3,FALSE)))</f>
        <v>Caution Possible</v>
      </c>
      <c r="AB174" s="44" t="str">
        <f>IF(
                 ISNA(VLOOKUP($Y174,Tableau2[[Sous catégorie culture de la garantie]:[garantie 7]],1+AB$3,FALSE)),
                  "",
                 IF(VLOOKUP($Y174,Tableau2[[Sous catégorie culture de la garantie]:[garantie 7]],1+AB$3,FALSE)="","",
                      VLOOKUP($Y174,Tableau2[[Sous catégorie culture de la garantie]:[garantie 7]],1+AB$3,FALSE)))</f>
        <v>France Active</v>
      </c>
      <c r="AC174" s="41" t="str">
        <f>IF(
                 ISNA(VLOOKUP($Y174,Tableau2[[Sous catégorie culture de la garantie]:[garantie 7]],1+AC$3,FALSE)),
                  "",
                 IF(VLOOKUP($Y174,Tableau2[[Sous catégorie culture de la garantie]:[garantie 7]],1+AC$3,FALSE)="","",
                      VLOOKUP($Y174,Tableau2[[Sous catégorie culture de la garantie]:[garantie 7]],1+AC$3,FALSE)))</f>
        <v>SIAGI</v>
      </c>
      <c r="AD174" s="44" t="str">
        <f>IF(
                 ISNA(VLOOKUP($Y174,Tableau2[[Sous catégorie culture de la garantie]:[garantie 7]],1+AD$3,FALSE)),
                  "",
                 IF(VLOOKUP($Y174,Tableau2[[Sous catégorie culture de la garantie]:[garantie 7]],1+AD$3,FALSE)="","",
                      VLOOKUP($Y174,Tableau2[[Sous catégorie culture de la garantie]:[garantie 7]],1+AD$3,FALSE)))</f>
        <v/>
      </c>
      <c r="AE174" s="41" t="str">
        <f>IF(
                 ISNA(VLOOKUP($Y174,Tableau2[[Sous catégorie culture de la garantie]:[garantie 7]],1+AE$3,FALSE)),
                  "",
                 IF(VLOOKUP($Y174,Tableau2[[Sous catégorie culture de la garantie]:[garantie 7]],1+AE$3,FALSE)="","",
                      VLOOKUP($Y174,Tableau2[[Sous catégorie culture de la garantie]:[garantie 7]],1+AE$3,FALSE)))</f>
        <v/>
      </c>
      <c r="AF174" s="41" t="str">
        <f>IF(
                 ISNA(VLOOKUP($Y174,Tableau2[[Sous catégorie culture de la garantie]:[garantie 7]],1+AF$3,FALSE)),
                  "",
                 IF(VLOOKUP($Y174,Tableau2[[Sous catégorie culture de la garantie]:[garantie 7]],1+AF$3,FALSE)="","",
                      VLOOKUP($Y174,Tableau2[[Sous catégorie culture de la garantie]:[garantie 7]],1+AF$3,FALSE)))</f>
        <v/>
      </c>
    </row>
    <row r="175" spans="1:32" ht="29.4" thickBot="1" x14ac:dyDescent="0.35">
      <c r="A175" s="14">
        <v>4</v>
      </c>
      <c r="B175" s="76" t="s">
        <v>102</v>
      </c>
      <c r="C175" s="52" t="str">
        <f>IF(ISNA(VLOOKUP(B175,Tableau3[],2,FALSE)),"X",VLOOKUP(B175,Tableau3[],2,FALSE))</f>
        <v>I</v>
      </c>
      <c r="D175" s="85" t="s">
        <v>45</v>
      </c>
      <c r="E175" s="56" t="str">
        <f>IF(ISNA(VLOOKUP(D175,Tableau3[],2,FALSE)),"X",VLOOKUP(D175,Tableau3[],2,FALSE))</f>
        <v>C</v>
      </c>
      <c r="F175" s="96"/>
      <c r="G175" s="15"/>
      <c r="H175" s="105"/>
      <c r="I175" s="16"/>
      <c r="J175" s="16"/>
      <c r="K175" s="114"/>
      <c r="L175" s="16"/>
      <c r="M175" s="123"/>
      <c r="N175" s="130"/>
      <c r="O175" s="141"/>
      <c r="P175" s="151"/>
      <c r="Q175" s="162">
        <v>8</v>
      </c>
      <c r="R175" s="174" t="s">
        <v>89</v>
      </c>
      <c r="S175" s="23"/>
      <c r="T175" s="194" t="s">
        <v>51</v>
      </c>
      <c r="U175" s="203"/>
      <c r="V175" t="str">
        <f>CONCATENATE(C175,E175,G175,I175,L175,S175)</f>
        <v>IC</v>
      </c>
      <c r="W175" t="str">
        <f t="shared" si="3"/>
        <v>IC</v>
      </c>
      <c r="X175" s="39" t="str">
        <f>IF(          ISNA(VLOOKUP(MID(W175,2,1),'Garanties par besoin'!$D$2:$F$18,2,FALSE)),
                           IF(ISNA(VLOOKUP(MID(W175,1,1),'Garanties par besoin'!$D$2:$F$18,2,FALSE)),
                            "",
                           VLOOKUP(MID(W175,1,1),'Garanties par besoin'!$D$2:$F$18,2,FALSE)),
                  VLOOKUP(MID(W175,2,1),'Garanties par besoin'!$D$2:$F$18,2,FALSE))</f>
        <v>Immatériel</v>
      </c>
      <c r="Y175" s="42" t="str">
        <f>IF(          ISNA(VLOOKUP(MID(W175,2,1),'Garanties par besoin'!$D$2:$F$18,3,FALSE)),
                           IF(ISNA(VLOOKUP(MID(W175,1,1),'Garanties par besoin'!$D$2:$F$18,3,FALSE)),
                            "",
                           VLOOKUP(MID(W175,1,1),'Garanties par besoin'!$D$2:$F$18,3,FALSE)),
                  VLOOKUP(MID(W175,2,1),'Garanties par besoin'!$D$2:$F$18,3,FALSE))</f>
        <v>Patientèle/Clientèle</v>
      </c>
      <c r="Z175" s="44" t="str">
        <f>IF(
                 ISNA(VLOOKUP($Y175,Tableau2[[Sous catégorie culture de la garantie]:[garantie 7]],1+Z$3,FALSE)),
                  "",
                 IF(VLOOKUP($Y175,Tableau2[[Sous catégorie culture de la garantie]:[garantie 7]],1+Z$3,FALSE)="","",
                      VLOOKUP($Y175,Tableau2[[Sous catégorie culture de la garantie]:[garantie 7]],1+Z$3,FALSE)))</f>
        <v>Financement possible sans garantie</v>
      </c>
      <c r="AA175" s="41" t="str">
        <f>IF(
                 ISNA(VLOOKUP($Y175,Tableau2[[Sous catégorie culture de la garantie]:[garantie 7]],1+AA$3,FALSE)),
                  "",
                 IF(VLOOKUP($Y175,Tableau2[[Sous catégorie culture de la garantie]:[garantie 7]],1+AA$3,FALSE)="","",
                      VLOOKUP($Y175,Tableau2[[Sous catégorie culture de la garantie]:[garantie 7]],1+AA$3,FALSE)))</f>
        <v>Caution Possible</v>
      </c>
      <c r="AB175" s="44" t="str">
        <f>IF(
                 ISNA(VLOOKUP($Y175,Tableau2[[Sous catégorie culture de la garantie]:[garantie 7]],1+AB$3,FALSE)),
                  "",
                 IF(VLOOKUP($Y175,Tableau2[[Sous catégorie culture de la garantie]:[garantie 7]],1+AB$3,FALSE)="","",
                      VLOOKUP($Y175,Tableau2[[Sous catégorie culture de la garantie]:[garantie 7]],1+AB$3,FALSE)))</f>
        <v>France Active</v>
      </c>
      <c r="AC175" s="41" t="str">
        <f>IF(
                 ISNA(VLOOKUP($Y175,Tableau2[[Sous catégorie culture de la garantie]:[garantie 7]],1+AC$3,FALSE)),
                  "",
                 IF(VLOOKUP($Y175,Tableau2[[Sous catégorie culture de la garantie]:[garantie 7]],1+AC$3,FALSE)="","",
                      VLOOKUP($Y175,Tableau2[[Sous catégorie culture de la garantie]:[garantie 7]],1+AC$3,FALSE)))</f>
        <v>SIAGI</v>
      </c>
      <c r="AD175" s="44" t="str">
        <f>IF(
                 ISNA(VLOOKUP($Y175,Tableau2[[Sous catégorie culture de la garantie]:[garantie 7]],1+AD$3,FALSE)),
                  "",
                 IF(VLOOKUP($Y175,Tableau2[[Sous catégorie culture de la garantie]:[garantie 7]],1+AD$3,FALSE)="","",
                      VLOOKUP($Y175,Tableau2[[Sous catégorie culture de la garantie]:[garantie 7]],1+AD$3,FALSE)))</f>
        <v/>
      </c>
      <c r="AE175" s="41" t="str">
        <f>IF(
                 ISNA(VLOOKUP($Y175,Tableau2[[Sous catégorie culture de la garantie]:[garantie 7]],1+AE$3,FALSE)),
                  "",
                 IF(VLOOKUP($Y175,Tableau2[[Sous catégorie culture de la garantie]:[garantie 7]],1+AE$3,FALSE)="","",
                      VLOOKUP($Y175,Tableau2[[Sous catégorie culture de la garantie]:[garantie 7]],1+AE$3,FALSE)))</f>
        <v/>
      </c>
      <c r="AF175" s="41" t="str">
        <f>IF(
                 ISNA(VLOOKUP($Y175,Tableau2[[Sous catégorie culture de la garantie]:[garantie 7]],1+AF$3,FALSE)),
                  "",
                 IF(VLOOKUP($Y175,Tableau2[[Sous catégorie culture de la garantie]:[garantie 7]],1+AF$3,FALSE)="","",
                      VLOOKUP($Y175,Tableau2[[Sous catégorie culture de la garantie]:[garantie 7]],1+AF$3,FALSE)))</f>
        <v/>
      </c>
    </row>
    <row r="176" spans="1:32" ht="29.4" thickBot="1" x14ac:dyDescent="0.35">
      <c r="A176" s="14">
        <v>4</v>
      </c>
      <c r="B176" s="76" t="s">
        <v>102</v>
      </c>
      <c r="C176" s="52" t="str">
        <f>IF(ISNA(VLOOKUP(B176,Tableau3[],2,FALSE)),"X",VLOOKUP(B176,Tableau3[],2,FALSE))</f>
        <v>I</v>
      </c>
      <c r="D176" s="85" t="s">
        <v>45</v>
      </c>
      <c r="E176" s="56" t="str">
        <f>IF(ISNA(VLOOKUP(D176,Tableau3[],2,FALSE)),"X",VLOOKUP(D176,Tableau3[],2,FALSE))</f>
        <v>C</v>
      </c>
      <c r="F176" s="96"/>
      <c r="G176" s="15"/>
      <c r="H176" s="105"/>
      <c r="I176" s="16"/>
      <c r="J176" s="16"/>
      <c r="K176" s="114"/>
      <c r="L176" s="16"/>
      <c r="M176" s="123"/>
      <c r="N176" s="130"/>
      <c r="O176" s="141"/>
      <c r="P176" s="151"/>
      <c r="Q176" s="162">
        <v>8</v>
      </c>
      <c r="R176" s="174" t="s">
        <v>90</v>
      </c>
      <c r="S176" s="23"/>
      <c r="T176" s="186"/>
      <c r="U176" s="203"/>
      <c r="V176" t="str">
        <f>CONCATENATE(C176,E176,G176,I176,L176,S176)</f>
        <v>IC</v>
      </c>
      <c r="W176" t="str">
        <f t="shared" si="3"/>
        <v>IC</v>
      </c>
      <c r="X176" s="39" t="str">
        <f>IF(          ISNA(VLOOKUP(MID(W176,2,1),'Garanties par besoin'!$D$2:$F$18,2,FALSE)),
                           IF(ISNA(VLOOKUP(MID(W176,1,1),'Garanties par besoin'!$D$2:$F$18,2,FALSE)),
                            "",
                           VLOOKUP(MID(W176,1,1),'Garanties par besoin'!$D$2:$F$18,2,FALSE)),
                  VLOOKUP(MID(W176,2,1),'Garanties par besoin'!$D$2:$F$18,2,FALSE))</f>
        <v>Immatériel</v>
      </c>
      <c r="Y176" s="42" t="str">
        <f>IF(          ISNA(VLOOKUP(MID(W176,2,1),'Garanties par besoin'!$D$2:$F$18,3,FALSE)),
                           IF(ISNA(VLOOKUP(MID(W176,1,1),'Garanties par besoin'!$D$2:$F$18,3,FALSE)),
                            "",
                           VLOOKUP(MID(W176,1,1),'Garanties par besoin'!$D$2:$F$18,3,FALSE)),
                  VLOOKUP(MID(W176,2,1),'Garanties par besoin'!$D$2:$F$18,3,FALSE))</f>
        <v>Patientèle/Clientèle</v>
      </c>
      <c r="Z176" s="44" t="str">
        <f>IF(
                 ISNA(VLOOKUP($Y176,Tableau2[[Sous catégorie culture de la garantie]:[garantie 7]],1+Z$3,FALSE)),
                  "",
                 IF(VLOOKUP($Y176,Tableau2[[Sous catégorie culture de la garantie]:[garantie 7]],1+Z$3,FALSE)="","",
                      VLOOKUP($Y176,Tableau2[[Sous catégorie culture de la garantie]:[garantie 7]],1+Z$3,FALSE)))</f>
        <v>Financement possible sans garantie</v>
      </c>
      <c r="AA176" s="41" t="str">
        <f>IF(
                 ISNA(VLOOKUP($Y176,Tableau2[[Sous catégorie culture de la garantie]:[garantie 7]],1+AA$3,FALSE)),
                  "",
                 IF(VLOOKUP($Y176,Tableau2[[Sous catégorie culture de la garantie]:[garantie 7]],1+AA$3,FALSE)="","",
                      VLOOKUP($Y176,Tableau2[[Sous catégorie culture de la garantie]:[garantie 7]],1+AA$3,FALSE)))</f>
        <v>Caution Possible</v>
      </c>
      <c r="AB176" s="44" t="str">
        <f>IF(
                 ISNA(VLOOKUP($Y176,Tableau2[[Sous catégorie culture de la garantie]:[garantie 7]],1+AB$3,FALSE)),
                  "",
                 IF(VLOOKUP($Y176,Tableau2[[Sous catégorie culture de la garantie]:[garantie 7]],1+AB$3,FALSE)="","",
                      VLOOKUP($Y176,Tableau2[[Sous catégorie culture de la garantie]:[garantie 7]],1+AB$3,FALSE)))</f>
        <v>France Active</v>
      </c>
      <c r="AC176" s="41" t="str">
        <f>IF(
                 ISNA(VLOOKUP($Y176,Tableau2[[Sous catégorie culture de la garantie]:[garantie 7]],1+AC$3,FALSE)),
                  "",
                 IF(VLOOKUP($Y176,Tableau2[[Sous catégorie culture de la garantie]:[garantie 7]],1+AC$3,FALSE)="","",
                      VLOOKUP($Y176,Tableau2[[Sous catégorie culture de la garantie]:[garantie 7]],1+AC$3,FALSE)))</f>
        <v>SIAGI</v>
      </c>
      <c r="AD176" s="44" t="str">
        <f>IF(
                 ISNA(VLOOKUP($Y176,Tableau2[[Sous catégorie culture de la garantie]:[garantie 7]],1+AD$3,FALSE)),
                  "",
                 IF(VLOOKUP($Y176,Tableau2[[Sous catégorie culture de la garantie]:[garantie 7]],1+AD$3,FALSE)="","",
                      VLOOKUP($Y176,Tableau2[[Sous catégorie culture de la garantie]:[garantie 7]],1+AD$3,FALSE)))</f>
        <v/>
      </c>
      <c r="AE176" s="41" t="str">
        <f>IF(
                 ISNA(VLOOKUP($Y176,Tableau2[[Sous catégorie culture de la garantie]:[garantie 7]],1+AE$3,FALSE)),
                  "",
                 IF(VLOOKUP($Y176,Tableau2[[Sous catégorie culture de la garantie]:[garantie 7]],1+AE$3,FALSE)="","",
                      VLOOKUP($Y176,Tableau2[[Sous catégorie culture de la garantie]:[garantie 7]],1+AE$3,FALSE)))</f>
        <v/>
      </c>
      <c r="AF176" s="41" t="str">
        <f>IF(
                 ISNA(VLOOKUP($Y176,Tableau2[[Sous catégorie culture de la garantie]:[garantie 7]],1+AF$3,FALSE)),
                  "",
                 IF(VLOOKUP($Y176,Tableau2[[Sous catégorie culture de la garantie]:[garantie 7]],1+AF$3,FALSE)="","",
                      VLOOKUP($Y176,Tableau2[[Sous catégorie culture de la garantie]:[garantie 7]],1+AF$3,FALSE)))</f>
        <v/>
      </c>
    </row>
    <row r="177" spans="1:32" ht="29.4" thickBot="1" x14ac:dyDescent="0.35">
      <c r="A177" s="14">
        <v>4</v>
      </c>
      <c r="B177" s="76" t="s">
        <v>102</v>
      </c>
      <c r="C177" s="52" t="str">
        <f>IF(ISNA(VLOOKUP(B177,Tableau3[],2,FALSE)),"X",VLOOKUP(B177,Tableau3[],2,FALSE))</f>
        <v>I</v>
      </c>
      <c r="D177" s="85" t="s">
        <v>45</v>
      </c>
      <c r="E177" s="56" t="str">
        <f>IF(ISNA(VLOOKUP(D177,Tableau3[],2,FALSE)),"X",VLOOKUP(D177,Tableau3[],2,FALSE))</f>
        <v>C</v>
      </c>
      <c r="F177" s="96"/>
      <c r="G177" s="15"/>
      <c r="H177" s="105"/>
      <c r="I177" s="16"/>
      <c r="J177" s="16"/>
      <c r="K177" s="114"/>
      <c r="L177" s="16"/>
      <c r="M177" s="123"/>
      <c r="N177" s="130"/>
      <c r="O177" s="141"/>
      <c r="P177" s="151"/>
      <c r="Q177" s="162">
        <v>8</v>
      </c>
      <c r="R177" s="174" t="s">
        <v>91</v>
      </c>
      <c r="S177" s="23"/>
      <c r="T177" s="194" t="s">
        <v>51</v>
      </c>
      <c r="U177" s="203"/>
      <c r="V177" t="str">
        <f>CONCATENATE(C177,E177,G177,I177,L177,S177)</f>
        <v>IC</v>
      </c>
      <c r="W177" t="str">
        <f t="shared" si="3"/>
        <v>IC</v>
      </c>
      <c r="X177" s="39" t="str">
        <f>IF(          ISNA(VLOOKUP(MID(W177,2,1),'Garanties par besoin'!$D$2:$F$18,2,FALSE)),
                           IF(ISNA(VLOOKUP(MID(W177,1,1),'Garanties par besoin'!$D$2:$F$18,2,FALSE)),
                            "",
                           VLOOKUP(MID(W177,1,1),'Garanties par besoin'!$D$2:$F$18,2,FALSE)),
                  VLOOKUP(MID(W177,2,1),'Garanties par besoin'!$D$2:$F$18,2,FALSE))</f>
        <v>Immatériel</v>
      </c>
      <c r="Y177" s="42" t="str">
        <f>IF(          ISNA(VLOOKUP(MID(W177,2,1),'Garanties par besoin'!$D$2:$F$18,3,FALSE)),
                           IF(ISNA(VLOOKUP(MID(W177,1,1),'Garanties par besoin'!$D$2:$F$18,3,FALSE)),
                            "",
                           VLOOKUP(MID(W177,1,1),'Garanties par besoin'!$D$2:$F$18,3,FALSE)),
                  VLOOKUP(MID(W177,2,1),'Garanties par besoin'!$D$2:$F$18,3,FALSE))</f>
        <v>Patientèle/Clientèle</v>
      </c>
      <c r="Z177" s="44" t="str">
        <f>IF(
                 ISNA(VLOOKUP($Y177,Tableau2[[Sous catégorie culture de la garantie]:[garantie 7]],1+Z$3,FALSE)),
                  "",
                 IF(VLOOKUP($Y177,Tableau2[[Sous catégorie culture de la garantie]:[garantie 7]],1+Z$3,FALSE)="","",
                      VLOOKUP($Y177,Tableau2[[Sous catégorie culture de la garantie]:[garantie 7]],1+Z$3,FALSE)))</f>
        <v>Financement possible sans garantie</v>
      </c>
      <c r="AA177" s="41" t="str">
        <f>IF(
                 ISNA(VLOOKUP($Y177,Tableau2[[Sous catégorie culture de la garantie]:[garantie 7]],1+AA$3,FALSE)),
                  "",
                 IF(VLOOKUP($Y177,Tableau2[[Sous catégorie culture de la garantie]:[garantie 7]],1+AA$3,FALSE)="","",
                      VLOOKUP($Y177,Tableau2[[Sous catégorie culture de la garantie]:[garantie 7]],1+AA$3,FALSE)))</f>
        <v>Caution Possible</v>
      </c>
      <c r="AB177" s="44" t="str">
        <f>IF(
                 ISNA(VLOOKUP($Y177,Tableau2[[Sous catégorie culture de la garantie]:[garantie 7]],1+AB$3,FALSE)),
                  "",
                 IF(VLOOKUP($Y177,Tableau2[[Sous catégorie culture de la garantie]:[garantie 7]],1+AB$3,FALSE)="","",
                      VLOOKUP($Y177,Tableau2[[Sous catégorie culture de la garantie]:[garantie 7]],1+AB$3,FALSE)))</f>
        <v>France Active</v>
      </c>
      <c r="AC177" s="41" t="str">
        <f>IF(
                 ISNA(VLOOKUP($Y177,Tableau2[[Sous catégorie culture de la garantie]:[garantie 7]],1+AC$3,FALSE)),
                  "",
                 IF(VLOOKUP($Y177,Tableau2[[Sous catégorie culture de la garantie]:[garantie 7]],1+AC$3,FALSE)="","",
                      VLOOKUP($Y177,Tableau2[[Sous catégorie culture de la garantie]:[garantie 7]],1+AC$3,FALSE)))</f>
        <v>SIAGI</v>
      </c>
      <c r="AD177" s="44" t="str">
        <f>IF(
                 ISNA(VLOOKUP($Y177,Tableau2[[Sous catégorie culture de la garantie]:[garantie 7]],1+AD$3,FALSE)),
                  "",
                 IF(VLOOKUP($Y177,Tableau2[[Sous catégorie culture de la garantie]:[garantie 7]],1+AD$3,FALSE)="","",
                      VLOOKUP($Y177,Tableau2[[Sous catégorie culture de la garantie]:[garantie 7]],1+AD$3,FALSE)))</f>
        <v/>
      </c>
      <c r="AE177" s="41" t="str">
        <f>IF(
                 ISNA(VLOOKUP($Y177,Tableau2[[Sous catégorie culture de la garantie]:[garantie 7]],1+AE$3,FALSE)),
                  "",
                 IF(VLOOKUP($Y177,Tableau2[[Sous catégorie culture de la garantie]:[garantie 7]],1+AE$3,FALSE)="","",
                      VLOOKUP($Y177,Tableau2[[Sous catégorie culture de la garantie]:[garantie 7]],1+AE$3,FALSE)))</f>
        <v/>
      </c>
      <c r="AF177" s="41" t="str">
        <f>IF(
                 ISNA(VLOOKUP($Y177,Tableau2[[Sous catégorie culture de la garantie]:[garantie 7]],1+AF$3,FALSE)),
                  "",
                 IF(VLOOKUP($Y177,Tableau2[[Sous catégorie culture de la garantie]:[garantie 7]],1+AF$3,FALSE)="","",
                      VLOOKUP($Y177,Tableau2[[Sous catégorie culture de la garantie]:[garantie 7]],1+AF$3,FALSE)))</f>
        <v/>
      </c>
    </row>
    <row r="178" spans="1:32" ht="29.4" thickBot="1" x14ac:dyDescent="0.35">
      <c r="A178" s="14">
        <v>4</v>
      </c>
      <c r="B178" s="76" t="s">
        <v>102</v>
      </c>
      <c r="C178" s="52" t="str">
        <f>IF(ISNA(VLOOKUP(B178,Tableau3[],2,FALSE)),"X",VLOOKUP(B178,Tableau3[],2,FALSE))</f>
        <v>I</v>
      </c>
      <c r="D178" s="85" t="s">
        <v>45</v>
      </c>
      <c r="E178" s="56" t="str">
        <f>IF(ISNA(VLOOKUP(D178,Tableau3[],2,FALSE)),"X",VLOOKUP(D178,Tableau3[],2,FALSE))</f>
        <v>C</v>
      </c>
      <c r="F178" s="96"/>
      <c r="G178" s="15"/>
      <c r="H178" s="105"/>
      <c r="I178" s="16"/>
      <c r="J178" s="16"/>
      <c r="K178" s="114"/>
      <c r="L178" s="16"/>
      <c r="M178" s="123"/>
      <c r="N178" s="130"/>
      <c r="O178" s="141"/>
      <c r="P178" s="151"/>
      <c r="Q178" s="162">
        <v>8</v>
      </c>
      <c r="R178" s="171" t="s">
        <v>105</v>
      </c>
      <c r="S178" s="17"/>
      <c r="T178" s="185"/>
      <c r="U178" s="203"/>
      <c r="V178" t="str">
        <f>CONCATENATE(C178,E178,G178,I178,L178,S178)</f>
        <v>IC</v>
      </c>
      <c r="W178" t="str">
        <f t="shared" si="3"/>
        <v>IC</v>
      </c>
      <c r="X178" s="39" t="str">
        <f>IF(          ISNA(VLOOKUP(MID(W178,2,1),'Garanties par besoin'!$D$2:$F$18,2,FALSE)),
                           IF(ISNA(VLOOKUP(MID(W178,1,1),'Garanties par besoin'!$D$2:$F$18,2,FALSE)),
                            "",
                           VLOOKUP(MID(W178,1,1),'Garanties par besoin'!$D$2:$F$18,2,FALSE)),
                  VLOOKUP(MID(W178,2,1),'Garanties par besoin'!$D$2:$F$18,2,FALSE))</f>
        <v>Immatériel</v>
      </c>
      <c r="Y178" s="42" t="str">
        <f>IF(          ISNA(VLOOKUP(MID(W178,2,1),'Garanties par besoin'!$D$2:$F$18,3,FALSE)),
                           IF(ISNA(VLOOKUP(MID(W178,1,1),'Garanties par besoin'!$D$2:$F$18,3,FALSE)),
                            "",
                           VLOOKUP(MID(W178,1,1),'Garanties par besoin'!$D$2:$F$18,3,FALSE)),
                  VLOOKUP(MID(W178,2,1),'Garanties par besoin'!$D$2:$F$18,3,FALSE))</f>
        <v>Patientèle/Clientèle</v>
      </c>
      <c r="Z178" s="44" t="str">
        <f>IF(
                 ISNA(VLOOKUP($Y178,Tableau2[[Sous catégorie culture de la garantie]:[garantie 7]],1+Z$3,FALSE)),
                  "",
                 IF(VLOOKUP($Y178,Tableau2[[Sous catégorie culture de la garantie]:[garantie 7]],1+Z$3,FALSE)="","",
                      VLOOKUP($Y178,Tableau2[[Sous catégorie culture de la garantie]:[garantie 7]],1+Z$3,FALSE)))</f>
        <v>Financement possible sans garantie</v>
      </c>
      <c r="AA178" s="41" t="str">
        <f>IF(
                 ISNA(VLOOKUP($Y178,Tableau2[[Sous catégorie culture de la garantie]:[garantie 7]],1+AA$3,FALSE)),
                  "",
                 IF(VLOOKUP($Y178,Tableau2[[Sous catégorie culture de la garantie]:[garantie 7]],1+AA$3,FALSE)="","",
                      VLOOKUP($Y178,Tableau2[[Sous catégorie culture de la garantie]:[garantie 7]],1+AA$3,FALSE)))</f>
        <v>Caution Possible</v>
      </c>
      <c r="AB178" s="44" t="str">
        <f>IF(
                 ISNA(VLOOKUP($Y178,Tableau2[[Sous catégorie culture de la garantie]:[garantie 7]],1+AB$3,FALSE)),
                  "",
                 IF(VLOOKUP($Y178,Tableau2[[Sous catégorie culture de la garantie]:[garantie 7]],1+AB$3,FALSE)="","",
                      VLOOKUP($Y178,Tableau2[[Sous catégorie culture de la garantie]:[garantie 7]],1+AB$3,FALSE)))</f>
        <v>France Active</v>
      </c>
      <c r="AC178" s="41" t="str">
        <f>IF(
                 ISNA(VLOOKUP($Y178,Tableau2[[Sous catégorie culture de la garantie]:[garantie 7]],1+AC$3,FALSE)),
                  "",
                 IF(VLOOKUP($Y178,Tableau2[[Sous catégorie culture de la garantie]:[garantie 7]],1+AC$3,FALSE)="","",
                      VLOOKUP($Y178,Tableau2[[Sous catégorie culture de la garantie]:[garantie 7]],1+AC$3,FALSE)))</f>
        <v>SIAGI</v>
      </c>
      <c r="AD178" s="44" t="str">
        <f>IF(
                 ISNA(VLOOKUP($Y178,Tableau2[[Sous catégorie culture de la garantie]:[garantie 7]],1+AD$3,FALSE)),
                  "",
                 IF(VLOOKUP($Y178,Tableau2[[Sous catégorie culture de la garantie]:[garantie 7]],1+AD$3,FALSE)="","",
                      VLOOKUP($Y178,Tableau2[[Sous catégorie culture de la garantie]:[garantie 7]],1+AD$3,FALSE)))</f>
        <v/>
      </c>
      <c r="AE178" s="41" t="str">
        <f>IF(
                 ISNA(VLOOKUP($Y178,Tableau2[[Sous catégorie culture de la garantie]:[garantie 7]],1+AE$3,FALSE)),
                  "",
                 IF(VLOOKUP($Y178,Tableau2[[Sous catégorie culture de la garantie]:[garantie 7]],1+AE$3,FALSE)="","",
                      VLOOKUP($Y178,Tableau2[[Sous catégorie culture de la garantie]:[garantie 7]],1+AE$3,FALSE)))</f>
        <v/>
      </c>
      <c r="AF178" s="41" t="str">
        <f>IF(
                 ISNA(VLOOKUP($Y178,Tableau2[[Sous catégorie culture de la garantie]:[garantie 7]],1+AF$3,FALSE)),
                  "",
                 IF(VLOOKUP($Y178,Tableau2[[Sous catégorie culture de la garantie]:[garantie 7]],1+AF$3,FALSE)="","",
                      VLOOKUP($Y178,Tableau2[[Sous catégorie culture de la garantie]:[garantie 7]],1+AF$3,FALSE)))</f>
        <v/>
      </c>
    </row>
    <row r="179" spans="1:32" ht="29.4" thickBot="1" x14ac:dyDescent="0.35">
      <c r="A179" s="18">
        <v>4</v>
      </c>
      <c r="B179" s="77" t="s">
        <v>102</v>
      </c>
      <c r="C179" s="52" t="str">
        <f>IF(ISNA(VLOOKUP(B179,Tableau3[],2,FALSE)),"X",VLOOKUP(B179,Tableau3[],2,FALSE))</f>
        <v>I</v>
      </c>
      <c r="D179" s="86" t="s">
        <v>45</v>
      </c>
      <c r="E179" s="57" t="str">
        <f>IF(ISNA(VLOOKUP(D179,Tableau3[],2,FALSE)),"X",VLOOKUP(D179,Tableau3[],2,FALSE))</f>
        <v>C</v>
      </c>
      <c r="F179" s="98"/>
      <c r="G179" s="19"/>
      <c r="H179" s="107"/>
      <c r="I179" s="20"/>
      <c r="J179" s="20"/>
      <c r="K179" s="116"/>
      <c r="L179" s="20"/>
      <c r="M179" s="124"/>
      <c r="N179" s="132"/>
      <c r="O179" s="144"/>
      <c r="P179" s="154"/>
      <c r="Q179" s="164">
        <v>8</v>
      </c>
      <c r="R179" s="172" t="s">
        <v>98</v>
      </c>
      <c r="S179" s="21"/>
      <c r="T179" s="187"/>
      <c r="U179" s="205"/>
      <c r="V179" t="str">
        <f>CONCATENATE(C179,E179,G179,I179,L179,S179)</f>
        <v>IC</v>
      </c>
      <c r="W179" t="str">
        <f t="shared" si="3"/>
        <v>IC</v>
      </c>
      <c r="X179" s="39" t="str">
        <f>IF(          ISNA(VLOOKUP(MID(W179,2,1),'Garanties par besoin'!$D$2:$F$18,2,FALSE)),
                           IF(ISNA(VLOOKUP(MID(W179,1,1),'Garanties par besoin'!$D$2:$F$18,2,FALSE)),
                            "",
                           VLOOKUP(MID(W179,1,1),'Garanties par besoin'!$D$2:$F$18,2,FALSE)),
                  VLOOKUP(MID(W179,2,1),'Garanties par besoin'!$D$2:$F$18,2,FALSE))</f>
        <v>Immatériel</v>
      </c>
      <c r="Y179" s="42" t="str">
        <f>IF(          ISNA(VLOOKUP(MID(W179,2,1),'Garanties par besoin'!$D$2:$F$18,3,FALSE)),
                           IF(ISNA(VLOOKUP(MID(W179,1,1),'Garanties par besoin'!$D$2:$F$18,3,FALSE)),
                            "",
                           VLOOKUP(MID(W179,1,1),'Garanties par besoin'!$D$2:$F$18,3,FALSE)),
                  VLOOKUP(MID(W179,2,1),'Garanties par besoin'!$D$2:$F$18,3,FALSE))</f>
        <v>Patientèle/Clientèle</v>
      </c>
      <c r="Z179" s="44" t="str">
        <f>IF(
                 ISNA(VLOOKUP($Y179,Tableau2[[Sous catégorie culture de la garantie]:[garantie 7]],1+Z$3,FALSE)),
                  "",
                 IF(VLOOKUP($Y179,Tableau2[[Sous catégorie culture de la garantie]:[garantie 7]],1+Z$3,FALSE)="","",
                      VLOOKUP($Y179,Tableau2[[Sous catégorie culture de la garantie]:[garantie 7]],1+Z$3,FALSE)))</f>
        <v>Financement possible sans garantie</v>
      </c>
      <c r="AA179" s="41" t="str">
        <f>IF(
                 ISNA(VLOOKUP($Y179,Tableau2[[Sous catégorie culture de la garantie]:[garantie 7]],1+AA$3,FALSE)),
                  "",
                 IF(VLOOKUP($Y179,Tableau2[[Sous catégorie culture de la garantie]:[garantie 7]],1+AA$3,FALSE)="","",
                      VLOOKUP($Y179,Tableau2[[Sous catégorie culture de la garantie]:[garantie 7]],1+AA$3,FALSE)))</f>
        <v>Caution Possible</v>
      </c>
      <c r="AB179" s="44" t="str">
        <f>IF(
                 ISNA(VLOOKUP($Y179,Tableau2[[Sous catégorie culture de la garantie]:[garantie 7]],1+AB$3,FALSE)),
                  "",
                 IF(VLOOKUP($Y179,Tableau2[[Sous catégorie culture de la garantie]:[garantie 7]],1+AB$3,FALSE)="","",
                      VLOOKUP($Y179,Tableau2[[Sous catégorie culture de la garantie]:[garantie 7]],1+AB$3,FALSE)))</f>
        <v>France Active</v>
      </c>
      <c r="AC179" s="41" t="str">
        <f>IF(
                 ISNA(VLOOKUP($Y179,Tableau2[[Sous catégorie culture de la garantie]:[garantie 7]],1+AC$3,FALSE)),
                  "",
                 IF(VLOOKUP($Y179,Tableau2[[Sous catégorie culture de la garantie]:[garantie 7]],1+AC$3,FALSE)="","",
                      VLOOKUP($Y179,Tableau2[[Sous catégorie culture de la garantie]:[garantie 7]],1+AC$3,FALSE)))</f>
        <v>SIAGI</v>
      </c>
      <c r="AD179" s="44" t="str">
        <f>IF(
                 ISNA(VLOOKUP($Y179,Tableau2[[Sous catégorie culture de la garantie]:[garantie 7]],1+AD$3,FALSE)),
                  "",
                 IF(VLOOKUP($Y179,Tableau2[[Sous catégorie culture de la garantie]:[garantie 7]],1+AD$3,FALSE)="","",
                      VLOOKUP($Y179,Tableau2[[Sous catégorie culture de la garantie]:[garantie 7]],1+AD$3,FALSE)))</f>
        <v/>
      </c>
      <c r="AE179" s="41" t="str">
        <f>IF(
                 ISNA(VLOOKUP($Y179,Tableau2[[Sous catégorie culture de la garantie]:[garantie 7]],1+AE$3,FALSE)),
                  "",
                 IF(VLOOKUP($Y179,Tableau2[[Sous catégorie culture de la garantie]:[garantie 7]],1+AE$3,FALSE)="","",
                      VLOOKUP($Y179,Tableau2[[Sous catégorie culture de la garantie]:[garantie 7]],1+AE$3,FALSE)))</f>
        <v/>
      </c>
      <c r="AF179" s="41" t="str">
        <f>IF(
                 ISNA(VLOOKUP($Y179,Tableau2[[Sous catégorie culture de la garantie]:[garantie 7]],1+AF$3,FALSE)),
                  "",
                 IF(VLOOKUP($Y179,Tableau2[[Sous catégorie culture de la garantie]:[garantie 7]],1+AF$3,FALSE)="","",
                      VLOOKUP($Y179,Tableau2[[Sous catégorie culture de la garantie]:[garantie 7]],1+AF$3,FALSE)))</f>
        <v/>
      </c>
    </row>
    <row r="180" spans="1:32" ht="15" thickBot="1" x14ac:dyDescent="0.35">
      <c r="A180" s="32">
        <v>5</v>
      </c>
      <c r="B180" s="75" t="s">
        <v>52</v>
      </c>
      <c r="C180" s="52"/>
      <c r="D180" s="92" t="s">
        <v>101</v>
      </c>
      <c r="E180" s="54"/>
      <c r="F180" s="94" t="s">
        <v>53</v>
      </c>
      <c r="G180" s="55"/>
      <c r="H180" s="103" t="s">
        <v>54</v>
      </c>
      <c r="I180" s="12"/>
      <c r="J180" s="12"/>
      <c r="K180" s="112"/>
      <c r="L180" s="12"/>
      <c r="M180" s="121"/>
      <c r="N180" s="128"/>
      <c r="O180" s="139"/>
      <c r="P180" s="149"/>
      <c r="Q180" s="160">
        <v>1</v>
      </c>
      <c r="R180" s="178" t="s">
        <v>58</v>
      </c>
      <c r="S180" s="33"/>
      <c r="T180" s="184"/>
      <c r="U180" s="201"/>
      <c r="V180" t="str">
        <f>CONCATENATE(C180,E180,G180,I180,L180,S180)</f>
        <v/>
      </c>
      <c r="W180" t="str">
        <f t="shared" si="3"/>
        <v/>
      </c>
      <c r="X180" s="39" t="str">
        <f>IF(          ISNA(VLOOKUP(MID(W180,2,1),'Garanties par besoin'!$D$2:$F$18,2,FALSE)),
                           IF(ISNA(VLOOKUP(MID(W180,1,1),'Garanties par besoin'!$D$2:$F$18,2,FALSE)),
                            "",
                           VLOOKUP(MID(W180,1,1),'Garanties par besoin'!$D$2:$F$18,2,FALSE)),
                  VLOOKUP(MID(W180,2,1),'Garanties par besoin'!$D$2:$F$18,2,FALSE))</f>
        <v/>
      </c>
      <c r="Y180" s="42" t="str">
        <f>IF(          ISNA(VLOOKUP(MID(W180,2,1),'Garanties par besoin'!$D$2:$F$18,3,FALSE)),
                           IF(ISNA(VLOOKUP(MID(W180,1,1),'Garanties par besoin'!$D$2:$F$18,3,FALSE)),
                            "",
                           VLOOKUP(MID(W180,1,1),'Garanties par besoin'!$D$2:$F$18,3,FALSE)),
                  VLOOKUP(MID(W180,2,1),'Garanties par besoin'!$D$2:$F$18,3,FALSE))</f>
        <v/>
      </c>
      <c r="Z180" s="44" t="str">
        <f>IF(
                 ISNA(VLOOKUP($Y180,Tableau2[[Sous catégorie culture de la garantie]:[garantie 7]],1+Z$3,FALSE)),
                  "",
                 IF(VLOOKUP($Y180,Tableau2[[Sous catégorie culture de la garantie]:[garantie 7]],1+Z$3,FALSE)="","",
                      VLOOKUP($Y180,Tableau2[[Sous catégorie culture de la garantie]:[garantie 7]],1+Z$3,FALSE)))</f>
        <v/>
      </c>
      <c r="AA180" s="41" t="str">
        <f>IF(
                 ISNA(VLOOKUP($Y180,Tableau2[[Sous catégorie culture de la garantie]:[garantie 7]],1+AA$3,FALSE)),
                  "",
                 IF(VLOOKUP($Y180,Tableau2[[Sous catégorie culture de la garantie]:[garantie 7]],1+AA$3,FALSE)="","",
                      VLOOKUP($Y180,Tableau2[[Sous catégorie culture de la garantie]:[garantie 7]],1+AA$3,FALSE)))</f>
        <v/>
      </c>
      <c r="AB180" s="44" t="str">
        <f>IF(
                 ISNA(VLOOKUP($Y180,Tableau2[[Sous catégorie culture de la garantie]:[garantie 7]],1+AB$3,FALSE)),
                  "",
                 IF(VLOOKUP($Y180,Tableau2[[Sous catégorie culture de la garantie]:[garantie 7]],1+AB$3,FALSE)="","",
                      VLOOKUP($Y180,Tableau2[[Sous catégorie culture de la garantie]:[garantie 7]],1+AB$3,FALSE)))</f>
        <v/>
      </c>
      <c r="AC180" s="41" t="str">
        <f>IF(
                 ISNA(VLOOKUP($Y180,Tableau2[[Sous catégorie culture de la garantie]:[garantie 7]],1+AC$3,FALSE)),
                  "",
                 IF(VLOOKUP($Y180,Tableau2[[Sous catégorie culture de la garantie]:[garantie 7]],1+AC$3,FALSE)="","",
                      VLOOKUP($Y180,Tableau2[[Sous catégorie culture de la garantie]:[garantie 7]],1+AC$3,FALSE)))</f>
        <v/>
      </c>
      <c r="AD180" s="44" t="str">
        <f>IF(
                 ISNA(VLOOKUP($Y180,Tableau2[[Sous catégorie culture de la garantie]:[garantie 7]],1+AD$3,FALSE)),
                  "",
                 IF(VLOOKUP($Y180,Tableau2[[Sous catégorie culture de la garantie]:[garantie 7]],1+AD$3,FALSE)="","",
                      VLOOKUP($Y180,Tableau2[[Sous catégorie culture de la garantie]:[garantie 7]],1+AD$3,FALSE)))</f>
        <v/>
      </c>
      <c r="AE180" s="41" t="str">
        <f>IF(
                 ISNA(VLOOKUP($Y180,Tableau2[[Sous catégorie culture de la garantie]:[garantie 7]],1+AE$3,FALSE)),
                  "",
                 IF(VLOOKUP($Y180,Tableau2[[Sous catégorie culture de la garantie]:[garantie 7]],1+AE$3,FALSE)="","",
                      VLOOKUP($Y180,Tableau2[[Sous catégorie culture de la garantie]:[garantie 7]],1+AE$3,FALSE)))</f>
        <v/>
      </c>
      <c r="AF180" s="41" t="str">
        <f>IF(
                 ISNA(VLOOKUP($Y180,Tableau2[[Sous catégorie culture de la garantie]:[garantie 7]],1+AF$3,FALSE)),
                  "",
                 IF(VLOOKUP($Y180,Tableau2[[Sous catégorie culture de la garantie]:[garantie 7]],1+AF$3,FALSE)="","",
                      VLOOKUP($Y180,Tableau2[[Sous catégorie culture de la garantie]:[garantie 7]],1+AF$3,FALSE)))</f>
        <v/>
      </c>
    </row>
    <row r="181" spans="1:32" ht="15" thickBot="1" x14ac:dyDescent="0.35">
      <c r="A181" s="25">
        <v>5</v>
      </c>
      <c r="B181" s="78" t="s">
        <v>52</v>
      </c>
      <c r="C181" s="52"/>
      <c r="D181" s="91" t="s">
        <v>101</v>
      </c>
      <c r="E181" s="64"/>
      <c r="F181" s="99" t="s">
        <v>53</v>
      </c>
      <c r="G181" s="55"/>
      <c r="H181" s="108" t="s">
        <v>55</v>
      </c>
      <c r="I181" s="26"/>
      <c r="J181" s="26"/>
      <c r="K181" s="118" t="s">
        <v>56</v>
      </c>
      <c r="L181" s="26"/>
      <c r="M181" s="125"/>
      <c r="N181" s="134"/>
      <c r="O181" s="145"/>
      <c r="P181" s="156"/>
      <c r="Q181" s="166">
        <v>1</v>
      </c>
      <c r="R181" s="179" t="s">
        <v>58</v>
      </c>
      <c r="S181" s="35"/>
      <c r="T181" s="185"/>
      <c r="U181" s="203"/>
      <c r="V181" t="str">
        <f>CONCATENATE(C181,E181,G181,I181,L181,S181)</f>
        <v/>
      </c>
      <c r="W181" t="str">
        <f t="shared" si="3"/>
        <v/>
      </c>
      <c r="X181" s="39" t="str">
        <f>IF(          ISNA(VLOOKUP(MID(W181,2,1),'Garanties par besoin'!$D$2:$F$18,2,FALSE)),
                           IF(ISNA(VLOOKUP(MID(W181,1,1),'Garanties par besoin'!$D$2:$F$18,2,FALSE)),
                            "",
                           VLOOKUP(MID(W181,1,1),'Garanties par besoin'!$D$2:$F$18,2,FALSE)),
                  VLOOKUP(MID(W181,2,1),'Garanties par besoin'!$D$2:$F$18,2,FALSE))</f>
        <v/>
      </c>
      <c r="Y181" s="42" t="str">
        <f>IF(          ISNA(VLOOKUP(MID(W181,2,1),'Garanties par besoin'!$D$2:$F$18,3,FALSE)),
                           IF(ISNA(VLOOKUP(MID(W181,1,1),'Garanties par besoin'!$D$2:$F$18,3,FALSE)),
                            "",
                           VLOOKUP(MID(W181,1,1),'Garanties par besoin'!$D$2:$F$18,3,FALSE)),
                  VLOOKUP(MID(W181,2,1),'Garanties par besoin'!$D$2:$F$18,3,FALSE))</f>
        <v/>
      </c>
      <c r="Z181" s="44" t="str">
        <f>IF(
                 ISNA(VLOOKUP($Y181,Tableau2[[Sous catégorie culture de la garantie]:[garantie 7]],1+Z$3,FALSE)),
                  "",
                 IF(VLOOKUP($Y181,Tableau2[[Sous catégorie culture de la garantie]:[garantie 7]],1+Z$3,FALSE)="","",
                      VLOOKUP($Y181,Tableau2[[Sous catégorie culture de la garantie]:[garantie 7]],1+Z$3,FALSE)))</f>
        <v/>
      </c>
      <c r="AA181" s="41" t="str">
        <f>IF(
                 ISNA(VLOOKUP($Y181,Tableau2[[Sous catégorie culture de la garantie]:[garantie 7]],1+AA$3,FALSE)),
                  "",
                 IF(VLOOKUP($Y181,Tableau2[[Sous catégorie culture de la garantie]:[garantie 7]],1+AA$3,FALSE)="","",
                      VLOOKUP($Y181,Tableau2[[Sous catégorie culture de la garantie]:[garantie 7]],1+AA$3,FALSE)))</f>
        <v/>
      </c>
      <c r="AB181" s="44" t="str">
        <f>IF(
                 ISNA(VLOOKUP($Y181,Tableau2[[Sous catégorie culture de la garantie]:[garantie 7]],1+AB$3,FALSE)),
                  "",
                 IF(VLOOKUP($Y181,Tableau2[[Sous catégorie culture de la garantie]:[garantie 7]],1+AB$3,FALSE)="","",
                      VLOOKUP($Y181,Tableau2[[Sous catégorie culture de la garantie]:[garantie 7]],1+AB$3,FALSE)))</f>
        <v/>
      </c>
      <c r="AC181" s="41" t="str">
        <f>IF(
                 ISNA(VLOOKUP($Y181,Tableau2[[Sous catégorie culture de la garantie]:[garantie 7]],1+AC$3,FALSE)),
                  "",
                 IF(VLOOKUP($Y181,Tableau2[[Sous catégorie culture de la garantie]:[garantie 7]],1+AC$3,FALSE)="","",
                      VLOOKUP($Y181,Tableau2[[Sous catégorie culture de la garantie]:[garantie 7]],1+AC$3,FALSE)))</f>
        <v/>
      </c>
      <c r="AD181" s="44" t="str">
        <f>IF(
                 ISNA(VLOOKUP($Y181,Tableau2[[Sous catégorie culture de la garantie]:[garantie 7]],1+AD$3,FALSE)),
                  "",
                 IF(VLOOKUP($Y181,Tableau2[[Sous catégorie culture de la garantie]:[garantie 7]],1+AD$3,FALSE)="","",
                      VLOOKUP($Y181,Tableau2[[Sous catégorie culture de la garantie]:[garantie 7]],1+AD$3,FALSE)))</f>
        <v/>
      </c>
      <c r="AE181" s="41" t="str">
        <f>IF(
                 ISNA(VLOOKUP($Y181,Tableau2[[Sous catégorie culture de la garantie]:[garantie 7]],1+AE$3,FALSE)),
                  "",
                 IF(VLOOKUP($Y181,Tableau2[[Sous catégorie culture de la garantie]:[garantie 7]],1+AE$3,FALSE)="","",
                      VLOOKUP($Y181,Tableau2[[Sous catégorie culture de la garantie]:[garantie 7]],1+AE$3,FALSE)))</f>
        <v/>
      </c>
      <c r="AF181" s="41" t="str">
        <f>IF(
                 ISNA(VLOOKUP($Y181,Tableau2[[Sous catégorie culture de la garantie]:[garantie 7]],1+AF$3,FALSE)),
                  "",
                 IF(VLOOKUP($Y181,Tableau2[[Sous catégorie culture de la garantie]:[garantie 7]],1+AF$3,FALSE)="","",
                      VLOOKUP($Y181,Tableau2[[Sous catégorie culture de la garantie]:[garantie 7]],1+AF$3,FALSE)))</f>
        <v/>
      </c>
    </row>
    <row r="182" spans="1:32" ht="15" thickBot="1" x14ac:dyDescent="0.35">
      <c r="A182" s="14">
        <v>5</v>
      </c>
      <c r="B182" s="76" t="s">
        <v>52</v>
      </c>
      <c r="C182" s="52" t="str">
        <f>IF(ISNA(VLOOKUP(B182,Tableau3[],2,FALSE)),"X",VLOOKUP(B182,Tableau3[],2,FALSE))</f>
        <v>X</v>
      </c>
      <c r="D182" s="87" t="s">
        <v>101</v>
      </c>
      <c r="E182" s="64" t="str">
        <f>IF(ISNA(VLOOKUP(D182,Tableau3[],2,FALSE)),"X",VLOOKUP(D182,Tableau3[],2,FALSE))</f>
        <v>X</v>
      </c>
      <c r="F182" s="96" t="s">
        <v>53</v>
      </c>
      <c r="G182" s="55" t="str">
        <f>IF(ISNA(VLOOKUP(F182,Tableau3[],2,FALSE)),"X",VLOOKUP(F182,Tableau3[],2,FALSE))</f>
        <v>B</v>
      </c>
      <c r="H182" s="105" t="s">
        <v>55</v>
      </c>
      <c r="I182" s="16"/>
      <c r="J182" s="16"/>
      <c r="K182" s="114" t="s">
        <v>57</v>
      </c>
      <c r="L182" s="16"/>
      <c r="M182" s="123" t="s">
        <v>94</v>
      </c>
      <c r="N182" s="130"/>
      <c r="O182" s="142"/>
      <c r="P182" s="152"/>
      <c r="Q182" s="162">
        <v>7</v>
      </c>
      <c r="R182" s="171" t="s">
        <v>95</v>
      </c>
      <c r="S182" s="17"/>
      <c r="T182" s="185"/>
      <c r="U182" s="203"/>
      <c r="V182" t="str">
        <f>CONCATENATE(C182,E182,G182,I182,L182,S182)</f>
        <v>XXB</v>
      </c>
      <c r="W182" t="str">
        <f t="shared" si="3"/>
        <v>B</v>
      </c>
      <c r="X182" s="39" t="str">
        <f>IF(          ISNA(VLOOKUP(MID(W182,2,1),'Garanties par besoin'!$D$2:$F$18,2,FALSE)),
                           IF(ISNA(VLOOKUP(MID(W182,1,1),'Garanties par besoin'!$D$2:$F$18,2,FALSE)),
                            "",
                           VLOOKUP(MID(W182,1,1),'Garanties par besoin'!$D$2:$F$18,2,FALSE)),
                  VLOOKUP(MID(W182,2,1),'Garanties par besoin'!$D$2:$F$18,2,FALSE))</f>
        <v>Immobilier</v>
      </c>
      <c r="Y182" s="42" t="str">
        <f>IF(          ISNA(VLOOKUP(MID(W182,2,1),'Garanties par besoin'!$D$2:$F$18,3,FALSE)),
                           IF(ISNA(VLOOKUP(MID(W182,1,1),'Garanties par besoin'!$D$2:$F$18,3,FALSE)),
                            "",
                           VLOOKUP(MID(W182,1,1),'Garanties par besoin'!$D$2:$F$18,3,FALSE)),
                  VLOOKUP(MID(W182,2,1),'Garanties par besoin'!$D$2:$F$18,3,FALSE))</f>
        <v>Immobilier</v>
      </c>
      <c r="Z182" s="44" t="str">
        <f>IF(
                 ISNA(VLOOKUP($Y182,Tableau2[[Sous catégorie culture de la garantie]:[garantie 7]],1+Z$3,FALSE)),
                  "",
                 IF(VLOOKUP($Y182,Tableau2[[Sous catégorie culture de la garantie]:[garantie 7]],1+Z$3,FALSE)="","",
                      VLOOKUP($Y182,Tableau2[[Sous catégorie culture de la garantie]:[garantie 7]],1+Z$3,FALSE)))</f>
        <v>Caution Possible</v>
      </c>
      <c r="AA182" s="41" t="str">
        <f>IF(
                 ISNA(VLOOKUP($Y182,Tableau2[[Sous catégorie culture de la garantie]:[garantie 7]],1+AA$3,FALSE)),
                  "",
                 IF(VLOOKUP($Y182,Tableau2[[Sous catégorie culture de la garantie]:[garantie 7]],1+AA$3,FALSE)="","",
                      VLOOKUP($Y182,Tableau2[[Sous catégorie culture de la garantie]:[garantie 7]],1+AA$3,FALSE)))</f>
        <v>Hypotèque (si travaux)</v>
      </c>
      <c r="AB182" s="44" t="str">
        <f>IF(
                 ISNA(VLOOKUP($Y182,Tableau2[[Sous catégorie culture de la garantie]:[garantie 7]],1+AB$3,FALSE)),
                  "",
                 IF(VLOOKUP($Y182,Tableau2[[Sous catégorie culture de la garantie]:[garantie 7]],1+AB$3,FALSE)="","",
                      VLOOKUP($Y182,Tableau2[[Sous catégorie culture de la garantie]:[garantie 7]],1+AB$3,FALSE)))</f>
        <v>PPD (Privilège Préteur de Deniers)</v>
      </c>
      <c r="AC182" s="41" t="str">
        <f>IF(
                 ISNA(VLOOKUP($Y182,Tableau2[[Sous catégorie culture de la garantie]:[garantie 7]],1+AC$3,FALSE)),
                  "",
                 IF(VLOOKUP($Y182,Tableau2[[Sous catégorie culture de la garantie]:[garantie 7]],1+AC$3,FALSE)="","",
                      VLOOKUP($Y182,Tableau2[[Sous catégorie culture de la garantie]:[garantie 7]],1+AC$3,FALSE)))</f>
        <v>BPI</v>
      </c>
      <c r="AD182" s="44" t="str">
        <f>IF(
                 ISNA(VLOOKUP($Y182,Tableau2[[Sous catégorie culture de la garantie]:[garantie 7]],1+AD$3,FALSE)),
                  "",
                 IF(VLOOKUP($Y182,Tableau2[[Sous catégorie culture de la garantie]:[garantie 7]],1+AD$3,FALSE)="","",
                      VLOOKUP($Y182,Tableau2[[Sous catégorie culture de la garantie]:[garantie 7]],1+AD$3,FALSE)))</f>
        <v>SIAGI</v>
      </c>
      <c r="AE182" s="41" t="str">
        <f>IF(
                 ISNA(VLOOKUP($Y182,Tableau2[[Sous catégorie culture de la garantie]:[garantie 7]],1+AE$3,FALSE)),
                  "",
                 IF(VLOOKUP($Y182,Tableau2[[Sous catégorie culture de la garantie]:[garantie 7]],1+AE$3,FALSE)="","",
                      VLOOKUP($Y182,Tableau2[[Sous catégorie culture de la garantie]:[garantie 7]],1+AE$3,FALSE)))</f>
        <v/>
      </c>
      <c r="AF182" s="41" t="str">
        <f>IF(
                 ISNA(VLOOKUP($Y182,Tableau2[[Sous catégorie culture de la garantie]:[garantie 7]],1+AF$3,FALSE)),
                  "",
                 IF(VLOOKUP($Y182,Tableau2[[Sous catégorie culture de la garantie]:[garantie 7]],1+AF$3,FALSE)="","",
                      VLOOKUP($Y182,Tableau2[[Sous catégorie culture de la garantie]:[garantie 7]],1+AF$3,FALSE)))</f>
        <v/>
      </c>
    </row>
    <row r="183" spans="1:32" ht="15" thickBot="1" x14ac:dyDescent="0.35">
      <c r="A183" s="14">
        <v>5</v>
      </c>
      <c r="B183" s="76" t="s">
        <v>52</v>
      </c>
      <c r="C183" s="52" t="str">
        <f>IF(ISNA(VLOOKUP(B183,Tableau3[],2,FALSE)),"X",VLOOKUP(B183,Tableau3[],2,FALSE))</f>
        <v>X</v>
      </c>
      <c r="D183" s="87" t="s">
        <v>101</v>
      </c>
      <c r="E183" s="64" t="str">
        <f>IF(ISNA(VLOOKUP(D183,Tableau3[],2,FALSE)),"X",VLOOKUP(D183,Tableau3[],2,FALSE))</f>
        <v>X</v>
      </c>
      <c r="F183" s="96" t="s">
        <v>53</v>
      </c>
      <c r="G183" s="55" t="str">
        <f>IF(ISNA(VLOOKUP(F183,Tableau3[],2,FALSE)),"X",VLOOKUP(F183,Tableau3[],2,FALSE))</f>
        <v>B</v>
      </c>
      <c r="H183" s="105" t="s">
        <v>55</v>
      </c>
      <c r="I183" s="16"/>
      <c r="J183" s="16"/>
      <c r="K183" s="114" t="s">
        <v>57</v>
      </c>
      <c r="L183" s="16"/>
      <c r="M183" s="123" t="s">
        <v>94</v>
      </c>
      <c r="N183" s="130"/>
      <c r="O183" s="142"/>
      <c r="P183" s="152"/>
      <c r="Q183" s="162">
        <v>7</v>
      </c>
      <c r="R183" s="171" t="s">
        <v>96</v>
      </c>
      <c r="S183" s="17"/>
      <c r="T183" s="185"/>
      <c r="U183" s="203"/>
      <c r="V183" t="str">
        <f>CONCATENATE(C183,E183,G183,I183,L183,S183)</f>
        <v>XXB</v>
      </c>
      <c r="W183" t="str">
        <f t="shared" si="3"/>
        <v>B</v>
      </c>
      <c r="X183" s="39" t="str">
        <f>IF(          ISNA(VLOOKUP(MID(W183,2,1),'Garanties par besoin'!$D$2:$F$18,2,FALSE)),
                           IF(ISNA(VLOOKUP(MID(W183,1,1),'Garanties par besoin'!$D$2:$F$18,2,FALSE)),
                            "",
                           VLOOKUP(MID(W183,1,1),'Garanties par besoin'!$D$2:$F$18,2,FALSE)),
                  VLOOKUP(MID(W183,2,1),'Garanties par besoin'!$D$2:$F$18,2,FALSE))</f>
        <v>Immobilier</v>
      </c>
      <c r="Y183" s="42" t="str">
        <f>IF(          ISNA(VLOOKUP(MID(W183,2,1),'Garanties par besoin'!$D$2:$F$18,3,FALSE)),
                           IF(ISNA(VLOOKUP(MID(W183,1,1),'Garanties par besoin'!$D$2:$F$18,3,FALSE)),
                            "",
                           VLOOKUP(MID(W183,1,1),'Garanties par besoin'!$D$2:$F$18,3,FALSE)),
                  VLOOKUP(MID(W183,2,1),'Garanties par besoin'!$D$2:$F$18,3,FALSE))</f>
        <v>Immobilier</v>
      </c>
      <c r="Z183" s="44" t="str">
        <f>IF(
                 ISNA(VLOOKUP($Y183,Tableau2[[Sous catégorie culture de la garantie]:[garantie 7]],1+Z$3,FALSE)),
                  "",
                 IF(VLOOKUP($Y183,Tableau2[[Sous catégorie culture de la garantie]:[garantie 7]],1+Z$3,FALSE)="","",
                      VLOOKUP($Y183,Tableau2[[Sous catégorie culture de la garantie]:[garantie 7]],1+Z$3,FALSE)))</f>
        <v>Caution Possible</v>
      </c>
      <c r="AA183" s="41" t="str">
        <f>IF(
                 ISNA(VLOOKUP($Y183,Tableau2[[Sous catégorie culture de la garantie]:[garantie 7]],1+AA$3,FALSE)),
                  "",
                 IF(VLOOKUP($Y183,Tableau2[[Sous catégorie culture de la garantie]:[garantie 7]],1+AA$3,FALSE)="","",
                      VLOOKUP($Y183,Tableau2[[Sous catégorie culture de la garantie]:[garantie 7]],1+AA$3,FALSE)))</f>
        <v>Hypotèque (si travaux)</v>
      </c>
      <c r="AB183" s="44" t="str">
        <f>IF(
                 ISNA(VLOOKUP($Y183,Tableau2[[Sous catégorie culture de la garantie]:[garantie 7]],1+AB$3,FALSE)),
                  "",
                 IF(VLOOKUP($Y183,Tableau2[[Sous catégorie culture de la garantie]:[garantie 7]],1+AB$3,FALSE)="","",
                      VLOOKUP($Y183,Tableau2[[Sous catégorie culture de la garantie]:[garantie 7]],1+AB$3,FALSE)))</f>
        <v>PPD (Privilège Préteur de Deniers)</v>
      </c>
      <c r="AC183" s="41" t="str">
        <f>IF(
                 ISNA(VLOOKUP($Y183,Tableau2[[Sous catégorie culture de la garantie]:[garantie 7]],1+AC$3,FALSE)),
                  "",
                 IF(VLOOKUP($Y183,Tableau2[[Sous catégorie culture de la garantie]:[garantie 7]],1+AC$3,FALSE)="","",
                      VLOOKUP($Y183,Tableau2[[Sous catégorie culture de la garantie]:[garantie 7]],1+AC$3,FALSE)))</f>
        <v>BPI</v>
      </c>
      <c r="AD183" s="44" t="str">
        <f>IF(
                 ISNA(VLOOKUP($Y183,Tableau2[[Sous catégorie culture de la garantie]:[garantie 7]],1+AD$3,FALSE)),
                  "",
                 IF(VLOOKUP($Y183,Tableau2[[Sous catégorie culture de la garantie]:[garantie 7]],1+AD$3,FALSE)="","",
                      VLOOKUP($Y183,Tableau2[[Sous catégorie culture de la garantie]:[garantie 7]],1+AD$3,FALSE)))</f>
        <v>SIAGI</v>
      </c>
      <c r="AE183" s="41" t="str">
        <f>IF(
                 ISNA(VLOOKUP($Y183,Tableau2[[Sous catégorie culture de la garantie]:[garantie 7]],1+AE$3,FALSE)),
                  "",
                 IF(VLOOKUP($Y183,Tableau2[[Sous catégorie culture de la garantie]:[garantie 7]],1+AE$3,FALSE)="","",
                      VLOOKUP($Y183,Tableau2[[Sous catégorie culture de la garantie]:[garantie 7]],1+AE$3,FALSE)))</f>
        <v/>
      </c>
      <c r="AF183" s="41" t="str">
        <f>IF(
                 ISNA(VLOOKUP($Y183,Tableau2[[Sous catégorie culture de la garantie]:[garantie 7]],1+AF$3,FALSE)),
                  "",
                 IF(VLOOKUP($Y183,Tableau2[[Sous catégorie culture de la garantie]:[garantie 7]],1+AF$3,FALSE)="","",
                      VLOOKUP($Y183,Tableau2[[Sous catégorie culture de la garantie]:[garantie 7]],1+AF$3,FALSE)))</f>
        <v/>
      </c>
    </row>
    <row r="184" spans="1:32" ht="15" thickBot="1" x14ac:dyDescent="0.35">
      <c r="A184" s="14">
        <v>5</v>
      </c>
      <c r="B184" s="76" t="s">
        <v>52</v>
      </c>
      <c r="C184" s="52" t="str">
        <f>IF(ISNA(VLOOKUP(B184,Tableau3[],2,FALSE)),"X",VLOOKUP(B184,Tableau3[],2,FALSE))</f>
        <v>X</v>
      </c>
      <c r="D184" s="87" t="s">
        <v>101</v>
      </c>
      <c r="E184" s="64" t="str">
        <f>IF(ISNA(VLOOKUP(D184,Tableau3[],2,FALSE)),"X",VLOOKUP(D184,Tableau3[],2,FALSE))</f>
        <v>X</v>
      </c>
      <c r="F184" s="96" t="s">
        <v>53</v>
      </c>
      <c r="G184" s="55" t="str">
        <f>IF(ISNA(VLOOKUP(F184,Tableau3[],2,FALSE)),"X",VLOOKUP(F184,Tableau3[],2,FALSE))</f>
        <v>B</v>
      </c>
      <c r="H184" s="105" t="s">
        <v>55</v>
      </c>
      <c r="I184" s="16"/>
      <c r="J184" s="16"/>
      <c r="K184" s="114" t="s">
        <v>57</v>
      </c>
      <c r="L184" s="16"/>
      <c r="M184" s="123" t="s">
        <v>94</v>
      </c>
      <c r="N184" s="130"/>
      <c r="O184" s="142"/>
      <c r="P184" s="152"/>
      <c r="Q184" s="162">
        <v>7</v>
      </c>
      <c r="R184" s="174" t="s">
        <v>88</v>
      </c>
      <c r="S184" s="23"/>
      <c r="T184" s="185"/>
      <c r="U184" s="203"/>
      <c r="V184" t="str">
        <f>CONCATENATE(C184,E184,G184,I184,L184,S184)</f>
        <v>XXB</v>
      </c>
      <c r="W184" t="str">
        <f t="shared" si="3"/>
        <v>B</v>
      </c>
      <c r="X184" s="39" t="str">
        <f>IF(          ISNA(VLOOKUP(MID(W184,2,1),'Garanties par besoin'!$D$2:$F$18,2,FALSE)),
                           IF(ISNA(VLOOKUP(MID(W184,1,1),'Garanties par besoin'!$D$2:$F$18,2,FALSE)),
                            "",
                           VLOOKUP(MID(W184,1,1),'Garanties par besoin'!$D$2:$F$18,2,FALSE)),
                  VLOOKUP(MID(W184,2,1),'Garanties par besoin'!$D$2:$F$18,2,FALSE))</f>
        <v>Immobilier</v>
      </c>
      <c r="Y184" s="42" t="str">
        <f>IF(          ISNA(VLOOKUP(MID(W184,2,1),'Garanties par besoin'!$D$2:$F$18,3,FALSE)),
                           IF(ISNA(VLOOKUP(MID(W184,1,1),'Garanties par besoin'!$D$2:$F$18,3,FALSE)),
                            "",
                           VLOOKUP(MID(W184,1,1),'Garanties par besoin'!$D$2:$F$18,3,FALSE)),
                  VLOOKUP(MID(W184,2,1),'Garanties par besoin'!$D$2:$F$18,3,FALSE))</f>
        <v>Immobilier</v>
      </c>
      <c r="Z184" s="44" t="str">
        <f>IF(
                 ISNA(VLOOKUP($Y184,Tableau2[[Sous catégorie culture de la garantie]:[garantie 7]],1+Z$3,FALSE)),
                  "",
                 IF(VLOOKUP($Y184,Tableau2[[Sous catégorie culture de la garantie]:[garantie 7]],1+Z$3,FALSE)="","",
                      VLOOKUP($Y184,Tableau2[[Sous catégorie culture de la garantie]:[garantie 7]],1+Z$3,FALSE)))</f>
        <v>Caution Possible</v>
      </c>
      <c r="AA184" s="41" t="str">
        <f>IF(
                 ISNA(VLOOKUP($Y184,Tableau2[[Sous catégorie culture de la garantie]:[garantie 7]],1+AA$3,FALSE)),
                  "",
                 IF(VLOOKUP($Y184,Tableau2[[Sous catégorie culture de la garantie]:[garantie 7]],1+AA$3,FALSE)="","",
                      VLOOKUP($Y184,Tableau2[[Sous catégorie culture de la garantie]:[garantie 7]],1+AA$3,FALSE)))</f>
        <v>Hypotèque (si travaux)</v>
      </c>
      <c r="AB184" s="44" t="str">
        <f>IF(
                 ISNA(VLOOKUP($Y184,Tableau2[[Sous catégorie culture de la garantie]:[garantie 7]],1+AB$3,FALSE)),
                  "",
                 IF(VLOOKUP($Y184,Tableau2[[Sous catégorie culture de la garantie]:[garantie 7]],1+AB$3,FALSE)="","",
                      VLOOKUP($Y184,Tableau2[[Sous catégorie culture de la garantie]:[garantie 7]],1+AB$3,FALSE)))</f>
        <v>PPD (Privilège Préteur de Deniers)</v>
      </c>
      <c r="AC184" s="41" t="str">
        <f>IF(
                 ISNA(VLOOKUP($Y184,Tableau2[[Sous catégorie culture de la garantie]:[garantie 7]],1+AC$3,FALSE)),
                  "",
                 IF(VLOOKUP($Y184,Tableau2[[Sous catégorie culture de la garantie]:[garantie 7]],1+AC$3,FALSE)="","",
                      VLOOKUP($Y184,Tableau2[[Sous catégorie culture de la garantie]:[garantie 7]],1+AC$3,FALSE)))</f>
        <v>BPI</v>
      </c>
      <c r="AD184" s="44" t="str">
        <f>IF(
                 ISNA(VLOOKUP($Y184,Tableau2[[Sous catégorie culture de la garantie]:[garantie 7]],1+AD$3,FALSE)),
                  "",
                 IF(VLOOKUP($Y184,Tableau2[[Sous catégorie culture de la garantie]:[garantie 7]],1+AD$3,FALSE)="","",
                      VLOOKUP($Y184,Tableau2[[Sous catégorie culture de la garantie]:[garantie 7]],1+AD$3,FALSE)))</f>
        <v>SIAGI</v>
      </c>
      <c r="AE184" s="41" t="str">
        <f>IF(
                 ISNA(VLOOKUP($Y184,Tableau2[[Sous catégorie culture de la garantie]:[garantie 7]],1+AE$3,FALSE)),
                  "",
                 IF(VLOOKUP($Y184,Tableau2[[Sous catégorie culture de la garantie]:[garantie 7]],1+AE$3,FALSE)="","",
                      VLOOKUP($Y184,Tableau2[[Sous catégorie culture de la garantie]:[garantie 7]],1+AE$3,FALSE)))</f>
        <v/>
      </c>
      <c r="AF184" s="41" t="str">
        <f>IF(
                 ISNA(VLOOKUP($Y184,Tableau2[[Sous catégorie culture de la garantie]:[garantie 7]],1+AF$3,FALSE)),
                  "",
                 IF(VLOOKUP($Y184,Tableau2[[Sous catégorie culture de la garantie]:[garantie 7]],1+AF$3,FALSE)="","",
                      VLOOKUP($Y184,Tableau2[[Sous catégorie culture de la garantie]:[garantie 7]],1+AF$3,FALSE)))</f>
        <v/>
      </c>
    </row>
    <row r="185" spans="1:32" ht="15" thickBot="1" x14ac:dyDescent="0.35">
      <c r="A185" s="14">
        <v>5</v>
      </c>
      <c r="B185" s="76" t="s">
        <v>52</v>
      </c>
      <c r="C185" s="52" t="str">
        <f>IF(ISNA(VLOOKUP(B185,Tableau3[],2,FALSE)),"X",VLOOKUP(B185,Tableau3[],2,FALSE))</f>
        <v>X</v>
      </c>
      <c r="D185" s="87" t="s">
        <v>101</v>
      </c>
      <c r="E185" s="64" t="str">
        <f>IF(ISNA(VLOOKUP(D185,Tableau3[],2,FALSE)),"X",VLOOKUP(D185,Tableau3[],2,FALSE))</f>
        <v>X</v>
      </c>
      <c r="F185" s="96" t="s">
        <v>53</v>
      </c>
      <c r="G185" s="55" t="str">
        <f>IF(ISNA(VLOOKUP(F185,Tableau3[],2,FALSE)),"X",VLOOKUP(F185,Tableau3[],2,FALSE))</f>
        <v>B</v>
      </c>
      <c r="H185" s="105" t="s">
        <v>55</v>
      </c>
      <c r="I185" s="16"/>
      <c r="J185" s="16"/>
      <c r="K185" s="114" t="s">
        <v>57</v>
      </c>
      <c r="L185" s="16"/>
      <c r="M185" s="123" t="s">
        <v>94</v>
      </c>
      <c r="N185" s="130"/>
      <c r="O185" s="142"/>
      <c r="P185" s="152"/>
      <c r="Q185" s="162">
        <v>7</v>
      </c>
      <c r="R185" s="174" t="s">
        <v>89</v>
      </c>
      <c r="S185" s="23"/>
      <c r="T185" s="185"/>
      <c r="U185" s="203"/>
      <c r="V185" t="str">
        <f>CONCATENATE(C185,E185,G185,I185,L185,S185)</f>
        <v>XXB</v>
      </c>
      <c r="W185" t="str">
        <f t="shared" si="3"/>
        <v>B</v>
      </c>
      <c r="X185" s="39" t="str">
        <f>IF(          ISNA(VLOOKUP(MID(W185,2,1),'Garanties par besoin'!$D$2:$F$18,2,FALSE)),
                           IF(ISNA(VLOOKUP(MID(W185,1,1),'Garanties par besoin'!$D$2:$F$18,2,FALSE)),
                            "",
                           VLOOKUP(MID(W185,1,1),'Garanties par besoin'!$D$2:$F$18,2,FALSE)),
                  VLOOKUP(MID(W185,2,1),'Garanties par besoin'!$D$2:$F$18,2,FALSE))</f>
        <v>Immobilier</v>
      </c>
      <c r="Y185" s="42" t="str">
        <f>IF(          ISNA(VLOOKUP(MID(W185,2,1),'Garanties par besoin'!$D$2:$F$18,3,FALSE)),
                           IF(ISNA(VLOOKUP(MID(W185,1,1),'Garanties par besoin'!$D$2:$F$18,3,FALSE)),
                            "",
                           VLOOKUP(MID(W185,1,1),'Garanties par besoin'!$D$2:$F$18,3,FALSE)),
                  VLOOKUP(MID(W185,2,1),'Garanties par besoin'!$D$2:$F$18,3,FALSE))</f>
        <v>Immobilier</v>
      </c>
      <c r="Z185" s="44" t="str">
        <f>IF(
                 ISNA(VLOOKUP($Y185,Tableau2[[Sous catégorie culture de la garantie]:[garantie 7]],1+Z$3,FALSE)),
                  "",
                 IF(VLOOKUP($Y185,Tableau2[[Sous catégorie culture de la garantie]:[garantie 7]],1+Z$3,FALSE)="","",
                      VLOOKUP($Y185,Tableau2[[Sous catégorie culture de la garantie]:[garantie 7]],1+Z$3,FALSE)))</f>
        <v>Caution Possible</v>
      </c>
      <c r="AA185" s="41" t="str">
        <f>IF(
                 ISNA(VLOOKUP($Y185,Tableau2[[Sous catégorie culture de la garantie]:[garantie 7]],1+AA$3,FALSE)),
                  "",
                 IF(VLOOKUP($Y185,Tableau2[[Sous catégorie culture de la garantie]:[garantie 7]],1+AA$3,FALSE)="","",
                      VLOOKUP($Y185,Tableau2[[Sous catégorie culture de la garantie]:[garantie 7]],1+AA$3,FALSE)))</f>
        <v>Hypotèque (si travaux)</v>
      </c>
      <c r="AB185" s="44" t="str">
        <f>IF(
                 ISNA(VLOOKUP($Y185,Tableau2[[Sous catégorie culture de la garantie]:[garantie 7]],1+AB$3,FALSE)),
                  "",
                 IF(VLOOKUP($Y185,Tableau2[[Sous catégorie culture de la garantie]:[garantie 7]],1+AB$3,FALSE)="","",
                      VLOOKUP($Y185,Tableau2[[Sous catégorie culture de la garantie]:[garantie 7]],1+AB$3,FALSE)))</f>
        <v>PPD (Privilège Préteur de Deniers)</v>
      </c>
      <c r="AC185" s="41" t="str">
        <f>IF(
                 ISNA(VLOOKUP($Y185,Tableau2[[Sous catégorie culture de la garantie]:[garantie 7]],1+AC$3,FALSE)),
                  "",
                 IF(VLOOKUP($Y185,Tableau2[[Sous catégorie culture de la garantie]:[garantie 7]],1+AC$3,FALSE)="","",
                      VLOOKUP($Y185,Tableau2[[Sous catégorie culture de la garantie]:[garantie 7]],1+AC$3,FALSE)))</f>
        <v>BPI</v>
      </c>
      <c r="AD185" s="44" t="str">
        <f>IF(
                 ISNA(VLOOKUP($Y185,Tableau2[[Sous catégorie culture de la garantie]:[garantie 7]],1+AD$3,FALSE)),
                  "",
                 IF(VLOOKUP($Y185,Tableau2[[Sous catégorie culture de la garantie]:[garantie 7]],1+AD$3,FALSE)="","",
                      VLOOKUP($Y185,Tableau2[[Sous catégorie culture de la garantie]:[garantie 7]],1+AD$3,FALSE)))</f>
        <v>SIAGI</v>
      </c>
      <c r="AE185" s="41" t="str">
        <f>IF(
                 ISNA(VLOOKUP($Y185,Tableau2[[Sous catégorie culture de la garantie]:[garantie 7]],1+AE$3,FALSE)),
                  "",
                 IF(VLOOKUP($Y185,Tableau2[[Sous catégorie culture de la garantie]:[garantie 7]],1+AE$3,FALSE)="","",
                      VLOOKUP($Y185,Tableau2[[Sous catégorie culture de la garantie]:[garantie 7]],1+AE$3,FALSE)))</f>
        <v/>
      </c>
      <c r="AF185" s="41" t="str">
        <f>IF(
                 ISNA(VLOOKUP($Y185,Tableau2[[Sous catégorie culture de la garantie]:[garantie 7]],1+AF$3,FALSE)),
                  "",
                 IF(VLOOKUP($Y185,Tableau2[[Sous catégorie culture de la garantie]:[garantie 7]],1+AF$3,FALSE)="","",
                      VLOOKUP($Y185,Tableau2[[Sous catégorie culture de la garantie]:[garantie 7]],1+AF$3,FALSE)))</f>
        <v/>
      </c>
    </row>
    <row r="186" spans="1:32" ht="15" thickBot="1" x14ac:dyDescent="0.35">
      <c r="A186" s="14">
        <v>5</v>
      </c>
      <c r="B186" s="76" t="s">
        <v>52</v>
      </c>
      <c r="C186" s="52" t="str">
        <f>IF(ISNA(VLOOKUP(B186,Tableau3[],2,FALSE)),"X",VLOOKUP(B186,Tableau3[],2,FALSE))</f>
        <v>X</v>
      </c>
      <c r="D186" s="87" t="s">
        <v>101</v>
      </c>
      <c r="E186" s="64" t="str">
        <f>IF(ISNA(VLOOKUP(D186,Tableau3[],2,FALSE)),"X",VLOOKUP(D186,Tableau3[],2,FALSE))</f>
        <v>X</v>
      </c>
      <c r="F186" s="96" t="s">
        <v>53</v>
      </c>
      <c r="G186" s="55" t="str">
        <f>IF(ISNA(VLOOKUP(F186,Tableau3[],2,FALSE)),"X",VLOOKUP(F186,Tableau3[],2,FALSE))</f>
        <v>B</v>
      </c>
      <c r="H186" s="105" t="s">
        <v>55</v>
      </c>
      <c r="I186" s="16"/>
      <c r="J186" s="16"/>
      <c r="K186" s="114" t="s">
        <v>57</v>
      </c>
      <c r="L186" s="16"/>
      <c r="M186" s="123" t="s">
        <v>94</v>
      </c>
      <c r="N186" s="130"/>
      <c r="O186" s="142"/>
      <c r="P186" s="152"/>
      <c r="Q186" s="162">
        <v>7</v>
      </c>
      <c r="R186" s="171" t="s">
        <v>97</v>
      </c>
      <c r="S186" s="17"/>
      <c r="T186" s="185"/>
      <c r="U186" s="203"/>
      <c r="V186" t="str">
        <f>CONCATENATE(C186,E186,G186,I186,L186,S186)</f>
        <v>XXB</v>
      </c>
      <c r="W186" t="str">
        <f t="shared" si="3"/>
        <v>B</v>
      </c>
      <c r="X186" s="39" t="str">
        <f>IF(          ISNA(VLOOKUP(MID(W186,2,1),'Garanties par besoin'!$D$2:$F$18,2,FALSE)),
                           IF(ISNA(VLOOKUP(MID(W186,1,1),'Garanties par besoin'!$D$2:$F$18,2,FALSE)),
                            "",
                           VLOOKUP(MID(W186,1,1),'Garanties par besoin'!$D$2:$F$18,2,FALSE)),
                  VLOOKUP(MID(W186,2,1),'Garanties par besoin'!$D$2:$F$18,2,FALSE))</f>
        <v>Immobilier</v>
      </c>
      <c r="Y186" s="42" t="str">
        <f>IF(          ISNA(VLOOKUP(MID(W186,2,1),'Garanties par besoin'!$D$2:$F$18,3,FALSE)),
                           IF(ISNA(VLOOKUP(MID(W186,1,1),'Garanties par besoin'!$D$2:$F$18,3,FALSE)),
                            "",
                           VLOOKUP(MID(W186,1,1),'Garanties par besoin'!$D$2:$F$18,3,FALSE)),
                  VLOOKUP(MID(W186,2,1),'Garanties par besoin'!$D$2:$F$18,3,FALSE))</f>
        <v>Immobilier</v>
      </c>
      <c r="Z186" s="44" t="str">
        <f>IF(
                 ISNA(VLOOKUP($Y186,Tableau2[[Sous catégorie culture de la garantie]:[garantie 7]],1+Z$3,FALSE)),
                  "",
                 IF(VLOOKUP($Y186,Tableau2[[Sous catégorie culture de la garantie]:[garantie 7]],1+Z$3,FALSE)="","",
                      VLOOKUP($Y186,Tableau2[[Sous catégorie culture de la garantie]:[garantie 7]],1+Z$3,FALSE)))</f>
        <v>Caution Possible</v>
      </c>
      <c r="AA186" s="41" t="str">
        <f>IF(
                 ISNA(VLOOKUP($Y186,Tableau2[[Sous catégorie culture de la garantie]:[garantie 7]],1+AA$3,FALSE)),
                  "",
                 IF(VLOOKUP($Y186,Tableau2[[Sous catégorie culture de la garantie]:[garantie 7]],1+AA$3,FALSE)="","",
                      VLOOKUP($Y186,Tableau2[[Sous catégorie culture de la garantie]:[garantie 7]],1+AA$3,FALSE)))</f>
        <v>Hypotèque (si travaux)</v>
      </c>
      <c r="AB186" s="44" t="str">
        <f>IF(
                 ISNA(VLOOKUP($Y186,Tableau2[[Sous catégorie culture de la garantie]:[garantie 7]],1+AB$3,FALSE)),
                  "",
                 IF(VLOOKUP($Y186,Tableau2[[Sous catégorie culture de la garantie]:[garantie 7]],1+AB$3,FALSE)="","",
                      VLOOKUP($Y186,Tableau2[[Sous catégorie culture de la garantie]:[garantie 7]],1+AB$3,FALSE)))</f>
        <v>PPD (Privilège Préteur de Deniers)</v>
      </c>
      <c r="AC186" s="41" t="str">
        <f>IF(
                 ISNA(VLOOKUP($Y186,Tableau2[[Sous catégorie culture de la garantie]:[garantie 7]],1+AC$3,FALSE)),
                  "",
                 IF(VLOOKUP($Y186,Tableau2[[Sous catégorie culture de la garantie]:[garantie 7]],1+AC$3,FALSE)="","",
                      VLOOKUP($Y186,Tableau2[[Sous catégorie culture de la garantie]:[garantie 7]],1+AC$3,FALSE)))</f>
        <v>BPI</v>
      </c>
      <c r="AD186" s="44" t="str">
        <f>IF(
                 ISNA(VLOOKUP($Y186,Tableau2[[Sous catégorie culture de la garantie]:[garantie 7]],1+AD$3,FALSE)),
                  "",
                 IF(VLOOKUP($Y186,Tableau2[[Sous catégorie culture de la garantie]:[garantie 7]],1+AD$3,FALSE)="","",
                      VLOOKUP($Y186,Tableau2[[Sous catégorie culture de la garantie]:[garantie 7]],1+AD$3,FALSE)))</f>
        <v>SIAGI</v>
      </c>
      <c r="AE186" s="41" t="str">
        <f>IF(
                 ISNA(VLOOKUP($Y186,Tableau2[[Sous catégorie culture de la garantie]:[garantie 7]],1+AE$3,FALSE)),
                  "",
                 IF(VLOOKUP($Y186,Tableau2[[Sous catégorie culture de la garantie]:[garantie 7]],1+AE$3,FALSE)="","",
                      VLOOKUP($Y186,Tableau2[[Sous catégorie culture de la garantie]:[garantie 7]],1+AE$3,FALSE)))</f>
        <v/>
      </c>
      <c r="AF186" s="41" t="str">
        <f>IF(
                 ISNA(VLOOKUP($Y186,Tableau2[[Sous catégorie culture de la garantie]:[garantie 7]],1+AF$3,FALSE)),
                  "",
                 IF(VLOOKUP($Y186,Tableau2[[Sous catégorie culture de la garantie]:[garantie 7]],1+AF$3,FALSE)="","",
                      VLOOKUP($Y186,Tableau2[[Sous catégorie culture de la garantie]:[garantie 7]],1+AF$3,FALSE)))</f>
        <v/>
      </c>
    </row>
    <row r="187" spans="1:32" ht="15" thickBot="1" x14ac:dyDescent="0.35">
      <c r="A187" s="14">
        <v>5</v>
      </c>
      <c r="B187" s="76" t="s">
        <v>52</v>
      </c>
      <c r="C187" s="52" t="str">
        <f>IF(ISNA(VLOOKUP(B187,Tableau3[],2,FALSE)),"X",VLOOKUP(B187,Tableau3[],2,FALSE))</f>
        <v>X</v>
      </c>
      <c r="D187" s="87" t="s">
        <v>101</v>
      </c>
      <c r="E187" s="64" t="str">
        <f>IF(ISNA(VLOOKUP(D187,Tableau3[],2,FALSE)),"X",VLOOKUP(D187,Tableau3[],2,FALSE))</f>
        <v>X</v>
      </c>
      <c r="F187" s="96" t="s">
        <v>53</v>
      </c>
      <c r="G187" s="55" t="str">
        <f>IF(ISNA(VLOOKUP(F187,Tableau3[],2,FALSE)),"X",VLOOKUP(F187,Tableau3[],2,FALSE))</f>
        <v>B</v>
      </c>
      <c r="H187" s="105" t="s">
        <v>55</v>
      </c>
      <c r="I187" s="16"/>
      <c r="J187" s="16"/>
      <c r="K187" s="114" t="s">
        <v>57</v>
      </c>
      <c r="L187" s="16"/>
      <c r="M187" s="123" t="s">
        <v>94</v>
      </c>
      <c r="N187" s="130"/>
      <c r="O187" s="142"/>
      <c r="P187" s="152"/>
      <c r="Q187" s="162">
        <v>7</v>
      </c>
      <c r="R187" s="171" t="s">
        <v>98</v>
      </c>
      <c r="S187" s="17"/>
      <c r="T187" s="185"/>
      <c r="U187" s="203"/>
      <c r="V187" t="str">
        <f>CONCATENATE(C187,E187,G187,I187,L187,S187)</f>
        <v>XXB</v>
      </c>
      <c r="W187" t="str">
        <f t="shared" si="3"/>
        <v>B</v>
      </c>
      <c r="X187" s="39" t="str">
        <f>IF(          ISNA(VLOOKUP(MID(W187,2,1),'Garanties par besoin'!$D$2:$F$18,2,FALSE)),
                           IF(ISNA(VLOOKUP(MID(W187,1,1),'Garanties par besoin'!$D$2:$F$18,2,FALSE)),
                            "",
                           VLOOKUP(MID(W187,1,1),'Garanties par besoin'!$D$2:$F$18,2,FALSE)),
                  VLOOKUP(MID(W187,2,1),'Garanties par besoin'!$D$2:$F$18,2,FALSE))</f>
        <v>Immobilier</v>
      </c>
      <c r="Y187" s="42" t="str">
        <f>IF(          ISNA(VLOOKUP(MID(W187,2,1),'Garanties par besoin'!$D$2:$F$18,3,FALSE)),
                           IF(ISNA(VLOOKUP(MID(W187,1,1),'Garanties par besoin'!$D$2:$F$18,3,FALSE)),
                            "",
                           VLOOKUP(MID(W187,1,1),'Garanties par besoin'!$D$2:$F$18,3,FALSE)),
                  VLOOKUP(MID(W187,2,1),'Garanties par besoin'!$D$2:$F$18,3,FALSE))</f>
        <v>Immobilier</v>
      </c>
      <c r="Z187" s="44" t="str">
        <f>IF(
                 ISNA(VLOOKUP($Y187,Tableau2[[Sous catégorie culture de la garantie]:[garantie 7]],1+Z$3,FALSE)),
                  "",
                 IF(VLOOKUP($Y187,Tableau2[[Sous catégorie culture de la garantie]:[garantie 7]],1+Z$3,FALSE)="","",
                      VLOOKUP($Y187,Tableau2[[Sous catégorie culture de la garantie]:[garantie 7]],1+Z$3,FALSE)))</f>
        <v>Caution Possible</v>
      </c>
      <c r="AA187" s="41" t="str">
        <f>IF(
                 ISNA(VLOOKUP($Y187,Tableau2[[Sous catégorie culture de la garantie]:[garantie 7]],1+AA$3,FALSE)),
                  "",
                 IF(VLOOKUP($Y187,Tableau2[[Sous catégorie culture de la garantie]:[garantie 7]],1+AA$3,FALSE)="","",
                      VLOOKUP($Y187,Tableau2[[Sous catégorie culture de la garantie]:[garantie 7]],1+AA$3,FALSE)))</f>
        <v>Hypotèque (si travaux)</v>
      </c>
      <c r="AB187" s="44" t="str">
        <f>IF(
                 ISNA(VLOOKUP($Y187,Tableau2[[Sous catégorie culture de la garantie]:[garantie 7]],1+AB$3,FALSE)),
                  "",
                 IF(VLOOKUP($Y187,Tableau2[[Sous catégorie culture de la garantie]:[garantie 7]],1+AB$3,FALSE)="","",
                      VLOOKUP($Y187,Tableau2[[Sous catégorie culture de la garantie]:[garantie 7]],1+AB$3,FALSE)))</f>
        <v>PPD (Privilège Préteur de Deniers)</v>
      </c>
      <c r="AC187" s="41" t="str">
        <f>IF(
                 ISNA(VLOOKUP($Y187,Tableau2[[Sous catégorie culture de la garantie]:[garantie 7]],1+AC$3,FALSE)),
                  "",
                 IF(VLOOKUP($Y187,Tableau2[[Sous catégorie culture de la garantie]:[garantie 7]],1+AC$3,FALSE)="","",
                      VLOOKUP($Y187,Tableau2[[Sous catégorie culture de la garantie]:[garantie 7]],1+AC$3,FALSE)))</f>
        <v>BPI</v>
      </c>
      <c r="AD187" s="44" t="str">
        <f>IF(
                 ISNA(VLOOKUP($Y187,Tableau2[[Sous catégorie culture de la garantie]:[garantie 7]],1+AD$3,FALSE)),
                  "",
                 IF(VLOOKUP($Y187,Tableau2[[Sous catégorie culture de la garantie]:[garantie 7]],1+AD$3,FALSE)="","",
                      VLOOKUP($Y187,Tableau2[[Sous catégorie culture de la garantie]:[garantie 7]],1+AD$3,FALSE)))</f>
        <v>SIAGI</v>
      </c>
      <c r="AE187" s="41" t="str">
        <f>IF(
                 ISNA(VLOOKUP($Y187,Tableau2[[Sous catégorie culture de la garantie]:[garantie 7]],1+AE$3,FALSE)),
                  "",
                 IF(VLOOKUP($Y187,Tableau2[[Sous catégorie culture de la garantie]:[garantie 7]],1+AE$3,FALSE)="","",
                      VLOOKUP($Y187,Tableau2[[Sous catégorie culture de la garantie]:[garantie 7]],1+AE$3,FALSE)))</f>
        <v/>
      </c>
      <c r="AF187" s="41" t="str">
        <f>IF(
                 ISNA(VLOOKUP($Y187,Tableau2[[Sous catégorie culture de la garantie]:[garantie 7]],1+AF$3,FALSE)),
                  "",
                 IF(VLOOKUP($Y187,Tableau2[[Sous catégorie culture de la garantie]:[garantie 7]],1+AF$3,FALSE)="","",
                      VLOOKUP($Y187,Tableau2[[Sous catégorie culture de la garantie]:[garantie 7]],1+AF$3,FALSE)))</f>
        <v/>
      </c>
    </row>
    <row r="188" spans="1:32" ht="15" thickBot="1" x14ac:dyDescent="0.35">
      <c r="A188" s="25">
        <v>5</v>
      </c>
      <c r="B188" s="76" t="s">
        <v>52</v>
      </c>
      <c r="C188" s="52" t="str">
        <f>IF(ISNA(VLOOKUP(B188,Tableau3[],2,FALSE)),"X",VLOOKUP(B188,Tableau3[],2,FALSE))</f>
        <v>X</v>
      </c>
      <c r="D188" s="87" t="s">
        <v>101</v>
      </c>
      <c r="E188" s="64" t="str">
        <f>IF(ISNA(VLOOKUP(D188,Tableau3[],2,FALSE)),"X",VLOOKUP(D188,Tableau3[],2,FALSE))</f>
        <v>X</v>
      </c>
      <c r="F188" s="96" t="s">
        <v>53</v>
      </c>
      <c r="G188" s="55" t="str">
        <f>IF(ISNA(VLOOKUP(F188,Tableau3[],2,FALSE)),"X",VLOOKUP(F188,Tableau3[],2,FALSE))</f>
        <v>B</v>
      </c>
      <c r="H188" s="105" t="s">
        <v>55</v>
      </c>
      <c r="I188" s="26"/>
      <c r="J188" s="26"/>
      <c r="K188" s="114" t="s">
        <v>57</v>
      </c>
      <c r="L188" s="26"/>
      <c r="M188" s="123" t="s">
        <v>94</v>
      </c>
      <c r="N188" s="130"/>
      <c r="O188" s="142"/>
      <c r="P188" s="152"/>
      <c r="Q188" s="162">
        <v>7</v>
      </c>
      <c r="R188" s="171" t="s">
        <v>99</v>
      </c>
      <c r="S188" s="17"/>
      <c r="T188" s="185"/>
      <c r="U188" s="203"/>
      <c r="V188" t="str">
        <f>CONCATENATE(C188,E188,G188,I188,L188,S188)</f>
        <v>XXB</v>
      </c>
      <c r="W188" t="str">
        <f t="shared" si="3"/>
        <v>B</v>
      </c>
      <c r="X188" s="39" t="str">
        <f>IF(          ISNA(VLOOKUP(MID(W188,2,1),'Garanties par besoin'!$D$2:$F$18,2,FALSE)),
                           IF(ISNA(VLOOKUP(MID(W188,1,1),'Garanties par besoin'!$D$2:$F$18,2,FALSE)),
                            "",
                           VLOOKUP(MID(W188,1,1),'Garanties par besoin'!$D$2:$F$18,2,FALSE)),
                  VLOOKUP(MID(W188,2,1),'Garanties par besoin'!$D$2:$F$18,2,FALSE))</f>
        <v>Immobilier</v>
      </c>
      <c r="Y188" s="42" t="str">
        <f>IF(          ISNA(VLOOKUP(MID(W188,2,1),'Garanties par besoin'!$D$2:$F$18,3,FALSE)),
                           IF(ISNA(VLOOKUP(MID(W188,1,1),'Garanties par besoin'!$D$2:$F$18,3,FALSE)),
                            "",
                           VLOOKUP(MID(W188,1,1),'Garanties par besoin'!$D$2:$F$18,3,FALSE)),
                  VLOOKUP(MID(W188,2,1),'Garanties par besoin'!$D$2:$F$18,3,FALSE))</f>
        <v>Immobilier</v>
      </c>
      <c r="Z188" s="44" t="str">
        <f>IF(
                 ISNA(VLOOKUP($Y188,Tableau2[[Sous catégorie culture de la garantie]:[garantie 7]],1+Z$3,FALSE)),
                  "",
                 IF(VLOOKUP($Y188,Tableau2[[Sous catégorie culture de la garantie]:[garantie 7]],1+Z$3,FALSE)="","",
                      VLOOKUP($Y188,Tableau2[[Sous catégorie culture de la garantie]:[garantie 7]],1+Z$3,FALSE)))</f>
        <v>Caution Possible</v>
      </c>
      <c r="AA188" s="41" t="str">
        <f>IF(
                 ISNA(VLOOKUP($Y188,Tableau2[[Sous catégorie culture de la garantie]:[garantie 7]],1+AA$3,FALSE)),
                  "",
                 IF(VLOOKUP($Y188,Tableau2[[Sous catégorie culture de la garantie]:[garantie 7]],1+AA$3,FALSE)="","",
                      VLOOKUP($Y188,Tableau2[[Sous catégorie culture de la garantie]:[garantie 7]],1+AA$3,FALSE)))</f>
        <v>Hypotèque (si travaux)</v>
      </c>
      <c r="AB188" s="44" t="str">
        <f>IF(
                 ISNA(VLOOKUP($Y188,Tableau2[[Sous catégorie culture de la garantie]:[garantie 7]],1+AB$3,FALSE)),
                  "",
                 IF(VLOOKUP($Y188,Tableau2[[Sous catégorie culture de la garantie]:[garantie 7]],1+AB$3,FALSE)="","",
                      VLOOKUP($Y188,Tableau2[[Sous catégorie culture de la garantie]:[garantie 7]],1+AB$3,FALSE)))</f>
        <v>PPD (Privilège Préteur de Deniers)</v>
      </c>
      <c r="AC188" s="41" t="str">
        <f>IF(
                 ISNA(VLOOKUP($Y188,Tableau2[[Sous catégorie culture de la garantie]:[garantie 7]],1+AC$3,FALSE)),
                  "",
                 IF(VLOOKUP($Y188,Tableau2[[Sous catégorie culture de la garantie]:[garantie 7]],1+AC$3,FALSE)="","",
                      VLOOKUP($Y188,Tableau2[[Sous catégorie culture de la garantie]:[garantie 7]],1+AC$3,FALSE)))</f>
        <v>BPI</v>
      </c>
      <c r="AD188" s="44" t="str">
        <f>IF(
                 ISNA(VLOOKUP($Y188,Tableau2[[Sous catégorie culture de la garantie]:[garantie 7]],1+AD$3,FALSE)),
                  "",
                 IF(VLOOKUP($Y188,Tableau2[[Sous catégorie culture de la garantie]:[garantie 7]],1+AD$3,FALSE)="","",
                      VLOOKUP($Y188,Tableau2[[Sous catégorie culture de la garantie]:[garantie 7]],1+AD$3,FALSE)))</f>
        <v>SIAGI</v>
      </c>
      <c r="AE188" s="41" t="str">
        <f>IF(
                 ISNA(VLOOKUP($Y188,Tableau2[[Sous catégorie culture de la garantie]:[garantie 7]],1+AE$3,FALSE)),
                  "",
                 IF(VLOOKUP($Y188,Tableau2[[Sous catégorie culture de la garantie]:[garantie 7]],1+AE$3,FALSE)="","",
                      VLOOKUP($Y188,Tableau2[[Sous catégorie culture de la garantie]:[garantie 7]],1+AE$3,FALSE)))</f>
        <v/>
      </c>
      <c r="AF188" s="41" t="str">
        <f>IF(
                 ISNA(VLOOKUP($Y188,Tableau2[[Sous catégorie culture de la garantie]:[garantie 7]],1+AF$3,FALSE)),
                  "",
                 IF(VLOOKUP($Y188,Tableau2[[Sous catégorie culture de la garantie]:[garantie 7]],1+AF$3,FALSE)="","",
                      VLOOKUP($Y188,Tableau2[[Sous catégorie culture de la garantie]:[garantie 7]],1+AF$3,FALSE)))</f>
        <v/>
      </c>
    </row>
    <row r="189" spans="1:32" ht="15" thickBot="1" x14ac:dyDescent="0.35">
      <c r="A189" s="25">
        <v>5</v>
      </c>
      <c r="B189" s="78" t="s">
        <v>52</v>
      </c>
      <c r="C189" s="52" t="str">
        <f>IF(ISNA(VLOOKUP(B189,Tableau3[],2,FALSE)),"X",VLOOKUP(B189,Tableau3[],2,FALSE))</f>
        <v>X</v>
      </c>
      <c r="D189" s="91" t="s">
        <v>101</v>
      </c>
      <c r="E189" s="64" t="str">
        <f>IF(ISNA(VLOOKUP(D189,Tableau3[],2,FALSE)),"X",VLOOKUP(D189,Tableau3[],2,FALSE))</f>
        <v>X</v>
      </c>
      <c r="F189" s="99" t="s">
        <v>53</v>
      </c>
      <c r="G189" s="55" t="str">
        <f>IF(ISNA(VLOOKUP(F189,Tableau3[],2,FALSE)),"X",VLOOKUP(F189,Tableau3[],2,FALSE))</f>
        <v>B</v>
      </c>
      <c r="H189" s="108" t="s">
        <v>55</v>
      </c>
      <c r="I189" s="26"/>
      <c r="J189" s="26"/>
      <c r="K189" s="118" t="s">
        <v>57</v>
      </c>
      <c r="L189" s="26"/>
      <c r="M189" s="125" t="s">
        <v>100</v>
      </c>
      <c r="N189" s="134"/>
      <c r="O189" s="146"/>
      <c r="P189" s="157"/>
      <c r="Q189" s="166">
        <v>7</v>
      </c>
      <c r="R189" s="171" t="s">
        <v>95</v>
      </c>
      <c r="S189" s="17"/>
      <c r="T189" s="185"/>
      <c r="U189" s="203"/>
      <c r="V189" t="str">
        <f>CONCATENATE(C189,E189,G189,I189,L189,S189)</f>
        <v>XXB</v>
      </c>
      <c r="W189" t="str">
        <f t="shared" si="3"/>
        <v>B</v>
      </c>
      <c r="X189" s="39" t="str">
        <f>IF(          ISNA(VLOOKUP(MID(W189,2,1),'Garanties par besoin'!$D$2:$F$18,2,FALSE)),
                           IF(ISNA(VLOOKUP(MID(W189,1,1),'Garanties par besoin'!$D$2:$F$18,2,FALSE)),
                            "",
                           VLOOKUP(MID(W189,1,1),'Garanties par besoin'!$D$2:$F$18,2,FALSE)),
                  VLOOKUP(MID(W189,2,1),'Garanties par besoin'!$D$2:$F$18,2,FALSE))</f>
        <v>Immobilier</v>
      </c>
      <c r="Y189" s="42" t="str">
        <f>IF(          ISNA(VLOOKUP(MID(W189,2,1),'Garanties par besoin'!$D$2:$F$18,3,FALSE)),
                           IF(ISNA(VLOOKUP(MID(W189,1,1),'Garanties par besoin'!$D$2:$F$18,3,FALSE)),
                            "",
                           VLOOKUP(MID(W189,1,1),'Garanties par besoin'!$D$2:$F$18,3,FALSE)),
                  VLOOKUP(MID(W189,2,1),'Garanties par besoin'!$D$2:$F$18,3,FALSE))</f>
        <v>Immobilier</v>
      </c>
      <c r="Z189" s="44" t="str">
        <f>IF(
                 ISNA(VLOOKUP($Y189,Tableau2[[Sous catégorie culture de la garantie]:[garantie 7]],1+Z$3,FALSE)),
                  "",
                 IF(VLOOKUP($Y189,Tableau2[[Sous catégorie culture de la garantie]:[garantie 7]],1+Z$3,FALSE)="","",
                      VLOOKUP($Y189,Tableau2[[Sous catégorie culture de la garantie]:[garantie 7]],1+Z$3,FALSE)))</f>
        <v>Caution Possible</v>
      </c>
      <c r="AA189" s="41" t="str">
        <f>IF(
                 ISNA(VLOOKUP($Y189,Tableau2[[Sous catégorie culture de la garantie]:[garantie 7]],1+AA$3,FALSE)),
                  "",
                 IF(VLOOKUP($Y189,Tableau2[[Sous catégorie culture de la garantie]:[garantie 7]],1+AA$3,FALSE)="","",
                      VLOOKUP($Y189,Tableau2[[Sous catégorie culture de la garantie]:[garantie 7]],1+AA$3,FALSE)))</f>
        <v>Hypotèque (si travaux)</v>
      </c>
      <c r="AB189" s="44" t="str">
        <f>IF(
                 ISNA(VLOOKUP($Y189,Tableau2[[Sous catégorie culture de la garantie]:[garantie 7]],1+AB$3,FALSE)),
                  "",
                 IF(VLOOKUP($Y189,Tableau2[[Sous catégorie culture de la garantie]:[garantie 7]],1+AB$3,FALSE)="","",
                      VLOOKUP($Y189,Tableau2[[Sous catégorie culture de la garantie]:[garantie 7]],1+AB$3,FALSE)))</f>
        <v>PPD (Privilège Préteur de Deniers)</v>
      </c>
      <c r="AC189" s="41" t="str">
        <f>IF(
                 ISNA(VLOOKUP($Y189,Tableau2[[Sous catégorie culture de la garantie]:[garantie 7]],1+AC$3,FALSE)),
                  "",
                 IF(VLOOKUP($Y189,Tableau2[[Sous catégorie culture de la garantie]:[garantie 7]],1+AC$3,FALSE)="","",
                      VLOOKUP($Y189,Tableau2[[Sous catégorie culture de la garantie]:[garantie 7]],1+AC$3,FALSE)))</f>
        <v>BPI</v>
      </c>
      <c r="AD189" s="44" t="str">
        <f>IF(
                 ISNA(VLOOKUP($Y189,Tableau2[[Sous catégorie culture de la garantie]:[garantie 7]],1+AD$3,FALSE)),
                  "",
                 IF(VLOOKUP($Y189,Tableau2[[Sous catégorie culture de la garantie]:[garantie 7]],1+AD$3,FALSE)="","",
                      VLOOKUP($Y189,Tableau2[[Sous catégorie culture de la garantie]:[garantie 7]],1+AD$3,FALSE)))</f>
        <v>SIAGI</v>
      </c>
      <c r="AE189" s="41" t="str">
        <f>IF(
                 ISNA(VLOOKUP($Y189,Tableau2[[Sous catégorie culture de la garantie]:[garantie 7]],1+AE$3,FALSE)),
                  "",
                 IF(VLOOKUP($Y189,Tableau2[[Sous catégorie culture de la garantie]:[garantie 7]],1+AE$3,FALSE)="","",
                      VLOOKUP($Y189,Tableau2[[Sous catégorie culture de la garantie]:[garantie 7]],1+AE$3,FALSE)))</f>
        <v/>
      </c>
      <c r="AF189" s="41" t="str">
        <f>IF(
                 ISNA(VLOOKUP($Y189,Tableau2[[Sous catégorie culture de la garantie]:[garantie 7]],1+AF$3,FALSE)),
                  "",
                 IF(VLOOKUP($Y189,Tableau2[[Sous catégorie culture de la garantie]:[garantie 7]],1+AF$3,FALSE)="","",
                      VLOOKUP($Y189,Tableau2[[Sous catégorie culture de la garantie]:[garantie 7]],1+AF$3,FALSE)))</f>
        <v/>
      </c>
    </row>
    <row r="190" spans="1:32" ht="15" thickBot="1" x14ac:dyDescent="0.35">
      <c r="A190" s="25">
        <v>5</v>
      </c>
      <c r="B190" s="78" t="s">
        <v>52</v>
      </c>
      <c r="C190" s="52" t="str">
        <f>IF(ISNA(VLOOKUP(B190,Tableau3[],2,FALSE)),"X",VLOOKUP(B190,Tableau3[],2,FALSE))</f>
        <v>X</v>
      </c>
      <c r="D190" s="91" t="s">
        <v>101</v>
      </c>
      <c r="E190" s="64" t="str">
        <f>IF(ISNA(VLOOKUP(D190,Tableau3[],2,FALSE)),"X",VLOOKUP(D190,Tableau3[],2,FALSE))</f>
        <v>X</v>
      </c>
      <c r="F190" s="99" t="s">
        <v>53</v>
      </c>
      <c r="G190" s="55" t="str">
        <f>IF(ISNA(VLOOKUP(F190,Tableau3[],2,FALSE)),"X",VLOOKUP(F190,Tableau3[],2,FALSE))</f>
        <v>B</v>
      </c>
      <c r="H190" s="108" t="s">
        <v>55</v>
      </c>
      <c r="I190" s="26"/>
      <c r="J190" s="26"/>
      <c r="K190" s="118" t="s">
        <v>57</v>
      </c>
      <c r="L190" s="26"/>
      <c r="M190" s="125" t="s">
        <v>100</v>
      </c>
      <c r="N190" s="134"/>
      <c r="O190" s="146"/>
      <c r="P190" s="157"/>
      <c r="Q190" s="166">
        <v>7</v>
      </c>
      <c r="R190" s="171" t="s">
        <v>96</v>
      </c>
      <c r="S190" s="17"/>
      <c r="T190" s="185"/>
      <c r="U190" s="203"/>
      <c r="V190" t="str">
        <f>CONCATENATE(C190,E190,G190,I190,L190,S190)</f>
        <v>XXB</v>
      </c>
      <c r="W190" t="str">
        <f t="shared" si="3"/>
        <v>B</v>
      </c>
      <c r="X190" s="39" t="str">
        <f>IF(          ISNA(VLOOKUP(MID(W190,2,1),'Garanties par besoin'!$D$2:$F$18,2,FALSE)),
                           IF(ISNA(VLOOKUP(MID(W190,1,1),'Garanties par besoin'!$D$2:$F$18,2,FALSE)),
                            "",
                           VLOOKUP(MID(W190,1,1),'Garanties par besoin'!$D$2:$F$18,2,FALSE)),
                  VLOOKUP(MID(W190,2,1),'Garanties par besoin'!$D$2:$F$18,2,FALSE))</f>
        <v>Immobilier</v>
      </c>
      <c r="Y190" s="42" t="str">
        <f>IF(          ISNA(VLOOKUP(MID(W190,2,1),'Garanties par besoin'!$D$2:$F$18,3,FALSE)),
                           IF(ISNA(VLOOKUP(MID(W190,1,1),'Garanties par besoin'!$D$2:$F$18,3,FALSE)),
                            "",
                           VLOOKUP(MID(W190,1,1),'Garanties par besoin'!$D$2:$F$18,3,FALSE)),
                  VLOOKUP(MID(W190,2,1),'Garanties par besoin'!$D$2:$F$18,3,FALSE))</f>
        <v>Immobilier</v>
      </c>
      <c r="Z190" s="44" t="str">
        <f>IF(
                 ISNA(VLOOKUP($Y190,Tableau2[[Sous catégorie culture de la garantie]:[garantie 7]],1+Z$3,FALSE)),
                  "",
                 IF(VLOOKUP($Y190,Tableau2[[Sous catégorie culture de la garantie]:[garantie 7]],1+Z$3,FALSE)="","",
                      VLOOKUP($Y190,Tableau2[[Sous catégorie culture de la garantie]:[garantie 7]],1+Z$3,FALSE)))</f>
        <v>Caution Possible</v>
      </c>
      <c r="AA190" s="41" t="str">
        <f>IF(
                 ISNA(VLOOKUP($Y190,Tableau2[[Sous catégorie culture de la garantie]:[garantie 7]],1+AA$3,FALSE)),
                  "",
                 IF(VLOOKUP($Y190,Tableau2[[Sous catégorie culture de la garantie]:[garantie 7]],1+AA$3,FALSE)="","",
                      VLOOKUP($Y190,Tableau2[[Sous catégorie culture de la garantie]:[garantie 7]],1+AA$3,FALSE)))</f>
        <v>Hypotèque (si travaux)</v>
      </c>
      <c r="AB190" s="44" t="str">
        <f>IF(
                 ISNA(VLOOKUP($Y190,Tableau2[[Sous catégorie culture de la garantie]:[garantie 7]],1+AB$3,FALSE)),
                  "",
                 IF(VLOOKUP($Y190,Tableau2[[Sous catégorie culture de la garantie]:[garantie 7]],1+AB$3,FALSE)="","",
                      VLOOKUP($Y190,Tableau2[[Sous catégorie culture de la garantie]:[garantie 7]],1+AB$3,FALSE)))</f>
        <v>PPD (Privilège Préteur de Deniers)</v>
      </c>
      <c r="AC190" s="41" t="str">
        <f>IF(
                 ISNA(VLOOKUP($Y190,Tableau2[[Sous catégorie culture de la garantie]:[garantie 7]],1+AC$3,FALSE)),
                  "",
                 IF(VLOOKUP($Y190,Tableau2[[Sous catégorie culture de la garantie]:[garantie 7]],1+AC$3,FALSE)="","",
                      VLOOKUP($Y190,Tableau2[[Sous catégorie culture de la garantie]:[garantie 7]],1+AC$3,FALSE)))</f>
        <v>BPI</v>
      </c>
      <c r="AD190" s="44" t="str">
        <f>IF(
                 ISNA(VLOOKUP($Y190,Tableau2[[Sous catégorie culture de la garantie]:[garantie 7]],1+AD$3,FALSE)),
                  "",
                 IF(VLOOKUP($Y190,Tableau2[[Sous catégorie culture de la garantie]:[garantie 7]],1+AD$3,FALSE)="","",
                      VLOOKUP($Y190,Tableau2[[Sous catégorie culture de la garantie]:[garantie 7]],1+AD$3,FALSE)))</f>
        <v>SIAGI</v>
      </c>
      <c r="AE190" s="41" t="str">
        <f>IF(
                 ISNA(VLOOKUP($Y190,Tableau2[[Sous catégorie culture de la garantie]:[garantie 7]],1+AE$3,FALSE)),
                  "",
                 IF(VLOOKUP($Y190,Tableau2[[Sous catégorie culture de la garantie]:[garantie 7]],1+AE$3,FALSE)="","",
                      VLOOKUP($Y190,Tableau2[[Sous catégorie culture de la garantie]:[garantie 7]],1+AE$3,FALSE)))</f>
        <v/>
      </c>
      <c r="AF190" s="41" t="str">
        <f>IF(
                 ISNA(VLOOKUP($Y190,Tableau2[[Sous catégorie culture de la garantie]:[garantie 7]],1+AF$3,FALSE)),
                  "",
                 IF(VLOOKUP($Y190,Tableau2[[Sous catégorie culture de la garantie]:[garantie 7]],1+AF$3,FALSE)="","",
                      VLOOKUP($Y190,Tableau2[[Sous catégorie culture de la garantie]:[garantie 7]],1+AF$3,FALSE)))</f>
        <v/>
      </c>
    </row>
    <row r="191" spans="1:32" ht="15" thickBot="1" x14ac:dyDescent="0.35">
      <c r="A191" s="25">
        <v>5</v>
      </c>
      <c r="B191" s="78" t="s">
        <v>52</v>
      </c>
      <c r="C191" s="52" t="str">
        <f>IF(ISNA(VLOOKUP(B191,Tableau3[],2,FALSE)),"X",VLOOKUP(B191,Tableau3[],2,FALSE))</f>
        <v>X</v>
      </c>
      <c r="D191" s="91" t="s">
        <v>101</v>
      </c>
      <c r="E191" s="64" t="str">
        <f>IF(ISNA(VLOOKUP(D191,Tableau3[],2,FALSE)),"X",VLOOKUP(D191,Tableau3[],2,FALSE))</f>
        <v>X</v>
      </c>
      <c r="F191" s="99" t="s">
        <v>53</v>
      </c>
      <c r="G191" s="55" t="str">
        <f>IF(ISNA(VLOOKUP(F191,Tableau3[],2,FALSE)),"X",VLOOKUP(F191,Tableau3[],2,FALSE))</f>
        <v>B</v>
      </c>
      <c r="H191" s="108" t="s">
        <v>55</v>
      </c>
      <c r="I191" s="26"/>
      <c r="J191" s="26"/>
      <c r="K191" s="118" t="s">
        <v>57</v>
      </c>
      <c r="L191" s="26"/>
      <c r="M191" s="125" t="s">
        <v>100</v>
      </c>
      <c r="N191" s="134"/>
      <c r="O191" s="146"/>
      <c r="P191" s="157"/>
      <c r="Q191" s="166">
        <v>7</v>
      </c>
      <c r="R191" s="174" t="s">
        <v>88</v>
      </c>
      <c r="S191" s="23"/>
      <c r="T191" s="185"/>
      <c r="U191" s="203"/>
      <c r="V191" t="str">
        <f>CONCATENATE(C191,E191,G191,I191,L191,S191)</f>
        <v>XXB</v>
      </c>
      <c r="W191" t="str">
        <f t="shared" si="3"/>
        <v>B</v>
      </c>
      <c r="X191" s="39" t="str">
        <f>IF(          ISNA(VLOOKUP(MID(W191,2,1),'Garanties par besoin'!$D$2:$F$18,2,FALSE)),
                           IF(ISNA(VLOOKUP(MID(W191,1,1),'Garanties par besoin'!$D$2:$F$18,2,FALSE)),
                            "",
                           VLOOKUP(MID(W191,1,1),'Garanties par besoin'!$D$2:$F$18,2,FALSE)),
                  VLOOKUP(MID(W191,2,1),'Garanties par besoin'!$D$2:$F$18,2,FALSE))</f>
        <v>Immobilier</v>
      </c>
      <c r="Y191" s="42" t="str">
        <f>IF(          ISNA(VLOOKUP(MID(W191,2,1),'Garanties par besoin'!$D$2:$F$18,3,FALSE)),
                           IF(ISNA(VLOOKUP(MID(W191,1,1),'Garanties par besoin'!$D$2:$F$18,3,FALSE)),
                            "",
                           VLOOKUP(MID(W191,1,1),'Garanties par besoin'!$D$2:$F$18,3,FALSE)),
                  VLOOKUP(MID(W191,2,1),'Garanties par besoin'!$D$2:$F$18,3,FALSE))</f>
        <v>Immobilier</v>
      </c>
      <c r="Z191" s="44" t="str">
        <f>IF(
                 ISNA(VLOOKUP($Y191,Tableau2[[Sous catégorie culture de la garantie]:[garantie 7]],1+Z$3,FALSE)),
                  "",
                 IF(VLOOKUP($Y191,Tableau2[[Sous catégorie culture de la garantie]:[garantie 7]],1+Z$3,FALSE)="","",
                      VLOOKUP($Y191,Tableau2[[Sous catégorie culture de la garantie]:[garantie 7]],1+Z$3,FALSE)))</f>
        <v>Caution Possible</v>
      </c>
      <c r="AA191" s="41" t="str">
        <f>IF(
                 ISNA(VLOOKUP($Y191,Tableau2[[Sous catégorie culture de la garantie]:[garantie 7]],1+AA$3,FALSE)),
                  "",
                 IF(VLOOKUP($Y191,Tableau2[[Sous catégorie culture de la garantie]:[garantie 7]],1+AA$3,FALSE)="","",
                      VLOOKUP($Y191,Tableau2[[Sous catégorie culture de la garantie]:[garantie 7]],1+AA$3,FALSE)))</f>
        <v>Hypotèque (si travaux)</v>
      </c>
      <c r="AB191" s="44" t="str">
        <f>IF(
                 ISNA(VLOOKUP($Y191,Tableau2[[Sous catégorie culture de la garantie]:[garantie 7]],1+AB$3,FALSE)),
                  "",
                 IF(VLOOKUP($Y191,Tableau2[[Sous catégorie culture de la garantie]:[garantie 7]],1+AB$3,FALSE)="","",
                      VLOOKUP($Y191,Tableau2[[Sous catégorie culture de la garantie]:[garantie 7]],1+AB$3,FALSE)))</f>
        <v>PPD (Privilège Préteur de Deniers)</v>
      </c>
      <c r="AC191" s="41" t="str">
        <f>IF(
                 ISNA(VLOOKUP($Y191,Tableau2[[Sous catégorie culture de la garantie]:[garantie 7]],1+AC$3,FALSE)),
                  "",
                 IF(VLOOKUP($Y191,Tableau2[[Sous catégorie culture de la garantie]:[garantie 7]],1+AC$3,FALSE)="","",
                      VLOOKUP($Y191,Tableau2[[Sous catégorie culture de la garantie]:[garantie 7]],1+AC$3,FALSE)))</f>
        <v>BPI</v>
      </c>
      <c r="AD191" s="44" t="str">
        <f>IF(
                 ISNA(VLOOKUP($Y191,Tableau2[[Sous catégorie culture de la garantie]:[garantie 7]],1+AD$3,FALSE)),
                  "",
                 IF(VLOOKUP($Y191,Tableau2[[Sous catégorie culture de la garantie]:[garantie 7]],1+AD$3,FALSE)="","",
                      VLOOKUP($Y191,Tableau2[[Sous catégorie culture de la garantie]:[garantie 7]],1+AD$3,FALSE)))</f>
        <v>SIAGI</v>
      </c>
      <c r="AE191" s="41" t="str">
        <f>IF(
                 ISNA(VLOOKUP($Y191,Tableau2[[Sous catégorie culture de la garantie]:[garantie 7]],1+AE$3,FALSE)),
                  "",
                 IF(VLOOKUP($Y191,Tableau2[[Sous catégorie culture de la garantie]:[garantie 7]],1+AE$3,FALSE)="","",
                      VLOOKUP($Y191,Tableau2[[Sous catégorie culture de la garantie]:[garantie 7]],1+AE$3,FALSE)))</f>
        <v/>
      </c>
      <c r="AF191" s="41" t="str">
        <f>IF(
                 ISNA(VLOOKUP($Y191,Tableau2[[Sous catégorie culture de la garantie]:[garantie 7]],1+AF$3,FALSE)),
                  "",
                 IF(VLOOKUP($Y191,Tableau2[[Sous catégorie culture de la garantie]:[garantie 7]],1+AF$3,FALSE)="","",
                      VLOOKUP($Y191,Tableau2[[Sous catégorie culture de la garantie]:[garantie 7]],1+AF$3,FALSE)))</f>
        <v/>
      </c>
    </row>
    <row r="192" spans="1:32" ht="15" thickBot="1" x14ac:dyDescent="0.35">
      <c r="A192" s="25">
        <v>5</v>
      </c>
      <c r="B192" s="78" t="s">
        <v>52</v>
      </c>
      <c r="C192" s="52" t="str">
        <f>IF(ISNA(VLOOKUP(B192,Tableau3[],2,FALSE)),"X",VLOOKUP(B192,Tableau3[],2,FALSE))</f>
        <v>X</v>
      </c>
      <c r="D192" s="91" t="s">
        <v>101</v>
      </c>
      <c r="E192" s="64" t="str">
        <f>IF(ISNA(VLOOKUP(D192,Tableau3[],2,FALSE)),"X",VLOOKUP(D192,Tableau3[],2,FALSE))</f>
        <v>X</v>
      </c>
      <c r="F192" s="99" t="s">
        <v>53</v>
      </c>
      <c r="G192" s="55" t="str">
        <f>IF(ISNA(VLOOKUP(F192,Tableau3[],2,FALSE)),"X",VLOOKUP(F192,Tableau3[],2,FALSE))</f>
        <v>B</v>
      </c>
      <c r="H192" s="108" t="s">
        <v>55</v>
      </c>
      <c r="I192" s="26"/>
      <c r="J192" s="26"/>
      <c r="K192" s="118" t="s">
        <v>57</v>
      </c>
      <c r="L192" s="26"/>
      <c r="M192" s="125" t="s">
        <v>100</v>
      </c>
      <c r="N192" s="134"/>
      <c r="O192" s="146"/>
      <c r="P192" s="157"/>
      <c r="Q192" s="166">
        <v>7</v>
      </c>
      <c r="R192" s="174" t="s">
        <v>89</v>
      </c>
      <c r="S192" s="23"/>
      <c r="T192" s="185"/>
      <c r="U192" s="203"/>
      <c r="V192" t="str">
        <f>CONCATENATE(C192,E192,G192,I192,L192,S192)</f>
        <v>XXB</v>
      </c>
      <c r="W192" t="str">
        <f t="shared" si="3"/>
        <v>B</v>
      </c>
      <c r="X192" s="39" t="str">
        <f>IF(          ISNA(VLOOKUP(MID(W192,2,1),'Garanties par besoin'!$D$2:$F$18,2,FALSE)),
                           IF(ISNA(VLOOKUP(MID(W192,1,1),'Garanties par besoin'!$D$2:$F$18,2,FALSE)),
                            "",
                           VLOOKUP(MID(W192,1,1),'Garanties par besoin'!$D$2:$F$18,2,FALSE)),
                  VLOOKUP(MID(W192,2,1),'Garanties par besoin'!$D$2:$F$18,2,FALSE))</f>
        <v>Immobilier</v>
      </c>
      <c r="Y192" s="42" t="str">
        <f>IF(          ISNA(VLOOKUP(MID(W192,2,1),'Garanties par besoin'!$D$2:$F$18,3,FALSE)),
                           IF(ISNA(VLOOKUP(MID(W192,1,1),'Garanties par besoin'!$D$2:$F$18,3,FALSE)),
                            "",
                           VLOOKUP(MID(W192,1,1),'Garanties par besoin'!$D$2:$F$18,3,FALSE)),
                  VLOOKUP(MID(W192,2,1),'Garanties par besoin'!$D$2:$F$18,3,FALSE))</f>
        <v>Immobilier</v>
      </c>
      <c r="Z192" s="44" t="str">
        <f>IF(
                 ISNA(VLOOKUP($Y192,Tableau2[[Sous catégorie culture de la garantie]:[garantie 7]],1+Z$3,FALSE)),
                  "",
                 IF(VLOOKUP($Y192,Tableau2[[Sous catégorie culture de la garantie]:[garantie 7]],1+Z$3,FALSE)="","",
                      VLOOKUP($Y192,Tableau2[[Sous catégorie culture de la garantie]:[garantie 7]],1+Z$3,FALSE)))</f>
        <v>Caution Possible</v>
      </c>
      <c r="AA192" s="41" t="str">
        <f>IF(
                 ISNA(VLOOKUP($Y192,Tableau2[[Sous catégorie culture de la garantie]:[garantie 7]],1+AA$3,FALSE)),
                  "",
                 IF(VLOOKUP($Y192,Tableau2[[Sous catégorie culture de la garantie]:[garantie 7]],1+AA$3,FALSE)="","",
                      VLOOKUP($Y192,Tableau2[[Sous catégorie culture de la garantie]:[garantie 7]],1+AA$3,FALSE)))</f>
        <v>Hypotèque (si travaux)</v>
      </c>
      <c r="AB192" s="44" t="str">
        <f>IF(
                 ISNA(VLOOKUP($Y192,Tableau2[[Sous catégorie culture de la garantie]:[garantie 7]],1+AB$3,FALSE)),
                  "",
                 IF(VLOOKUP($Y192,Tableau2[[Sous catégorie culture de la garantie]:[garantie 7]],1+AB$3,FALSE)="","",
                      VLOOKUP($Y192,Tableau2[[Sous catégorie culture de la garantie]:[garantie 7]],1+AB$3,FALSE)))</f>
        <v>PPD (Privilège Préteur de Deniers)</v>
      </c>
      <c r="AC192" s="41" t="str">
        <f>IF(
                 ISNA(VLOOKUP($Y192,Tableau2[[Sous catégorie culture de la garantie]:[garantie 7]],1+AC$3,FALSE)),
                  "",
                 IF(VLOOKUP($Y192,Tableau2[[Sous catégorie culture de la garantie]:[garantie 7]],1+AC$3,FALSE)="","",
                      VLOOKUP($Y192,Tableau2[[Sous catégorie culture de la garantie]:[garantie 7]],1+AC$3,FALSE)))</f>
        <v>BPI</v>
      </c>
      <c r="AD192" s="44" t="str">
        <f>IF(
                 ISNA(VLOOKUP($Y192,Tableau2[[Sous catégorie culture de la garantie]:[garantie 7]],1+AD$3,FALSE)),
                  "",
                 IF(VLOOKUP($Y192,Tableau2[[Sous catégorie culture de la garantie]:[garantie 7]],1+AD$3,FALSE)="","",
                      VLOOKUP($Y192,Tableau2[[Sous catégorie culture de la garantie]:[garantie 7]],1+AD$3,FALSE)))</f>
        <v>SIAGI</v>
      </c>
      <c r="AE192" s="41" t="str">
        <f>IF(
                 ISNA(VLOOKUP($Y192,Tableau2[[Sous catégorie culture de la garantie]:[garantie 7]],1+AE$3,FALSE)),
                  "",
                 IF(VLOOKUP($Y192,Tableau2[[Sous catégorie culture de la garantie]:[garantie 7]],1+AE$3,FALSE)="","",
                      VLOOKUP($Y192,Tableau2[[Sous catégorie culture de la garantie]:[garantie 7]],1+AE$3,FALSE)))</f>
        <v/>
      </c>
      <c r="AF192" s="41" t="str">
        <f>IF(
                 ISNA(VLOOKUP($Y192,Tableau2[[Sous catégorie culture de la garantie]:[garantie 7]],1+AF$3,FALSE)),
                  "",
                 IF(VLOOKUP($Y192,Tableau2[[Sous catégorie culture de la garantie]:[garantie 7]],1+AF$3,FALSE)="","",
                      VLOOKUP($Y192,Tableau2[[Sous catégorie culture de la garantie]:[garantie 7]],1+AF$3,FALSE)))</f>
        <v/>
      </c>
    </row>
    <row r="193" spans="1:32" ht="15" thickBot="1" x14ac:dyDescent="0.35">
      <c r="A193" s="25">
        <v>5</v>
      </c>
      <c r="B193" s="78" t="s">
        <v>52</v>
      </c>
      <c r="C193" s="52" t="str">
        <f>IF(ISNA(VLOOKUP(B193,Tableau3[],2,FALSE)),"X",VLOOKUP(B193,Tableau3[],2,FALSE))</f>
        <v>X</v>
      </c>
      <c r="D193" s="91" t="s">
        <v>101</v>
      </c>
      <c r="E193" s="64" t="str">
        <f>IF(ISNA(VLOOKUP(D193,Tableau3[],2,FALSE)),"X",VLOOKUP(D193,Tableau3[],2,FALSE))</f>
        <v>X</v>
      </c>
      <c r="F193" s="99" t="s">
        <v>53</v>
      </c>
      <c r="G193" s="55" t="str">
        <f>IF(ISNA(VLOOKUP(F193,Tableau3[],2,FALSE)),"X",VLOOKUP(F193,Tableau3[],2,FALSE))</f>
        <v>B</v>
      </c>
      <c r="H193" s="108" t="s">
        <v>55</v>
      </c>
      <c r="I193" s="26"/>
      <c r="J193" s="26"/>
      <c r="K193" s="118" t="s">
        <v>57</v>
      </c>
      <c r="L193" s="26"/>
      <c r="M193" s="125" t="s">
        <v>100</v>
      </c>
      <c r="N193" s="134"/>
      <c r="O193" s="146"/>
      <c r="P193" s="157"/>
      <c r="Q193" s="166">
        <v>7</v>
      </c>
      <c r="R193" s="171" t="s">
        <v>97</v>
      </c>
      <c r="S193" s="17"/>
      <c r="T193" s="185"/>
      <c r="U193" s="203"/>
      <c r="V193" t="str">
        <f>CONCATENATE(C193,E193,G193,I193,L193,S193)</f>
        <v>XXB</v>
      </c>
      <c r="W193" t="str">
        <f t="shared" si="3"/>
        <v>B</v>
      </c>
      <c r="X193" s="39" t="str">
        <f>IF(          ISNA(VLOOKUP(MID(W193,2,1),'Garanties par besoin'!$D$2:$F$18,2,FALSE)),
                           IF(ISNA(VLOOKUP(MID(W193,1,1),'Garanties par besoin'!$D$2:$F$18,2,FALSE)),
                            "",
                           VLOOKUP(MID(W193,1,1),'Garanties par besoin'!$D$2:$F$18,2,FALSE)),
                  VLOOKUP(MID(W193,2,1),'Garanties par besoin'!$D$2:$F$18,2,FALSE))</f>
        <v>Immobilier</v>
      </c>
      <c r="Y193" s="42" t="str">
        <f>IF(          ISNA(VLOOKUP(MID(W193,2,1),'Garanties par besoin'!$D$2:$F$18,3,FALSE)),
                           IF(ISNA(VLOOKUP(MID(W193,1,1),'Garanties par besoin'!$D$2:$F$18,3,FALSE)),
                            "",
                           VLOOKUP(MID(W193,1,1),'Garanties par besoin'!$D$2:$F$18,3,FALSE)),
                  VLOOKUP(MID(W193,2,1),'Garanties par besoin'!$D$2:$F$18,3,FALSE))</f>
        <v>Immobilier</v>
      </c>
      <c r="Z193" s="44" t="str">
        <f>IF(
                 ISNA(VLOOKUP($Y193,Tableau2[[Sous catégorie culture de la garantie]:[garantie 7]],1+Z$3,FALSE)),
                  "",
                 IF(VLOOKUP($Y193,Tableau2[[Sous catégorie culture de la garantie]:[garantie 7]],1+Z$3,FALSE)="","",
                      VLOOKUP($Y193,Tableau2[[Sous catégorie culture de la garantie]:[garantie 7]],1+Z$3,FALSE)))</f>
        <v>Caution Possible</v>
      </c>
      <c r="AA193" s="41" t="str">
        <f>IF(
                 ISNA(VLOOKUP($Y193,Tableau2[[Sous catégorie culture de la garantie]:[garantie 7]],1+AA$3,FALSE)),
                  "",
                 IF(VLOOKUP($Y193,Tableau2[[Sous catégorie culture de la garantie]:[garantie 7]],1+AA$3,FALSE)="","",
                      VLOOKUP($Y193,Tableau2[[Sous catégorie culture de la garantie]:[garantie 7]],1+AA$3,FALSE)))</f>
        <v>Hypotèque (si travaux)</v>
      </c>
      <c r="AB193" s="44" t="str">
        <f>IF(
                 ISNA(VLOOKUP($Y193,Tableau2[[Sous catégorie culture de la garantie]:[garantie 7]],1+AB$3,FALSE)),
                  "",
                 IF(VLOOKUP($Y193,Tableau2[[Sous catégorie culture de la garantie]:[garantie 7]],1+AB$3,FALSE)="","",
                      VLOOKUP($Y193,Tableau2[[Sous catégorie culture de la garantie]:[garantie 7]],1+AB$3,FALSE)))</f>
        <v>PPD (Privilège Préteur de Deniers)</v>
      </c>
      <c r="AC193" s="41" t="str">
        <f>IF(
                 ISNA(VLOOKUP($Y193,Tableau2[[Sous catégorie culture de la garantie]:[garantie 7]],1+AC$3,FALSE)),
                  "",
                 IF(VLOOKUP($Y193,Tableau2[[Sous catégorie culture de la garantie]:[garantie 7]],1+AC$3,FALSE)="","",
                      VLOOKUP($Y193,Tableau2[[Sous catégorie culture de la garantie]:[garantie 7]],1+AC$3,FALSE)))</f>
        <v>BPI</v>
      </c>
      <c r="AD193" s="44" t="str">
        <f>IF(
                 ISNA(VLOOKUP($Y193,Tableau2[[Sous catégorie culture de la garantie]:[garantie 7]],1+AD$3,FALSE)),
                  "",
                 IF(VLOOKUP($Y193,Tableau2[[Sous catégorie culture de la garantie]:[garantie 7]],1+AD$3,FALSE)="","",
                      VLOOKUP($Y193,Tableau2[[Sous catégorie culture de la garantie]:[garantie 7]],1+AD$3,FALSE)))</f>
        <v>SIAGI</v>
      </c>
      <c r="AE193" s="41" t="str">
        <f>IF(
                 ISNA(VLOOKUP($Y193,Tableau2[[Sous catégorie culture de la garantie]:[garantie 7]],1+AE$3,FALSE)),
                  "",
                 IF(VLOOKUP($Y193,Tableau2[[Sous catégorie culture de la garantie]:[garantie 7]],1+AE$3,FALSE)="","",
                      VLOOKUP($Y193,Tableau2[[Sous catégorie culture de la garantie]:[garantie 7]],1+AE$3,FALSE)))</f>
        <v/>
      </c>
      <c r="AF193" s="41" t="str">
        <f>IF(
                 ISNA(VLOOKUP($Y193,Tableau2[[Sous catégorie culture de la garantie]:[garantie 7]],1+AF$3,FALSE)),
                  "",
                 IF(VLOOKUP($Y193,Tableau2[[Sous catégorie culture de la garantie]:[garantie 7]],1+AF$3,FALSE)="","",
                      VLOOKUP($Y193,Tableau2[[Sous catégorie culture de la garantie]:[garantie 7]],1+AF$3,FALSE)))</f>
        <v/>
      </c>
    </row>
    <row r="194" spans="1:32" ht="15" thickBot="1" x14ac:dyDescent="0.35">
      <c r="A194" s="25">
        <v>5</v>
      </c>
      <c r="B194" s="78" t="s">
        <v>52</v>
      </c>
      <c r="C194" s="52" t="str">
        <f>IF(ISNA(VLOOKUP(B194,Tableau3[],2,FALSE)),"X",VLOOKUP(B194,Tableau3[],2,FALSE))</f>
        <v>X</v>
      </c>
      <c r="D194" s="91" t="s">
        <v>101</v>
      </c>
      <c r="E194" s="64" t="str">
        <f>IF(ISNA(VLOOKUP(D194,Tableau3[],2,FALSE)),"X",VLOOKUP(D194,Tableau3[],2,FALSE))</f>
        <v>X</v>
      </c>
      <c r="F194" s="99" t="s">
        <v>53</v>
      </c>
      <c r="G194" s="55" t="str">
        <f>IF(ISNA(VLOOKUP(F194,Tableau3[],2,FALSE)),"X",VLOOKUP(F194,Tableau3[],2,FALSE))</f>
        <v>B</v>
      </c>
      <c r="H194" s="108" t="s">
        <v>55</v>
      </c>
      <c r="I194" s="26"/>
      <c r="J194" s="26"/>
      <c r="K194" s="118" t="s">
        <v>57</v>
      </c>
      <c r="L194" s="26"/>
      <c r="M194" s="125" t="s">
        <v>100</v>
      </c>
      <c r="N194" s="134"/>
      <c r="O194" s="146"/>
      <c r="P194" s="157"/>
      <c r="Q194" s="166">
        <v>7</v>
      </c>
      <c r="R194" s="171" t="s">
        <v>98</v>
      </c>
      <c r="S194" s="17"/>
      <c r="T194" s="185"/>
      <c r="U194" s="203"/>
      <c r="V194" t="str">
        <f>CONCATENATE(C194,E194,G194,I194,L194,S194)</f>
        <v>XXB</v>
      </c>
      <c r="W194" t="str">
        <f t="shared" si="3"/>
        <v>B</v>
      </c>
      <c r="X194" s="39" t="str">
        <f>IF(          ISNA(VLOOKUP(MID(W194,2,1),'Garanties par besoin'!$D$2:$F$18,2,FALSE)),
                           IF(ISNA(VLOOKUP(MID(W194,1,1),'Garanties par besoin'!$D$2:$F$18,2,FALSE)),
                            "",
                           VLOOKUP(MID(W194,1,1),'Garanties par besoin'!$D$2:$F$18,2,FALSE)),
                  VLOOKUP(MID(W194,2,1),'Garanties par besoin'!$D$2:$F$18,2,FALSE))</f>
        <v>Immobilier</v>
      </c>
      <c r="Y194" s="42" t="str">
        <f>IF(          ISNA(VLOOKUP(MID(W194,2,1),'Garanties par besoin'!$D$2:$F$18,3,FALSE)),
                           IF(ISNA(VLOOKUP(MID(W194,1,1),'Garanties par besoin'!$D$2:$F$18,3,FALSE)),
                            "",
                           VLOOKUP(MID(W194,1,1),'Garanties par besoin'!$D$2:$F$18,3,FALSE)),
                  VLOOKUP(MID(W194,2,1),'Garanties par besoin'!$D$2:$F$18,3,FALSE))</f>
        <v>Immobilier</v>
      </c>
      <c r="Z194" s="44" t="str">
        <f>IF(
                 ISNA(VLOOKUP($Y194,Tableau2[[Sous catégorie culture de la garantie]:[garantie 7]],1+Z$3,FALSE)),
                  "",
                 IF(VLOOKUP($Y194,Tableau2[[Sous catégorie culture de la garantie]:[garantie 7]],1+Z$3,FALSE)="","",
                      VLOOKUP($Y194,Tableau2[[Sous catégorie culture de la garantie]:[garantie 7]],1+Z$3,FALSE)))</f>
        <v>Caution Possible</v>
      </c>
      <c r="AA194" s="41" t="str">
        <f>IF(
                 ISNA(VLOOKUP($Y194,Tableau2[[Sous catégorie culture de la garantie]:[garantie 7]],1+AA$3,FALSE)),
                  "",
                 IF(VLOOKUP($Y194,Tableau2[[Sous catégorie culture de la garantie]:[garantie 7]],1+AA$3,FALSE)="","",
                      VLOOKUP($Y194,Tableau2[[Sous catégorie culture de la garantie]:[garantie 7]],1+AA$3,FALSE)))</f>
        <v>Hypotèque (si travaux)</v>
      </c>
      <c r="AB194" s="44" t="str">
        <f>IF(
                 ISNA(VLOOKUP($Y194,Tableau2[[Sous catégorie culture de la garantie]:[garantie 7]],1+AB$3,FALSE)),
                  "",
                 IF(VLOOKUP($Y194,Tableau2[[Sous catégorie culture de la garantie]:[garantie 7]],1+AB$3,FALSE)="","",
                      VLOOKUP($Y194,Tableau2[[Sous catégorie culture de la garantie]:[garantie 7]],1+AB$3,FALSE)))</f>
        <v>PPD (Privilège Préteur de Deniers)</v>
      </c>
      <c r="AC194" s="41" t="str">
        <f>IF(
                 ISNA(VLOOKUP($Y194,Tableau2[[Sous catégorie culture de la garantie]:[garantie 7]],1+AC$3,FALSE)),
                  "",
                 IF(VLOOKUP($Y194,Tableau2[[Sous catégorie culture de la garantie]:[garantie 7]],1+AC$3,FALSE)="","",
                      VLOOKUP($Y194,Tableau2[[Sous catégorie culture de la garantie]:[garantie 7]],1+AC$3,FALSE)))</f>
        <v>BPI</v>
      </c>
      <c r="AD194" s="44" t="str">
        <f>IF(
                 ISNA(VLOOKUP($Y194,Tableau2[[Sous catégorie culture de la garantie]:[garantie 7]],1+AD$3,FALSE)),
                  "",
                 IF(VLOOKUP($Y194,Tableau2[[Sous catégorie culture de la garantie]:[garantie 7]],1+AD$3,FALSE)="","",
                      VLOOKUP($Y194,Tableau2[[Sous catégorie culture de la garantie]:[garantie 7]],1+AD$3,FALSE)))</f>
        <v>SIAGI</v>
      </c>
      <c r="AE194" s="41" t="str">
        <f>IF(
                 ISNA(VLOOKUP($Y194,Tableau2[[Sous catégorie culture de la garantie]:[garantie 7]],1+AE$3,FALSE)),
                  "",
                 IF(VLOOKUP($Y194,Tableau2[[Sous catégorie culture de la garantie]:[garantie 7]],1+AE$3,FALSE)="","",
                      VLOOKUP($Y194,Tableau2[[Sous catégorie culture de la garantie]:[garantie 7]],1+AE$3,FALSE)))</f>
        <v/>
      </c>
      <c r="AF194" s="41" t="str">
        <f>IF(
                 ISNA(VLOOKUP($Y194,Tableau2[[Sous catégorie culture de la garantie]:[garantie 7]],1+AF$3,FALSE)),
                  "",
                 IF(VLOOKUP($Y194,Tableau2[[Sous catégorie culture de la garantie]:[garantie 7]],1+AF$3,FALSE)="","",
                      VLOOKUP($Y194,Tableau2[[Sous catégorie culture de la garantie]:[garantie 7]],1+AF$3,FALSE)))</f>
        <v/>
      </c>
    </row>
    <row r="195" spans="1:32" ht="15" thickBot="1" x14ac:dyDescent="0.35">
      <c r="A195" s="25">
        <v>5</v>
      </c>
      <c r="B195" s="78" t="s">
        <v>52</v>
      </c>
      <c r="C195" s="52" t="str">
        <f>IF(ISNA(VLOOKUP(B195,Tableau3[],2,FALSE)),"X",VLOOKUP(B195,Tableau3[],2,FALSE))</f>
        <v>X</v>
      </c>
      <c r="D195" s="91" t="s">
        <v>101</v>
      </c>
      <c r="E195" s="64" t="str">
        <f>IF(ISNA(VLOOKUP(D195,Tableau3[],2,FALSE)),"X",VLOOKUP(D195,Tableau3[],2,FALSE))</f>
        <v>X</v>
      </c>
      <c r="F195" s="99" t="s">
        <v>53</v>
      </c>
      <c r="G195" s="55" t="str">
        <f>IF(ISNA(VLOOKUP(F195,Tableau3[],2,FALSE)),"X",VLOOKUP(F195,Tableau3[],2,FALSE))</f>
        <v>B</v>
      </c>
      <c r="H195" s="108" t="s">
        <v>55</v>
      </c>
      <c r="I195" s="26"/>
      <c r="J195" s="26"/>
      <c r="K195" s="118" t="s">
        <v>57</v>
      </c>
      <c r="L195" s="26"/>
      <c r="M195" s="125" t="s">
        <v>100</v>
      </c>
      <c r="N195" s="134"/>
      <c r="O195" s="146"/>
      <c r="P195" s="157"/>
      <c r="Q195" s="166">
        <v>7</v>
      </c>
      <c r="R195" s="171" t="s">
        <v>99</v>
      </c>
      <c r="S195" s="17"/>
      <c r="T195" s="185"/>
      <c r="U195" s="206"/>
      <c r="V195" t="str">
        <f>CONCATENATE(C195,E195,G195,I195,L195,S195)</f>
        <v>XXB</v>
      </c>
      <c r="W195" t="str">
        <f t="shared" si="3"/>
        <v>B</v>
      </c>
      <c r="X195" s="39" t="str">
        <f>IF(          ISNA(VLOOKUP(MID(W195,2,1),'Garanties par besoin'!$D$2:$F$18,2,FALSE)),
                           IF(ISNA(VLOOKUP(MID(W195,1,1),'Garanties par besoin'!$D$2:$F$18,2,FALSE)),
                            "",
                           VLOOKUP(MID(W195,1,1),'Garanties par besoin'!$D$2:$F$18,2,FALSE)),
                  VLOOKUP(MID(W195,2,1),'Garanties par besoin'!$D$2:$F$18,2,FALSE))</f>
        <v>Immobilier</v>
      </c>
      <c r="Y195" s="42" t="str">
        <f>IF(          ISNA(VLOOKUP(MID(W195,2,1),'Garanties par besoin'!$D$2:$F$18,3,FALSE)),
                           IF(ISNA(VLOOKUP(MID(W195,1,1),'Garanties par besoin'!$D$2:$F$18,3,FALSE)),
                            "",
                           VLOOKUP(MID(W195,1,1),'Garanties par besoin'!$D$2:$F$18,3,FALSE)),
                  VLOOKUP(MID(W195,2,1),'Garanties par besoin'!$D$2:$F$18,3,FALSE))</f>
        <v>Immobilier</v>
      </c>
      <c r="Z195" s="44" t="str">
        <f>IF(
                 ISNA(VLOOKUP($Y195,Tableau2[[Sous catégorie culture de la garantie]:[garantie 7]],1+Z$3,FALSE)),
                  "",
                 IF(VLOOKUP($Y195,Tableau2[[Sous catégorie culture de la garantie]:[garantie 7]],1+Z$3,FALSE)="","",
                      VLOOKUP($Y195,Tableau2[[Sous catégorie culture de la garantie]:[garantie 7]],1+Z$3,FALSE)))</f>
        <v>Caution Possible</v>
      </c>
      <c r="AA195" s="41" t="str">
        <f>IF(
                 ISNA(VLOOKUP($Y195,Tableau2[[Sous catégorie culture de la garantie]:[garantie 7]],1+AA$3,FALSE)),
                  "",
                 IF(VLOOKUP($Y195,Tableau2[[Sous catégorie culture de la garantie]:[garantie 7]],1+AA$3,FALSE)="","",
                      VLOOKUP($Y195,Tableau2[[Sous catégorie culture de la garantie]:[garantie 7]],1+AA$3,FALSE)))</f>
        <v>Hypotèque (si travaux)</v>
      </c>
      <c r="AB195" s="44" t="str">
        <f>IF(
                 ISNA(VLOOKUP($Y195,Tableau2[[Sous catégorie culture de la garantie]:[garantie 7]],1+AB$3,FALSE)),
                  "",
                 IF(VLOOKUP($Y195,Tableau2[[Sous catégorie culture de la garantie]:[garantie 7]],1+AB$3,FALSE)="","",
                      VLOOKUP($Y195,Tableau2[[Sous catégorie culture de la garantie]:[garantie 7]],1+AB$3,FALSE)))</f>
        <v>PPD (Privilège Préteur de Deniers)</v>
      </c>
      <c r="AC195" s="41" t="str">
        <f>IF(
                 ISNA(VLOOKUP($Y195,Tableau2[[Sous catégorie culture de la garantie]:[garantie 7]],1+AC$3,FALSE)),
                  "",
                 IF(VLOOKUP($Y195,Tableau2[[Sous catégorie culture de la garantie]:[garantie 7]],1+AC$3,FALSE)="","",
                      VLOOKUP($Y195,Tableau2[[Sous catégorie culture de la garantie]:[garantie 7]],1+AC$3,FALSE)))</f>
        <v>BPI</v>
      </c>
      <c r="AD195" s="44" t="str">
        <f>IF(
                 ISNA(VLOOKUP($Y195,Tableau2[[Sous catégorie culture de la garantie]:[garantie 7]],1+AD$3,FALSE)),
                  "",
                 IF(VLOOKUP($Y195,Tableau2[[Sous catégorie culture de la garantie]:[garantie 7]],1+AD$3,FALSE)="","",
                      VLOOKUP($Y195,Tableau2[[Sous catégorie culture de la garantie]:[garantie 7]],1+AD$3,FALSE)))</f>
        <v>SIAGI</v>
      </c>
      <c r="AE195" s="41" t="str">
        <f>IF(
                 ISNA(VLOOKUP($Y195,Tableau2[[Sous catégorie culture de la garantie]:[garantie 7]],1+AE$3,FALSE)),
                  "",
                 IF(VLOOKUP($Y195,Tableau2[[Sous catégorie culture de la garantie]:[garantie 7]],1+AE$3,FALSE)="","",
                      VLOOKUP($Y195,Tableau2[[Sous catégorie culture de la garantie]:[garantie 7]],1+AE$3,FALSE)))</f>
        <v/>
      </c>
      <c r="AF195" s="41" t="str">
        <f>IF(
                 ISNA(VLOOKUP($Y195,Tableau2[[Sous catégorie culture de la garantie]:[garantie 7]],1+AF$3,FALSE)),
                  "",
                 IF(VLOOKUP($Y195,Tableau2[[Sous catégorie culture de la garantie]:[garantie 7]],1+AF$3,FALSE)="","",
                      VLOOKUP($Y195,Tableau2[[Sous catégorie culture de la garantie]:[garantie 7]],1+AF$3,FALSE)))</f>
        <v/>
      </c>
    </row>
    <row r="196" spans="1:32" ht="15" thickBot="1" x14ac:dyDescent="0.35">
      <c r="A196" s="34">
        <v>5</v>
      </c>
      <c r="B196" s="76" t="s">
        <v>52</v>
      </c>
      <c r="C196" s="52" t="str">
        <f>IF(ISNA(VLOOKUP(B196,Tableau3[],2,FALSE)),"X",VLOOKUP(B196,Tableau3[],2,FALSE))</f>
        <v>X</v>
      </c>
      <c r="D196" s="87" t="s">
        <v>101</v>
      </c>
      <c r="E196" s="64" t="str">
        <f>IF(ISNA(VLOOKUP(D196,Tableau3[],2,FALSE)),"X",VLOOKUP(D196,Tableau3[],2,FALSE))</f>
        <v>X</v>
      </c>
      <c r="F196" s="96" t="s">
        <v>53</v>
      </c>
      <c r="G196" s="55" t="str">
        <f>IF(ISNA(VLOOKUP(F196,Tableau3[],2,FALSE)),"X",VLOOKUP(F196,Tableau3[],2,FALSE))</f>
        <v>B</v>
      </c>
      <c r="H196" s="105" t="s">
        <v>59</v>
      </c>
      <c r="I196" s="16"/>
      <c r="J196" s="16"/>
      <c r="K196" s="114" t="s">
        <v>60</v>
      </c>
      <c r="L196" s="16"/>
      <c r="M196" s="123" t="s">
        <v>66</v>
      </c>
      <c r="N196" s="133" t="s">
        <v>32</v>
      </c>
      <c r="O196" s="141" t="s">
        <v>94</v>
      </c>
      <c r="P196" s="151"/>
      <c r="Q196" s="162">
        <v>7</v>
      </c>
      <c r="R196" s="171" t="s">
        <v>95</v>
      </c>
      <c r="S196" s="17"/>
      <c r="T196" s="185"/>
      <c r="U196" s="203"/>
      <c r="V196" t="str">
        <f>CONCATENATE(C196,E196,G196,I196,L196,S196)</f>
        <v>XXB</v>
      </c>
      <c r="W196" t="str">
        <f t="shared" si="3"/>
        <v>B</v>
      </c>
      <c r="X196" s="39" t="str">
        <f>IF(          ISNA(VLOOKUP(MID(W196,2,1),'Garanties par besoin'!$D$2:$F$18,2,FALSE)),
                           IF(ISNA(VLOOKUP(MID(W196,1,1),'Garanties par besoin'!$D$2:$F$18,2,FALSE)),
                            "",
                           VLOOKUP(MID(W196,1,1),'Garanties par besoin'!$D$2:$F$18,2,FALSE)),
                  VLOOKUP(MID(W196,2,1),'Garanties par besoin'!$D$2:$F$18,2,FALSE))</f>
        <v>Immobilier</v>
      </c>
      <c r="Y196" s="42" t="str">
        <f>IF(          ISNA(VLOOKUP(MID(W196,2,1),'Garanties par besoin'!$D$2:$F$18,3,FALSE)),
                           IF(ISNA(VLOOKUP(MID(W196,1,1),'Garanties par besoin'!$D$2:$F$18,3,FALSE)),
                            "",
                           VLOOKUP(MID(W196,1,1),'Garanties par besoin'!$D$2:$F$18,3,FALSE)),
                  VLOOKUP(MID(W196,2,1),'Garanties par besoin'!$D$2:$F$18,3,FALSE))</f>
        <v>Immobilier</v>
      </c>
      <c r="Z196" s="44" t="str">
        <f>IF(
                 ISNA(VLOOKUP($Y196,Tableau2[[Sous catégorie culture de la garantie]:[garantie 7]],1+Z$3,FALSE)),
                  "",
                 IF(VLOOKUP($Y196,Tableau2[[Sous catégorie culture de la garantie]:[garantie 7]],1+Z$3,FALSE)="","",
                      VLOOKUP($Y196,Tableau2[[Sous catégorie culture de la garantie]:[garantie 7]],1+Z$3,FALSE)))</f>
        <v>Caution Possible</v>
      </c>
      <c r="AA196" s="41" t="str">
        <f>IF(
                 ISNA(VLOOKUP($Y196,Tableau2[[Sous catégorie culture de la garantie]:[garantie 7]],1+AA$3,FALSE)),
                  "",
                 IF(VLOOKUP($Y196,Tableau2[[Sous catégorie culture de la garantie]:[garantie 7]],1+AA$3,FALSE)="","",
                      VLOOKUP($Y196,Tableau2[[Sous catégorie culture de la garantie]:[garantie 7]],1+AA$3,FALSE)))</f>
        <v>Hypotèque (si travaux)</v>
      </c>
      <c r="AB196" s="44" t="str">
        <f>IF(
                 ISNA(VLOOKUP($Y196,Tableau2[[Sous catégorie culture de la garantie]:[garantie 7]],1+AB$3,FALSE)),
                  "",
                 IF(VLOOKUP($Y196,Tableau2[[Sous catégorie culture de la garantie]:[garantie 7]],1+AB$3,FALSE)="","",
                      VLOOKUP($Y196,Tableau2[[Sous catégorie culture de la garantie]:[garantie 7]],1+AB$3,FALSE)))</f>
        <v>PPD (Privilège Préteur de Deniers)</v>
      </c>
      <c r="AC196" s="41" t="str">
        <f>IF(
                 ISNA(VLOOKUP($Y196,Tableau2[[Sous catégorie culture de la garantie]:[garantie 7]],1+AC$3,FALSE)),
                  "",
                 IF(VLOOKUP($Y196,Tableau2[[Sous catégorie culture de la garantie]:[garantie 7]],1+AC$3,FALSE)="","",
                      VLOOKUP($Y196,Tableau2[[Sous catégorie culture de la garantie]:[garantie 7]],1+AC$3,FALSE)))</f>
        <v>BPI</v>
      </c>
      <c r="AD196" s="44" t="str">
        <f>IF(
                 ISNA(VLOOKUP($Y196,Tableau2[[Sous catégorie culture de la garantie]:[garantie 7]],1+AD$3,FALSE)),
                  "",
                 IF(VLOOKUP($Y196,Tableau2[[Sous catégorie culture de la garantie]:[garantie 7]],1+AD$3,FALSE)="","",
                      VLOOKUP($Y196,Tableau2[[Sous catégorie culture de la garantie]:[garantie 7]],1+AD$3,FALSE)))</f>
        <v>SIAGI</v>
      </c>
      <c r="AE196" s="41" t="str">
        <f>IF(
                 ISNA(VLOOKUP($Y196,Tableau2[[Sous catégorie culture de la garantie]:[garantie 7]],1+AE$3,FALSE)),
                  "",
                 IF(VLOOKUP($Y196,Tableau2[[Sous catégorie culture de la garantie]:[garantie 7]],1+AE$3,FALSE)="","",
                      VLOOKUP($Y196,Tableau2[[Sous catégorie culture de la garantie]:[garantie 7]],1+AE$3,FALSE)))</f>
        <v/>
      </c>
      <c r="AF196" s="41" t="str">
        <f>IF(
                 ISNA(VLOOKUP($Y196,Tableau2[[Sous catégorie culture de la garantie]:[garantie 7]],1+AF$3,FALSE)),
                  "",
                 IF(VLOOKUP($Y196,Tableau2[[Sous catégorie culture de la garantie]:[garantie 7]],1+AF$3,FALSE)="","",
                      VLOOKUP($Y196,Tableau2[[Sous catégorie culture de la garantie]:[garantie 7]],1+AF$3,FALSE)))</f>
        <v/>
      </c>
    </row>
    <row r="197" spans="1:32" ht="15" thickBot="1" x14ac:dyDescent="0.35">
      <c r="A197" s="34">
        <v>5</v>
      </c>
      <c r="B197" s="76" t="s">
        <v>52</v>
      </c>
      <c r="C197" s="52" t="str">
        <f>IF(ISNA(VLOOKUP(B197,Tableau3[],2,FALSE)),"X",VLOOKUP(B197,Tableau3[],2,FALSE))</f>
        <v>X</v>
      </c>
      <c r="D197" s="87" t="s">
        <v>101</v>
      </c>
      <c r="E197" s="64" t="str">
        <f>IF(ISNA(VLOOKUP(D197,Tableau3[],2,FALSE)),"X",VLOOKUP(D197,Tableau3[],2,FALSE))</f>
        <v>X</v>
      </c>
      <c r="F197" s="96" t="s">
        <v>53</v>
      </c>
      <c r="G197" s="55" t="str">
        <f>IF(ISNA(VLOOKUP(F197,Tableau3[],2,FALSE)),"X",VLOOKUP(F197,Tableau3[],2,FALSE))</f>
        <v>B</v>
      </c>
      <c r="H197" s="105" t="s">
        <v>59</v>
      </c>
      <c r="I197" s="16"/>
      <c r="J197" s="16"/>
      <c r="K197" s="114" t="s">
        <v>60</v>
      </c>
      <c r="L197" s="16"/>
      <c r="M197" s="123" t="s">
        <v>66</v>
      </c>
      <c r="N197" s="133" t="s">
        <v>32</v>
      </c>
      <c r="O197" s="141" t="s">
        <v>94</v>
      </c>
      <c r="P197" s="151"/>
      <c r="Q197" s="162">
        <v>7</v>
      </c>
      <c r="R197" s="171" t="s">
        <v>96</v>
      </c>
      <c r="S197" s="17"/>
      <c r="T197" s="185"/>
      <c r="U197" s="203"/>
      <c r="V197" t="str">
        <f>CONCATENATE(C197,E197,G197,I197,L197,S197)</f>
        <v>XXB</v>
      </c>
      <c r="W197" t="str">
        <f t="shared" si="3"/>
        <v>B</v>
      </c>
      <c r="X197" s="39" t="str">
        <f>IF(          ISNA(VLOOKUP(MID(W197,2,1),'Garanties par besoin'!$D$2:$F$18,2,FALSE)),
                           IF(ISNA(VLOOKUP(MID(W197,1,1),'Garanties par besoin'!$D$2:$F$18,2,FALSE)),
                            "",
                           VLOOKUP(MID(W197,1,1),'Garanties par besoin'!$D$2:$F$18,2,FALSE)),
                  VLOOKUP(MID(W197,2,1),'Garanties par besoin'!$D$2:$F$18,2,FALSE))</f>
        <v>Immobilier</v>
      </c>
      <c r="Y197" s="42" t="str">
        <f>IF(          ISNA(VLOOKUP(MID(W197,2,1),'Garanties par besoin'!$D$2:$F$18,3,FALSE)),
                           IF(ISNA(VLOOKUP(MID(W197,1,1),'Garanties par besoin'!$D$2:$F$18,3,FALSE)),
                            "",
                           VLOOKUP(MID(W197,1,1),'Garanties par besoin'!$D$2:$F$18,3,FALSE)),
                  VLOOKUP(MID(W197,2,1),'Garanties par besoin'!$D$2:$F$18,3,FALSE))</f>
        <v>Immobilier</v>
      </c>
      <c r="Z197" s="44" t="str">
        <f>IF(
                 ISNA(VLOOKUP($Y197,Tableau2[[Sous catégorie culture de la garantie]:[garantie 7]],1+Z$3,FALSE)),
                  "",
                 IF(VLOOKUP($Y197,Tableau2[[Sous catégorie culture de la garantie]:[garantie 7]],1+Z$3,FALSE)="","",
                      VLOOKUP($Y197,Tableau2[[Sous catégorie culture de la garantie]:[garantie 7]],1+Z$3,FALSE)))</f>
        <v>Caution Possible</v>
      </c>
      <c r="AA197" s="41" t="str">
        <f>IF(
                 ISNA(VLOOKUP($Y197,Tableau2[[Sous catégorie culture de la garantie]:[garantie 7]],1+AA$3,FALSE)),
                  "",
                 IF(VLOOKUP($Y197,Tableau2[[Sous catégorie culture de la garantie]:[garantie 7]],1+AA$3,FALSE)="","",
                      VLOOKUP($Y197,Tableau2[[Sous catégorie culture de la garantie]:[garantie 7]],1+AA$3,FALSE)))</f>
        <v>Hypotèque (si travaux)</v>
      </c>
      <c r="AB197" s="44" t="str">
        <f>IF(
                 ISNA(VLOOKUP($Y197,Tableau2[[Sous catégorie culture de la garantie]:[garantie 7]],1+AB$3,FALSE)),
                  "",
                 IF(VLOOKUP($Y197,Tableau2[[Sous catégorie culture de la garantie]:[garantie 7]],1+AB$3,FALSE)="","",
                      VLOOKUP($Y197,Tableau2[[Sous catégorie culture de la garantie]:[garantie 7]],1+AB$3,FALSE)))</f>
        <v>PPD (Privilège Préteur de Deniers)</v>
      </c>
      <c r="AC197" s="41" t="str">
        <f>IF(
                 ISNA(VLOOKUP($Y197,Tableau2[[Sous catégorie culture de la garantie]:[garantie 7]],1+AC$3,FALSE)),
                  "",
                 IF(VLOOKUP($Y197,Tableau2[[Sous catégorie culture de la garantie]:[garantie 7]],1+AC$3,FALSE)="","",
                      VLOOKUP($Y197,Tableau2[[Sous catégorie culture de la garantie]:[garantie 7]],1+AC$3,FALSE)))</f>
        <v>BPI</v>
      </c>
      <c r="AD197" s="44" t="str">
        <f>IF(
                 ISNA(VLOOKUP($Y197,Tableau2[[Sous catégorie culture de la garantie]:[garantie 7]],1+AD$3,FALSE)),
                  "",
                 IF(VLOOKUP($Y197,Tableau2[[Sous catégorie culture de la garantie]:[garantie 7]],1+AD$3,FALSE)="","",
                      VLOOKUP($Y197,Tableau2[[Sous catégorie culture de la garantie]:[garantie 7]],1+AD$3,FALSE)))</f>
        <v>SIAGI</v>
      </c>
      <c r="AE197" s="41" t="str">
        <f>IF(
                 ISNA(VLOOKUP($Y197,Tableau2[[Sous catégorie culture de la garantie]:[garantie 7]],1+AE$3,FALSE)),
                  "",
                 IF(VLOOKUP($Y197,Tableau2[[Sous catégorie culture de la garantie]:[garantie 7]],1+AE$3,FALSE)="","",
                      VLOOKUP($Y197,Tableau2[[Sous catégorie culture de la garantie]:[garantie 7]],1+AE$3,FALSE)))</f>
        <v/>
      </c>
      <c r="AF197" s="41" t="str">
        <f>IF(
                 ISNA(VLOOKUP($Y197,Tableau2[[Sous catégorie culture de la garantie]:[garantie 7]],1+AF$3,FALSE)),
                  "",
                 IF(VLOOKUP($Y197,Tableau2[[Sous catégorie culture de la garantie]:[garantie 7]],1+AF$3,FALSE)="","",
                      VLOOKUP($Y197,Tableau2[[Sous catégorie culture de la garantie]:[garantie 7]],1+AF$3,FALSE)))</f>
        <v/>
      </c>
    </row>
    <row r="198" spans="1:32" ht="15" thickBot="1" x14ac:dyDescent="0.35">
      <c r="A198" s="34">
        <v>5</v>
      </c>
      <c r="B198" s="76" t="s">
        <v>52</v>
      </c>
      <c r="C198" s="52" t="str">
        <f>IF(ISNA(VLOOKUP(B198,Tableau3[],2,FALSE)),"X",VLOOKUP(B198,Tableau3[],2,FALSE))</f>
        <v>X</v>
      </c>
      <c r="D198" s="87" t="s">
        <v>101</v>
      </c>
      <c r="E198" s="64" t="str">
        <f>IF(ISNA(VLOOKUP(D198,Tableau3[],2,FALSE)),"X",VLOOKUP(D198,Tableau3[],2,FALSE))</f>
        <v>X</v>
      </c>
      <c r="F198" s="96" t="s">
        <v>53</v>
      </c>
      <c r="G198" s="55" t="str">
        <f>IF(ISNA(VLOOKUP(F198,Tableau3[],2,FALSE)),"X",VLOOKUP(F198,Tableau3[],2,FALSE))</f>
        <v>B</v>
      </c>
      <c r="H198" s="105" t="s">
        <v>59</v>
      </c>
      <c r="I198" s="16"/>
      <c r="J198" s="16"/>
      <c r="K198" s="114" t="s">
        <v>60</v>
      </c>
      <c r="L198" s="16"/>
      <c r="M198" s="123" t="s">
        <v>66</v>
      </c>
      <c r="N198" s="133" t="s">
        <v>32</v>
      </c>
      <c r="O198" s="141" t="s">
        <v>94</v>
      </c>
      <c r="P198" s="151"/>
      <c r="Q198" s="162">
        <v>7</v>
      </c>
      <c r="R198" s="174" t="s">
        <v>88</v>
      </c>
      <c r="S198" s="23"/>
      <c r="T198" s="185"/>
      <c r="U198" s="203"/>
      <c r="V198" t="str">
        <f>CONCATENATE(C198,E198,G198,I198,L198,S198)</f>
        <v>XXB</v>
      </c>
      <c r="W198" t="str">
        <f t="shared" si="3"/>
        <v>B</v>
      </c>
      <c r="X198" s="39" t="str">
        <f>IF(          ISNA(VLOOKUP(MID(W198,2,1),'Garanties par besoin'!$D$2:$F$18,2,FALSE)),
                           IF(ISNA(VLOOKUP(MID(W198,1,1),'Garanties par besoin'!$D$2:$F$18,2,FALSE)),
                            "",
                           VLOOKUP(MID(W198,1,1),'Garanties par besoin'!$D$2:$F$18,2,FALSE)),
                  VLOOKUP(MID(W198,2,1),'Garanties par besoin'!$D$2:$F$18,2,FALSE))</f>
        <v>Immobilier</v>
      </c>
      <c r="Y198" s="42" t="str">
        <f>IF(          ISNA(VLOOKUP(MID(W198,2,1),'Garanties par besoin'!$D$2:$F$18,3,FALSE)),
                           IF(ISNA(VLOOKUP(MID(W198,1,1),'Garanties par besoin'!$D$2:$F$18,3,FALSE)),
                            "",
                           VLOOKUP(MID(W198,1,1),'Garanties par besoin'!$D$2:$F$18,3,FALSE)),
                  VLOOKUP(MID(W198,2,1),'Garanties par besoin'!$D$2:$F$18,3,FALSE))</f>
        <v>Immobilier</v>
      </c>
      <c r="Z198" s="44" t="str">
        <f>IF(
                 ISNA(VLOOKUP($Y198,Tableau2[[Sous catégorie culture de la garantie]:[garantie 7]],1+Z$3,FALSE)),
                  "",
                 IF(VLOOKUP($Y198,Tableau2[[Sous catégorie culture de la garantie]:[garantie 7]],1+Z$3,FALSE)="","",
                      VLOOKUP($Y198,Tableau2[[Sous catégorie culture de la garantie]:[garantie 7]],1+Z$3,FALSE)))</f>
        <v>Caution Possible</v>
      </c>
      <c r="AA198" s="41" t="str">
        <f>IF(
                 ISNA(VLOOKUP($Y198,Tableau2[[Sous catégorie culture de la garantie]:[garantie 7]],1+AA$3,FALSE)),
                  "",
                 IF(VLOOKUP($Y198,Tableau2[[Sous catégorie culture de la garantie]:[garantie 7]],1+AA$3,FALSE)="","",
                      VLOOKUP($Y198,Tableau2[[Sous catégorie culture de la garantie]:[garantie 7]],1+AA$3,FALSE)))</f>
        <v>Hypotèque (si travaux)</v>
      </c>
      <c r="AB198" s="44" t="str">
        <f>IF(
                 ISNA(VLOOKUP($Y198,Tableau2[[Sous catégorie culture de la garantie]:[garantie 7]],1+AB$3,FALSE)),
                  "",
                 IF(VLOOKUP($Y198,Tableau2[[Sous catégorie culture de la garantie]:[garantie 7]],1+AB$3,FALSE)="","",
                      VLOOKUP($Y198,Tableau2[[Sous catégorie culture de la garantie]:[garantie 7]],1+AB$3,FALSE)))</f>
        <v>PPD (Privilège Préteur de Deniers)</v>
      </c>
      <c r="AC198" s="41" t="str">
        <f>IF(
                 ISNA(VLOOKUP($Y198,Tableau2[[Sous catégorie culture de la garantie]:[garantie 7]],1+AC$3,FALSE)),
                  "",
                 IF(VLOOKUP($Y198,Tableau2[[Sous catégorie culture de la garantie]:[garantie 7]],1+AC$3,FALSE)="","",
                      VLOOKUP($Y198,Tableau2[[Sous catégorie culture de la garantie]:[garantie 7]],1+AC$3,FALSE)))</f>
        <v>BPI</v>
      </c>
      <c r="AD198" s="44" t="str">
        <f>IF(
                 ISNA(VLOOKUP($Y198,Tableau2[[Sous catégorie culture de la garantie]:[garantie 7]],1+AD$3,FALSE)),
                  "",
                 IF(VLOOKUP($Y198,Tableau2[[Sous catégorie culture de la garantie]:[garantie 7]],1+AD$3,FALSE)="","",
                      VLOOKUP($Y198,Tableau2[[Sous catégorie culture de la garantie]:[garantie 7]],1+AD$3,FALSE)))</f>
        <v>SIAGI</v>
      </c>
      <c r="AE198" s="41" t="str">
        <f>IF(
                 ISNA(VLOOKUP($Y198,Tableau2[[Sous catégorie culture de la garantie]:[garantie 7]],1+AE$3,FALSE)),
                  "",
                 IF(VLOOKUP($Y198,Tableau2[[Sous catégorie culture de la garantie]:[garantie 7]],1+AE$3,FALSE)="","",
                      VLOOKUP($Y198,Tableau2[[Sous catégorie culture de la garantie]:[garantie 7]],1+AE$3,FALSE)))</f>
        <v/>
      </c>
      <c r="AF198" s="41" t="str">
        <f>IF(
                 ISNA(VLOOKUP($Y198,Tableau2[[Sous catégorie culture de la garantie]:[garantie 7]],1+AF$3,FALSE)),
                  "",
                 IF(VLOOKUP($Y198,Tableau2[[Sous catégorie culture de la garantie]:[garantie 7]],1+AF$3,FALSE)="","",
                      VLOOKUP($Y198,Tableau2[[Sous catégorie culture de la garantie]:[garantie 7]],1+AF$3,FALSE)))</f>
        <v/>
      </c>
    </row>
    <row r="199" spans="1:32" ht="15" thickBot="1" x14ac:dyDescent="0.35">
      <c r="A199" s="34">
        <v>5</v>
      </c>
      <c r="B199" s="76" t="s">
        <v>52</v>
      </c>
      <c r="C199" s="52" t="str">
        <f>IF(ISNA(VLOOKUP(B199,Tableau3[],2,FALSE)),"X",VLOOKUP(B199,Tableau3[],2,FALSE))</f>
        <v>X</v>
      </c>
      <c r="D199" s="87" t="s">
        <v>101</v>
      </c>
      <c r="E199" s="64" t="str">
        <f>IF(ISNA(VLOOKUP(D199,Tableau3[],2,FALSE)),"X",VLOOKUP(D199,Tableau3[],2,FALSE))</f>
        <v>X</v>
      </c>
      <c r="F199" s="96" t="s">
        <v>53</v>
      </c>
      <c r="G199" s="55" t="str">
        <f>IF(ISNA(VLOOKUP(F199,Tableau3[],2,FALSE)),"X",VLOOKUP(F199,Tableau3[],2,FALSE))</f>
        <v>B</v>
      </c>
      <c r="H199" s="105" t="s">
        <v>59</v>
      </c>
      <c r="I199" s="16"/>
      <c r="J199" s="16"/>
      <c r="K199" s="114" t="s">
        <v>60</v>
      </c>
      <c r="L199" s="16"/>
      <c r="M199" s="123" t="s">
        <v>66</v>
      </c>
      <c r="N199" s="133" t="s">
        <v>32</v>
      </c>
      <c r="O199" s="141" t="s">
        <v>94</v>
      </c>
      <c r="P199" s="151"/>
      <c r="Q199" s="162">
        <v>7</v>
      </c>
      <c r="R199" s="174" t="s">
        <v>89</v>
      </c>
      <c r="S199" s="23"/>
      <c r="T199" s="185"/>
      <c r="U199" s="203"/>
      <c r="V199" t="str">
        <f>CONCATENATE(C199,E199,G199,I199,L199,S199)</f>
        <v>XXB</v>
      </c>
      <c r="W199" t="str">
        <f t="shared" si="3"/>
        <v>B</v>
      </c>
      <c r="X199" s="39" t="str">
        <f>IF(          ISNA(VLOOKUP(MID(W199,2,1),'Garanties par besoin'!$D$2:$F$18,2,FALSE)),
                           IF(ISNA(VLOOKUP(MID(W199,1,1),'Garanties par besoin'!$D$2:$F$18,2,FALSE)),
                            "",
                           VLOOKUP(MID(W199,1,1),'Garanties par besoin'!$D$2:$F$18,2,FALSE)),
                  VLOOKUP(MID(W199,2,1),'Garanties par besoin'!$D$2:$F$18,2,FALSE))</f>
        <v>Immobilier</v>
      </c>
      <c r="Y199" s="42" t="str">
        <f>IF(          ISNA(VLOOKUP(MID(W199,2,1),'Garanties par besoin'!$D$2:$F$18,3,FALSE)),
                           IF(ISNA(VLOOKUP(MID(W199,1,1),'Garanties par besoin'!$D$2:$F$18,3,FALSE)),
                            "",
                           VLOOKUP(MID(W199,1,1),'Garanties par besoin'!$D$2:$F$18,3,FALSE)),
                  VLOOKUP(MID(W199,2,1),'Garanties par besoin'!$D$2:$F$18,3,FALSE))</f>
        <v>Immobilier</v>
      </c>
      <c r="Z199" s="44" t="str">
        <f>IF(
                 ISNA(VLOOKUP($Y199,Tableau2[[Sous catégorie culture de la garantie]:[garantie 7]],1+Z$3,FALSE)),
                  "",
                 IF(VLOOKUP($Y199,Tableau2[[Sous catégorie culture de la garantie]:[garantie 7]],1+Z$3,FALSE)="","",
                      VLOOKUP($Y199,Tableau2[[Sous catégorie culture de la garantie]:[garantie 7]],1+Z$3,FALSE)))</f>
        <v>Caution Possible</v>
      </c>
      <c r="AA199" s="41" t="str">
        <f>IF(
                 ISNA(VLOOKUP($Y199,Tableau2[[Sous catégorie culture de la garantie]:[garantie 7]],1+AA$3,FALSE)),
                  "",
                 IF(VLOOKUP($Y199,Tableau2[[Sous catégorie culture de la garantie]:[garantie 7]],1+AA$3,FALSE)="","",
                      VLOOKUP($Y199,Tableau2[[Sous catégorie culture de la garantie]:[garantie 7]],1+AA$3,FALSE)))</f>
        <v>Hypotèque (si travaux)</v>
      </c>
      <c r="AB199" s="44" t="str">
        <f>IF(
                 ISNA(VLOOKUP($Y199,Tableau2[[Sous catégorie culture de la garantie]:[garantie 7]],1+AB$3,FALSE)),
                  "",
                 IF(VLOOKUP($Y199,Tableau2[[Sous catégorie culture de la garantie]:[garantie 7]],1+AB$3,FALSE)="","",
                      VLOOKUP($Y199,Tableau2[[Sous catégorie culture de la garantie]:[garantie 7]],1+AB$3,FALSE)))</f>
        <v>PPD (Privilège Préteur de Deniers)</v>
      </c>
      <c r="AC199" s="41" t="str">
        <f>IF(
                 ISNA(VLOOKUP($Y199,Tableau2[[Sous catégorie culture de la garantie]:[garantie 7]],1+AC$3,FALSE)),
                  "",
                 IF(VLOOKUP($Y199,Tableau2[[Sous catégorie culture de la garantie]:[garantie 7]],1+AC$3,FALSE)="","",
                      VLOOKUP($Y199,Tableau2[[Sous catégorie culture de la garantie]:[garantie 7]],1+AC$3,FALSE)))</f>
        <v>BPI</v>
      </c>
      <c r="AD199" s="44" t="str">
        <f>IF(
                 ISNA(VLOOKUP($Y199,Tableau2[[Sous catégorie culture de la garantie]:[garantie 7]],1+AD$3,FALSE)),
                  "",
                 IF(VLOOKUP($Y199,Tableau2[[Sous catégorie culture de la garantie]:[garantie 7]],1+AD$3,FALSE)="","",
                      VLOOKUP($Y199,Tableau2[[Sous catégorie culture de la garantie]:[garantie 7]],1+AD$3,FALSE)))</f>
        <v>SIAGI</v>
      </c>
      <c r="AE199" s="41" t="str">
        <f>IF(
                 ISNA(VLOOKUP($Y199,Tableau2[[Sous catégorie culture de la garantie]:[garantie 7]],1+AE$3,FALSE)),
                  "",
                 IF(VLOOKUP($Y199,Tableau2[[Sous catégorie culture de la garantie]:[garantie 7]],1+AE$3,FALSE)="","",
                      VLOOKUP($Y199,Tableau2[[Sous catégorie culture de la garantie]:[garantie 7]],1+AE$3,FALSE)))</f>
        <v/>
      </c>
      <c r="AF199" s="41" t="str">
        <f>IF(
                 ISNA(VLOOKUP($Y199,Tableau2[[Sous catégorie culture de la garantie]:[garantie 7]],1+AF$3,FALSE)),
                  "",
                 IF(VLOOKUP($Y199,Tableau2[[Sous catégorie culture de la garantie]:[garantie 7]],1+AF$3,FALSE)="","",
                      VLOOKUP($Y199,Tableau2[[Sous catégorie culture de la garantie]:[garantie 7]],1+AF$3,FALSE)))</f>
        <v/>
      </c>
    </row>
    <row r="200" spans="1:32" ht="15" thickBot="1" x14ac:dyDescent="0.35">
      <c r="A200" s="34">
        <v>5</v>
      </c>
      <c r="B200" s="76" t="s">
        <v>52</v>
      </c>
      <c r="C200" s="52" t="str">
        <f>IF(ISNA(VLOOKUP(B200,Tableau3[],2,FALSE)),"X",VLOOKUP(B200,Tableau3[],2,FALSE))</f>
        <v>X</v>
      </c>
      <c r="D200" s="87" t="s">
        <v>101</v>
      </c>
      <c r="E200" s="64" t="str">
        <f>IF(ISNA(VLOOKUP(D200,Tableau3[],2,FALSE)),"X",VLOOKUP(D200,Tableau3[],2,FALSE))</f>
        <v>X</v>
      </c>
      <c r="F200" s="96" t="s">
        <v>53</v>
      </c>
      <c r="G200" s="55" t="str">
        <f>IF(ISNA(VLOOKUP(F200,Tableau3[],2,FALSE)),"X",VLOOKUP(F200,Tableau3[],2,FALSE))</f>
        <v>B</v>
      </c>
      <c r="H200" s="105" t="s">
        <v>59</v>
      </c>
      <c r="I200" s="16"/>
      <c r="J200" s="16"/>
      <c r="K200" s="114" t="s">
        <v>60</v>
      </c>
      <c r="L200" s="16"/>
      <c r="M200" s="123" t="s">
        <v>66</v>
      </c>
      <c r="N200" s="133" t="s">
        <v>32</v>
      </c>
      <c r="O200" s="141" t="s">
        <v>94</v>
      </c>
      <c r="P200" s="151"/>
      <c r="Q200" s="162">
        <v>7</v>
      </c>
      <c r="R200" s="171" t="s">
        <v>97</v>
      </c>
      <c r="S200" s="17"/>
      <c r="T200" s="185"/>
      <c r="U200" s="203"/>
      <c r="V200" t="str">
        <f>CONCATENATE(C200,E200,G200,I200,L200,S200)</f>
        <v>XXB</v>
      </c>
      <c r="W200" t="str">
        <f t="shared" si="3"/>
        <v>B</v>
      </c>
      <c r="X200" s="39" t="str">
        <f>IF(          ISNA(VLOOKUP(MID(W200,2,1),'Garanties par besoin'!$D$2:$F$18,2,FALSE)),
                           IF(ISNA(VLOOKUP(MID(W200,1,1),'Garanties par besoin'!$D$2:$F$18,2,FALSE)),
                            "",
                           VLOOKUP(MID(W200,1,1),'Garanties par besoin'!$D$2:$F$18,2,FALSE)),
                  VLOOKUP(MID(W200,2,1),'Garanties par besoin'!$D$2:$F$18,2,FALSE))</f>
        <v>Immobilier</v>
      </c>
      <c r="Y200" s="42" t="str">
        <f>IF(          ISNA(VLOOKUP(MID(W200,2,1),'Garanties par besoin'!$D$2:$F$18,3,FALSE)),
                           IF(ISNA(VLOOKUP(MID(W200,1,1),'Garanties par besoin'!$D$2:$F$18,3,FALSE)),
                            "",
                           VLOOKUP(MID(W200,1,1),'Garanties par besoin'!$D$2:$F$18,3,FALSE)),
                  VLOOKUP(MID(W200,2,1),'Garanties par besoin'!$D$2:$F$18,3,FALSE))</f>
        <v>Immobilier</v>
      </c>
      <c r="Z200" s="44" t="str">
        <f>IF(
                 ISNA(VLOOKUP($Y200,Tableau2[[Sous catégorie culture de la garantie]:[garantie 7]],1+Z$3,FALSE)),
                  "",
                 IF(VLOOKUP($Y200,Tableau2[[Sous catégorie culture de la garantie]:[garantie 7]],1+Z$3,FALSE)="","",
                      VLOOKUP($Y200,Tableau2[[Sous catégorie culture de la garantie]:[garantie 7]],1+Z$3,FALSE)))</f>
        <v>Caution Possible</v>
      </c>
      <c r="AA200" s="41" t="str">
        <f>IF(
                 ISNA(VLOOKUP($Y200,Tableau2[[Sous catégorie culture de la garantie]:[garantie 7]],1+AA$3,FALSE)),
                  "",
                 IF(VLOOKUP($Y200,Tableau2[[Sous catégorie culture de la garantie]:[garantie 7]],1+AA$3,FALSE)="","",
                      VLOOKUP($Y200,Tableau2[[Sous catégorie culture de la garantie]:[garantie 7]],1+AA$3,FALSE)))</f>
        <v>Hypotèque (si travaux)</v>
      </c>
      <c r="AB200" s="44" t="str">
        <f>IF(
                 ISNA(VLOOKUP($Y200,Tableau2[[Sous catégorie culture de la garantie]:[garantie 7]],1+AB$3,FALSE)),
                  "",
                 IF(VLOOKUP($Y200,Tableau2[[Sous catégorie culture de la garantie]:[garantie 7]],1+AB$3,FALSE)="","",
                      VLOOKUP($Y200,Tableau2[[Sous catégorie culture de la garantie]:[garantie 7]],1+AB$3,FALSE)))</f>
        <v>PPD (Privilège Préteur de Deniers)</v>
      </c>
      <c r="AC200" s="41" t="str">
        <f>IF(
                 ISNA(VLOOKUP($Y200,Tableau2[[Sous catégorie culture de la garantie]:[garantie 7]],1+AC$3,FALSE)),
                  "",
                 IF(VLOOKUP($Y200,Tableau2[[Sous catégorie culture de la garantie]:[garantie 7]],1+AC$3,FALSE)="","",
                      VLOOKUP($Y200,Tableau2[[Sous catégorie culture de la garantie]:[garantie 7]],1+AC$3,FALSE)))</f>
        <v>BPI</v>
      </c>
      <c r="AD200" s="44" t="str">
        <f>IF(
                 ISNA(VLOOKUP($Y200,Tableau2[[Sous catégorie culture de la garantie]:[garantie 7]],1+AD$3,FALSE)),
                  "",
                 IF(VLOOKUP($Y200,Tableau2[[Sous catégorie culture de la garantie]:[garantie 7]],1+AD$3,FALSE)="","",
                      VLOOKUP($Y200,Tableau2[[Sous catégorie culture de la garantie]:[garantie 7]],1+AD$3,FALSE)))</f>
        <v>SIAGI</v>
      </c>
      <c r="AE200" s="41" t="str">
        <f>IF(
                 ISNA(VLOOKUP($Y200,Tableau2[[Sous catégorie culture de la garantie]:[garantie 7]],1+AE$3,FALSE)),
                  "",
                 IF(VLOOKUP($Y200,Tableau2[[Sous catégorie culture de la garantie]:[garantie 7]],1+AE$3,FALSE)="","",
                      VLOOKUP($Y200,Tableau2[[Sous catégorie culture de la garantie]:[garantie 7]],1+AE$3,FALSE)))</f>
        <v/>
      </c>
      <c r="AF200" s="41" t="str">
        <f>IF(
                 ISNA(VLOOKUP($Y200,Tableau2[[Sous catégorie culture de la garantie]:[garantie 7]],1+AF$3,FALSE)),
                  "",
                 IF(VLOOKUP($Y200,Tableau2[[Sous catégorie culture de la garantie]:[garantie 7]],1+AF$3,FALSE)="","",
                      VLOOKUP($Y200,Tableau2[[Sous catégorie culture de la garantie]:[garantie 7]],1+AF$3,FALSE)))</f>
        <v/>
      </c>
    </row>
    <row r="201" spans="1:32" ht="15" thickBot="1" x14ac:dyDescent="0.35">
      <c r="A201" s="34">
        <v>5</v>
      </c>
      <c r="B201" s="76" t="s">
        <v>52</v>
      </c>
      <c r="C201" s="52" t="str">
        <f>IF(ISNA(VLOOKUP(B201,Tableau3[],2,FALSE)),"X",VLOOKUP(B201,Tableau3[],2,FALSE))</f>
        <v>X</v>
      </c>
      <c r="D201" s="87" t="s">
        <v>101</v>
      </c>
      <c r="E201" s="64" t="str">
        <f>IF(ISNA(VLOOKUP(D201,Tableau3[],2,FALSE)),"X",VLOOKUP(D201,Tableau3[],2,FALSE))</f>
        <v>X</v>
      </c>
      <c r="F201" s="96" t="s">
        <v>53</v>
      </c>
      <c r="G201" s="55" t="str">
        <f>IF(ISNA(VLOOKUP(F201,Tableau3[],2,FALSE)),"X",VLOOKUP(F201,Tableau3[],2,FALSE))</f>
        <v>B</v>
      </c>
      <c r="H201" s="105" t="s">
        <v>59</v>
      </c>
      <c r="I201" s="16"/>
      <c r="J201" s="16"/>
      <c r="K201" s="114" t="s">
        <v>60</v>
      </c>
      <c r="L201" s="16"/>
      <c r="M201" s="123" t="s">
        <v>66</v>
      </c>
      <c r="N201" s="133" t="s">
        <v>32</v>
      </c>
      <c r="O201" s="141" t="s">
        <v>94</v>
      </c>
      <c r="P201" s="151"/>
      <c r="Q201" s="162">
        <v>7</v>
      </c>
      <c r="R201" s="171" t="s">
        <v>98</v>
      </c>
      <c r="S201" s="17"/>
      <c r="T201" s="185"/>
      <c r="U201" s="203"/>
      <c r="V201" t="str">
        <f>CONCATENATE(C201,E201,G201,I201,L201,S201)</f>
        <v>XXB</v>
      </c>
      <c r="W201" t="str">
        <f t="shared" si="3"/>
        <v>B</v>
      </c>
      <c r="X201" s="39" t="str">
        <f>IF(          ISNA(VLOOKUP(MID(W201,2,1),'Garanties par besoin'!$D$2:$F$18,2,FALSE)),
                           IF(ISNA(VLOOKUP(MID(W201,1,1),'Garanties par besoin'!$D$2:$F$18,2,FALSE)),
                            "",
                           VLOOKUP(MID(W201,1,1),'Garanties par besoin'!$D$2:$F$18,2,FALSE)),
                  VLOOKUP(MID(W201,2,1),'Garanties par besoin'!$D$2:$F$18,2,FALSE))</f>
        <v>Immobilier</v>
      </c>
      <c r="Y201" s="42" t="str">
        <f>IF(          ISNA(VLOOKUP(MID(W201,2,1),'Garanties par besoin'!$D$2:$F$18,3,FALSE)),
                           IF(ISNA(VLOOKUP(MID(W201,1,1),'Garanties par besoin'!$D$2:$F$18,3,FALSE)),
                            "",
                           VLOOKUP(MID(W201,1,1),'Garanties par besoin'!$D$2:$F$18,3,FALSE)),
                  VLOOKUP(MID(W201,2,1),'Garanties par besoin'!$D$2:$F$18,3,FALSE))</f>
        <v>Immobilier</v>
      </c>
      <c r="Z201" s="44" t="str">
        <f>IF(
                 ISNA(VLOOKUP($Y201,Tableau2[[Sous catégorie culture de la garantie]:[garantie 7]],1+Z$3,FALSE)),
                  "",
                 IF(VLOOKUP($Y201,Tableau2[[Sous catégorie culture de la garantie]:[garantie 7]],1+Z$3,FALSE)="","",
                      VLOOKUP($Y201,Tableau2[[Sous catégorie culture de la garantie]:[garantie 7]],1+Z$3,FALSE)))</f>
        <v>Caution Possible</v>
      </c>
      <c r="AA201" s="41" t="str">
        <f>IF(
                 ISNA(VLOOKUP($Y201,Tableau2[[Sous catégorie culture de la garantie]:[garantie 7]],1+AA$3,FALSE)),
                  "",
                 IF(VLOOKUP($Y201,Tableau2[[Sous catégorie culture de la garantie]:[garantie 7]],1+AA$3,FALSE)="","",
                      VLOOKUP($Y201,Tableau2[[Sous catégorie culture de la garantie]:[garantie 7]],1+AA$3,FALSE)))</f>
        <v>Hypotèque (si travaux)</v>
      </c>
      <c r="AB201" s="44" t="str">
        <f>IF(
                 ISNA(VLOOKUP($Y201,Tableau2[[Sous catégorie culture de la garantie]:[garantie 7]],1+AB$3,FALSE)),
                  "",
                 IF(VLOOKUP($Y201,Tableau2[[Sous catégorie culture de la garantie]:[garantie 7]],1+AB$3,FALSE)="","",
                      VLOOKUP($Y201,Tableau2[[Sous catégorie culture de la garantie]:[garantie 7]],1+AB$3,FALSE)))</f>
        <v>PPD (Privilège Préteur de Deniers)</v>
      </c>
      <c r="AC201" s="41" t="str">
        <f>IF(
                 ISNA(VLOOKUP($Y201,Tableau2[[Sous catégorie culture de la garantie]:[garantie 7]],1+AC$3,FALSE)),
                  "",
                 IF(VLOOKUP($Y201,Tableau2[[Sous catégorie culture de la garantie]:[garantie 7]],1+AC$3,FALSE)="","",
                      VLOOKUP($Y201,Tableau2[[Sous catégorie culture de la garantie]:[garantie 7]],1+AC$3,FALSE)))</f>
        <v>BPI</v>
      </c>
      <c r="AD201" s="44" t="str">
        <f>IF(
                 ISNA(VLOOKUP($Y201,Tableau2[[Sous catégorie culture de la garantie]:[garantie 7]],1+AD$3,FALSE)),
                  "",
                 IF(VLOOKUP($Y201,Tableau2[[Sous catégorie culture de la garantie]:[garantie 7]],1+AD$3,FALSE)="","",
                      VLOOKUP($Y201,Tableau2[[Sous catégorie culture de la garantie]:[garantie 7]],1+AD$3,FALSE)))</f>
        <v>SIAGI</v>
      </c>
      <c r="AE201" s="41" t="str">
        <f>IF(
                 ISNA(VLOOKUP($Y201,Tableau2[[Sous catégorie culture de la garantie]:[garantie 7]],1+AE$3,FALSE)),
                  "",
                 IF(VLOOKUP($Y201,Tableau2[[Sous catégorie culture de la garantie]:[garantie 7]],1+AE$3,FALSE)="","",
                      VLOOKUP($Y201,Tableau2[[Sous catégorie culture de la garantie]:[garantie 7]],1+AE$3,FALSE)))</f>
        <v/>
      </c>
      <c r="AF201" s="41" t="str">
        <f>IF(
                 ISNA(VLOOKUP($Y201,Tableau2[[Sous catégorie culture de la garantie]:[garantie 7]],1+AF$3,FALSE)),
                  "",
                 IF(VLOOKUP($Y201,Tableau2[[Sous catégorie culture de la garantie]:[garantie 7]],1+AF$3,FALSE)="","",
                      VLOOKUP($Y201,Tableau2[[Sous catégorie culture de la garantie]:[garantie 7]],1+AF$3,FALSE)))</f>
        <v/>
      </c>
    </row>
    <row r="202" spans="1:32" ht="15" thickBot="1" x14ac:dyDescent="0.35">
      <c r="A202" s="25">
        <v>5</v>
      </c>
      <c r="B202" s="76" t="s">
        <v>52</v>
      </c>
      <c r="C202" s="52" t="str">
        <f>IF(ISNA(VLOOKUP(B202,Tableau3[],2,FALSE)),"X",VLOOKUP(B202,Tableau3[],2,FALSE))</f>
        <v>X</v>
      </c>
      <c r="D202" s="87" t="s">
        <v>101</v>
      </c>
      <c r="E202" s="64" t="str">
        <f>IF(ISNA(VLOOKUP(D202,Tableau3[],2,FALSE)),"X",VLOOKUP(D202,Tableau3[],2,FALSE))</f>
        <v>X</v>
      </c>
      <c r="F202" s="96" t="s">
        <v>53</v>
      </c>
      <c r="G202" s="55" t="str">
        <f>IF(ISNA(VLOOKUP(F202,Tableau3[],2,FALSE)),"X",VLOOKUP(F202,Tableau3[],2,FALSE))</f>
        <v>B</v>
      </c>
      <c r="H202" s="105" t="s">
        <v>59</v>
      </c>
      <c r="I202" s="26"/>
      <c r="J202" s="26"/>
      <c r="K202" s="114" t="s">
        <v>60</v>
      </c>
      <c r="L202" s="26"/>
      <c r="M202" s="123" t="s">
        <v>66</v>
      </c>
      <c r="N202" s="133" t="s">
        <v>32</v>
      </c>
      <c r="O202" s="141" t="s">
        <v>94</v>
      </c>
      <c r="P202" s="151"/>
      <c r="Q202" s="162">
        <v>7</v>
      </c>
      <c r="R202" s="171" t="s">
        <v>99</v>
      </c>
      <c r="S202" s="17"/>
      <c r="T202" s="185"/>
      <c r="U202" s="203"/>
      <c r="V202" t="str">
        <f>CONCATENATE(C202,E202,G202,I202,L202,S202)</f>
        <v>XXB</v>
      </c>
      <c r="W202" t="str">
        <f t="shared" si="3"/>
        <v>B</v>
      </c>
      <c r="X202" s="39" t="str">
        <f>IF(          ISNA(VLOOKUP(MID(W202,2,1),'Garanties par besoin'!$D$2:$F$18,2,FALSE)),
                           IF(ISNA(VLOOKUP(MID(W202,1,1),'Garanties par besoin'!$D$2:$F$18,2,FALSE)),
                            "",
                           VLOOKUP(MID(W202,1,1),'Garanties par besoin'!$D$2:$F$18,2,FALSE)),
                  VLOOKUP(MID(W202,2,1),'Garanties par besoin'!$D$2:$F$18,2,FALSE))</f>
        <v>Immobilier</v>
      </c>
      <c r="Y202" s="42" t="str">
        <f>IF(          ISNA(VLOOKUP(MID(W202,2,1),'Garanties par besoin'!$D$2:$F$18,3,FALSE)),
                           IF(ISNA(VLOOKUP(MID(W202,1,1),'Garanties par besoin'!$D$2:$F$18,3,FALSE)),
                            "",
                           VLOOKUP(MID(W202,1,1),'Garanties par besoin'!$D$2:$F$18,3,FALSE)),
                  VLOOKUP(MID(W202,2,1),'Garanties par besoin'!$D$2:$F$18,3,FALSE))</f>
        <v>Immobilier</v>
      </c>
      <c r="Z202" s="44" t="str">
        <f>IF(
                 ISNA(VLOOKUP($Y202,Tableau2[[Sous catégorie culture de la garantie]:[garantie 7]],1+Z$3,FALSE)),
                  "",
                 IF(VLOOKUP($Y202,Tableau2[[Sous catégorie culture de la garantie]:[garantie 7]],1+Z$3,FALSE)="","",
                      VLOOKUP($Y202,Tableau2[[Sous catégorie culture de la garantie]:[garantie 7]],1+Z$3,FALSE)))</f>
        <v>Caution Possible</v>
      </c>
      <c r="AA202" s="41" t="str">
        <f>IF(
                 ISNA(VLOOKUP($Y202,Tableau2[[Sous catégorie culture de la garantie]:[garantie 7]],1+AA$3,FALSE)),
                  "",
                 IF(VLOOKUP($Y202,Tableau2[[Sous catégorie culture de la garantie]:[garantie 7]],1+AA$3,FALSE)="","",
                      VLOOKUP($Y202,Tableau2[[Sous catégorie culture de la garantie]:[garantie 7]],1+AA$3,FALSE)))</f>
        <v>Hypotèque (si travaux)</v>
      </c>
      <c r="AB202" s="44" t="str">
        <f>IF(
                 ISNA(VLOOKUP($Y202,Tableau2[[Sous catégorie culture de la garantie]:[garantie 7]],1+AB$3,FALSE)),
                  "",
                 IF(VLOOKUP($Y202,Tableau2[[Sous catégorie culture de la garantie]:[garantie 7]],1+AB$3,FALSE)="","",
                      VLOOKUP($Y202,Tableau2[[Sous catégorie culture de la garantie]:[garantie 7]],1+AB$3,FALSE)))</f>
        <v>PPD (Privilège Préteur de Deniers)</v>
      </c>
      <c r="AC202" s="41" t="str">
        <f>IF(
                 ISNA(VLOOKUP($Y202,Tableau2[[Sous catégorie culture de la garantie]:[garantie 7]],1+AC$3,FALSE)),
                  "",
                 IF(VLOOKUP($Y202,Tableau2[[Sous catégorie culture de la garantie]:[garantie 7]],1+AC$3,FALSE)="","",
                      VLOOKUP($Y202,Tableau2[[Sous catégorie culture de la garantie]:[garantie 7]],1+AC$3,FALSE)))</f>
        <v>BPI</v>
      </c>
      <c r="AD202" s="44" t="str">
        <f>IF(
                 ISNA(VLOOKUP($Y202,Tableau2[[Sous catégorie culture de la garantie]:[garantie 7]],1+AD$3,FALSE)),
                  "",
                 IF(VLOOKUP($Y202,Tableau2[[Sous catégorie culture de la garantie]:[garantie 7]],1+AD$3,FALSE)="","",
                      VLOOKUP($Y202,Tableau2[[Sous catégorie culture de la garantie]:[garantie 7]],1+AD$3,FALSE)))</f>
        <v>SIAGI</v>
      </c>
      <c r="AE202" s="41" t="str">
        <f>IF(
                 ISNA(VLOOKUP($Y202,Tableau2[[Sous catégorie culture de la garantie]:[garantie 7]],1+AE$3,FALSE)),
                  "",
                 IF(VLOOKUP($Y202,Tableau2[[Sous catégorie culture de la garantie]:[garantie 7]],1+AE$3,FALSE)="","",
                      VLOOKUP($Y202,Tableau2[[Sous catégorie culture de la garantie]:[garantie 7]],1+AE$3,FALSE)))</f>
        <v/>
      </c>
      <c r="AF202" s="41" t="str">
        <f>IF(
                 ISNA(VLOOKUP($Y202,Tableau2[[Sous catégorie culture de la garantie]:[garantie 7]],1+AF$3,FALSE)),
                  "",
                 IF(VLOOKUP($Y202,Tableau2[[Sous catégorie culture de la garantie]:[garantie 7]],1+AF$3,FALSE)="","",
                      VLOOKUP($Y202,Tableau2[[Sous catégorie culture de la garantie]:[garantie 7]],1+AF$3,FALSE)))</f>
        <v/>
      </c>
    </row>
    <row r="203" spans="1:32" ht="15" thickBot="1" x14ac:dyDescent="0.35">
      <c r="A203" s="25">
        <v>5</v>
      </c>
      <c r="B203" s="78" t="s">
        <v>52</v>
      </c>
      <c r="C203" s="52" t="str">
        <f>IF(ISNA(VLOOKUP(B203,Tableau3[],2,FALSE)),"X",VLOOKUP(B203,Tableau3[],2,FALSE))</f>
        <v>X</v>
      </c>
      <c r="D203" s="91" t="s">
        <v>101</v>
      </c>
      <c r="E203" s="64" t="str">
        <f>IF(ISNA(VLOOKUP(D203,Tableau3[],2,FALSE)),"X",VLOOKUP(D203,Tableau3[],2,FALSE))</f>
        <v>X</v>
      </c>
      <c r="F203" s="99" t="s">
        <v>53</v>
      </c>
      <c r="G203" s="55" t="str">
        <f>IF(ISNA(VLOOKUP(F203,Tableau3[],2,FALSE)),"X",VLOOKUP(F203,Tableau3[],2,FALSE))</f>
        <v>B</v>
      </c>
      <c r="H203" s="108" t="s">
        <v>59</v>
      </c>
      <c r="I203" s="26"/>
      <c r="J203" s="26"/>
      <c r="K203" s="118" t="s">
        <v>60</v>
      </c>
      <c r="L203" s="26"/>
      <c r="M203" s="125" t="s">
        <v>66</v>
      </c>
      <c r="N203" s="133" t="s">
        <v>32</v>
      </c>
      <c r="O203" s="145" t="s">
        <v>100</v>
      </c>
      <c r="P203" s="156"/>
      <c r="Q203" s="166">
        <v>7</v>
      </c>
      <c r="R203" s="171" t="s">
        <v>95</v>
      </c>
      <c r="S203" s="17"/>
      <c r="T203" s="185"/>
      <c r="U203" s="203"/>
      <c r="V203" t="str">
        <f>CONCATENATE(C203,E203,G203,I203,L203,S203)</f>
        <v>XXB</v>
      </c>
      <c r="W203" t="str">
        <f t="shared" si="3"/>
        <v>B</v>
      </c>
      <c r="X203" s="39" t="str">
        <f>IF(          ISNA(VLOOKUP(MID(W203,2,1),'Garanties par besoin'!$D$2:$F$18,2,FALSE)),
                           IF(ISNA(VLOOKUP(MID(W203,1,1),'Garanties par besoin'!$D$2:$F$18,2,FALSE)),
                            "",
                           VLOOKUP(MID(W203,1,1),'Garanties par besoin'!$D$2:$F$18,2,FALSE)),
                  VLOOKUP(MID(W203,2,1),'Garanties par besoin'!$D$2:$F$18,2,FALSE))</f>
        <v>Immobilier</v>
      </c>
      <c r="Y203" s="42" t="str">
        <f>IF(          ISNA(VLOOKUP(MID(W203,2,1),'Garanties par besoin'!$D$2:$F$18,3,FALSE)),
                           IF(ISNA(VLOOKUP(MID(W203,1,1),'Garanties par besoin'!$D$2:$F$18,3,FALSE)),
                            "",
                           VLOOKUP(MID(W203,1,1),'Garanties par besoin'!$D$2:$F$18,3,FALSE)),
                  VLOOKUP(MID(W203,2,1),'Garanties par besoin'!$D$2:$F$18,3,FALSE))</f>
        <v>Immobilier</v>
      </c>
      <c r="Z203" s="44" t="str">
        <f>IF(
                 ISNA(VLOOKUP($Y203,Tableau2[[Sous catégorie culture de la garantie]:[garantie 7]],1+Z$3,FALSE)),
                  "",
                 IF(VLOOKUP($Y203,Tableau2[[Sous catégorie culture de la garantie]:[garantie 7]],1+Z$3,FALSE)="","",
                      VLOOKUP($Y203,Tableau2[[Sous catégorie culture de la garantie]:[garantie 7]],1+Z$3,FALSE)))</f>
        <v>Caution Possible</v>
      </c>
      <c r="AA203" s="41" t="str">
        <f>IF(
                 ISNA(VLOOKUP($Y203,Tableau2[[Sous catégorie culture de la garantie]:[garantie 7]],1+AA$3,FALSE)),
                  "",
                 IF(VLOOKUP($Y203,Tableau2[[Sous catégorie culture de la garantie]:[garantie 7]],1+AA$3,FALSE)="","",
                      VLOOKUP($Y203,Tableau2[[Sous catégorie culture de la garantie]:[garantie 7]],1+AA$3,FALSE)))</f>
        <v>Hypotèque (si travaux)</v>
      </c>
      <c r="AB203" s="44" t="str">
        <f>IF(
                 ISNA(VLOOKUP($Y203,Tableau2[[Sous catégorie culture de la garantie]:[garantie 7]],1+AB$3,FALSE)),
                  "",
                 IF(VLOOKUP($Y203,Tableau2[[Sous catégorie culture de la garantie]:[garantie 7]],1+AB$3,FALSE)="","",
                      VLOOKUP($Y203,Tableau2[[Sous catégorie culture de la garantie]:[garantie 7]],1+AB$3,FALSE)))</f>
        <v>PPD (Privilège Préteur de Deniers)</v>
      </c>
      <c r="AC203" s="41" t="str">
        <f>IF(
                 ISNA(VLOOKUP($Y203,Tableau2[[Sous catégorie culture de la garantie]:[garantie 7]],1+AC$3,FALSE)),
                  "",
                 IF(VLOOKUP($Y203,Tableau2[[Sous catégorie culture de la garantie]:[garantie 7]],1+AC$3,FALSE)="","",
                      VLOOKUP($Y203,Tableau2[[Sous catégorie culture de la garantie]:[garantie 7]],1+AC$3,FALSE)))</f>
        <v>BPI</v>
      </c>
      <c r="AD203" s="44" t="str">
        <f>IF(
                 ISNA(VLOOKUP($Y203,Tableau2[[Sous catégorie culture de la garantie]:[garantie 7]],1+AD$3,FALSE)),
                  "",
                 IF(VLOOKUP($Y203,Tableau2[[Sous catégorie culture de la garantie]:[garantie 7]],1+AD$3,FALSE)="","",
                      VLOOKUP($Y203,Tableau2[[Sous catégorie culture de la garantie]:[garantie 7]],1+AD$3,FALSE)))</f>
        <v>SIAGI</v>
      </c>
      <c r="AE203" s="41" t="str">
        <f>IF(
                 ISNA(VLOOKUP($Y203,Tableau2[[Sous catégorie culture de la garantie]:[garantie 7]],1+AE$3,FALSE)),
                  "",
                 IF(VLOOKUP($Y203,Tableau2[[Sous catégorie culture de la garantie]:[garantie 7]],1+AE$3,FALSE)="","",
                      VLOOKUP($Y203,Tableau2[[Sous catégorie culture de la garantie]:[garantie 7]],1+AE$3,FALSE)))</f>
        <v/>
      </c>
      <c r="AF203" s="41" t="str">
        <f>IF(
                 ISNA(VLOOKUP($Y203,Tableau2[[Sous catégorie culture de la garantie]:[garantie 7]],1+AF$3,FALSE)),
                  "",
                 IF(VLOOKUP($Y203,Tableau2[[Sous catégorie culture de la garantie]:[garantie 7]],1+AF$3,FALSE)="","",
                      VLOOKUP($Y203,Tableau2[[Sous catégorie culture de la garantie]:[garantie 7]],1+AF$3,FALSE)))</f>
        <v/>
      </c>
    </row>
    <row r="204" spans="1:32" ht="15" thickBot="1" x14ac:dyDescent="0.35">
      <c r="A204" s="25">
        <v>5</v>
      </c>
      <c r="B204" s="78" t="s">
        <v>52</v>
      </c>
      <c r="C204" s="52" t="str">
        <f>IF(ISNA(VLOOKUP(B204,Tableau3[],2,FALSE)),"X",VLOOKUP(B204,Tableau3[],2,FALSE))</f>
        <v>X</v>
      </c>
      <c r="D204" s="91" t="s">
        <v>101</v>
      </c>
      <c r="E204" s="64" t="str">
        <f>IF(ISNA(VLOOKUP(D204,Tableau3[],2,FALSE)),"X",VLOOKUP(D204,Tableau3[],2,FALSE))</f>
        <v>X</v>
      </c>
      <c r="F204" s="99" t="s">
        <v>53</v>
      </c>
      <c r="G204" s="55" t="str">
        <f>IF(ISNA(VLOOKUP(F204,Tableau3[],2,FALSE)),"X",VLOOKUP(F204,Tableau3[],2,FALSE))</f>
        <v>B</v>
      </c>
      <c r="H204" s="108" t="s">
        <v>59</v>
      </c>
      <c r="I204" s="26"/>
      <c r="J204" s="26"/>
      <c r="K204" s="118" t="s">
        <v>60</v>
      </c>
      <c r="L204" s="26"/>
      <c r="M204" s="125" t="s">
        <v>66</v>
      </c>
      <c r="N204" s="133" t="s">
        <v>32</v>
      </c>
      <c r="O204" s="145" t="s">
        <v>100</v>
      </c>
      <c r="P204" s="156"/>
      <c r="Q204" s="166">
        <v>7</v>
      </c>
      <c r="R204" s="171" t="s">
        <v>96</v>
      </c>
      <c r="S204" s="17"/>
      <c r="T204" s="185"/>
      <c r="U204" s="203"/>
      <c r="V204" t="str">
        <f>CONCATENATE(C204,E204,G204,I204,L204,S204)</f>
        <v>XXB</v>
      </c>
      <c r="W204" t="str">
        <f t="shared" si="3"/>
        <v>B</v>
      </c>
      <c r="X204" s="39" t="str">
        <f>IF(          ISNA(VLOOKUP(MID(W204,2,1),'Garanties par besoin'!$D$2:$F$18,2,FALSE)),
                           IF(ISNA(VLOOKUP(MID(W204,1,1),'Garanties par besoin'!$D$2:$F$18,2,FALSE)),
                            "",
                           VLOOKUP(MID(W204,1,1),'Garanties par besoin'!$D$2:$F$18,2,FALSE)),
                  VLOOKUP(MID(W204,2,1),'Garanties par besoin'!$D$2:$F$18,2,FALSE))</f>
        <v>Immobilier</v>
      </c>
      <c r="Y204" s="42" t="str">
        <f>IF(          ISNA(VLOOKUP(MID(W204,2,1),'Garanties par besoin'!$D$2:$F$18,3,FALSE)),
                           IF(ISNA(VLOOKUP(MID(W204,1,1),'Garanties par besoin'!$D$2:$F$18,3,FALSE)),
                            "",
                           VLOOKUP(MID(W204,1,1),'Garanties par besoin'!$D$2:$F$18,3,FALSE)),
                  VLOOKUP(MID(W204,2,1),'Garanties par besoin'!$D$2:$F$18,3,FALSE))</f>
        <v>Immobilier</v>
      </c>
      <c r="Z204" s="44" t="str">
        <f>IF(
                 ISNA(VLOOKUP($Y204,Tableau2[[Sous catégorie culture de la garantie]:[garantie 7]],1+Z$3,FALSE)),
                  "",
                 IF(VLOOKUP($Y204,Tableau2[[Sous catégorie culture de la garantie]:[garantie 7]],1+Z$3,FALSE)="","",
                      VLOOKUP($Y204,Tableau2[[Sous catégorie culture de la garantie]:[garantie 7]],1+Z$3,FALSE)))</f>
        <v>Caution Possible</v>
      </c>
      <c r="AA204" s="41" t="str">
        <f>IF(
                 ISNA(VLOOKUP($Y204,Tableau2[[Sous catégorie culture de la garantie]:[garantie 7]],1+AA$3,FALSE)),
                  "",
                 IF(VLOOKUP($Y204,Tableau2[[Sous catégorie culture de la garantie]:[garantie 7]],1+AA$3,FALSE)="","",
                      VLOOKUP($Y204,Tableau2[[Sous catégorie culture de la garantie]:[garantie 7]],1+AA$3,FALSE)))</f>
        <v>Hypotèque (si travaux)</v>
      </c>
      <c r="AB204" s="44" t="str">
        <f>IF(
                 ISNA(VLOOKUP($Y204,Tableau2[[Sous catégorie culture de la garantie]:[garantie 7]],1+AB$3,FALSE)),
                  "",
                 IF(VLOOKUP($Y204,Tableau2[[Sous catégorie culture de la garantie]:[garantie 7]],1+AB$3,FALSE)="","",
                      VLOOKUP($Y204,Tableau2[[Sous catégorie culture de la garantie]:[garantie 7]],1+AB$3,FALSE)))</f>
        <v>PPD (Privilège Préteur de Deniers)</v>
      </c>
      <c r="AC204" s="41" t="str">
        <f>IF(
                 ISNA(VLOOKUP($Y204,Tableau2[[Sous catégorie culture de la garantie]:[garantie 7]],1+AC$3,FALSE)),
                  "",
                 IF(VLOOKUP($Y204,Tableau2[[Sous catégorie culture de la garantie]:[garantie 7]],1+AC$3,FALSE)="","",
                      VLOOKUP($Y204,Tableau2[[Sous catégorie culture de la garantie]:[garantie 7]],1+AC$3,FALSE)))</f>
        <v>BPI</v>
      </c>
      <c r="AD204" s="44" t="str">
        <f>IF(
                 ISNA(VLOOKUP($Y204,Tableau2[[Sous catégorie culture de la garantie]:[garantie 7]],1+AD$3,FALSE)),
                  "",
                 IF(VLOOKUP($Y204,Tableau2[[Sous catégorie culture de la garantie]:[garantie 7]],1+AD$3,FALSE)="","",
                      VLOOKUP($Y204,Tableau2[[Sous catégorie culture de la garantie]:[garantie 7]],1+AD$3,FALSE)))</f>
        <v>SIAGI</v>
      </c>
      <c r="AE204" s="41" t="str">
        <f>IF(
                 ISNA(VLOOKUP($Y204,Tableau2[[Sous catégorie culture de la garantie]:[garantie 7]],1+AE$3,FALSE)),
                  "",
                 IF(VLOOKUP($Y204,Tableau2[[Sous catégorie culture de la garantie]:[garantie 7]],1+AE$3,FALSE)="","",
                      VLOOKUP($Y204,Tableau2[[Sous catégorie culture de la garantie]:[garantie 7]],1+AE$3,FALSE)))</f>
        <v/>
      </c>
      <c r="AF204" s="41" t="str">
        <f>IF(
                 ISNA(VLOOKUP($Y204,Tableau2[[Sous catégorie culture de la garantie]:[garantie 7]],1+AF$3,FALSE)),
                  "",
                 IF(VLOOKUP($Y204,Tableau2[[Sous catégorie culture de la garantie]:[garantie 7]],1+AF$3,FALSE)="","",
                      VLOOKUP($Y204,Tableau2[[Sous catégorie culture de la garantie]:[garantie 7]],1+AF$3,FALSE)))</f>
        <v/>
      </c>
    </row>
    <row r="205" spans="1:32" ht="15" thickBot="1" x14ac:dyDescent="0.35">
      <c r="A205" s="25">
        <v>5</v>
      </c>
      <c r="B205" s="78" t="s">
        <v>52</v>
      </c>
      <c r="C205" s="52" t="str">
        <f>IF(ISNA(VLOOKUP(B205,Tableau3[],2,FALSE)),"X",VLOOKUP(B205,Tableau3[],2,FALSE))</f>
        <v>X</v>
      </c>
      <c r="D205" s="91" t="s">
        <v>101</v>
      </c>
      <c r="E205" s="64" t="str">
        <f>IF(ISNA(VLOOKUP(D205,Tableau3[],2,FALSE)),"X",VLOOKUP(D205,Tableau3[],2,FALSE))</f>
        <v>X</v>
      </c>
      <c r="F205" s="99" t="s">
        <v>53</v>
      </c>
      <c r="G205" s="55" t="str">
        <f>IF(ISNA(VLOOKUP(F205,Tableau3[],2,FALSE)),"X",VLOOKUP(F205,Tableau3[],2,FALSE))</f>
        <v>B</v>
      </c>
      <c r="H205" s="108" t="s">
        <v>59</v>
      </c>
      <c r="I205" s="26"/>
      <c r="J205" s="26"/>
      <c r="K205" s="118" t="s">
        <v>60</v>
      </c>
      <c r="L205" s="26"/>
      <c r="M205" s="125" t="s">
        <v>66</v>
      </c>
      <c r="N205" s="133" t="s">
        <v>32</v>
      </c>
      <c r="O205" s="145" t="s">
        <v>100</v>
      </c>
      <c r="P205" s="156"/>
      <c r="Q205" s="166">
        <v>7</v>
      </c>
      <c r="R205" s="174" t="s">
        <v>88</v>
      </c>
      <c r="S205" s="23"/>
      <c r="T205" s="185"/>
      <c r="U205" s="203"/>
      <c r="V205" t="str">
        <f>CONCATENATE(C205,E205,G205,I205,L205,S205)</f>
        <v>XXB</v>
      </c>
      <c r="W205" t="str">
        <f t="shared" si="3"/>
        <v>B</v>
      </c>
      <c r="X205" s="39" t="str">
        <f>IF(          ISNA(VLOOKUP(MID(W205,2,1),'Garanties par besoin'!$D$2:$F$18,2,FALSE)),
                           IF(ISNA(VLOOKUP(MID(W205,1,1),'Garanties par besoin'!$D$2:$F$18,2,FALSE)),
                            "",
                           VLOOKUP(MID(W205,1,1),'Garanties par besoin'!$D$2:$F$18,2,FALSE)),
                  VLOOKUP(MID(W205,2,1),'Garanties par besoin'!$D$2:$F$18,2,FALSE))</f>
        <v>Immobilier</v>
      </c>
      <c r="Y205" s="42" t="str">
        <f>IF(          ISNA(VLOOKUP(MID(W205,2,1),'Garanties par besoin'!$D$2:$F$18,3,FALSE)),
                           IF(ISNA(VLOOKUP(MID(W205,1,1),'Garanties par besoin'!$D$2:$F$18,3,FALSE)),
                            "",
                           VLOOKUP(MID(W205,1,1),'Garanties par besoin'!$D$2:$F$18,3,FALSE)),
                  VLOOKUP(MID(W205,2,1),'Garanties par besoin'!$D$2:$F$18,3,FALSE))</f>
        <v>Immobilier</v>
      </c>
      <c r="Z205" s="44" t="str">
        <f>IF(
                 ISNA(VLOOKUP($Y205,Tableau2[[Sous catégorie culture de la garantie]:[garantie 7]],1+Z$3,FALSE)),
                  "",
                 IF(VLOOKUP($Y205,Tableau2[[Sous catégorie culture de la garantie]:[garantie 7]],1+Z$3,FALSE)="","",
                      VLOOKUP($Y205,Tableau2[[Sous catégorie culture de la garantie]:[garantie 7]],1+Z$3,FALSE)))</f>
        <v>Caution Possible</v>
      </c>
      <c r="AA205" s="41" t="str">
        <f>IF(
                 ISNA(VLOOKUP($Y205,Tableau2[[Sous catégorie culture de la garantie]:[garantie 7]],1+AA$3,FALSE)),
                  "",
                 IF(VLOOKUP($Y205,Tableau2[[Sous catégorie culture de la garantie]:[garantie 7]],1+AA$3,FALSE)="","",
                      VLOOKUP($Y205,Tableau2[[Sous catégorie culture de la garantie]:[garantie 7]],1+AA$3,FALSE)))</f>
        <v>Hypotèque (si travaux)</v>
      </c>
      <c r="AB205" s="44" t="str">
        <f>IF(
                 ISNA(VLOOKUP($Y205,Tableau2[[Sous catégorie culture de la garantie]:[garantie 7]],1+AB$3,FALSE)),
                  "",
                 IF(VLOOKUP($Y205,Tableau2[[Sous catégorie culture de la garantie]:[garantie 7]],1+AB$3,FALSE)="","",
                      VLOOKUP($Y205,Tableau2[[Sous catégorie culture de la garantie]:[garantie 7]],1+AB$3,FALSE)))</f>
        <v>PPD (Privilège Préteur de Deniers)</v>
      </c>
      <c r="AC205" s="41" t="str">
        <f>IF(
                 ISNA(VLOOKUP($Y205,Tableau2[[Sous catégorie culture de la garantie]:[garantie 7]],1+AC$3,FALSE)),
                  "",
                 IF(VLOOKUP($Y205,Tableau2[[Sous catégorie culture de la garantie]:[garantie 7]],1+AC$3,FALSE)="","",
                      VLOOKUP($Y205,Tableau2[[Sous catégorie culture de la garantie]:[garantie 7]],1+AC$3,FALSE)))</f>
        <v>BPI</v>
      </c>
      <c r="AD205" s="44" t="str">
        <f>IF(
                 ISNA(VLOOKUP($Y205,Tableau2[[Sous catégorie culture de la garantie]:[garantie 7]],1+AD$3,FALSE)),
                  "",
                 IF(VLOOKUP($Y205,Tableau2[[Sous catégorie culture de la garantie]:[garantie 7]],1+AD$3,FALSE)="","",
                      VLOOKUP($Y205,Tableau2[[Sous catégorie culture de la garantie]:[garantie 7]],1+AD$3,FALSE)))</f>
        <v>SIAGI</v>
      </c>
      <c r="AE205" s="41" t="str">
        <f>IF(
                 ISNA(VLOOKUP($Y205,Tableau2[[Sous catégorie culture de la garantie]:[garantie 7]],1+AE$3,FALSE)),
                  "",
                 IF(VLOOKUP($Y205,Tableau2[[Sous catégorie culture de la garantie]:[garantie 7]],1+AE$3,FALSE)="","",
                      VLOOKUP($Y205,Tableau2[[Sous catégorie culture de la garantie]:[garantie 7]],1+AE$3,FALSE)))</f>
        <v/>
      </c>
      <c r="AF205" s="41" t="str">
        <f>IF(
                 ISNA(VLOOKUP($Y205,Tableau2[[Sous catégorie culture de la garantie]:[garantie 7]],1+AF$3,FALSE)),
                  "",
                 IF(VLOOKUP($Y205,Tableau2[[Sous catégorie culture de la garantie]:[garantie 7]],1+AF$3,FALSE)="","",
                      VLOOKUP($Y205,Tableau2[[Sous catégorie culture de la garantie]:[garantie 7]],1+AF$3,FALSE)))</f>
        <v/>
      </c>
    </row>
    <row r="206" spans="1:32" ht="15" thickBot="1" x14ac:dyDescent="0.35">
      <c r="A206" s="25">
        <v>5</v>
      </c>
      <c r="B206" s="78" t="s">
        <v>52</v>
      </c>
      <c r="C206" s="52" t="str">
        <f>IF(ISNA(VLOOKUP(B206,Tableau3[],2,FALSE)),"X",VLOOKUP(B206,Tableau3[],2,FALSE))</f>
        <v>X</v>
      </c>
      <c r="D206" s="91" t="s">
        <v>101</v>
      </c>
      <c r="E206" s="64" t="str">
        <f>IF(ISNA(VLOOKUP(D206,Tableau3[],2,FALSE)),"X",VLOOKUP(D206,Tableau3[],2,FALSE))</f>
        <v>X</v>
      </c>
      <c r="F206" s="99" t="s">
        <v>53</v>
      </c>
      <c r="G206" s="55" t="str">
        <f>IF(ISNA(VLOOKUP(F206,Tableau3[],2,FALSE)),"X",VLOOKUP(F206,Tableau3[],2,FALSE))</f>
        <v>B</v>
      </c>
      <c r="H206" s="108" t="s">
        <v>59</v>
      </c>
      <c r="I206" s="26"/>
      <c r="J206" s="26"/>
      <c r="K206" s="118" t="s">
        <v>60</v>
      </c>
      <c r="L206" s="26"/>
      <c r="M206" s="125" t="s">
        <v>66</v>
      </c>
      <c r="N206" s="133" t="s">
        <v>32</v>
      </c>
      <c r="O206" s="145" t="s">
        <v>100</v>
      </c>
      <c r="P206" s="156"/>
      <c r="Q206" s="166">
        <v>7</v>
      </c>
      <c r="R206" s="174" t="s">
        <v>89</v>
      </c>
      <c r="S206" s="23"/>
      <c r="T206" s="185"/>
      <c r="U206" s="203"/>
      <c r="V206" t="str">
        <f>CONCATENATE(C206,E206,G206,I206,L206,S206)</f>
        <v>XXB</v>
      </c>
      <c r="W206" t="str">
        <f t="shared" si="3"/>
        <v>B</v>
      </c>
      <c r="X206" s="39" t="str">
        <f>IF(          ISNA(VLOOKUP(MID(W206,2,1),'Garanties par besoin'!$D$2:$F$18,2,FALSE)),
                           IF(ISNA(VLOOKUP(MID(W206,1,1),'Garanties par besoin'!$D$2:$F$18,2,FALSE)),
                            "",
                           VLOOKUP(MID(W206,1,1),'Garanties par besoin'!$D$2:$F$18,2,FALSE)),
                  VLOOKUP(MID(W206,2,1),'Garanties par besoin'!$D$2:$F$18,2,FALSE))</f>
        <v>Immobilier</v>
      </c>
      <c r="Y206" s="42" t="str">
        <f>IF(          ISNA(VLOOKUP(MID(W206,2,1),'Garanties par besoin'!$D$2:$F$18,3,FALSE)),
                           IF(ISNA(VLOOKUP(MID(W206,1,1),'Garanties par besoin'!$D$2:$F$18,3,FALSE)),
                            "",
                           VLOOKUP(MID(W206,1,1),'Garanties par besoin'!$D$2:$F$18,3,FALSE)),
                  VLOOKUP(MID(W206,2,1),'Garanties par besoin'!$D$2:$F$18,3,FALSE))</f>
        <v>Immobilier</v>
      </c>
      <c r="Z206" s="44" t="str">
        <f>IF(
                 ISNA(VLOOKUP($Y206,Tableau2[[Sous catégorie culture de la garantie]:[garantie 7]],1+Z$3,FALSE)),
                  "",
                 IF(VLOOKUP($Y206,Tableau2[[Sous catégorie culture de la garantie]:[garantie 7]],1+Z$3,FALSE)="","",
                      VLOOKUP($Y206,Tableau2[[Sous catégorie culture de la garantie]:[garantie 7]],1+Z$3,FALSE)))</f>
        <v>Caution Possible</v>
      </c>
      <c r="AA206" s="41" t="str">
        <f>IF(
                 ISNA(VLOOKUP($Y206,Tableau2[[Sous catégorie culture de la garantie]:[garantie 7]],1+AA$3,FALSE)),
                  "",
                 IF(VLOOKUP($Y206,Tableau2[[Sous catégorie culture de la garantie]:[garantie 7]],1+AA$3,FALSE)="","",
                      VLOOKUP($Y206,Tableau2[[Sous catégorie culture de la garantie]:[garantie 7]],1+AA$3,FALSE)))</f>
        <v>Hypotèque (si travaux)</v>
      </c>
      <c r="AB206" s="44" t="str">
        <f>IF(
                 ISNA(VLOOKUP($Y206,Tableau2[[Sous catégorie culture de la garantie]:[garantie 7]],1+AB$3,FALSE)),
                  "",
                 IF(VLOOKUP($Y206,Tableau2[[Sous catégorie culture de la garantie]:[garantie 7]],1+AB$3,FALSE)="","",
                      VLOOKUP($Y206,Tableau2[[Sous catégorie culture de la garantie]:[garantie 7]],1+AB$3,FALSE)))</f>
        <v>PPD (Privilège Préteur de Deniers)</v>
      </c>
      <c r="AC206" s="41" t="str">
        <f>IF(
                 ISNA(VLOOKUP($Y206,Tableau2[[Sous catégorie culture de la garantie]:[garantie 7]],1+AC$3,FALSE)),
                  "",
                 IF(VLOOKUP($Y206,Tableau2[[Sous catégorie culture de la garantie]:[garantie 7]],1+AC$3,FALSE)="","",
                      VLOOKUP($Y206,Tableau2[[Sous catégorie culture de la garantie]:[garantie 7]],1+AC$3,FALSE)))</f>
        <v>BPI</v>
      </c>
      <c r="AD206" s="44" t="str">
        <f>IF(
                 ISNA(VLOOKUP($Y206,Tableau2[[Sous catégorie culture de la garantie]:[garantie 7]],1+AD$3,FALSE)),
                  "",
                 IF(VLOOKUP($Y206,Tableau2[[Sous catégorie culture de la garantie]:[garantie 7]],1+AD$3,FALSE)="","",
                      VLOOKUP($Y206,Tableau2[[Sous catégorie culture de la garantie]:[garantie 7]],1+AD$3,FALSE)))</f>
        <v>SIAGI</v>
      </c>
      <c r="AE206" s="41" t="str">
        <f>IF(
                 ISNA(VLOOKUP($Y206,Tableau2[[Sous catégorie culture de la garantie]:[garantie 7]],1+AE$3,FALSE)),
                  "",
                 IF(VLOOKUP($Y206,Tableau2[[Sous catégorie culture de la garantie]:[garantie 7]],1+AE$3,FALSE)="","",
                      VLOOKUP($Y206,Tableau2[[Sous catégorie culture de la garantie]:[garantie 7]],1+AE$3,FALSE)))</f>
        <v/>
      </c>
      <c r="AF206" s="41" t="str">
        <f>IF(
                 ISNA(VLOOKUP($Y206,Tableau2[[Sous catégorie culture de la garantie]:[garantie 7]],1+AF$3,FALSE)),
                  "",
                 IF(VLOOKUP($Y206,Tableau2[[Sous catégorie culture de la garantie]:[garantie 7]],1+AF$3,FALSE)="","",
                      VLOOKUP($Y206,Tableau2[[Sous catégorie culture de la garantie]:[garantie 7]],1+AF$3,FALSE)))</f>
        <v/>
      </c>
    </row>
    <row r="207" spans="1:32" ht="15" thickBot="1" x14ac:dyDescent="0.35">
      <c r="A207" s="25">
        <v>5</v>
      </c>
      <c r="B207" s="78" t="s">
        <v>52</v>
      </c>
      <c r="C207" s="52" t="str">
        <f>IF(ISNA(VLOOKUP(B207,Tableau3[],2,FALSE)),"X",VLOOKUP(B207,Tableau3[],2,FALSE))</f>
        <v>X</v>
      </c>
      <c r="D207" s="91" t="s">
        <v>101</v>
      </c>
      <c r="E207" s="64" t="str">
        <f>IF(ISNA(VLOOKUP(D207,Tableau3[],2,FALSE)),"X",VLOOKUP(D207,Tableau3[],2,FALSE))</f>
        <v>X</v>
      </c>
      <c r="F207" s="99" t="s">
        <v>53</v>
      </c>
      <c r="G207" s="55" t="str">
        <f>IF(ISNA(VLOOKUP(F207,Tableau3[],2,FALSE)),"X",VLOOKUP(F207,Tableau3[],2,FALSE))</f>
        <v>B</v>
      </c>
      <c r="H207" s="108" t="s">
        <v>59</v>
      </c>
      <c r="I207" s="26"/>
      <c r="J207" s="26"/>
      <c r="K207" s="118" t="s">
        <v>60</v>
      </c>
      <c r="L207" s="26"/>
      <c r="M207" s="125" t="s">
        <v>66</v>
      </c>
      <c r="N207" s="133" t="s">
        <v>32</v>
      </c>
      <c r="O207" s="145" t="s">
        <v>100</v>
      </c>
      <c r="P207" s="156"/>
      <c r="Q207" s="166">
        <v>7</v>
      </c>
      <c r="R207" s="171" t="s">
        <v>97</v>
      </c>
      <c r="S207" s="17"/>
      <c r="T207" s="185"/>
      <c r="U207" s="203"/>
      <c r="V207" t="str">
        <f>CONCATENATE(C207,E207,G207,I207,L207,S207)</f>
        <v>XXB</v>
      </c>
      <c r="W207" t="str">
        <f t="shared" si="3"/>
        <v>B</v>
      </c>
      <c r="X207" s="39" t="str">
        <f>IF(          ISNA(VLOOKUP(MID(W207,2,1),'Garanties par besoin'!$D$2:$F$18,2,FALSE)),
                           IF(ISNA(VLOOKUP(MID(W207,1,1),'Garanties par besoin'!$D$2:$F$18,2,FALSE)),
                            "",
                           VLOOKUP(MID(W207,1,1),'Garanties par besoin'!$D$2:$F$18,2,FALSE)),
                  VLOOKUP(MID(W207,2,1),'Garanties par besoin'!$D$2:$F$18,2,FALSE))</f>
        <v>Immobilier</v>
      </c>
      <c r="Y207" s="42" t="str">
        <f>IF(          ISNA(VLOOKUP(MID(W207,2,1),'Garanties par besoin'!$D$2:$F$18,3,FALSE)),
                           IF(ISNA(VLOOKUP(MID(W207,1,1),'Garanties par besoin'!$D$2:$F$18,3,FALSE)),
                            "",
                           VLOOKUP(MID(W207,1,1),'Garanties par besoin'!$D$2:$F$18,3,FALSE)),
                  VLOOKUP(MID(W207,2,1),'Garanties par besoin'!$D$2:$F$18,3,FALSE))</f>
        <v>Immobilier</v>
      </c>
      <c r="Z207" s="44" t="str">
        <f>IF(
                 ISNA(VLOOKUP($Y207,Tableau2[[Sous catégorie culture de la garantie]:[garantie 7]],1+Z$3,FALSE)),
                  "",
                 IF(VLOOKUP($Y207,Tableau2[[Sous catégorie culture de la garantie]:[garantie 7]],1+Z$3,FALSE)="","",
                      VLOOKUP($Y207,Tableau2[[Sous catégorie culture de la garantie]:[garantie 7]],1+Z$3,FALSE)))</f>
        <v>Caution Possible</v>
      </c>
      <c r="AA207" s="41" t="str">
        <f>IF(
                 ISNA(VLOOKUP($Y207,Tableau2[[Sous catégorie culture de la garantie]:[garantie 7]],1+AA$3,FALSE)),
                  "",
                 IF(VLOOKUP($Y207,Tableau2[[Sous catégorie culture de la garantie]:[garantie 7]],1+AA$3,FALSE)="","",
                      VLOOKUP($Y207,Tableau2[[Sous catégorie culture de la garantie]:[garantie 7]],1+AA$3,FALSE)))</f>
        <v>Hypotèque (si travaux)</v>
      </c>
      <c r="AB207" s="44" t="str">
        <f>IF(
                 ISNA(VLOOKUP($Y207,Tableau2[[Sous catégorie culture de la garantie]:[garantie 7]],1+AB$3,FALSE)),
                  "",
                 IF(VLOOKUP($Y207,Tableau2[[Sous catégorie culture de la garantie]:[garantie 7]],1+AB$3,FALSE)="","",
                      VLOOKUP($Y207,Tableau2[[Sous catégorie culture de la garantie]:[garantie 7]],1+AB$3,FALSE)))</f>
        <v>PPD (Privilège Préteur de Deniers)</v>
      </c>
      <c r="AC207" s="41" t="str">
        <f>IF(
                 ISNA(VLOOKUP($Y207,Tableau2[[Sous catégorie culture de la garantie]:[garantie 7]],1+AC$3,FALSE)),
                  "",
                 IF(VLOOKUP($Y207,Tableau2[[Sous catégorie culture de la garantie]:[garantie 7]],1+AC$3,FALSE)="","",
                      VLOOKUP($Y207,Tableau2[[Sous catégorie culture de la garantie]:[garantie 7]],1+AC$3,FALSE)))</f>
        <v>BPI</v>
      </c>
      <c r="AD207" s="44" t="str">
        <f>IF(
                 ISNA(VLOOKUP($Y207,Tableau2[[Sous catégorie culture de la garantie]:[garantie 7]],1+AD$3,FALSE)),
                  "",
                 IF(VLOOKUP($Y207,Tableau2[[Sous catégorie culture de la garantie]:[garantie 7]],1+AD$3,FALSE)="","",
                      VLOOKUP($Y207,Tableau2[[Sous catégorie culture de la garantie]:[garantie 7]],1+AD$3,FALSE)))</f>
        <v>SIAGI</v>
      </c>
      <c r="AE207" s="41" t="str">
        <f>IF(
                 ISNA(VLOOKUP($Y207,Tableau2[[Sous catégorie culture de la garantie]:[garantie 7]],1+AE$3,FALSE)),
                  "",
                 IF(VLOOKUP($Y207,Tableau2[[Sous catégorie culture de la garantie]:[garantie 7]],1+AE$3,FALSE)="","",
                      VLOOKUP($Y207,Tableau2[[Sous catégorie culture de la garantie]:[garantie 7]],1+AE$3,FALSE)))</f>
        <v/>
      </c>
      <c r="AF207" s="41" t="str">
        <f>IF(
                 ISNA(VLOOKUP($Y207,Tableau2[[Sous catégorie culture de la garantie]:[garantie 7]],1+AF$3,FALSE)),
                  "",
                 IF(VLOOKUP($Y207,Tableau2[[Sous catégorie culture de la garantie]:[garantie 7]],1+AF$3,FALSE)="","",
                      VLOOKUP($Y207,Tableau2[[Sous catégorie culture de la garantie]:[garantie 7]],1+AF$3,FALSE)))</f>
        <v/>
      </c>
    </row>
    <row r="208" spans="1:32" ht="15" thickBot="1" x14ac:dyDescent="0.35">
      <c r="A208" s="25">
        <v>5</v>
      </c>
      <c r="B208" s="78" t="s">
        <v>52</v>
      </c>
      <c r="C208" s="52" t="str">
        <f>IF(ISNA(VLOOKUP(B208,Tableau3[],2,FALSE)),"X",VLOOKUP(B208,Tableau3[],2,FALSE))</f>
        <v>X</v>
      </c>
      <c r="D208" s="91" t="s">
        <v>101</v>
      </c>
      <c r="E208" s="64" t="str">
        <f>IF(ISNA(VLOOKUP(D208,Tableau3[],2,FALSE)),"X",VLOOKUP(D208,Tableau3[],2,FALSE))</f>
        <v>X</v>
      </c>
      <c r="F208" s="99" t="s">
        <v>53</v>
      </c>
      <c r="G208" s="55" t="str">
        <f>IF(ISNA(VLOOKUP(F208,Tableau3[],2,FALSE)),"X",VLOOKUP(F208,Tableau3[],2,FALSE))</f>
        <v>B</v>
      </c>
      <c r="H208" s="108" t="s">
        <v>59</v>
      </c>
      <c r="I208" s="26"/>
      <c r="J208" s="26"/>
      <c r="K208" s="118" t="s">
        <v>60</v>
      </c>
      <c r="L208" s="26"/>
      <c r="M208" s="125" t="s">
        <v>66</v>
      </c>
      <c r="N208" s="133" t="s">
        <v>32</v>
      </c>
      <c r="O208" s="145" t="s">
        <v>100</v>
      </c>
      <c r="P208" s="156"/>
      <c r="Q208" s="166">
        <v>7</v>
      </c>
      <c r="R208" s="171" t="s">
        <v>98</v>
      </c>
      <c r="S208" s="17"/>
      <c r="T208" s="185"/>
      <c r="U208" s="203"/>
      <c r="V208" t="str">
        <f>CONCATENATE(C208,E208,G208,I208,L208,S208)</f>
        <v>XXB</v>
      </c>
      <c r="W208" t="str">
        <f t="shared" ref="W208:W271" si="4">TRIM(SUBSTITUTE(V208,"X",""))</f>
        <v>B</v>
      </c>
      <c r="X208" s="39" t="str">
        <f>IF(          ISNA(VLOOKUP(MID(W208,2,1),'Garanties par besoin'!$D$2:$F$18,2,FALSE)),
                           IF(ISNA(VLOOKUP(MID(W208,1,1),'Garanties par besoin'!$D$2:$F$18,2,FALSE)),
                            "",
                           VLOOKUP(MID(W208,1,1),'Garanties par besoin'!$D$2:$F$18,2,FALSE)),
                  VLOOKUP(MID(W208,2,1),'Garanties par besoin'!$D$2:$F$18,2,FALSE))</f>
        <v>Immobilier</v>
      </c>
      <c r="Y208" s="42" t="str">
        <f>IF(          ISNA(VLOOKUP(MID(W208,2,1),'Garanties par besoin'!$D$2:$F$18,3,FALSE)),
                           IF(ISNA(VLOOKUP(MID(W208,1,1),'Garanties par besoin'!$D$2:$F$18,3,FALSE)),
                            "",
                           VLOOKUP(MID(W208,1,1),'Garanties par besoin'!$D$2:$F$18,3,FALSE)),
                  VLOOKUP(MID(W208,2,1),'Garanties par besoin'!$D$2:$F$18,3,FALSE))</f>
        <v>Immobilier</v>
      </c>
      <c r="Z208" s="44" t="str">
        <f>IF(
                 ISNA(VLOOKUP($Y208,Tableau2[[Sous catégorie culture de la garantie]:[garantie 7]],1+Z$3,FALSE)),
                  "",
                 IF(VLOOKUP($Y208,Tableau2[[Sous catégorie culture de la garantie]:[garantie 7]],1+Z$3,FALSE)="","",
                      VLOOKUP($Y208,Tableau2[[Sous catégorie culture de la garantie]:[garantie 7]],1+Z$3,FALSE)))</f>
        <v>Caution Possible</v>
      </c>
      <c r="AA208" s="41" t="str">
        <f>IF(
                 ISNA(VLOOKUP($Y208,Tableau2[[Sous catégorie culture de la garantie]:[garantie 7]],1+AA$3,FALSE)),
                  "",
                 IF(VLOOKUP($Y208,Tableau2[[Sous catégorie culture de la garantie]:[garantie 7]],1+AA$3,FALSE)="","",
                      VLOOKUP($Y208,Tableau2[[Sous catégorie culture de la garantie]:[garantie 7]],1+AA$3,FALSE)))</f>
        <v>Hypotèque (si travaux)</v>
      </c>
      <c r="AB208" s="44" t="str">
        <f>IF(
                 ISNA(VLOOKUP($Y208,Tableau2[[Sous catégorie culture de la garantie]:[garantie 7]],1+AB$3,FALSE)),
                  "",
                 IF(VLOOKUP($Y208,Tableau2[[Sous catégorie culture de la garantie]:[garantie 7]],1+AB$3,FALSE)="","",
                      VLOOKUP($Y208,Tableau2[[Sous catégorie culture de la garantie]:[garantie 7]],1+AB$3,FALSE)))</f>
        <v>PPD (Privilège Préteur de Deniers)</v>
      </c>
      <c r="AC208" s="41" t="str">
        <f>IF(
                 ISNA(VLOOKUP($Y208,Tableau2[[Sous catégorie culture de la garantie]:[garantie 7]],1+AC$3,FALSE)),
                  "",
                 IF(VLOOKUP($Y208,Tableau2[[Sous catégorie culture de la garantie]:[garantie 7]],1+AC$3,FALSE)="","",
                      VLOOKUP($Y208,Tableau2[[Sous catégorie culture de la garantie]:[garantie 7]],1+AC$3,FALSE)))</f>
        <v>BPI</v>
      </c>
      <c r="AD208" s="44" t="str">
        <f>IF(
                 ISNA(VLOOKUP($Y208,Tableau2[[Sous catégorie culture de la garantie]:[garantie 7]],1+AD$3,FALSE)),
                  "",
                 IF(VLOOKUP($Y208,Tableau2[[Sous catégorie culture de la garantie]:[garantie 7]],1+AD$3,FALSE)="","",
                      VLOOKUP($Y208,Tableau2[[Sous catégorie culture de la garantie]:[garantie 7]],1+AD$3,FALSE)))</f>
        <v>SIAGI</v>
      </c>
      <c r="AE208" s="41" t="str">
        <f>IF(
                 ISNA(VLOOKUP($Y208,Tableau2[[Sous catégorie culture de la garantie]:[garantie 7]],1+AE$3,FALSE)),
                  "",
                 IF(VLOOKUP($Y208,Tableau2[[Sous catégorie culture de la garantie]:[garantie 7]],1+AE$3,FALSE)="","",
                      VLOOKUP($Y208,Tableau2[[Sous catégorie culture de la garantie]:[garantie 7]],1+AE$3,FALSE)))</f>
        <v/>
      </c>
      <c r="AF208" s="41" t="str">
        <f>IF(
                 ISNA(VLOOKUP($Y208,Tableau2[[Sous catégorie culture de la garantie]:[garantie 7]],1+AF$3,FALSE)),
                  "",
                 IF(VLOOKUP($Y208,Tableau2[[Sous catégorie culture de la garantie]:[garantie 7]],1+AF$3,FALSE)="","",
                      VLOOKUP($Y208,Tableau2[[Sous catégorie culture de la garantie]:[garantie 7]],1+AF$3,FALSE)))</f>
        <v/>
      </c>
    </row>
    <row r="209" spans="1:32" ht="15" thickBot="1" x14ac:dyDescent="0.35">
      <c r="A209" s="25">
        <v>5</v>
      </c>
      <c r="B209" s="78" t="s">
        <v>52</v>
      </c>
      <c r="C209" s="52" t="str">
        <f>IF(ISNA(VLOOKUP(B209,Tableau3[],2,FALSE)),"X",VLOOKUP(B209,Tableau3[],2,FALSE))</f>
        <v>X</v>
      </c>
      <c r="D209" s="91" t="s">
        <v>101</v>
      </c>
      <c r="E209" s="64" t="str">
        <f>IF(ISNA(VLOOKUP(D209,Tableau3[],2,FALSE)),"X",VLOOKUP(D209,Tableau3[],2,FALSE))</f>
        <v>X</v>
      </c>
      <c r="F209" s="99" t="s">
        <v>53</v>
      </c>
      <c r="G209" s="55" t="str">
        <f>IF(ISNA(VLOOKUP(F209,Tableau3[],2,FALSE)),"X",VLOOKUP(F209,Tableau3[],2,FALSE))</f>
        <v>B</v>
      </c>
      <c r="H209" s="108" t="s">
        <v>59</v>
      </c>
      <c r="I209" s="26"/>
      <c r="J209" s="26"/>
      <c r="K209" s="118" t="s">
        <v>60</v>
      </c>
      <c r="L209" s="26"/>
      <c r="M209" s="125" t="s">
        <v>66</v>
      </c>
      <c r="N209" s="133" t="s">
        <v>32</v>
      </c>
      <c r="O209" s="145" t="s">
        <v>100</v>
      </c>
      <c r="P209" s="156"/>
      <c r="Q209" s="166">
        <v>7</v>
      </c>
      <c r="R209" s="171" t="s">
        <v>99</v>
      </c>
      <c r="S209" s="17"/>
      <c r="T209" s="185"/>
      <c r="U209" s="203"/>
      <c r="V209" t="str">
        <f>CONCATENATE(C209,E209,G209,I209,L209,S209)</f>
        <v>XXB</v>
      </c>
      <c r="W209" t="str">
        <f t="shared" si="4"/>
        <v>B</v>
      </c>
      <c r="X209" s="39" t="str">
        <f>IF(          ISNA(VLOOKUP(MID(W209,2,1),'Garanties par besoin'!$D$2:$F$18,2,FALSE)),
                           IF(ISNA(VLOOKUP(MID(W209,1,1),'Garanties par besoin'!$D$2:$F$18,2,FALSE)),
                            "",
                           VLOOKUP(MID(W209,1,1),'Garanties par besoin'!$D$2:$F$18,2,FALSE)),
                  VLOOKUP(MID(W209,2,1),'Garanties par besoin'!$D$2:$F$18,2,FALSE))</f>
        <v>Immobilier</v>
      </c>
      <c r="Y209" s="42" t="str">
        <f>IF(          ISNA(VLOOKUP(MID(W209,2,1),'Garanties par besoin'!$D$2:$F$18,3,FALSE)),
                           IF(ISNA(VLOOKUP(MID(W209,1,1),'Garanties par besoin'!$D$2:$F$18,3,FALSE)),
                            "",
                           VLOOKUP(MID(W209,1,1),'Garanties par besoin'!$D$2:$F$18,3,FALSE)),
                  VLOOKUP(MID(W209,2,1),'Garanties par besoin'!$D$2:$F$18,3,FALSE))</f>
        <v>Immobilier</v>
      </c>
      <c r="Z209" s="44" t="str">
        <f>IF(
                 ISNA(VLOOKUP($Y209,Tableau2[[Sous catégorie culture de la garantie]:[garantie 7]],1+Z$3,FALSE)),
                  "",
                 IF(VLOOKUP($Y209,Tableau2[[Sous catégorie culture de la garantie]:[garantie 7]],1+Z$3,FALSE)="","",
                      VLOOKUP($Y209,Tableau2[[Sous catégorie culture de la garantie]:[garantie 7]],1+Z$3,FALSE)))</f>
        <v>Caution Possible</v>
      </c>
      <c r="AA209" s="41" t="str">
        <f>IF(
                 ISNA(VLOOKUP($Y209,Tableau2[[Sous catégorie culture de la garantie]:[garantie 7]],1+AA$3,FALSE)),
                  "",
                 IF(VLOOKUP($Y209,Tableau2[[Sous catégorie culture de la garantie]:[garantie 7]],1+AA$3,FALSE)="","",
                      VLOOKUP($Y209,Tableau2[[Sous catégorie culture de la garantie]:[garantie 7]],1+AA$3,FALSE)))</f>
        <v>Hypotèque (si travaux)</v>
      </c>
      <c r="AB209" s="44" t="str">
        <f>IF(
                 ISNA(VLOOKUP($Y209,Tableau2[[Sous catégorie culture de la garantie]:[garantie 7]],1+AB$3,FALSE)),
                  "",
                 IF(VLOOKUP($Y209,Tableau2[[Sous catégorie culture de la garantie]:[garantie 7]],1+AB$3,FALSE)="","",
                      VLOOKUP($Y209,Tableau2[[Sous catégorie culture de la garantie]:[garantie 7]],1+AB$3,FALSE)))</f>
        <v>PPD (Privilège Préteur de Deniers)</v>
      </c>
      <c r="AC209" s="41" t="str">
        <f>IF(
                 ISNA(VLOOKUP($Y209,Tableau2[[Sous catégorie culture de la garantie]:[garantie 7]],1+AC$3,FALSE)),
                  "",
                 IF(VLOOKUP($Y209,Tableau2[[Sous catégorie culture de la garantie]:[garantie 7]],1+AC$3,FALSE)="","",
                      VLOOKUP($Y209,Tableau2[[Sous catégorie culture de la garantie]:[garantie 7]],1+AC$3,FALSE)))</f>
        <v>BPI</v>
      </c>
      <c r="AD209" s="44" t="str">
        <f>IF(
                 ISNA(VLOOKUP($Y209,Tableau2[[Sous catégorie culture de la garantie]:[garantie 7]],1+AD$3,FALSE)),
                  "",
                 IF(VLOOKUP($Y209,Tableau2[[Sous catégorie culture de la garantie]:[garantie 7]],1+AD$3,FALSE)="","",
                      VLOOKUP($Y209,Tableau2[[Sous catégorie culture de la garantie]:[garantie 7]],1+AD$3,FALSE)))</f>
        <v>SIAGI</v>
      </c>
      <c r="AE209" s="41" t="str">
        <f>IF(
                 ISNA(VLOOKUP($Y209,Tableau2[[Sous catégorie culture de la garantie]:[garantie 7]],1+AE$3,FALSE)),
                  "",
                 IF(VLOOKUP($Y209,Tableau2[[Sous catégorie culture de la garantie]:[garantie 7]],1+AE$3,FALSE)="","",
                      VLOOKUP($Y209,Tableau2[[Sous catégorie culture de la garantie]:[garantie 7]],1+AE$3,FALSE)))</f>
        <v/>
      </c>
      <c r="AF209" s="41" t="str">
        <f>IF(
                 ISNA(VLOOKUP($Y209,Tableau2[[Sous catégorie culture de la garantie]:[garantie 7]],1+AF$3,FALSE)),
                  "",
                 IF(VLOOKUP($Y209,Tableau2[[Sous catégorie culture de la garantie]:[garantie 7]],1+AF$3,FALSE)="","",
                      VLOOKUP($Y209,Tableau2[[Sous catégorie culture de la garantie]:[garantie 7]],1+AF$3,FALSE)))</f>
        <v/>
      </c>
    </row>
    <row r="210" spans="1:32" ht="15" thickBot="1" x14ac:dyDescent="0.35">
      <c r="A210" s="34">
        <v>5</v>
      </c>
      <c r="B210" s="76" t="s">
        <v>52</v>
      </c>
      <c r="C210" s="52" t="str">
        <f>IF(ISNA(VLOOKUP(B210,Tableau3[],2,FALSE)),"X",VLOOKUP(B210,Tableau3[],2,FALSE))</f>
        <v>X</v>
      </c>
      <c r="D210" s="87" t="s">
        <v>101</v>
      </c>
      <c r="E210" s="64" t="str">
        <f>IF(ISNA(VLOOKUP(D210,Tableau3[],2,FALSE)),"X",VLOOKUP(D210,Tableau3[],2,FALSE))</f>
        <v>X</v>
      </c>
      <c r="F210" s="96" t="s">
        <v>53</v>
      </c>
      <c r="G210" s="55" t="str">
        <f>IF(ISNA(VLOOKUP(F210,Tableau3[],2,FALSE)),"X",VLOOKUP(F210,Tableau3[],2,FALSE))</f>
        <v>B</v>
      </c>
      <c r="H210" s="105" t="s">
        <v>59</v>
      </c>
      <c r="I210" s="16"/>
      <c r="J210" s="16"/>
      <c r="K210" s="114" t="s">
        <v>60</v>
      </c>
      <c r="L210" s="16"/>
      <c r="M210" s="123" t="s">
        <v>67</v>
      </c>
      <c r="N210" s="129"/>
      <c r="O210" s="141"/>
      <c r="P210" s="151"/>
      <c r="Q210" s="162">
        <v>1</v>
      </c>
      <c r="R210" s="179" t="s">
        <v>58</v>
      </c>
      <c r="S210" s="35"/>
      <c r="T210" s="185"/>
      <c r="U210" s="203"/>
      <c r="V210" t="str">
        <f>CONCATENATE(C210,E210,G210,I210,L210,S210)</f>
        <v>XXB</v>
      </c>
      <c r="W210" t="str">
        <f t="shared" si="4"/>
        <v>B</v>
      </c>
      <c r="X210" s="39" t="str">
        <f>IF(          ISNA(VLOOKUP(MID(W210,2,1),'Garanties par besoin'!$D$2:$F$18,2,FALSE)),
                           IF(ISNA(VLOOKUP(MID(W210,1,1),'Garanties par besoin'!$D$2:$F$18,2,FALSE)),
                            "",
                           VLOOKUP(MID(W210,1,1),'Garanties par besoin'!$D$2:$F$18,2,FALSE)),
                  VLOOKUP(MID(W210,2,1),'Garanties par besoin'!$D$2:$F$18,2,FALSE))</f>
        <v>Immobilier</v>
      </c>
      <c r="Y210" s="42" t="str">
        <f>IF(          ISNA(VLOOKUP(MID(W210,2,1),'Garanties par besoin'!$D$2:$F$18,3,FALSE)),
                           IF(ISNA(VLOOKUP(MID(W210,1,1),'Garanties par besoin'!$D$2:$F$18,3,FALSE)),
                            "",
                           VLOOKUP(MID(W210,1,1),'Garanties par besoin'!$D$2:$F$18,3,FALSE)),
                  VLOOKUP(MID(W210,2,1),'Garanties par besoin'!$D$2:$F$18,3,FALSE))</f>
        <v>Immobilier</v>
      </c>
      <c r="Z210" s="44" t="str">
        <f>IF(
                 ISNA(VLOOKUP($Y210,Tableau2[[Sous catégorie culture de la garantie]:[garantie 7]],1+Z$3,FALSE)),
                  "",
                 IF(VLOOKUP($Y210,Tableau2[[Sous catégorie culture de la garantie]:[garantie 7]],1+Z$3,FALSE)="","",
                      VLOOKUP($Y210,Tableau2[[Sous catégorie culture de la garantie]:[garantie 7]],1+Z$3,FALSE)))</f>
        <v>Caution Possible</v>
      </c>
      <c r="AA210" s="41" t="str">
        <f>IF(
                 ISNA(VLOOKUP($Y210,Tableau2[[Sous catégorie culture de la garantie]:[garantie 7]],1+AA$3,FALSE)),
                  "",
                 IF(VLOOKUP($Y210,Tableau2[[Sous catégorie culture de la garantie]:[garantie 7]],1+AA$3,FALSE)="","",
                      VLOOKUP($Y210,Tableau2[[Sous catégorie culture de la garantie]:[garantie 7]],1+AA$3,FALSE)))</f>
        <v>Hypotèque (si travaux)</v>
      </c>
      <c r="AB210" s="44" t="str">
        <f>IF(
                 ISNA(VLOOKUP($Y210,Tableau2[[Sous catégorie culture de la garantie]:[garantie 7]],1+AB$3,FALSE)),
                  "",
                 IF(VLOOKUP($Y210,Tableau2[[Sous catégorie culture de la garantie]:[garantie 7]],1+AB$3,FALSE)="","",
                      VLOOKUP($Y210,Tableau2[[Sous catégorie culture de la garantie]:[garantie 7]],1+AB$3,FALSE)))</f>
        <v>PPD (Privilège Préteur de Deniers)</v>
      </c>
      <c r="AC210" s="41" t="str">
        <f>IF(
                 ISNA(VLOOKUP($Y210,Tableau2[[Sous catégorie culture de la garantie]:[garantie 7]],1+AC$3,FALSE)),
                  "",
                 IF(VLOOKUP($Y210,Tableau2[[Sous catégorie culture de la garantie]:[garantie 7]],1+AC$3,FALSE)="","",
                      VLOOKUP($Y210,Tableau2[[Sous catégorie culture de la garantie]:[garantie 7]],1+AC$3,FALSE)))</f>
        <v>BPI</v>
      </c>
      <c r="AD210" s="44" t="str">
        <f>IF(
                 ISNA(VLOOKUP($Y210,Tableau2[[Sous catégorie culture de la garantie]:[garantie 7]],1+AD$3,FALSE)),
                  "",
                 IF(VLOOKUP($Y210,Tableau2[[Sous catégorie culture de la garantie]:[garantie 7]],1+AD$3,FALSE)="","",
                      VLOOKUP($Y210,Tableau2[[Sous catégorie culture de la garantie]:[garantie 7]],1+AD$3,FALSE)))</f>
        <v>SIAGI</v>
      </c>
      <c r="AE210" s="41" t="str">
        <f>IF(
                 ISNA(VLOOKUP($Y210,Tableau2[[Sous catégorie culture de la garantie]:[garantie 7]],1+AE$3,FALSE)),
                  "",
                 IF(VLOOKUP($Y210,Tableau2[[Sous catégorie culture de la garantie]:[garantie 7]],1+AE$3,FALSE)="","",
                      VLOOKUP($Y210,Tableau2[[Sous catégorie culture de la garantie]:[garantie 7]],1+AE$3,FALSE)))</f>
        <v/>
      </c>
      <c r="AF210" s="41" t="str">
        <f>IF(
                 ISNA(VLOOKUP($Y210,Tableau2[[Sous catégorie culture de la garantie]:[garantie 7]],1+AF$3,FALSE)),
                  "",
                 IF(VLOOKUP($Y210,Tableau2[[Sous catégorie culture de la garantie]:[garantie 7]],1+AF$3,FALSE)="","",
                      VLOOKUP($Y210,Tableau2[[Sous catégorie culture de la garantie]:[garantie 7]],1+AF$3,FALSE)))</f>
        <v/>
      </c>
    </row>
    <row r="211" spans="1:32" ht="15" thickBot="1" x14ac:dyDescent="0.35">
      <c r="A211" s="25">
        <v>5</v>
      </c>
      <c r="B211" s="78" t="s">
        <v>52</v>
      </c>
      <c r="C211" s="52" t="str">
        <f>IF(ISNA(VLOOKUP(B211,Tableau3[],2,FALSE)),"X",VLOOKUP(B211,Tableau3[],2,FALSE))</f>
        <v>X</v>
      </c>
      <c r="D211" s="91" t="s">
        <v>101</v>
      </c>
      <c r="E211" s="64" t="str">
        <f>IF(ISNA(VLOOKUP(D211,Tableau3[],2,FALSE)),"X",VLOOKUP(D211,Tableau3[],2,FALSE))</f>
        <v>X</v>
      </c>
      <c r="F211" s="99" t="s">
        <v>61</v>
      </c>
      <c r="G211" s="55" t="str">
        <f>IF(ISNA(VLOOKUP(F211,Tableau3[],2,FALSE)),"X",VLOOKUP(F211,Tableau3[],2,FALSE))</f>
        <v>M</v>
      </c>
      <c r="H211" s="108" t="s">
        <v>62</v>
      </c>
      <c r="I211" s="26"/>
      <c r="J211" s="26"/>
      <c r="K211" s="118"/>
      <c r="L211" s="26"/>
      <c r="M211" s="125"/>
      <c r="N211" s="134"/>
      <c r="O211" s="145"/>
      <c r="P211" s="156"/>
      <c r="Q211" s="166">
        <v>1</v>
      </c>
      <c r="R211" s="179" t="s">
        <v>58</v>
      </c>
      <c r="S211" s="35"/>
      <c r="T211" s="185"/>
      <c r="U211" s="203"/>
      <c r="V211" t="str">
        <f>CONCATENATE(C211,E211,G211,I211,L211,S211)</f>
        <v>XXM</v>
      </c>
      <c r="W211" t="str">
        <f t="shared" si="4"/>
        <v>M</v>
      </c>
      <c r="X211" s="39" t="str">
        <f>IF(          ISNA(VLOOKUP(MID(W211,2,1),'Garanties par besoin'!$D$2:$F$18,2,FALSE)),
                           IF(ISNA(VLOOKUP(MID(W211,1,1),'Garanties par besoin'!$D$2:$F$18,2,FALSE)),
                            "",
                           VLOOKUP(MID(W211,1,1),'Garanties par besoin'!$D$2:$F$18,2,FALSE)),
                  VLOOKUP(MID(W211,2,1),'Garanties par besoin'!$D$2:$F$18,2,FALSE))</f>
        <v/>
      </c>
      <c r="Y211" s="42" t="str">
        <f>IF(          ISNA(VLOOKUP(MID(W211,2,1),'Garanties par besoin'!$D$2:$F$18,3,FALSE)),
                           IF(ISNA(VLOOKUP(MID(W211,1,1),'Garanties par besoin'!$D$2:$F$18,3,FALSE)),
                            "",
                           VLOOKUP(MID(W211,1,1),'Garanties par besoin'!$D$2:$F$18,3,FALSE)),
                  VLOOKUP(MID(W211,2,1),'Garanties par besoin'!$D$2:$F$18,3,FALSE))</f>
        <v/>
      </c>
      <c r="Z211" s="44" t="str">
        <f>IF(
                 ISNA(VLOOKUP($Y211,Tableau2[[Sous catégorie culture de la garantie]:[garantie 7]],1+Z$3,FALSE)),
                  "",
                 IF(VLOOKUP($Y211,Tableau2[[Sous catégorie culture de la garantie]:[garantie 7]],1+Z$3,FALSE)="","",
                      VLOOKUP($Y211,Tableau2[[Sous catégorie culture de la garantie]:[garantie 7]],1+Z$3,FALSE)))</f>
        <v/>
      </c>
      <c r="AA211" s="41" t="str">
        <f>IF(
                 ISNA(VLOOKUP($Y211,Tableau2[[Sous catégorie culture de la garantie]:[garantie 7]],1+AA$3,FALSE)),
                  "",
                 IF(VLOOKUP($Y211,Tableau2[[Sous catégorie culture de la garantie]:[garantie 7]],1+AA$3,FALSE)="","",
                      VLOOKUP($Y211,Tableau2[[Sous catégorie culture de la garantie]:[garantie 7]],1+AA$3,FALSE)))</f>
        <v/>
      </c>
      <c r="AB211" s="44" t="str">
        <f>IF(
                 ISNA(VLOOKUP($Y211,Tableau2[[Sous catégorie culture de la garantie]:[garantie 7]],1+AB$3,FALSE)),
                  "",
                 IF(VLOOKUP($Y211,Tableau2[[Sous catégorie culture de la garantie]:[garantie 7]],1+AB$3,FALSE)="","",
                      VLOOKUP($Y211,Tableau2[[Sous catégorie culture de la garantie]:[garantie 7]],1+AB$3,FALSE)))</f>
        <v/>
      </c>
      <c r="AC211" s="41" t="str">
        <f>IF(
                 ISNA(VLOOKUP($Y211,Tableau2[[Sous catégorie culture de la garantie]:[garantie 7]],1+AC$3,FALSE)),
                  "",
                 IF(VLOOKUP($Y211,Tableau2[[Sous catégorie culture de la garantie]:[garantie 7]],1+AC$3,FALSE)="","",
                      VLOOKUP($Y211,Tableau2[[Sous catégorie culture de la garantie]:[garantie 7]],1+AC$3,FALSE)))</f>
        <v/>
      </c>
      <c r="AD211" s="44" t="str">
        <f>IF(
                 ISNA(VLOOKUP($Y211,Tableau2[[Sous catégorie culture de la garantie]:[garantie 7]],1+AD$3,FALSE)),
                  "",
                 IF(VLOOKUP($Y211,Tableau2[[Sous catégorie culture de la garantie]:[garantie 7]],1+AD$3,FALSE)="","",
                      VLOOKUP($Y211,Tableau2[[Sous catégorie culture de la garantie]:[garantie 7]],1+AD$3,FALSE)))</f>
        <v/>
      </c>
      <c r="AE211" s="41" t="str">
        <f>IF(
                 ISNA(VLOOKUP($Y211,Tableau2[[Sous catégorie culture de la garantie]:[garantie 7]],1+AE$3,FALSE)),
                  "",
                 IF(VLOOKUP($Y211,Tableau2[[Sous catégorie culture de la garantie]:[garantie 7]],1+AE$3,FALSE)="","",
                      VLOOKUP($Y211,Tableau2[[Sous catégorie culture de la garantie]:[garantie 7]],1+AE$3,FALSE)))</f>
        <v/>
      </c>
      <c r="AF211" s="41" t="str">
        <f>IF(
                 ISNA(VLOOKUP($Y211,Tableau2[[Sous catégorie culture de la garantie]:[garantie 7]],1+AF$3,FALSE)),
                  "",
                 IF(VLOOKUP($Y211,Tableau2[[Sous catégorie culture de la garantie]:[garantie 7]],1+AF$3,FALSE)="","",
                      VLOOKUP($Y211,Tableau2[[Sous catégorie culture de la garantie]:[garantie 7]],1+AF$3,FALSE)))</f>
        <v/>
      </c>
    </row>
    <row r="212" spans="1:32" ht="15" thickBot="1" x14ac:dyDescent="0.35">
      <c r="A212" s="34">
        <v>5</v>
      </c>
      <c r="B212" s="76" t="s">
        <v>52</v>
      </c>
      <c r="C212" s="52" t="str">
        <f>IF(ISNA(VLOOKUP(B212,Tableau3[],2,FALSE)),"X",VLOOKUP(B212,Tableau3[],2,FALSE))</f>
        <v>X</v>
      </c>
      <c r="D212" s="87" t="s">
        <v>101</v>
      </c>
      <c r="E212" s="64" t="str">
        <f>IF(ISNA(VLOOKUP(D212,Tableau3[],2,FALSE)),"X",VLOOKUP(D212,Tableau3[],2,FALSE))</f>
        <v>X</v>
      </c>
      <c r="F212" s="96" t="s">
        <v>61</v>
      </c>
      <c r="G212" s="55" t="str">
        <f>IF(ISNA(VLOOKUP(F212,Tableau3[],2,FALSE)),"X",VLOOKUP(F212,Tableau3[],2,FALSE))</f>
        <v>M</v>
      </c>
      <c r="H212" s="105" t="s">
        <v>63</v>
      </c>
      <c r="I212" s="53" t="str">
        <f>IF(ISNA(VLOOKUP(H212,Tableau3[],2,FALSE)),"X",VLOOKUP(H212,Tableau3[],2,FALSE))</f>
        <v>X</v>
      </c>
      <c r="J212" s="53"/>
      <c r="K212" s="114" t="s">
        <v>23</v>
      </c>
      <c r="L212" s="53" t="str">
        <f>IF(ISNA(VLOOKUP(K212,Tableau3[],2,FALSE)),"X",VLOOKUP(K212,Tableau3[],2,FALSE))</f>
        <v>U</v>
      </c>
      <c r="M212" s="123" t="s">
        <v>24</v>
      </c>
      <c r="N212" s="130"/>
      <c r="O212" s="141"/>
      <c r="P212" s="151"/>
      <c r="Q212" s="162">
        <v>6</v>
      </c>
      <c r="R212" s="171" t="s">
        <v>95</v>
      </c>
      <c r="S212" s="17"/>
      <c r="T212" s="188" t="s">
        <v>25</v>
      </c>
      <c r="U212" s="203"/>
      <c r="V212" t="str">
        <f>CONCATENATE(C212,E212,G212,I212,L212,S212)</f>
        <v>XXMXU</v>
      </c>
      <c r="W212" t="str">
        <f t="shared" si="4"/>
        <v>MU</v>
      </c>
      <c r="X212" s="39" t="str">
        <f>IF(          ISNA(VLOOKUP(MID(W212,2,1),'Garanties par besoin'!$D$2:$F$18,2,FALSE)),
                           IF(ISNA(VLOOKUP(MID(W212,1,1),'Garanties par besoin'!$D$2:$F$18,2,FALSE)),
                            "",
                           VLOOKUP(MID(W212,1,1),'Garanties par besoin'!$D$2:$F$18,2,FALSE)),
                  VLOOKUP(MID(W212,2,1),'Garanties par besoin'!$D$2:$F$18,2,FALSE))</f>
        <v>Matériel</v>
      </c>
      <c r="Y212" s="42" t="str">
        <f>IF(          ISNA(VLOOKUP(MID(W212,2,1),'Garanties par besoin'!$D$2:$F$18,3,FALSE)),
                           IF(ISNA(VLOOKUP(MID(W212,1,1),'Garanties par besoin'!$D$2:$F$18,3,FALSE)),
                            "",
                           VLOOKUP(MID(W212,1,1),'Garanties par besoin'!$D$2:$F$18,3,FALSE)),
                  VLOOKUP(MID(W212,2,1),'Garanties par besoin'!$D$2:$F$18,3,FALSE))</f>
        <v>Travaux (propriétaire des murs)</v>
      </c>
      <c r="Z212" s="44" t="str">
        <f>IF(
                 ISNA(VLOOKUP($Y212,Tableau2[[Sous catégorie culture de la garantie]:[garantie 7]],1+Z$3,FALSE)),
                  "",
                 IF(VLOOKUP($Y212,Tableau2[[Sous catégorie culture de la garantie]:[garantie 7]],1+Z$3,FALSE)="","",
                      VLOOKUP($Y212,Tableau2[[Sous catégorie culture de la garantie]:[garantie 7]],1+Z$3,FALSE)))</f>
        <v>Financement possible sans garantie</v>
      </c>
      <c r="AA212" s="41" t="str">
        <f>IF(
                 ISNA(VLOOKUP($Y212,Tableau2[[Sous catégorie culture de la garantie]:[garantie 7]],1+AA$3,FALSE)),
                  "",
                 IF(VLOOKUP($Y212,Tableau2[[Sous catégorie culture de la garantie]:[garantie 7]],1+AA$3,FALSE)="","",
                      VLOOKUP($Y212,Tableau2[[Sous catégorie culture de la garantie]:[garantie 7]],1+AA$3,FALSE)))</f>
        <v>Caution Possible</v>
      </c>
      <c r="AB212" s="44" t="str">
        <f>IF(
                 ISNA(VLOOKUP($Y212,Tableau2[[Sous catégorie culture de la garantie]:[garantie 7]],1+AB$3,FALSE)),
                  "",
                 IF(VLOOKUP($Y212,Tableau2[[Sous catégorie culture de la garantie]:[garantie 7]],1+AB$3,FALSE)="","",
                      VLOOKUP($Y212,Tableau2[[Sous catégorie culture de la garantie]:[garantie 7]],1+AB$3,FALSE)))</f>
        <v>France Active</v>
      </c>
      <c r="AC212" s="41" t="str">
        <f>IF(
                 ISNA(VLOOKUP($Y212,Tableau2[[Sous catégorie culture de la garantie]:[garantie 7]],1+AC$3,FALSE)),
                  "",
                 IF(VLOOKUP($Y212,Tableau2[[Sous catégorie culture de la garantie]:[garantie 7]],1+AC$3,FALSE)="","",
                      VLOOKUP($Y212,Tableau2[[Sous catégorie culture de la garantie]:[garantie 7]],1+AC$3,FALSE)))</f>
        <v>BPI</v>
      </c>
      <c r="AD212" s="44" t="str">
        <f>IF(
                 ISNA(VLOOKUP($Y212,Tableau2[[Sous catégorie culture de la garantie]:[garantie 7]],1+AD$3,FALSE)),
                  "",
                 IF(VLOOKUP($Y212,Tableau2[[Sous catégorie culture de la garantie]:[garantie 7]],1+AD$3,FALSE)="","",
                      VLOOKUP($Y212,Tableau2[[Sous catégorie culture de la garantie]:[garantie 7]],1+AD$3,FALSE)))</f>
        <v>SIAGI</v>
      </c>
      <c r="AE212" s="41" t="str">
        <f>IF(
                 ISNA(VLOOKUP($Y212,Tableau2[[Sous catégorie culture de la garantie]:[garantie 7]],1+AE$3,FALSE)),
                  "",
                 IF(VLOOKUP($Y212,Tableau2[[Sous catégorie culture de la garantie]:[garantie 7]],1+AE$3,FALSE)="","",
                      VLOOKUP($Y212,Tableau2[[Sous catégorie culture de la garantie]:[garantie 7]],1+AE$3,FALSE)))</f>
        <v>Hypotèque (si travaux)</v>
      </c>
      <c r="AF212" s="41" t="str">
        <f>IF(
                 ISNA(VLOOKUP($Y212,Tableau2[[Sous catégorie culture de la garantie]:[garantie 7]],1+AF$3,FALSE)),
                  "",
                 IF(VLOOKUP($Y212,Tableau2[[Sous catégorie culture de la garantie]:[garantie 7]],1+AF$3,FALSE)="","",
                      VLOOKUP($Y212,Tableau2[[Sous catégorie culture de la garantie]:[garantie 7]],1+AF$3,FALSE)))</f>
        <v/>
      </c>
    </row>
    <row r="213" spans="1:32" ht="15" thickBot="1" x14ac:dyDescent="0.35">
      <c r="A213" s="34">
        <v>5</v>
      </c>
      <c r="B213" s="76" t="s">
        <v>52</v>
      </c>
      <c r="C213" s="52" t="str">
        <f>IF(ISNA(VLOOKUP(B213,Tableau3[],2,FALSE)),"X",VLOOKUP(B213,Tableau3[],2,FALSE))</f>
        <v>X</v>
      </c>
      <c r="D213" s="87" t="s">
        <v>101</v>
      </c>
      <c r="E213" s="64" t="str">
        <f>IF(ISNA(VLOOKUP(D213,Tableau3[],2,FALSE)),"X",VLOOKUP(D213,Tableau3[],2,FALSE))</f>
        <v>X</v>
      </c>
      <c r="F213" s="96" t="s">
        <v>61</v>
      </c>
      <c r="G213" s="55" t="str">
        <f>IF(ISNA(VLOOKUP(F213,Tableau3[],2,FALSE)),"X",VLOOKUP(F213,Tableau3[],2,FALSE))</f>
        <v>M</v>
      </c>
      <c r="H213" s="105" t="s">
        <v>63</v>
      </c>
      <c r="I213" s="53" t="str">
        <f>IF(ISNA(VLOOKUP(H213,Tableau3[],2,FALSE)),"X",VLOOKUP(H213,Tableau3[],2,FALSE))</f>
        <v>X</v>
      </c>
      <c r="J213" s="53"/>
      <c r="K213" s="114" t="s">
        <v>23</v>
      </c>
      <c r="L213" s="53" t="str">
        <f>IF(ISNA(VLOOKUP(K213,Tableau3[],2,FALSE)),"X",VLOOKUP(K213,Tableau3[],2,FALSE))</f>
        <v>U</v>
      </c>
      <c r="M213" s="123" t="s">
        <v>24</v>
      </c>
      <c r="N213" s="130"/>
      <c r="O213" s="141"/>
      <c r="P213" s="151"/>
      <c r="Q213" s="162">
        <v>6</v>
      </c>
      <c r="R213" s="171" t="s">
        <v>96</v>
      </c>
      <c r="S213" s="17"/>
      <c r="T213" s="188" t="s">
        <v>25</v>
      </c>
      <c r="U213" s="203"/>
      <c r="V213" t="str">
        <f>CONCATENATE(C213,E213,G213,I213,L213,S213)</f>
        <v>XXMXU</v>
      </c>
      <c r="W213" t="str">
        <f t="shared" si="4"/>
        <v>MU</v>
      </c>
      <c r="X213" s="39" t="str">
        <f>IF(          ISNA(VLOOKUP(MID(W213,2,1),'Garanties par besoin'!$D$2:$F$18,2,FALSE)),
                           IF(ISNA(VLOOKUP(MID(W213,1,1),'Garanties par besoin'!$D$2:$F$18,2,FALSE)),
                            "",
                           VLOOKUP(MID(W213,1,1),'Garanties par besoin'!$D$2:$F$18,2,FALSE)),
                  VLOOKUP(MID(W213,2,1),'Garanties par besoin'!$D$2:$F$18,2,FALSE))</f>
        <v>Matériel</v>
      </c>
      <c r="Y213" s="42" t="str">
        <f>IF(          ISNA(VLOOKUP(MID(W213,2,1),'Garanties par besoin'!$D$2:$F$18,3,FALSE)),
                           IF(ISNA(VLOOKUP(MID(W213,1,1),'Garanties par besoin'!$D$2:$F$18,3,FALSE)),
                            "",
                           VLOOKUP(MID(W213,1,1),'Garanties par besoin'!$D$2:$F$18,3,FALSE)),
                  VLOOKUP(MID(W213,2,1),'Garanties par besoin'!$D$2:$F$18,3,FALSE))</f>
        <v>Travaux (propriétaire des murs)</v>
      </c>
      <c r="Z213" s="44" t="str">
        <f>IF(
                 ISNA(VLOOKUP($Y213,Tableau2[[Sous catégorie culture de la garantie]:[garantie 7]],1+Z$3,FALSE)),
                  "",
                 IF(VLOOKUP($Y213,Tableau2[[Sous catégorie culture de la garantie]:[garantie 7]],1+Z$3,FALSE)="","",
                      VLOOKUP($Y213,Tableau2[[Sous catégorie culture de la garantie]:[garantie 7]],1+Z$3,FALSE)))</f>
        <v>Financement possible sans garantie</v>
      </c>
      <c r="AA213" s="41" t="str">
        <f>IF(
                 ISNA(VLOOKUP($Y213,Tableau2[[Sous catégorie culture de la garantie]:[garantie 7]],1+AA$3,FALSE)),
                  "",
                 IF(VLOOKUP($Y213,Tableau2[[Sous catégorie culture de la garantie]:[garantie 7]],1+AA$3,FALSE)="","",
                      VLOOKUP($Y213,Tableau2[[Sous catégorie culture de la garantie]:[garantie 7]],1+AA$3,FALSE)))</f>
        <v>Caution Possible</v>
      </c>
      <c r="AB213" s="44" t="str">
        <f>IF(
                 ISNA(VLOOKUP($Y213,Tableau2[[Sous catégorie culture de la garantie]:[garantie 7]],1+AB$3,FALSE)),
                  "",
                 IF(VLOOKUP($Y213,Tableau2[[Sous catégorie culture de la garantie]:[garantie 7]],1+AB$3,FALSE)="","",
                      VLOOKUP($Y213,Tableau2[[Sous catégorie culture de la garantie]:[garantie 7]],1+AB$3,FALSE)))</f>
        <v>France Active</v>
      </c>
      <c r="AC213" s="41" t="str">
        <f>IF(
                 ISNA(VLOOKUP($Y213,Tableau2[[Sous catégorie culture de la garantie]:[garantie 7]],1+AC$3,FALSE)),
                  "",
                 IF(VLOOKUP($Y213,Tableau2[[Sous catégorie culture de la garantie]:[garantie 7]],1+AC$3,FALSE)="","",
                      VLOOKUP($Y213,Tableau2[[Sous catégorie culture de la garantie]:[garantie 7]],1+AC$3,FALSE)))</f>
        <v>BPI</v>
      </c>
      <c r="AD213" s="44" t="str">
        <f>IF(
                 ISNA(VLOOKUP($Y213,Tableau2[[Sous catégorie culture de la garantie]:[garantie 7]],1+AD$3,FALSE)),
                  "",
                 IF(VLOOKUP($Y213,Tableau2[[Sous catégorie culture de la garantie]:[garantie 7]],1+AD$3,FALSE)="","",
                      VLOOKUP($Y213,Tableau2[[Sous catégorie culture de la garantie]:[garantie 7]],1+AD$3,FALSE)))</f>
        <v>SIAGI</v>
      </c>
      <c r="AE213" s="41" t="str">
        <f>IF(
                 ISNA(VLOOKUP($Y213,Tableau2[[Sous catégorie culture de la garantie]:[garantie 7]],1+AE$3,FALSE)),
                  "",
                 IF(VLOOKUP($Y213,Tableau2[[Sous catégorie culture de la garantie]:[garantie 7]],1+AE$3,FALSE)="","",
                      VLOOKUP($Y213,Tableau2[[Sous catégorie culture de la garantie]:[garantie 7]],1+AE$3,FALSE)))</f>
        <v>Hypotèque (si travaux)</v>
      </c>
      <c r="AF213" s="41" t="str">
        <f>IF(
                 ISNA(VLOOKUP($Y213,Tableau2[[Sous catégorie culture de la garantie]:[garantie 7]],1+AF$3,FALSE)),
                  "",
                 IF(VLOOKUP($Y213,Tableau2[[Sous catégorie culture de la garantie]:[garantie 7]],1+AF$3,FALSE)="","",
                      VLOOKUP($Y213,Tableau2[[Sous catégorie culture de la garantie]:[garantie 7]],1+AF$3,FALSE)))</f>
        <v/>
      </c>
    </row>
    <row r="214" spans="1:32" ht="15" thickBot="1" x14ac:dyDescent="0.35">
      <c r="A214" s="34">
        <v>5</v>
      </c>
      <c r="B214" s="76" t="s">
        <v>52</v>
      </c>
      <c r="C214" s="52" t="str">
        <f>IF(ISNA(VLOOKUP(B214,Tableau3[],2,FALSE)),"X",VLOOKUP(B214,Tableau3[],2,FALSE))</f>
        <v>X</v>
      </c>
      <c r="D214" s="87" t="s">
        <v>101</v>
      </c>
      <c r="E214" s="64" t="str">
        <f>IF(ISNA(VLOOKUP(D214,Tableau3[],2,FALSE)),"X",VLOOKUP(D214,Tableau3[],2,FALSE))</f>
        <v>X</v>
      </c>
      <c r="F214" s="96" t="s">
        <v>61</v>
      </c>
      <c r="G214" s="55" t="str">
        <f>IF(ISNA(VLOOKUP(F214,Tableau3[],2,FALSE)),"X",VLOOKUP(F214,Tableau3[],2,FALSE))</f>
        <v>M</v>
      </c>
      <c r="H214" s="105" t="s">
        <v>63</v>
      </c>
      <c r="I214" s="53" t="str">
        <f>IF(ISNA(VLOOKUP(H214,Tableau3[],2,FALSE)),"X",VLOOKUP(H214,Tableau3[],2,FALSE))</f>
        <v>X</v>
      </c>
      <c r="J214" s="53"/>
      <c r="K214" s="114" t="s">
        <v>23</v>
      </c>
      <c r="L214" s="53" t="str">
        <f>IF(ISNA(VLOOKUP(K214,Tableau3[],2,FALSE)),"X",VLOOKUP(K214,Tableau3[],2,FALSE))</f>
        <v>U</v>
      </c>
      <c r="M214" s="123" t="s">
        <v>24</v>
      </c>
      <c r="N214" s="130"/>
      <c r="O214" s="141"/>
      <c r="P214" s="151"/>
      <c r="Q214" s="162">
        <v>6</v>
      </c>
      <c r="R214" s="174" t="s">
        <v>88</v>
      </c>
      <c r="S214" s="23"/>
      <c r="T214" s="188" t="s">
        <v>25</v>
      </c>
      <c r="U214" s="203"/>
      <c r="V214" t="str">
        <f>CONCATENATE(C214,E214,G214,I214,L214,S214)</f>
        <v>XXMXU</v>
      </c>
      <c r="W214" t="str">
        <f t="shared" si="4"/>
        <v>MU</v>
      </c>
      <c r="X214" s="39" t="str">
        <f>IF(          ISNA(VLOOKUP(MID(W214,2,1),'Garanties par besoin'!$D$2:$F$18,2,FALSE)),
                           IF(ISNA(VLOOKUP(MID(W214,1,1),'Garanties par besoin'!$D$2:$F$18,2,FALSE)),
                            "",
                           VLOOKUP(MID(W214,1,1),'Garanties par besoin'!$D$2:$F$18,2,FALSE)),
                  VLOOKUP(MID(W214,2,1),'Garanties par besoin'!$D$2:$F$18,2,FALSE))</f>
        <v>Matériel</v>
      </c>
      <c r="Y214" s="42" t="str">
        <f>IF(          ISNA(VLOOKUP(MID(W214,2,1),'Garanties par besoin'!$D$2:$F$18,3,FALSE)),
                           IF(ISNA(VLOOKUP(MID(W214,1,1),'Garanties par besoin'!$D$2:$F$18,3,FALSE)),
                            "",
                           VLOOKUP(MID(W214,1,1),'Garanties par besoin'!$D$2:$F$18,3,FALSE)),
                  VLOOKUP(MID(W214,2,1),'Garanties par besoin'!$D$2:$F$18,3,FALSE))</f>
        <v>Travaux (propriétaire des murs)</v>
      </c>
      <c r="Z214" s="44" t="str">
        <f>IF(
                 ISNA(VLOOKUP($Y214,Tableau2[[Sous catégorie culture de la garantie]:[garantie 7]],1+Z$3,FALSE)),
                  "",
                 IF(VLOOKUP($Y214,Tableau2[[Sous catégorie culture de la garantie]:[garantie 7]],1+Z$3,FALSE)="","",
                      VLOOKUP($Y214,Tableau2[[Sous catégorie culture de la garantie]:[garantie 7]],1+Z$3,FALSE)))</f>
        <v>Financement possible sans garantie</v>
      </c>
      <c r="AA214" s="41" t="str">
        <f>IF(
                 ISNA(VLOOKUP($Y214,Tableau2[[Sous catégorie culture de la garantie]:[garantie 7]],1+AA$3,FALSE)),
                  "",
                 IF(VLOOKUP($Y214,Tableau2[[Sous catégorie culture de la garantie]:[garantie 7]],1+AA$3,FALSE)="","",
                      VLOOKUP($Y214,Tableau2[[Sous catégorie culture de la garantie]:[garantie 7]],1+AA$3,FALSE)))</f>
        <v>Caution Possible</v>
      </c>
      <c r="AB214" s="44" t="str">
        <f>IF(
                 ISNA(VLOOKUP($Y214,Tableau2[[Sous catégorie culture de la garantie]:[garantie 7]],1+AB$3,FALSE)),
                  "",
                 IF(VLOOKUP($Y214,Tableau2[[Sous catégorie culture de la garantie]:[garantie 7]],1+AB$3,FALSE)="","",
                      VLOOKUP($Y214,Tableau2[[Sous catégorie culture de la garantie]:[garantie 7]],1+AB$3,FALSE)))</f>
        <v>France Active</v>
      </c>
      <c r="AC214" s="41" t="str">
        <f>IF(
                 ISNA(VLOOKUP($Y214,Tableau2[[Sous catégorie culture de la garantie]:[garantie 7]],1+AC$3,FALSE)),
                  "",
                 IF(VLOOKUP($Y214,Tableau2[[Sous catégorie culture de la garantie]:[garantie 7]],1+AC$3,FALSE)="","",
                      VLOOKUP($Y214,Tableau2[[Sous catégorie culture de la garantie]:[garantie 7]],1+AC$3,FALSE)))</f>
        <v>BPI</v>
      </c>
      <c r="AD214" s="44" t="str">
        <f>IF(
                 ISNA(VLOOKUP($Y214,Tableau2[[Sous catégorie culture de la garantie]:[garantie 7]],1+AD$3,FALSE)),
                  "",
                 IF(VLOOKUP($Y214,Tableau2[[Sous catégorie culture de la garantie]:[garantie 7]],1+AD$3,FALSE)="","",
                      VLOOKUP($Y214,Tableau2[[Sous catégorie culture de la garantie]:[garantie 7]],1+AD$3,FALSE)))</f>
        <v>SIAGI</v>
      </c>
      <c r="AE214" s="41" t="str">
        <f>IF(
                 ISNA(VLOOKUP($Y214,Tableau2[[Sous catégorie culture de la garantie]:[garantie 7]],1+AE$3,FALSE)),
                  "",
                 IF(VLOOKUP($Y214,Tableau2[[Sous catégorie culture de la garantie]:[garantie 7]],1+AE$3,FALSE)="","",
                      VLOOKUP($Y214,Tableau2[[Sous catégorie culture de la garantie]:[garantie 7]],1+AE$3,FALSE)))</f>
        <v>Hypotèque (si travaux)</v>
      </c>
      <c r="AF214" s="41" t="str">
        <f>IF(
                 ISNA(VLOOKUP($Y214,Tableau2[[Sous catégorie culture de la garantie]:[garantie 7]],1+AF$3,FALSE)),
                  "",
                 IF(VLOOKUP($Y214,Tableau2[[Sous catégorie culture de la garantie]:[garantie 7]],1+AF$3,FALSE)="","",
                      VLOOKUP($Y214,Tableau2[[Sous catégorie culture de la garantie]:[garantie 7]],1+AF$3,FALSE)))</f>
        <v/>
      </c>
    </row>
    <row r="215" spans="1:32" ht="15" thickBot="1" x14ac:dyDescent="0.35">
      <c r="A215" s="34">
        <v>5</v>
      </c>
      <c r="B215" s="76" t="s">
        <v>52</v>
      </c>
      <c r="C215" s="52" t="str">
        <f>IF(ISNA(VLOOKUP(B215,Tableau3[],2,FALSE)),"X",VLOOKUP(B215,Tableau3[],2,FALSE))</f>
        <v>X</v>
      </c>
      <c r="D215" s="87" t="s">
        <v>101</v>
      </c>
      <c r="E215" s="64" t="str">
        <f>IF(ISNA(VLOOKUP(D215,Tableau3[],2,FALSE)),"X",VLOOKUP(D215,Tableau3[],2,FALSE))</f>
        <v>X</v>
      </c>
      <c r="F215" s="96" t="s">
        <v>61</v>
      </c>
      <c r="G215" s="55" t="str">
        <f>IF(ISNA(VLOOKUP(F215,Tableau3[],2,FALSE)),"X",VLOOKUP(F215,Tableau3[],2,FALSE))</f>
        <v>M</v>
      </c>
      <c r="H215" s="105" t="s">
        <v>63</v>
      </c>
      <c r="I215" s="53" t="str">
        <f>IF(ISNA(VLOOKUP(H215,Tableau3[],2,FALSE)),"X",VLOOKUP(H215,Tableau3[],2,FALSE))</f>
        <v>X</v>
      </c>
      <c r="J215" s="53"/>
      <c r="K215" s="114" t="s">
        <v>23</v>
      </c>
      <c r="L215" s="53" t="str">
        <f>IF(ISNA(VLOOKUP(K215,Tableau3[],2,FALSE)),"X",VLOOKUP(K215,Tableau3[],2,FALSE))</f>
        <v>U</v>
      </c>
      <c r="M215" s="123" t="s">
        <v>24</v>
      </c>
      <c r="N215" s="130"/>
      <c r="O215" s="141"/>
      <c r="P215" s="151"/>
      <c r="Q215" s="162">
        <v>6</v>
      </c>
      <c r="R215" s="174" t="s">
        <v>89</v>
      </c>
      <c r="S215" s="23"/>
      <c r="T215" s="188" t="s">
        <v>25</v>
      </c>
      <c r="U215" s="203"/>
      <c r="V215" t="str">
        <f>CONCATENATE(C215,E215,G215,I215,L215,S215)</f>
        <v>XXMXU</v>
      </c>
      <c r="W215" t="str">
        <f t="shared" si="4"/>
        <v>MU</v>
      </c>
      <c r="X215" s="39" t="str">
        <f>IF(          ISNA(VLOOKUP(MID(W215,2,1),'Garanties par besoin'!$D$2:$F$18,2,FALSE)),
                           IF(ISNA(VLOOKUP(MID(W215,1,1),'Garanties par besoin'!$D$2:$F$18,2,FALSE)),
                            "",
                           VLOOKUP(MID(W215,1,1),'Garanties par besoin'!$D$2:$F$18,2,FALSE)),
                  VLOOKUP(MID(W215,2,1),'Garanties par besoin'!$D$2:$F$18,2,FALSE))</f>
        <v>Matériel</v>
      </c>
      <c r="Y215" s="42" t="str">
        <f>IF(          ISNA(VLOOKUP(MID(W215,2,1),'Garanties par besoin'!$D$2:$F$18,3,FALSE)),
                           IF(ISNA(VLOOKUP(MID(W215,1,1),'Garanties par besoin'!$D$2:$F$18,3,FALSE)),
                            "",
                           VLOOKUP(MID(W215,1,1),'Garanties par besoin'!$D$2:$F$18,3,FALSE)),
                  VLOOKUP(MID(W215,2,1),'Garanties par besoin'!$D$2:$F$18,3,FALSE))</f>
        <v>Travaux (propriétaire des murs)</v>
      </c>
      <c r="Z215" s="44" t="str">
        <f>IF(
                 ISNA(VLOOKUP($Y215,Tableau2[[Sous catégorie culture de la garantie]:[garantie 7]],1+Z$3,FALSE)),
                  "",
                 IF(VLOOKUP($Y215,Tableau2[[Sous catégorie culture de la garantie]:[garantie 7]],1+Z$3,FALSE)="","",
                      VLOOKUP($Y215,Tableau2[[Sous catégorie culture de la garantie]:[garantie 7]],1+Z$3,FALSE)))</f>
        <v>Financement possible sans garantie</v>
      </c>
      <c r="AA215" s="41" t="str">
        <f>IF(
                 ISNA(VLOOKUP($Y215,Tableau2[[Sous catégorie culture de la garantie]:[garantie 7]],1+AA$3,FALSE)),
                  "",
                 IF(VLOOKUP($Y215,Tableau2[[Sous catégorie culture de la garantie]:[garantie 7]],1+AA$3,FALSE)="","",
                      VLOOKUP($Y215,Tableau2[[Sous catégorie culture de la garantie]:[garantie 7]],1+AA$3,FALSE)))</f>
        <v>Caution Possible</v>
      </c>
      <c r="AB215" s="44" t="str">
        <f>IF(
                 ISNA(VLOOKUP($Y215,Tableau2[[Sous catégorie culture de la garantie]:[garantie 7]],1+AB$3,FALSE)),
                  "",
                 IF(VLOOKUP($Y215,Tableau2[[Sous catégorie culture de la garantie]:[garantie 7]],1+AB$3,FALSE)="","",
                      VLOOKUP($Y215,Tableau2[[Sous catégorie culture de la garantie]:[garantie 7]],1+AB$3,FALSE)))</f>
        <v>France Active</v>
      </c>
      <c r="AC215" s="41" t="str">
        <f>IF(
                 ISNA(VLOOKUP($Y215,Tableau2[[Sous catégorie culture de la garantie]:[garantie 7]],1+AC$3,FALSE)),
                  "",
                 IF(VLOOKUP($Y215,Tableau2[[Sous catégorie culture de la garantie]:[garantie 7]],1+AC$3,FALSE)="","",
                      VLOOKUP($Y215,Tableau2[[Sous catégorie culture de la garantie]:[garantie 7]],1+AC$3,FALSE)))</f>
        <v>BPI</v>
      </c>
      <c r="AD215" s="44" t="str">
        <f>IF(
                 ISNA(VLOOKUP($Y215,Tableau2[[Sous catégorie culture de la garantie]:[garantie 7]],1+AD$3,FALSE)),
                  "",
                 IF(VLOOKUP($Y215,Tableau2[[Sous catégorie culture de la garantie]:[garantie 7]],1+AD$3,FALSE)="","",
                      VLOOKUP($Y215,Tableau2[[Sous catégorie culture de la garantie]:[garantie 7]],1+AD$3,FALSE)))</f>
        <v>SIAGI</v>
      </c>
      <c r="AE215" s="41" t="str">
        <f>IF(
                 ISNA(VLOOKUP($Y215,Tableau2[[Sous catégorie culture de la garantie]:[garantie 7]],1+AE$3,FALSE)),
                  "",
                 IF(VLOOKUP($Y215,Tableau2[[Sous catégorie culture de la garantie]:[garantie 7]],1+AE$3,FALSE)="","",
                      VLOOKUP($Y215,Tableau2[[Sous catégorie culture de la garantie]:[garantie 7]],1+AE$3,FALSE)))</f>
        <v>Hypotèque (si travaux)</v>
      </c>
      <c r="AF215" s="41" t="str">
        <f>IF(
                 ISNA(VLOOKUP($Y215,Tableau2[[Sous catégorie culture de la garantie]:[garantie 7]],1+AF$3,FALSE)),
                  "",
                 IF(VLOOKUP($Y215,Tableau2[[Sous catégorie culture de la garantie]:[garantie 7]],1+AF$3,FALSE)="","",
                      VLOOKUP($Y215,Tableau2[[Sous catégorie culture de la garantie]:[garantie 7]],1+AF$3,FALSE)))</f>
        <v/>
      </c>
    </row>
    <row r="216" spans="1:32" ht="15" thickBot="1" x14ac:dyDescent="0.35">
      <c r="A216" s="34">
        <v>5</v>
      </c>
      <c r="B216" s="76" t="s">
        <v>52</v>
      </c>
      <c r="C216" s="52" t="str">
        <f>IF(ISNA(VLOOKUP(B216,Tableau3[],2,FALSE)),"X",VLOOKUP(B216,Tableau3[],2,FALSE))</f>
        <v>X</v>
      </c>
      <c r="D216" s="87" t="s">
        <v>101</v>
      </c>
      <c r="E216" s="64" t="str">
        <f>IF(ISNA(VLOOKUP(D216,Tableau3[],2,FALSE)),"X",VLOOKUP(D216,Tableau3[],2,FALSE))</f>
        <v>X</v>
      </c>
      <c r="F216" s="96" t="s">
        <v>61</v>
      </c>
      <c r="G216" s="55" t="str">
        <f>IF(ISNA(VLOOKUP(F216,Tableau3[],2,FALSE)),"X",VLOOKUP(F216,Tableau3[],2,FALSE))</f>
        <v>M</v>
      </c>
      <c r="H216" s="105" t="s">
        <v>63</v>
      </c>
      <c r="I216" s="53" t="str">
        <f>IF(ISNA(VLOOKUP(H216,Tableau3[],2,FALSE)),"X",VLOOKUP(H216,Tableau3[],2,FALSE))</f>
        <v>X</v>
      </c>
      <c r="J216" s="53"/>
      <c r="K216" s="114" t="s">
        <v>23</v>
      </c>
      <c r="L216" s="53" t="str">
        <f>IF(ISNA(VLOOKUP(K216,Tableau3[],2,FALSE)),"X",VLOOKUP(K216,Tableau3[],2,FALSE))</f>
        <v>U</v>
      </c>
      <c r="M216" s="123" t="s">
        <v>24</v>
      </c>
      <c r="N216" s="130"/>
      <c r="O216" s="141"/>
      <c r="P216" s="151"/>
      <c r="Q216" s="162">
        <v>6</v>
      </c>
      <c r="R216" s="171" t="s">
        <v>97</v>
      </c>
      <c r="S216" s="17"/>
      <c r="T216" s="188" t="s">
        <v>25</v>
      </c>
      <c r="U216" s="203"/>
      <c r="V216" t="str">
        <f>CONCATENATE(C216,E216,G216,I216,L216,S216)</f>
        <v>XXMXU</v>
      </c>
      <c r="W216" t="str">
        <f t="shared" si="4"/>
        <v>MU</v>
      </c>
      <c r="X216" s="39" t="str">
        <f>IF(          ISNA(VLOOKUP(MID(W216,2,1),'Garanties par besoin'!$D$2:$F$18,2,FALSE)),
                           IF(ISNA(VLOOKUP(MID(W216,1,1),'Garanties par besoin'!$D$2:$F$18,2,FALSE)),
                            "",
                           VLOOKUP(MID(W216,1,1),'Garanties par besoin'!$D$2:$F$18,2,FALSE)),
                  VLOOKUP(MID(W216,2,1),'Garanties par besoin'!$D$2:$F$18,2,FALSE))</f>
        <v>Matériel</v>
      </c>
      <c r="Y216" s="42" t="str">
        <f>IF(          ISNA(VLOOKUP(MID(W216,2,1),'Garanties par besoin'!$D$2:$F$18,3,FALSE)),
                           IF(ISNA(VLOOKUP(MID(W216,1,1),'Garanties par besoin'!$D$2:$F$18,3,FALSE)),
                            "",
                           VLOOKUP(MID(W216,1,1),'Garanties par besoin'!$D$2:$F$18,3,FALSE)),
                  VLOOKUP(MID(W216,2,1),'Garanties par besoin'!$D$2:$F$18,3,FALSE))</f>
        <v>Travaux (propriétaire des murs)</v>
      </c>
      <c r="Z216" s="44" t="str">
        <f>IF(
                 ISNA(VLOOKUP($Y216,Tableau2[[Sous catégorie culture de la garantie]:[garantie 7]],1+Z$3,FALSE)),
                  "",
                 IF(VLOOKUP($Y216,Tableau2[[Sous catégorie culture de la garantie]:[garantie 7]],1+Z$3,FALSE)="","",
                      VLOOKUP($Y216,Tableau2[[Sous catégorie culture de la garantie]:[garantie 7]],1+Z$3,FALSE)))</f>
        <v>Financement possible sans garantie</v>
      </c>
      <c r="AA216" s="41" t="str">
        <f>IF(
                 ISNA(VLOOKUP($Y216,Tableau2[[Sous catégorie culture de la garantie]:[garantie 7]],1+AA$3,FALSE)),
                  "",
                 IF(VLOOKUP($Y216,Tableau2[[Sous catégorie culture de la garantie]:[garantie 7]],1+AA$3,FALSE)="","",
                      VLOOKUP($Y216,Tableau2[[Sous catégorie culture de la garantie]:[garantie 7]],1+AA$3,FALSE)))</f>
        <v>Caution Possible</v>
      </c>
      <c r="AB216" s="44" t="str">
        <f>IF(
                 ISNA(VLOOKUP($Y216,Tableau2[[Sous catégorie culture de la garantie]:[garantie 7]],1+AB$3,FALSE)),
                  "",
                 IF(VLOOKUP($Y216,Tableau2[[Sous catégorie culture de la garantie]:[garantie 7]],1+AB$3,FALSE)="","",
                      VLOOKUP($Y216,Tableau2[[Sous catégorie culture de la garantie]:[garantie 7]],1+AB$3,FALSE)))</f>
        <v>France Active</v>
      </c>
      <c r="AC216" s="41" t="str">
        <f>IF(
                 ISNA(VLOOKUP($Y216,Tableau2[[Sous catégorie culture de la garantie]:[garantie 7]],1+AC$3,FALSE)),
                  "",
                 IF(VLOOKUP($Y216,Tableau2[[Sous catégorie culture de la garantie]:[garantie 7]],1+AC$3,FALSE)="","",
                      VLOOKUP($Y216,Tableau2[[Sous catégorie culture de la garantie]:[garantie 7]],1+AC$3,FALSE)))</f>
        <v>BPI</v>
      </c>
      <c r="AD216" s="44" t="str">
        <f>IF(
                 ISNA(VLOOKUP($Y216,Tableau2[[Sous catégorie culture de la garantie]:[garantie 7]],1+AD$3,FALSE)),
                  "",
                 IF(VLOOKUP($Y216,Tableau2[[Sous catégorie culture de la garantie]:[garantie 7]],1+AD$3,FALSE)="","",
                      VLOOKUP($Y216,Tableau2[[Sous catégorie culture de la garantie]:[garantie 7]],1+AD$3,FALSE)))</f>
        <v>SIAGI</v>
      </c>
      <c r="AE216" s="41" t="str">
        <f>IF(
                 ISNA(VLOOKUP($Y216,Tableau2[[Sous catégorie culture de la garantie]:[garantie 7]],1+AE$3,FALSE)),
                  "",
                 IF(VLOOKUP($Y216,Tableau2[[Sous catégorie culture de la garantie]:[garantie 7]],1+AE$3,FALSE)="","",
                      VLOOKUP($Y216,Tableau2[[Sous catégorie culture de la garantie]:[garantie 7]],1+AE$3,FALSE)))</f>
        <v>Hypotèque (si travaux)</v>
      </c>
      <c r="AF216" s="41" t="str">
        <f>IF(
                 ISNA(VLOOKUP($Y216,Tableau2[[Sous catégorie culture de la garantie]:[garantie 7]],1+AF$3,FALSE)),
                  "",
                 IF(VLOOKUP($Y216,Tableau2[[Sous catégorie culture de la garantie]:[garantie 7]],1+AF$3,FALSE)="","",
                      VLOOKUP($Y216,Tableau2[[Sous catégorie culture de la garantie]:[garantie 7]],1+AF$3,FALSE)))</f>
        <v/>
      </c>
    </row>
    <row r="217" spans="1:32" ht="15" thickBot="1" x14ac:dyDescent="0.35">
      <c r="A217" s="34">
        <v>5</v>
      </c>
      <c r="B217" s="76" t="s">
        <v>52</v>
      </c>
      <c r="C217" s="52" t="str">
        <f>IF(ISNA(VLOOKUP(B217,Tableau3[],2,FALSE)),"X",VLOOKUP(B217,Tableau3[],2,FALSE))</f>
        <v>X</v>
      </c>
      <c r="D217" s="87" t="s">
        <v>101</v>
      </c>
      <c r="E217" s="64" t="str">
        <f>IF(ISNA(VLOOKUP(D217,Tableau3[],2,FALSE)),"X",VLOOKUP(D217,Tableau3[],2,FALSE))</f>
        <v>X</v>
      </c>
      <c r="F217" s="96" t="s">
        <v>61</v>
      </c>
      <c r="G217" s="55" t="str">
        <f>IF(ISNA(VLOOKUP(F217,Tableau3[],2,FALSE)),"X",VLOOKUP(F217,Tableau3[],2,FALSE))</f>
        <v>M</v>
      </c>
      <c r="H217" s="105" t="s">
        <v>63</v>
      </c>
      <c r="I217" s="53" t="str">
        <f>IF(ISNA(VLOOKUP(H217,Tableau3[],2,FALSE)),"X",VLOOKUP(H217,Tableau3[],2,FALSE))</f>
        <v>X</v>
      </c>
      <c r="J217" s="53"/>
      <c r="K217" s="114" t="s">
        <v>23</v>
      </c>
      <c r="L217" s="53" t="str">
        <f>IF(ISNA(VLOOKUP(K217,Tableau3[],2,FALSE)),"X",VLOOKUP(K217,Tableau3[],2,FALSE))</f>
        <v>U</v>
      </c>
      <c r="M217" s="123" t="s">
        <v>24</v>
      </c>
      <c r="N217" s="130"/>
      <c r="O217" s="141"/>
      <c r="P217" s="151"/>
      <c r="Q217" s="162">
        <v>6</v>
      </c>
      <c r="R217" s="171" t="s">
        <v>98</v>
      </c>
      <c r="S217" s="17"/>
      <c r="T217" s="188" t="s">
        <v>25</v>
      </c>
      <c r="U217" s="203"/>
      <c r="V217" t="str">
        <f>CONCATENATE(C217,E217,G217,I217,L217,S217)</f>
        <v>XXMXU</v>
      </c>
      <c r="W217" t="str">
        <f t="shared" si="4"/>
        <v>MU</v>
      </c>
      <c r="X217" s="39" t="str">
        <f>IF(          ISNA(VLOOKUP(MID(W217,2,1),'Garanties par besoin'!$D$2:$F$18,2,FALSE)),
                           IF(ISNA(VLOOKUP(MID(W217,1,1),'Garanties par besoin'!$D$2:$F$18,2,FALSE)),
                            "",
                           VLOOKUP(MID(W217,1,1),'Garanties par besoin'!$D$2:$F$18,2,FALSE)),
                  VLOOKUP(MID(W217,2,1),'Garanties par besoin'!$D$2:$F$18,2,FALSE))</f>
        <v>Matériel</v>
      </c>
      <c r="Y217" s="42" t="str">
        <f>IF(          ISNA(VLOOKUP(MID(W217,2,1),'Garanties par besoin'!$D$2:$F$18,3,FALSE)),
                           IF(ISNA(VLOOKUP(MID(W217,1,1),'Garanties par besoin'!$D$2:$F$18,3,FALSE)),
                            "",
                           VLOOKUP(MID(W217,1,1),'Garanties par besoin'!$D$2:$F$18,3,FALSE)),
                  VLOOKUP(MID(W217,2,1),'Garanties par besoin'!$D$2:$F$18,3,FALSE))</f>
        <v>Travaux (propriétaire des murs)</v>
      </c>
      <c r="Z217" s="44" t="str">
        <f>IF(
                 ISNA(VLOOKUP($Y217,Tableau2[[Sous catégorie culture de la garantie]:[garantie 7]],1+Z$3,FALSE)),
                  "",
                 IF(VLOOKUP($Y217,Tableau2[[Sous catégorie culture de la garantie]:[garantie 7]],1+Z$3,FALSE)="","",
                      VLOOKUP($Y217,Tableau2[[Sous catégorie culture de la garantie]:[garantie 7]],1+Z$3,FALSE)))</f>
        <v>Financement possible sans garantie</v>
      </c>
      <c r="AA217" s="41" t="str">
        <f>IF(
                 ISNA(VLOOKUP($Y217,Tableau2[[Sous catégorie culture de la garantie]:[garantie 7]],1+AA$3,FALSE)),
                  "",
                 IF(VLOOKUP($Y217,Tableau2[[Sous catégorie culture de la garantie]:[garantie 7]],1+AA$3,FALSE)="","",
                      VLOOKUP($Y217,Tableau2[[Sous catégorie culture de la garantie]:[garantie 7]],1+AA$3,FALSE)))</f>
        <v>Caution Possible</v>
      </c>
      <c r="AB217" s="44" t="str">
        <f>IF(
                 ISNA(VLOOKUP($Y217,Tableau2[[Sous catégorie culture de la garantie]:[garantie 7]],1+AB$3,FALSE)),
                  "",
                 IF(VLOOKUP($Y217,Tableau2[[Sous catégorie culture de la garantie]:[garantie 7]],1+AB$3,FALSE)="","",
                      VLOOKUP($Y217,Tableau2[[Sous catégorie culture de la garantie]:[garantie 7]],1+AB$3,FALSE)))</f>
        <v>France Active</v>
      </c>
      <c r="AC217" s="41" t="str">
        <f>IF(
                 ISNA(VLOOKUP($Y217,Tableau2[[Sous catégorie culture de la garantie]:[garantie 7]],1+AC$3,FALSE)),
                  "",
                 IF(VLOOKUP($Y217,Tableau2[[Sous catégorie culture de la garantie]:[garantie 7]],1+AC$3,FALSE)="","",
                      VLOOKUP($Y217,Tableau2[[Sous catégorie culture de la garantie]:[garantie 7]],1+AC$3,FALSE)))</f>
        <v>BPI</v>
      </c>
      <c r="AD217" s="44" t="str">
        <f>IF(
                 ISNA(VLOOKUP($Y217,Tableau2[[Sous catégorie culture de la garantie]:[garantie 7]],1+AD$3,FALSE)),
                  "",
                 IF(VLOOKUP($Y217,Tableau2[[Sous catégorie culture de la garantie]:[garantie 7]],1+AD$3,FALSE)="","",
                      VLOOKUP($Y217,Tableau2[[Sous catégorie culture de la garantie]:[garantie 7]],1+AD$3,FALSE)))</f>
        <v>SIAGI</v>
      </c>
      <c r="AE217" s="41" t="str">
        <f>IF(
                 ISNA(VLOOKUP($Y217,Tableau2[[Sous catégorie culture de la garantie]:[garantie 7]],1+AE$3,FALSE)),
                  "",
                 IF(VLOOKUP($Y217,Tableau2[[Sous catégorie culture de la garantie]:[garantie 7]],1+AE$3,FALSE)="","",
                      VLOOKUP($Y217,Tableau2[[Sous catégorie culture de la garantie]:[garantie 7]],1+AE$3,FALSE)))</f>
        <v>Hypotèque (si travaux)</v>
      </c>
      <c r="AF217" s="41" t="str">
        <f>IF(
                 ISNA(VLOOKUP($Y217,Tableau2[[Sous catégorie culture de la garantie]:[garantie 7]],1+AF$3,FALSE)),
                  "",
                 IF(VLOOKUP($Y217,Tableau2[[Sous catégorie culture de la garantie]:[garantie 7]],1+AF$3,FALSE)="","",
                      VLOOKUP($Y217,Tableau2[[Sous catégorie culture de la garantie]:[garantie 7]],1+AF$3,FALSE)))</f>
        <v/>
      </c>
    </row>
    <row r="218" spans="1:32" ht="15" thickBot="1" x14ac:dyDescent="0.35">
      <c r="A218" s="25">
        <v>5</v>
      </c>
      <c r="B218" s="78" t="s">
        <v>52</v>
      </c>
      <c r="C218" s="52" t="str">
        <f>IF(ISNA(VLOOKUP(B218,Tableau3[],2,FALSE)),"X",VLOOKUP(B218,Tableau3[],2,FALSE))</f>
        <v>X</v>
      </c>
      <c r="D218" s="91" t="s">
        <v>101</v>
      </c>
      <c r="E218" s="64" t="str">
        <f>IF(ISNA(VLOOKUP(D218,Tableau3[],2,FALSE)),"X",VLOOKUP(D218,Tableau3[],2,FALSE))</f>
        <v>X</v>
      </c>
      <c r="F218" s="99" t="s">
        <v>61</v>
      </c>
      <c r="G218" s="55" t="str">
        <f>IF(ISNA(VLOOKUP(F218,Tableau3[],2,FALSE)),"X",VLOOKUP(F218,Tableau3[],2,FALSE))</f>
        <v>M</v>
      </c>
      <c r="H218" s="108" t="s">
        <v>63</v>
      </c>
      <c r="I218" s="58" t="str">
        <f>IF(ISNA(VLOOKUP(H218,Tableau3[],2,FALSE)),"X",VLOOKUP(H218,Tableau3[],2,FALSE))</f>
        <v>X</v>
      </c>
      <c r="J218" s="26"/>
      <c r="K218" s="118" t="s">
        <v>23</v>
      </c>
      <c r="L218" s="58" t="str">
        <f>IF(ISNA(VLOOKUP(K218,Tableau3[],2,FALSE)),"X",VLOOKUP(K218,Tableau3[],2,FALSE))</f>
        <v>U</v>
      </c>
      <c r="M218" s="125" t="s">
        <v>26</v>
      </c>
      <c r="N218" s="134"/>
      <c r="O218" s="145"/>
      <c r="P218" s="156"/>
      <c r="Q218" s="166">
        <v>6</v>
      </c>
      <c r="R218" s="171" t="s">
        <v>95</v>
      </c>
      <c r="S218" s="17"/>
      <c r="T218" s="188" t="s">
        <v>25</v>
      </c>
      <c r="U218" s="203"/>
      <c r="V218" t="str">
        <f>CONCATENATE(C218,E218,G218,I218,L218,S218)</f>
        <v>XXMXU</v>
      </c>
      <c r="W218" t="str">
        <f t="shared" si="4"/>
        <v>MU</v>
      </c>
      <c r="X218" s="39" t="str">
        <f>IF(          ISNA(VLOOKUP(MID(W218,2,1),'Garanties par besoin'!$D$2:$F$18,2,FALSE)),
                           IF(ISNA(VLOOKUP(MID(W218,1,1),'Garanties par besoin'!$D$2:$F$18,2,FALSE)),
                            "",
                           VLOOKUP(MID(W218,1,1),'Garanties par besoin'!$D$2:$F$18,2,FALSE)),
                  VLOOKUP(MID(W218,2,1),'Garanties par besoin'!$D$2:$F$18,2,FALSE))</f>
        <v>Matériel</v>
      </c>
      <c r="Y218" s="42" t="str">
        <f>IF(          ISNA(VLOOKUP(MID(W218,2,1),'Garanties par besoin'!$D$2:$F$18,3,FALSE)),
                           IF(ISNA(VLOOKUP(MID(W218,1,1),'Garanties par besoin'!$D$2:$F$18,3,FALSE)),
                            "",
                           VLOOKUP(MID(W218,1,1),'Garanties par besoin'!$D$2:$F$18,3,FALSE)),
                  VLOOKUP(MID(W218,2,1),'Garanties par besoin'!$D$2:$F$18,3,FALSE))</f>
        <v>Travaux (propriétaire des murs)</v>
      </c>
      <c r="Z218" s="44" t="str">
        <f>IF(
                 ISNA(VLOOKUP($Y218,Tableau2[[Sous catégorie culture de la garantie]:[garantie 7]],1+Z$3,FALSE)),
                  "",
                 IF(VLOOKUP($Y218,Tableau2[[Sous catégorie culture de la garantie]:[garantie 7]],1+Z$3,FALSE)="","",
                      VLOOKUP($Y218,Tableau2[[Sous catégorie culture de la garantie]:[garantie 7]],1+Z$3,FALSE)))</f>
        <v>Financement possible sans garantie</v>
      </c>
      <c r="AA218" s="41" t="str">
        <f>IF(
                 ISNA(VLOOKUP($Y218,Tableau2[[Sous catégorie culture de la garantie]:[garantie 7]],1+AA$3,FALSE)),
                  "",
                 IF(VLOOKUP($Y218,Tableau2[[Sous catégorie culture de la garantie]:[garantie 7]],1+AA$3,FALSE)="","",
                      VLOOKUP($Y218,Tableau2[[Sous catégorie culture de la garantie]:[garantie 7]],1+AA$3,FALSE)))</f>
        <v>Caution Possible</v>
      </c>
      <c r="AB218" s="44" t="str">
        <f>IF(
                 ISNA(VLOOKUP($Y218,Tableau2[[Sous catégorie culture de la garantie]:[garantie 7]],1+AB$3,FALSE)),
                  "",
                 IF(VLOOKUP($Y218,Tableau2[[Sous catégorie culture de la garantie]:[garantie 7]],1+AB$3,FALSE)="","",
                      VLOOKUP($Y218,Tableau2[[Sous catégorie culture de la garantie]:[garantie 7]],1+AB$3,FALSE)))</f>
        <v>France Active</v>
      </c>
      <c r="AC218" s="41" t="str">
        <f>IF(
                 ISNA(VLOOKUP($Y218,Tableau2[[Sous catégorie culture de la garantie]:[garantie 7]],1+AC$3,FALSE)),
                  "",
                 IF(VLOOKUP($Y218,Tableau2[[Sous catégorie culture de la garantie]:[garantie 7]],1+AC$3,FALSE)="","",
                      VLOOKUP($Y218,Tableau2[[Sous catégorie culture de la garantie]:[garantie 7]],1+AC$3,FALSE)))</f>
        <v>BPI</v>
      </c>
      <c r="AD218" s="44" t="str">
        <f>IF(
                 ISNA(VLOOKUP($Y218,Tableau2[[Sous catégorie culture de la garantie]:[garantie 7]],1+AD$3,FALSE)),
                  "",
                 IF(VLOOKUP($Y218,Tableau2[[Sous catégorie culture de la garantie]:[garantie 7]],1+AD$3,FALSE)="","",
                      VLOOKUP($Y218,Tableau2[[Sous catégorie culture de la garantie]:[garantie 7]],1+AD$3,FALSE)))</f>
        <v>SIAGI</v>
      </c>
      <c r="AE218" s="41" t="str">
        <f>IF(
                 ISNA(VLOOKUP($Y218,Tableau2[[Sous catégorie culture de la garantie]:[garantie 7]],1+AE$3,FALSE)),
                  "",
                 IF(VLOOKUP($Y218,Tableau2[[Sous catégorie culture de la garantie]:[garantie 7]],1+AE$3,FALSE)="","",
                      VLOOKUP($Y218,Tableau2[[Sous catégorie culture de la garantie]:[garantie 7]],1+AE$3,FALSE)))</f>
        <v>Hypotèque (si travaux)</v>
      </c>
      <c r="AF218" s="41" t="str">
        <f>IF(
                 ISNA(VLOOKUP($Y218,Tableau2[[Sous catégorie culture de la garantie]:[garantie 7]],1+AF$3,FALSE)),
                  "",
                 IF(VLOOKUP($Y218,Tableau2[[Sous catégorie culture de la garantie]:[garantie 7]],1+AF$3,FALSE)="","",
                      VLOOKUP($Y218,Tableau2[[Sous catégorie culture de la garantie]:[garantie 7]],1+AF$3,FALSE)))</f>
        <v/>
      </c>
    </row>
    <row r="219" spans="1:32" ht="15" thickBot="1" x14ac:dyDescent="0.35">
      <c r="A219" s="25">
        <v>5</v>
      </c>
      <c r="B219" s="78" t="s">
        <v>52</v>
      </c>
      <c r="C219" s="52" t="str">
        <f>IF(ISNA(VLOOKUP(B219,Tableau3[],2,FALSE)),"X",VLOOKUP(B219,Tableau3[],2,FALSE))</f>
        <v>X</v>
      </c>
      <c r="D219" s="91" t="s">
        <v>101</v>
      </c>
      <c r="E219" s="64" t="str">
        <f>IF(ISNA(VLOOKUP(D219,Tableau3[],2,FALSE)),"X",VLOOKUP(D219,Tableau3[],2,FALSE))</f>
        <v>X</v>
      </c>
      <c r="F219" s="99" t="s">
        <v>61</v>
      </c>
      <c r="G219" s="55" t="str">
        <f>IF(ISNA(VLOOKUP(F219,Tableau3[],2,FALSE)),"X",VLOOKUP(F219,Tableau3[],2,FALSE))</f>
        <v>M</v>
      </c>
      <c r="H219" s="108" t="s">
        <v>63</v>
      </c>
      <c r="I219" s="58" t="str">
        <f>IF(ISNA(VLOOKUP(H219,Tableau3[],2,FALSE)),"X",VLOOKUP(H219,Tableau3[],2,FALSE))</f>
        <v>X</v>
      </c>
      <c r="J219" s="26"/>
      <c r="K219" s="118" t="s">
        <v>23</v>
      </c>
      <c r="L219" s="58" t="str">
        <f>IF(ISNA(VLOOKUP(K219,Tableau3[],2,FALSE)),"X",VLOOKUP(K219,Tableau3[],2,FALSE))</f>
        <v>U</v>
      </c>
      <c r="M219" s="125" t="s">
        <v>26</v>
      </c>
      <c r="N219" s="134"/>
      <c r="O219" s="145"/>
      <c r="P219" s="156"/>
      <c r="Q219" s="166">
        <v>6</v>
      </c>
      <c r="R219" s="171" t="s">
        <v>96</v>
      </c>
      <c r="S219" s="17"/>
      <c r="T219" s="188" t="s">
        <v>25</v>
      </c>
      <c r="U219" s="203"/>
      <c r="V219" t="str">
        <f>CONCATENATE(C219,E219,G219,I219,L219,S219)</f>
        <v>XXMXU</v>
      </c>
      <c r="W219" t="str">
        <f t="shared" si="4"/>
        <v>MU</v>
      </c>
      <c r="X219" s="39" t="str">
        <f>IF(          ISNA(VLOOKUP(MID(W219,2,1),'Garanties par besoin'!$D$2:$F$18,2,FALSE)),
                           IF(ISNA(VLOOKUP(MID(W219,1,1),'Garanties par besoin'!$D$2:$F$18,2,FALSE)),
                            "",
                           VLOOKUP(MID(W219,1,1),'Garanties par besoin'!$D$2:$F$18,2,FALSE)),
                  VLOOKUP(MID(W219,2,1),'Garanties par besoin'!$D$2:$F$18,2,FALSE))</f>
        <v>Matériel</v>
      </c>
      <c r="Y219" s="42" t="str">
        <f>IF(          ISNA(VLOOKUP(MID(W219,2,1),'Garanties par besoin'!$D$2:$F$18,3,FALSE)),
                           IF(ISNA(VLOOKUP(MID(W219,1,1),'Garanties par besoin'!$D$2:$F$18,3,FALSE)),
                            "",
                           VLOOKUP(MID(W219,1,1),'Garanties par besoin'!$D$2:$F$18,3,FALSE)),
                  VLOOKUP(MID(W219,2,1),'Garanties par besoin'!$D$2:$F$18,3,FALSE))</f>
        <v>Travaux (propriétaire des murs)</v>
      </c>
      <c r="Z219" s="44" t="str">
        <f>IF(
                 ISNA(VLOOKUP($Y219,Tableau2[[Sous catégorie culture de la garantie]:[garantie 7]],1+Z$3,FALSE)),
                  "",
                 IF(VLOOKUP($Y219,Tableau2[[Sous catégorie culture de la garantie]:[garantie 7]],1+Z$3,FALSE)="","",
                      VLOOKUP($Y219,Tableau2[[Sous catégorie culture de la garantie]:[garantie 7]],1+Z$3,FALSE)))</f>
        <v>Financement possible sans garantie</v>
      </c>
      <c r="AA219" s="41" t="str">
        <f>IF(
                 ISNA(VLOOKUP($Y219,Tableau2[[Sous catégorie culture de la garantie]:[garantie 7]],1+AA$3,FALSE)),
                  "",
                 IF(VLOOKUP($Y219,Tableau2[[Sous catégorie culture de la garantie]:[garantie 7]],1+AA$3,FALSE)="","",
                      VLOOKUP($Y219,Tableau2[[Sous catégorie culture de la garantie]:[garantie 7]],1+AA$3,FALSE)))</f>
        <v>Caution Possible</v>
      </c>
      <c r="AB219" s="44" t="str">
        <f>IF(
                 ISNA(VLOOKUP($Y219,Tableau2[[Sous catégorie culture de la garantie]:[garantie 7]],1+AB$3,FALSE)),
                  "",
                 IF(VLOOKUP($Y219,Tableau2[[Sous catégorie culture de la garantie]:[garantie 7]],1+AB$3,FALSE)="","",
                      VLOOKUP($Y219,Tableau2[[Sous catégorie culture de la garantie]:[garantie 7]],1+AB$3,FALSE)))</f>
        <v>France Active</v>
      </c>
      <c r="AC219" s="41" t="str">
        <f>IF(
                 ISNA(VLOOKUP($Y219,Tableau2[[Sous catégorie culture de la garantie]:[garantie 7]],1+AC$3,FALSE)),
                  "",
                 IF(VLOOKUP($Y219,Tableau2[[Sous catégorie culture de la garantie]:[garantie 7]],1+AC$3,FALSE)="","",
                      VLOOKUP($Y219,Tableau2[[Sous catégorie culture de la garantie]:[garantie 7]],1+AC$3,FALSE)))</f>
        <v>BPI</v>
      </c>
      <c r="AD219" s="44" t="str">
        <f>IF(
                 ISNA(VLOOKUP($Y219,Tableau2[[Sous catégorie culture de la garantie]:[garantie 7]],1+AD$3,FALSE)),
                  "",
                 IF(VLOOKUP($Y219,Tableau2[[Sous catégorie culture de la garantie]:[garantie 7]],1+AD$3,FALSE)="","",
                      VLOOKUP($Y219,Tableau2[[Sous catégorie culture de la garantie]:[garantie 7]],1+AD$3,FALSE)))</f>
        <v>SIAGI</v>
      </c>
      <c r="AE219" s="41" t="str">
        <f>IF(
                 ISNA(VLOOKUP($Y219,Tableau2[[Sous catégorie culture de la garantie]:[garantie 7]],1+AE$3,FALSE)),
                  "",
                 IF(VLOOKUP($Y219,Tableau2[[Sous catégorie culture de la garantie]:[garantie 7]],1+AE$3,FALSE)="","",
                      VLOOKUP($Y219,Tableau2[[Sous catégorie culture de la garantie]:[garantie 7]],1+AE$3,FALSE)))</f>
        <v>Hypotèque (si travaux)</v>
      </c>
      <c r="AF219" s="41" t="str">
        <f>IF(
                 ISNA(VLOOKUP($Y219,Tableau2[[Sous catégorie culture de la garantie]:[garantie 7]],1+AF$3,FALSE)),
                  "",
                 IF(VLOOKUP($Y219,Tableau2[[Sous catégorie culture de la garantie]:[garantie 7]],1+AF$3,FALSE)="","",
                      VLOOKUP($Y219,Tableau2[[Sous catégorie culture de la garantie]:[garantie 7]],1+AF$3,FALSE)))</f>
        <v/>
      </c>
    </row>
    <row r="220" spans="1:32" ht="15" thickBot="1" x14ac:dyDescent="0.35">
      <c r="A220" s="25">
        <v>5</v>
      </c>
      <c r="B220" s="78" t="s">
        <v>52</v>
      </c>
      <c r="C220" s="52" t="str">
        <f>IF(ISNA(VLOOKUP(B220,Tableau3[],2,FALSE)),"X",VLOOKUP(B220,Tableau3[],2,FALSE))</f>
        <v>X</v>
      </c>
      <c r="D220" s="91" t="s">
        <v>101</v>
      </c>
      <c r="E220" s="64" t="str">
        <f>IF(ISNA(VLOOKUP(D220,Tableau3[],2,FALSE)),"X",VLOOKUP(D220,Tableau3[],2,FALSE))</f>
        <v>X</v>
      </c>
      <c r="F220" s="99" t="s">
        <v>61</v>
      </c>
      <c r="G220" s="55" t="str">
        <f>IF(ISNA(VLOOKUP(F220,Tableau3[],2,FALSE)),"X",VLOOKUP(F220,Tableau3[],2,FALSE))</f>
        <v>M</v>
      </c>
      <c r="H220" s="108" t="s">
        <v>63</v>
      </c>
      <c r="I220" s="58" t="str">
        <f>IF(ISNA(VLOOKUP(H220,Tableau3[],2,FALSE)),"X",VLOOKUP(H220,Tableau3[],2,FALSE))</f>
        <v>X</v>
      </c>
      <c r="J220" s="26"/>
      <c r="K220" s="118" t="s">
        <v>23</v>
      </c>
      <c r="L220" s="58" t="str">
        <f>IF(ISNA(VLOOKUP(K220,Tableau3[],2,FALSE)),"X",VLOOKUP(K220,Tableau3[],2,FALSE))</f>
        <v>U</v>
      </c>
      <c r="M220" s="125" t="s">
        <v>26</v>
      </c>
      <c r="N220" s="134"/>
      <c r="O220" s="145"/>
      <c r="P220" s="156"/>
      <c r="Q220" s="166">
        <v>6</v>
      </c>
      <c r="R220" s="174" t="s">
        <v>88</v>
      </c>
      <c r="S220" s="23"/>
      <c r="T220" s="188" t="s">
        <v>25</v>
      </c>
      <c r="U220" s="203"/>
      <c r="V220" t="str">
        <f>CONCATENATE(C220,E220,G220,I220,L220,S220)</f>
        <v>XXMXU</v>
      </c>
      <c r="W220" t="str">
        <f t="shared" si="4"/>
        <v>MU</v>
      </c>
      <c r="X220" s="39" t="str">
        <f>IF(          ISNA(VLOOKUP(MID(W220,2,1),'Garanties par besoin'!$D$2:$F$18,2,FALSE)),
                           IF(ISNA(VLOOKUP(MID(W220,1,1),'Garanties par besoin'!$D$2:$F$18,2,FALSE)),
                            "",
                           VLOOKUP(MID(W220,1,1),'Garanties par besoin'!$D$2:$F$18,2,FALSE)),
                  VLOOKUP(MID(W220,2,1),'Garanties par besoin'!$D$2:$F$18,2,FALSE))</f>
        <v>Matériel</v>
      </c>
      <c r="Y220" s="42" t="str">
        <f>IF(          ISNA(VLOOKUP(MID(W220,2,1),'Garanties par besoin'!$D$2:$F$18,3,FALSE)),
                           IF(ISNA(VLOOKUP(MID(W220,1,1),'Garanties par besoin'!$D$2:$F$18,3,FALSE)),
                            "",
                           VLOOKUP(MID(W220,1,1),'Garanties par besoin'!$D$2:$F$18,3,FALSE)),
                  VLOOKUP(MID(W220,2,1),'Garanties par besoin'!$D$2:$F$18,3,FALSE))</f>
        <v>Travaux (propriétaire des murs)</v>
      </c>
      <c r="Z220" s="44" t="str">
        <f>IF(
                 ISNA(VLOOKUP($Y220,Tableau2[[Sous catégorie culture de la garantie]:[garantie 7]],1+Z$3,FALSE)),
                  "",
                 IF(VLOOKUP($Y220,Tableau2[[Sous catégorie culture de la garantie]:[garantie 7]],1+Z$3,FALSE)="","",
                      VLOOKUP($Y220,Tableau2[[Sous catégorie culture de la garantie]:[garantie 7]],1+Z$3,FALSE)))</f>
        <v>Financement possible sans garantie</v>
      </c>
      <c r="AA220" s="41" t="str">
        <f>IF(
                 ISNA(VLOOKUP($Y220,Tableau2[[Sous catégorie culture de la garantie]:[garantie 7]],1+AA$3,FALSE)),
                  "",
                 IF(VLOOKUP($Y220,Tableau2[[Sous catégorie culture de la garantie]:[garantie 7]],1+AA$3,FALSE)="","",
                      VLOOKUP($Y220,Tableau2[[Sous catégorie culture de la garantie]:[garantie 7]],1+AA$3,FALSE)))</f>
        <v>Caution Possible</v>
      </c>
      <c r="AB220" s="44" t="str">
        <f>IF(
                 ISNA(VLOOKUP($Y220,Tableau2[[Sous catégorie culture de la garantie]:[garantie 7]],1+AB$3,FALSE)),
                  "",
                 IF(VLOOKUP($Y220,Tableau2[[Sous catégorie culture de la garantie]:[garantie 7]],1+AB$3,FALSE)="","",
                      VLOOKUP($Y220,Tableau2[[Sous catégorie culture de la garantie]:[garantie 7]],1+AB$3,FALSE)))</f>
        <v>France Active</v>
      </c>
      <c r="AC220" s="41" t="str">
        <f>IF(
                 ISNA(VLOOKUP($Y220,Tableau2[[Sous catégorie culture de la garantie]:[garantie 7]],1+AC$3,FALSE)),
                  "",
                 IF(VLOOKUP($Y220,Tableau2[[Sous catégorie culture de la garantie]:[garantie 7]],1+AC$3,FALSE)="","",
                      VLOOKUP($Y220,Tableau2[[Sous catégorie culture de la garantie]:[garantie 7]],1+AC$3,FALSE)))</f>
        <v>BPI</v>
      </c>
      <c r="AD220" s="44" t="str">
        <f>IF(
                 ISNA(VLOOKUP($Y220,Tableau2[[Sous catégorie culture de la garantie]:[garantie 7]],1+AD$3,FALSE)),
                  "",
                 IF(VLOOKUP($Y220,Tableau2[[Sous catégorie culture de la garantie]:[garantie 7]],1+AD$3,FALSE)="","",
                      VLOOKUP($Y220,Tableau2[[Sous catégorie culture de la garantie]:[garantie 7]],1+AD$3,FALSE)))</f>
        <v>SIAGI</v>
      </c>
      <c r="AE220" s="41" t="str">
        <f>IF(
                 ISNA(VLOOKUP($Y220,Tableau2[[Sous catégorie culture de la garantie]:[garantie 7]],1+AE$3,FALSE)),
                  "",
                 IF(VLOOKUP($Y220,Tableau2[[Sous catégorie culture de la garantie]:[garantie 7]],1+AE$3,FALSE)="","",
                      VLOOKUP($Y220,Tableau2[[Sous catégorie culture de la garantie]:[garantie 7]],1+AE$3,FALSE)))</f>
        <v>Hypotèque (si travaux)</v>
      </c>
      <c r="AF220" s="41" t="str">
        <f>IF(
                 ISNA(VLOOKUP($Y220,Tableau2[[Sous catégorie culture de la garantie]:[garantie 7]],1+AF$3,FALSE)),
                  "",
                 IF(VLOOKUP($Y220,Tableau2[[Sous catégorie culture de la garantie]:[garantie 7]],1+AF$3,FALSE)="","",
                      VLOOKUP($Y220,Tableau2[[Sous catégorie culture de la garantie]:[garantie 7]],1+AF$3,FALSE)))</f>
        <v/>
      </c>
    </row>
    <row r="221" spans="1:32" ht="15" thickBot="1" x14ac:dyDescent="0.35">
      <c r="A221" s="25">
        <v>5</v>
      </c>
      <c r="B221" s="78" t="s">
        <v>52</v>
      </c>
      <c r="C221" s="52" t="str">
        <f>IF(ISNA(VLOOKUP(B221,Tableau3[],2,FALSE)),"X",VLOOKUP(B221,Tableau3[],2,FALSE))</f>
        <v>X</v>
      </c>
      <c r="D221" s="91" t="s">
        <v>101</v>
      </c>
      <c r="E221" s="64" t="str">
        <f>IF(ISNA(VLOOKUP(D221,Tableau3[],2,FALSE)),"X",VLOOKUP(D221,Tableau3[],2,FALSE))</f>
        <v>X</v>
      </c>
      <c r="F221" s="99" t="s">
        <v>61</v>
      </c>
      <c r="G221" s="55" t="str">
        <f>IF(ISNA(VLOOKUP(F221,Tableau3[],2,FALSE)),"X",VLOOKUP(F221,Tableau3[],2,FALSE))</f>
        <v>M</v>
      </c>
      <c r="H221" s="108" t="s">
        <v>63</v>
      </c>
      <c r="I221" s="58" t="str">
        <f>IF(ISNA(VLOOKUP(H221,Tableau3[],2,FALSE)),"X",VLOOKUP(H221,Tableau3[],2,FALSE))</f>
        <v>X</v>
      </c>
      <c r="J221" s="26"/>
      <c r="K221" s="118" t="s">
        <v>23</v>
      </c>
      <c r="L221" s="58" t="str">
        <f>IF(ISNA(VLOOKUP(K221,Tableau3[],2,FALSE)),"X",VLOOKUP(K221,Tableau3[],2,FALSE))</f>
        <v>U</v>
      </c>
      <c r="M221" s="125" t="s">
        <v>26</v>
      </c>
      <c r="N221" s="134"/>
      <c r="O221" s="145"/>
      <c r="P221" s="156"/>
      <c r="Q221" s="166">
        <v>6</v>
      </c>
      <c r="R221" s="174" t="s">
        <v>89</v>
      </c>
      <c r="S221" s="23"/>
      <c r="T221" s="188" t="s">
        <v>25</v>
      </c>
      <c r="U221" s="203"/>
      <c r="V221" t="str">
        <f>CONCATENATE(C221,E221,G221,I221,L221,S221)</f>
        <v>XXMXU</v>
      </c>
      <c r="W221" t="str">
        <f t="shared" si="4"/>
        <v>MU</v>
      </c>
      <c r="X221" s="39" t="str">
        <f>IF(          ISNA(VLOOKUP(MID(W221,2,1),'Garanties par besoin'!$D$2:$F$18,2,FALSE)),
                           IF(ISNA(VLOOKUP(MID(W221,1,1),'Garanties par besoin'!$D$2:$F$18,2,FALSE)),
                            "",
                           VLOOKUP(MID(W221,1,1),'Garanties par besoin'!$D$2:$F$18,2,FALSE)),
                  VLOOKUP(MID(W221,2,1),'Garanties par besoin'!$D$2:$F$18,2,FALSE))</f>
        <v>Matériel</v>
      </c>
      <c r="Y221" s="42" t="str">
        <f>IF(          ISNA(VLOOKUP(MID(W221,2,1),'Garanties par besoin'!$D$2:$F$18,3,FALSE)),
                           IF(ISNA(VLOOKUP(MID(W221,1,1),'Garanties par besoin'!$D$2:$F$18,3,FALSE)),
                            "",
                           VLOOKUP(MID(W221,1,1),'Garanties par besoin'!$D$2:$F$18,3,FALSE)),
                  VLOOKUP(MID(W221,2,1),'Garanties par besoin'!$D$2:$F$18,3,FALSE))</f>
        <v>Travaux (propriétaire des murs)</v>
      </c>
      <c r="Z221" s="44" t="str">
        <f>IF(
                 ISNA(VLOOKUP($Y221,Tableau2[[Sous catégorie culture de la garantie]:[garantie 7]],1+Z$3,FALSE)),
                  "",
                 IF(VLOOKUP($Y221,Tableau2[[Sous catégorie culture de la garantie]:[garantie 7]],1+Z$3,FALSE)="","",
                      VLOOKUP($Y221,Tableau2[[Sous catégorie culture de la garantie]:[garantie 7]],1+Z$3,FALSE)))</f>
        <v>Financement possible sans garantie</v>
      </c>
      <c r="AA221" s="41" t="str">
        <f>IF(
                 ISNA(VLOOKUP($Y221,Tableau2[[Sous catégorie culture de la garantie]:[garantie 7]],1+AA$3,FALSE)),
                  "",
                 IF(VLOOKUP($Y221,Tableau2[[Sous catégorie culture de la garantie]:[garantie 7]],1+AA$3,FALSE)="","",
                      VLOOKUP($Y221,Tableau2[[Sous catégorie culture de la garantie]:[garantie 7]],1+AA$3,FALSE)))</f>
        <v>Caution Possible</v>
      </c>
      <c r="AB221" s="44" t="str">
        <f>IF(
                 ISNA(VLOOKUP($Y221,Tableau2[[Sous catégorie culture de la garantie]:[garantie 7]],1+AB$3,FALSE)),
                  "",
                 IF(VLOOKUP($Y221,Tableau2[[Sous catégorie culture de la garantie]:[garantie 7]],1+AB$3,FALSE)="","",
                      VLOOKUP($Y221,Tableau2[[Sous catégorie culture de la garantie]:[garantie 7]],1+AB$3,FALSE)))</f>
        <v>France Active</v>
      </c>
      <c r="AC221" s="41" t="str">
        <f>IF(
                 ISNA(VLOOKUP($Y221,Tableau2[[Sous catégorie culture de la garantie]:[garantie 7]],1+AC$3,FALSE)),
                  "",
                 IF(VLOOKUP($Y221,Tableau2[[Sous catégorie culture de la garantie]:[garantie 7]],1+AC$3,FALSE)="","",
                      VLOOKUP($Y221,Tableau2[[Sous catégorie culture de la garantie]:[garantie 7]],1+AC$3,FALSE)))</f>
        <v>BPI</v>
      </c>
      <c r="AD221" s="44" t="str">
        <f>IF(
                 ISNA(VLOOKUP($Y221,Tableau2[[Sous catégorie culture de la garantie]:[garantie 7]],1+AD$3,FALSE)),
                  "",
                 IF(VLOOKUP($Y221,Tableau2[[Sous catégorie culture de la garantie]:[garantie 7]],1+AD$3,FALSE)="","",
                      VLOOKUP($Y221,Tableau2[[Sous catégorie culture de la garantie]:[garantie 7]],1+AD$3,FALSE)))</f>
        <v>SIAGI</v>
      </c>
      <c r="AE221" s="41" t="str">
        <f>IF(
                 ISNA(VLOOKUP($Y221,Tableau2[[Sous catégorie culture de la garantie]:[garantie 7]],1+AE$3,FALSE)),
                  "",
                 IF(VLOOKUP($Y221,Tableau2[[Sous catégorie culture de la garantie]:[garantie 7]],1+AE$3,FALSE)="","",
                      VLOOKUP($Y221,Tableau2[[Sous catégorie culture de la garantie]:[garantie 7]],1+AE$3,FALSE)))</f>
        <v>Hypotèque (si travaux)</v>
      </c>
      <c r="AF221" s="41" t="str">
        <f>IF(
                 ISNA(VLOOKUP($Y221,Tableau2[[Sous catégorie culture de la garantie]:[garantie 7]],1+AF$3,FALSE)),
                  "",
                 IF(VLOOKUP($Y221,Tableau2[[Sous catégorie culture de la garantie]:[garantie 7]],1+AF$3,FALSE)="","",
                      VLOOKUP($Y221,Tableau2[[Sous catégorie culture de la garantie]:[garantie 7]],1+AF$3,FALSE)))</f>
        <v/>
      </c>
    </row>
    <row r="222" spans="1:32" ht="15" thickBot="1" x14ac:dyDescent="0.35">
      <c r="A222" s="25">
        <v>5</v>
      </c>
      <c r="B222" s="78" t="s">
        <v>52</v>
      </c>
      <c r="C222" s="52" t="str">
        <f>IF(ISNA(VLOOKUP(B222,Tableau3[],2,FALSE)),"X",VLOOKUP(B222,Tableau3[],2,FALSE))</f>
        <v>X</v>
      </c>
      <c r="D222" s="91" t="s">
        <v>101</v>
      </c>
      <c r="E222" s="64" t="str">
        <f>IF(ISNA(VLOOKUP(D222,Tableau3[],2,FALSE)),"X",VLOOKUP(D222,Tableau3[],2,FALSE))</f>
        <v>X</v>
      </c>
      <c r="F222" s="99" t="s">
        <v>61</v>
      </c>
      <c r="G222" s="55" t="str">
        <f>IF(ISNA(VLOOKUP(F222,Tableau3[],2,FALSE)),"X",VLOOKUP(F222,Tableau3[],2,FALSE))</f>
        <v>M</v>
      </c>
      <c r="H222" s="108" t="s">
        <v>63</v>
      </c>
      <c r="I222" s="58" t="str">
        <f>IF(ISNA(VLOOKUP(H222,Tableau3[],2,FALSE)),"X",VLOOKUP(H222,Tableau3[],2,FALSE))</f>
        <v>X</v>
      </c>
      <c r="J222" s="26"/>
      <c r="K222" s="118" t="s">
        <v>23</v>
      </c>
      <c r="L222" s="58" t="str">
        <f>IF(ISNA(VLOOKUP(K222,Tableau3[],2,FALSE)),"X",VLOOKUP(K222,Tableau3[],2,FALSE))</f>
        <v>U</v>
      </c>
      <c r="M222" s="125" t="s">
        <v>26</v>
      </c>
      <c r="N222" s="134"/>
      <c r="O222" s="145"/>
      <c r="P222" s="156"/>
      <c r="Q222" s="166">
        <v>6</v>
      </c>
      <c r="R222" s="171" t="s">
        <v>97</v>
      </c>
      <c r="S222" s="17"/>
      <c r="T222" s="188" t="s">
        <v>25</v>
      </c>
      <c r="U222" s="203"/>
      <c r="V222" t="str">
        <f>CONCATENATE(C222,E222,G222,I222,L222,S222)</f>
        <v>XXMXU</v>
      </c>
      <c r="W222" t="str">
        <f t="shared" si="4"/>
        <v>MU</v>
      </c>
      <c r="X222" s="39" t="str">
        <f>IF(          ISNA(VLOOKUP(MID(W222,2,1),'Garanties par besoin'!$D$2:$F$18,2,FALSE)),
                           IF(ISNA(VLOOKUP(MID(W222,1,1),'Garanties par besoin'!$D$2:$F$18,2,FALSE)),
                            "",
                           VLOOKUP(MID(W222,1,1),'Garanties par besoin'!$D$2:$F$18,2,FALSE)),
                  VLOOKUP(MID(W222,2,1),'Garanties par besoin'!$D$2:$F$18,2,FALSE))</f>
        <v>Matériel</v>
      </c>
      <c r="Y222" s="42" t="str">
        <f>IF(          ISNA(VLOOKUP(MID(W222,2,1),'Garanties par besoin'!$D$2:$F$18,3,FALSE)),
                           IF(ISNA(VLOOKUP(MID(W222,1,1),'Garanties par besoin'!$D$2:$F$18,3,FALSE)),
                            "",
                           VLOOKUP(MID(W222,1,1),'Garanties par besoin'!$D$2:$F$18,3,FALSE)),
                  VLOOKUP(MID(W222,2,1),'Garanties par besoin'!$D$2:$F$18,3,FALSE))</f>
        <v>Travaux (propriétaire des murs)</v>
      </c>
      <c r="Z222" s="44" t="str">
        <f>IF(
                 ISNA(VLOOKUP($Y222,Tableau2[[Sous catégorie culture de la garantie]:[garantie 7]],1+Z$3,FALSE)),
                  "",
                 IF(VLOOKUP($Y222,Tableau2[[Sous catégorie culture de la garantie]:[garantie 7]],1+Z$3,FALSE)="","",
                      VLOOKUP($Y222,Tableau2[[Sous catégorie culture de la garantie]:[garantie 7]],1+Z$3,FALSE)))</f>
        <v>Financement possible sans garantie</v>
      </c>
      <c r="AA222" s="41" t="str">
        <f>IF(
                 ISNA(VLOOKUP($Y222,Tableau2[[Sous catégorie culture de la garantie]:[garantie 7]],1+AA$3,FALSE)),
                  "",
                 IF(VLOOKUP($Y222,Tableau2[[Sous catégorie culture de la garantie]:[garantie 7]],1+AA$3,FALSE)="","",
                      VLOOKUP($Y222,Tableau2[[Sous catégorie culture de la garantie]:[garantie 7]],1+AA$3,FALSE)))</f>
        <v>Caution Possible</v>
      </c>
      <c r="AB222" s="44" t="str">
        <f>IF(
                 ISNA(VLOOKUP($Y222,Tableau2[[Sous catégorie culture de la garantie]:[garantie 7]],1+AB$3,FALSE)),
                  "",
                 IF(VLOOKUP($Y222,Tableau2[[Sous catégorie culture de la garantie]:[garantie 7]],1+AB$3,FALSE)="","",
                      VLOOKUP($Y222,Tableau2[[Sous catégorie culture de la garantie]:[garantie 7]],1+AB$3,FALSE)))</f>
        <v>France Active</v>
      </c>
      <c r="AC222" s="41" t="str">
        <f>IF(
                 ISNA(VLOOKUP($Y222,Tableau2[[Sous catégorie culture de la garantie]:[garantie 7]],1+AC$3,FALSE)),
                  "",
                 IF(VLOOKUP($Y222,Tableau2[[Sous catégorie culture de la garantie]:[garantie 7]],1+AC$3,FALSE)="","",
                      VLOOKUP($Y222,Tableau2[[Sous catégorie culture de la garantie]:[garantie 7]],1+AC$3,FALSE)))</f>
        <v>BPI</v>
      </c>
      <c r="AD222" s="44" t="str">
        <f>IF(
                 ISNA(VLOOKUP($Y222,Tableau2[[Sous catégorie culture de la garantie]:[garantie 7]],1+AD$3,FALSE)),
                  "",
                 IF(VLOOKUP($Y222,Tableau2[[Sous catégorie culture de la garantie]:[garantie 7]],1+AD$3,FALSE)="","",
                      VLOOKUP($Y222,Tableau2[[Sous catégorie culture de la garantie]:[garantie 7]],1+AD$3,FALSE)))</f>
        <v>SIAGI</v>
      </c>
      <c r="AE222" s="41" t="str">
        <f>IF(
                 ISNA(VLOOKUP($Y222,Tableau2[[Sous catégorie culture de la garantie]:[garantie 7]],1+AE$3,FALSE)),
                  "",
                 IF(VLOOKUP($Y222,Tableau2[[Sous catégorie culture de la garantie]:[garantie 7]],1+AE$3,FALSE)="","",
                      VLOOKUP($Y222,Tableau2[[Sous catégorie culture de la garantie]:[garantie 7]],1+AE$3,FALSE)))</f>
        <v>Hypotèque (si travaux)</v>
      </c>
      <c r="AF222" s="41" t="str">
        <f>IF(
                 ISNA(VLOOKUP($Y222,Tableau2[[Sous catégorie culture de la garantie]:[garantie 7]],1+AF$3,FALSE)),
                  "",
                 IF(VLOOKUP($Y222,Tableau2[[Sous catégorie culture de la garantie]:[garantie 7]],1+AF$3,FALSE)="","",
                      VLOOKUP($Y222,Tableau2[[Sous catégorie culture de la garantie]:[garantie 7]],1+AF$3,FALSE)))</f>
        <v/>
      </c>
    </row>
    <row r="223" spans="1:32" ht="15" thickBot="1" x14ac:dyDescent="0.35">
      <c r="A223" s="25">
        <v>5</v>
      </c>
      <c r="B223" s="78" t="s">
        <v>52</v>
      </c>
      <c r="C223" s="52" t="str">
        <f>IF(ISNA(VLOOKUP(B223,Tableau3[],2,FALSE)),"X",VLOOKUP(B223,Tableau3[],2,FALSE))</f>
        <v>X</v>
      </c>
      <c r="D223" s="91" t="s">
        <v>101</v>
      </c>
      <c r="E223" s="64" t="str">
        <f>IF(ISNA(VLOOKUP(D223,Tableau3[],2,FALSE)),"X",VLOOKUP(D223,Tableau3[],2,FALSE))</f>
        <v>X</v>
      </c>
      <c r="F223" s="99" t="s">
        <v>61</v>
      </c>
      <c r="G223" s="55" t="str">
        <f>IF(ISNA(VLOOKUP(F223,Tableau3[],2,FALSE)),"X",VLOOKUP(F223,Tableau3[],2,FALSE))</f>
        <v>M</v>
      </c>
      <c r="H223" s="108" t="s">
        <v>63</v>
      </c>
      <c r="I223" s="58" t="str">
        <f>IF(ISNA(VLOOKUP(H223,Tableau3[],2,FALSE)),"X",VLOOKUP(H223,Tableau3[],2,FALSE))</f>
        <v>X</v>
      </c>
      <c r="J223" s="26"/>
      <c r="K223" s="118" t="s">
        <v>23</v>
      </c>
      <c r="L223" s="58" t="str">
        <f>IF(ISNA(VLOOKUP(K223,Tableau3[],2,FALSE)),"X",VLOOKUP(K223,Tableau3[],2,FALSE))</f>
        <v>U</v>
      </c>
      <c r="M223" s="125" t="s">
        <v>26</v>
      </c>
      <c r="N223" s="134"/>
      <c r="O223" s="145"/>
      <c r="P223" s="156"/>
      <c r="Q223" s="166">
        <v>6</v>
      </c>
      <c r="R223" s="171" t="s">
        <v>98</v>
      </c>
      <c r="S223" s="17"/>
      <c r="T223" s="188" t="s">
        <v>25</v>
      </c>
      <c r="U223" s="203"/>
      <c r="V223" t="str">
        <f>CONCATENATE(C223,E223,G223,I223,L223,S223)</f>
        <v>XXMXU</v>
      </c>
      <c r="W223" t="str">
        <f t="shared" si="4"/>
        <v>MU</v>
      </c>
      <c r="X223" s="39" t="str">
        <f>IF(          ISNA(VLOOKUP(MID(W223,2,1),'Garanties par besoin'!$D$2:$F$18,2,FALSE)),
                           IF(ISNA(VLOOKUP(MID(W223,1,1),'Garanties par besoin'!$D$2:$F$18,2,FALSE)),
                            "",
                           VLOOKUP(MID(W223,1,1),'Garanties par besoin'!$D$2:$F$18,2,FALSE)),
                  VLOOKUP(MID(W223,2,1),'Garanties par besoin'!$D$2:$F$18,2,FALSE))</f>
        <v>Matériel</v>
      </c>
      <c r="Y223" s="42" t="str">
        <f>IF(          ISNA(VLOOKUP(MID(W223,2,1),'Garanties par besoin'!$D$2:$F$18,3,FALSE)),
                           IF(ISNA(VLOOKUP(MID(W223,1,1),'Garanties par besoin'!$D$2:$F$18,3,FALSE)),
                            "",
                           VLOOKUP(MID(W223,1,1),'Garanties par besoin'!$D$2:$F$18,3,FALSE)),
                  VLOOKUP(MID(W223,2,1),'Garanties par besoin'!$D$2:$F$18,3,FALSE))</f>
        <v>Travaux (propriétaire des murs)</v>
      </c>
      <c r="Z223" s="44" t="str">
        <f>IF(
                 ISNA(VLOOKUP($Y223,Tableau2[[Sous catégorie culture de la garantie]:[garantie 7]],1+Z$3,FALSE)),
                  "",
                 IF(VLOOKUP($Y223,Tableau2[[Sous catégorie culture de la garantie]:[garantie 7]],1+Z$3,FALSE)="","",
                      VLOOKUP($Y223,Tableau2[[Sous catégorie culture de la garantie]:[garantie 7]],1+Z$3,FALSE)))</f>
        <v>Financement possible sans garantie</v>
      </c>
      <c r="AA223" s="41" t="str">
        <f>IF(
                 ISNA(VLOOKUP($Y223,Tableau2[[Sous catégorie culture de la garantie]:[garantie 7]],1+AA$3,FALSE)),
                  "",
                 IF(VLOOKUP($Y223,Tableau2[[Sous catégorie culture de la garantie]:[garantie 7]],1+AA$3,FALSE)="","",
                      VLOOKUP($Y223,Tableau2[[Sous catégorie culture de la garantie]:[garantie 7]],1+AA$3,FALSE)))</f>
        <v>Caution Possible</v>
      </c>
      <c r="AB223" s="44" t="str">
        <f>IF(
                 ISNA(VLOOKUP($Y223,Tableau2[[Sous catégorie culture de la garantie]:[garantie 7]],1+AB$3,FALSE)),
                  "",
                 IF(VLOOKUP($Y223,Tableau2[[Sous catégorie culture de la garantie]:[garantie 7]],1+AB$3,FALSE)="","",
                      VLOOKUP($Y223,Tableau2[[Sous catégorie culture de la garantie]:[garantie 7]],1+AB$3,FALSE)))</f>
        <v>France Active</v>
      </c>
      <c r="AC223" s="41" t="str">
        <f>IF(
                 ISNA(VLOOKUP($Y223,Tableau2[[Sous catégorie culture de la garantie]:[garantie 7]],1+AC$3,FALSE)),
                  "",
                 IF(VLOOKUP($Y223,Tableau2[[Sous catégorie culture de la garantie]:[garantie 7]],1+AC$3,FALSE)="","",
                      VLOOKUP($Y223,Tableau2[[Sous catégorie culture de la garantie]:[garantie 7]],1+AC$3,FALSE)))</f>
        <v>BPI</v>
      </c>
      <c r="AD223" s="44" t="str">
        <f>IF(
                 ISNA(VLOOKUP($Y223,Tableau2[[Sous catégorie culture de la garantie]:[garantie 7]],1+AD$3,FALSE)),
                  "",
                 IF(VLOOKUP($Y223,Tableau2[[Sous catégorie culture de la garantie]:[garantie 7]],1+AD$3,FALSE)="","",
                      VLOOKUP($Y223,Tableau2[[Sous catégorie culture de la garantie]:[garantie 7]],1+AD$3,FALSE)))</f>
        <v>SIAGI</v>
      </c>
      <c r="AE223" s="41" t="str">
        <f>IF(
                 ISNA(VLOOKUP($Y223,Tableau2[[Sous catégorie culture de la garantie]:[garantie 7]],1+AE$3,FALSE)),
                  "",
                 IF(VLOOKUP($Y223,Tableau2[[Sous catégorie culture de la garantie]:[garantie 7]],1+AE$3,FALSE)="","",
                      VLOOKUP($Y223,Tableau2[[Sous catégorie culture de la garantie]:[garantie 7]],1+AE$3,FALSE)))</f>
        <v>Hypotèque (si travaux)</v>
      </c>
      <c r="AF223" s="41" t="str">
        <f>IF(
                 ISNA(VLOOKUP($Y223,Tableau2[[Sous catégorie culture de la garantie]:[garantie 7]],1+AF$3,FALSE)),
                  "",
                 IF(VLOOKUP($Y223,Tableau2[[Sous catégorie culture de la garantie]:[garantie 7]],1+AF$3,FALSE)="","",
                      VLOOKUP($Y223,Tableau2[[Sous catégorie culture de la garantie]:[garantie 7]],1+AF$3,FALSE)))</f>
        <v/>
      </c>
    </row>
    <row r="224" spans="1:32" ht="15" thickBot="1" x14ac:dyDescent="0.35">
      <c r="A224" s="34">
        <v>5</v>
      </c>
      <c r="B224" s="76" t="s">
        <v>52</v>
      </c>
      <c r="C224" s="52" t="str">
        <f>IF(ISNA(VLOOKUP(B224,Tableau3[],2,FALSE)),"X",VLOOKUP(B224,Tableau3[],2,FALSE))</f>
        <v>X</v>
      </c>
      <c r="D224" s="87" t="s">
        <v>101</v>
      </c>
      <c r="E224" s="64" t="str">
        <f>IF(ISNA(VLOOKUP(D224,Tableau3[],2,FALSE)),"X",VLOOKUP(D224,Tableau3[],2,FALSE))</f>
        <v>X</v>
      </c>
      <c r="F224" s="96" t="s">
        <v>61</v>
      </c>
      <c r="G224" s="55" t="str">
        <f>IF(ISNA(VLOOKUP(F224,Tableau3[],2,FALSE)),"X",VLOOKUP(F224,Tableau3[],2,FALSE))</f>
        <v>M</v>
      </c>
      <c r="H224" s="105" t="s">
        <v>63</v>
      </c>
      <c r="I224" s="53" t="str">
        <f>IF(ISNA(VLOOKUP(H224,Tableau3[],2,FALSE)),"X",VLOOKUP(H224,Tableau3[],2,FALSE))</f>
        <v>X</v>
      </c>
      <c r="J224" s="53"/>
      <c r="K224" s="114" t="s">
        <v>212</v>
      </c>
      <c r="L224" s="53" t="str">
        <f>IF(ISNA(VLOOKUP(K224,Tableau3[],2,FALSE)),"X",VLOOKUP(K224,Tableau3[],2,FALSE))</f>
        <v>L</v>
      </c>
      <c r="M224" s="123" t="s">
        <v>24</v>
      </c>
      <c r="N224" s="130"/>
      <c r="O224" s="141"/>
      <c r="P224" s="151"/>
      <c r="Q224" s="162">
        <v>6</v>
      </c>
      <c r="R224" s="171" t="s">
        <v>95</v>
      </c>
      <c r="S224" s="17"/>
      <c r="T224" s="188" t="s">
        <v>25</v>
      </c>
      <c r="U224" s="203"/>
      <c r="V224" t="str">
        <f>CONCATENATE(C224,E224,G224,I224,L224,S224)</f>
        <v>XXMXL</v>
      </c>
      <c r="W224" t="str">
        <f t="shared" si="4"/>
        <v>ML</v>
      </c>
      <c r="X224" s="39" t="str">
        <f>IF(          ISNA(VLOOKUP(MID(W224,2,1),'Garanties par besoin'!$D$2:$F$18,2,FALSE)),
                           IF(ISNA(VLOOKUP(MID(W224,1,1),'Garanties par besoin'!$D$2:$F$18,2,FALSE)),
                            "",
                           VLOOKUP(MID(W224,1,1),'Garanties par besoin'!$D$2:$F$18,2,FALSE)),
                  VLOOKUP(MID(W224,2,1),'Garanties par besoin'!$D$2:$F$18,2,FALSE))</f>
        <v>Matériel</v>
      </c>
      <c r="Y224" s="42" t="str">
        <f>IF(          ISNA(VLOOKUP(MID(W224,2,1),'Garanties par besoin'!$D$2:$F$18,3,FALSE)),
                           IF(ISNA(VLOOKUP(MID(W224,1,1),'Garanties par besoin'!$D$2:$F$18,3,FALSE)),
                            "",
                           VLOOKUP(MID(W224,1,1),'Garanties par besoin'!$D$2:$F$18,3,FALSE)),
                  VLOOKUP(MID(W224,2,1),'Garanties par besoin'!$D$2:$F$18,3,FALSE))</f>
        <v>Travaux (non propriétaire des murs)</v>
      </c>
      <c r="Z224" s="44" t="str">
        <f>IF(
                 ISNA(VLOOKUP($Y224,Tableau2[[Sous catégorie culture de la garantie]:[garantie 7]],1+Z$3,FALSE)),
                  "",
                 IF(VLOOKUP($Y224,Tableau2[[Sous catégorie culture de la garantie]:[garantie 7]],1+Z$3,FALSE)="","",
                      VLOOKUP($Y224,Tableau2[[Sous catégorie culture de la garantie]:[garantie 7]],1+Z$3,FALSE)))</f>
        <v>Financement possible sans garantie</v>
      </c>
      <c r="AA224" s="41" t="str">
        <f>IF(
                 ISNA(VLOOKUP($Y224,Tableau2[[Sous catégorie culture de la garantie]:[garantie 7]],1+AA$3,FALSE)),
                  "",
                 IF(VLOOKUP($Y224,Tableau2[[Sous catégorie culture de la garantie]:[garantie 7]],1+AA$3,FALSE)="","",
                      VLOOKUP($Y224,Tableau2[[Sous catégorie culture de la garantie]:[garantie 7]],1+AA$3,FALSE)))</f>
        <v>Caution Possible</v>
      </c>
      <c r="AB224" s="44" t="str">
        <f>IF(
                 ISNA(VLOOKUP($Y224,Tableau2[[Sous catégorie culture de la garantie]:[garantie 7]],1+AB$3,FALSE)),
                  "",
                 IF(VLOOKUP($Y224,Tableau2[[Sous catégorie culture de la garantie]:[garantie 7]],1+AB$3,FALSE)="","",
                      VLOOKUP($Y224,Tableau2[[Sous catégorie culture de la garantie]:[garantie 7]],1+AB$3,FALSE)))</f>
        <v>Nantissement de fonds de Commerce</v>
      </c>
      <c r="AC224" s="41" t="str">
        <f>IF(
                 ISNA(VLOOKUP($Y224,Tableau2[[Sous catégorie culture de la garantie]:[garantie 7]],1+AC$3,FALSE)),
                  "",
                 IF(VLOOKUP($Y224,Tableau2[[Sous catégorie culture de la garantie]:[garantie 7]],1+AC$3,FALSE)="","",
                      VLOOKUP($Y224,Tableau2[[Sous catégorie culture de la garantie]:[garantie 7]],1+AC$3,FALSE)))</f>
        <v>France Active</v>
      </c>
      <c r="AD224" s="44" t="str">
        <f>IF(
                 ISNA(VLOOKUP($Y224,Tableau2[[Sous catégorie culture de la garantie]:[garantie 7]],1+AD$3,FALSE)),
                  "",
                 IF(VLOOKUP($Y224,Tableau2[[Sous catégorie culture de la garantie]:[garantie 7]],1+AD$3,FALSE)="","",
                      VLOOKUP($Y224,Tableau2[[Sous catégorie culture de la garantie]:[garantie 7]],1+AD$3,FALSE)))</f>
        <v>BPI</v>
      </c>
      <c r="AE224" s="41" t="str">
        <f>IF(
                 ISNA(VLOOKUP($Y224,Tableau2[[Sous catégorie culture de la garantie]:[garantie 7]],1+AE$3,FALSE)),
                  "",
                 IF(VLOOKUP($Y224,Tableau2[[Sous catégorie culture de la garantie]:[garantie 7]],1+AE$3,FALSE)="","",
                      VLOOKUP($Y224,Tableau2[[Sous catégorie culture de la garantie]:[garantie 7]],1+AE$3,FALSE)))</f>
        <v>SIAGI</v>
      </c>
      <c r="AF224" s="41" t="str">
        <f>IF(
                 ISNA(VLOOKUP($Y224,Tableau2[[Sous catégorie culture de la garantie]:[garantie 7]],1+AF$3,FALSE)),
                  "",
                 IF(VLOOKUP($Y224,Tableau2[[Sous catégorie culture de la garantie]:[garantie 7]],1+AF$3,FALSE)="","",
                      VLOOKUP($Y224,Tableau2[[Sous catégorie culture de la garantie]:[garantie 7]],1+AF$3,FALSE)))</f>
        <v/>
      </c>
    </row>
    <row r="225" spans="1:32" ht="15" thickBot="1" x14ac:dyDescent="0.35">
      <c r="A225" s="34">
        <v>5</v>
      </c>
      <c r="B225" s="76" t="s">
        <v>52</v>
      </c>
      <c r="C225" s="52" t="str">
        <f>IF(ISNA(VLOOKUP(B225,Tableau3[],2,FALSE)),"X",VLOOKUP(B225,Tableau3[],2,FALSE))</f>
        <v>X</v>
      </c>
      <c r="D225" s="87" t="s">
        <v>101</v>
      </c>
      <c r="E225" s="64" t="str">
        <f>IF(ISNA(VLOOKUP(D225,Tableau3[],2,FALSE)),"X",VLOOKUP(D225,Tableau3[],2,FALSE))</f>
        <v>X</v>
      </c>
      <c r="F225" s="96" t="s">
        <v>61</v>
      </c>
      <c r="G225" s="55" t="str">
        <f>IF(ISNA(VLOOKUP(F225,Tableau3[],2,FALSE)),"X",VLOOKUP(F225,Tableau3[],2,FALSE))</f>
        <v>M</v>
      </c>
      <c r="H225" s="105" t="s">
        <v>63</v>
      </c>
      <c r="I225" s="53" t="str">
        <f>IF(ISNA(VLOOKUP(H225,Tableau3[],2,FALSE)),"X",VLOOKUP(H225,Tableau3[],2,FALSE))</f>
        <v>X</v>
      </c>
      <c r="J225" s="53"/>
      <c r="K225" s="114" t="s">
        <v>212</v>
      </c>
      <c r="L225" s="53" t="str">
        <f>IF(ISNA(VLOOKUP(K225,Tableau3[],2,FALSE)),"X",VLOOKUP(K225,Tableau3[],2,FALSE))</f>
        <v>L</v>
      </c>
      <c r="M225" s="123" t="s">
        <v>24</v>
      </c>
      <c r="N225" s="130"/>
      <c r="O225" s="141"/>
      <c r="P225" s="151"/>
      <c r="Q225" s="162">
        <v>6</v>
      </c>
      <c r="R225" s="171" t="s">
        <v>96</v>
      </c>
      <c r="S225" s="17"/>
      <c r="T225" s="188" t="s">
        <v>25</v>
      </c>
      <c r="U225" s="203"/>
      <c r="V225" t="str">
        <f>CONCATENATE(C225,E225,G225,I225,L225,S225)</f>
        <v>XXMXL</v>
      </c>
      <c r="W225" t="str">
        <f t="shared" si="4"/>
        <v>ML</v>
      </c>
      <c r="X225" s="39" t="str">
        <f>IF(          ISNA(VLOOKUP(MID(W225,2,1),'Garanties par besoin'!$D$2:$F$18,2,FALSE)),
                           IF(ISNA(VLOOKUP(MID(W225,1,1),'Garanties par besoin'!$D$2:$F$18,2,FALSE)),
                            "",
                           VLOOKUP(MID(W225,1,1),'Garanties par besoin'!$D$2:$F$18,2,FALSE)),
                  VLOOKUP(MID(W225,2,1),'Garanties par besoin'!$D$2:$F$18,2,FALSE))</f>
        <v>Matériel</v>
      </c>
      <c r="Y225" s="42" t="str">
        <f>IF(          ISNA(VLOOKUP(MID(W225,2,1),'Garanties par besoin'!$D$2:$F$18,3,FALSE)),
                           IF(ISNA(VLOOKUP(MID(W225,1,1),'Garanties par besoin'!$D$2:$F$18,3,FALSE)),
                            "",
                           VLOOKUP(MID(W225,1,1),'Garanties par besoin'!$D$2:$F$18,3,FALSE)),
                  VLOOKUP(MID(W225,2,1),'Garanties par besoin'!$D$2:$F$18,3,FALSE))</f>
        <v>Travaux (non propriétaire des murs)</v>
      </c>
      <c r="Z225" s="44" t="str">
        <f>IF(
                 ISNA(VLOOKUP($Y225,Tableau2[[Sous catégorie culture de la garantie]:[garantie 7]],1+Z$3,FALSE)),
                  "",
                 IF(VLOOKUP($Y225,Tableau2[[Sous catégorie culture de la garantie]:[garantie 7]],1+Z$3,FALSE)="","",
                      VLOOKUP($Y225,Tableau2[[Sous catégorie culture de la garantie]:[garantie 7]],1+Z$3,FALSE)))</f>
        <v>Financement possible sans garantie</v>
      </c>
      <c r="AA225" s="41" t="str">
        <f>IF(
                 ISNA(VLOOKUP($Y225,Tableau2[[Sous catégorie culture de la garantie]:[garantie 7]],1+AA$3,FALSE)),
                  "",
                 IF(VLOOKUP($Y225,Tableau2[[Sous catégorie culture de la garantie]:[garantie 7]],1+AA$3,FALSE)="","",
                      VLOOKUP($Y225,Tableau2[[Sous catégorie culture de la garantie]:[garantie 7]],1+AA$3,FALSE)))</f>
        <v>Caution Possible</v>
      </c>
      <c r="AB225" s="44" t="str">
        <f>IF(
                 ISNA(VLOOKUP($Y225,Tableau2[[Sous catégorie culture de la garantie]:[garantie 7]],1+AB$3,FALSE)),
                  "",
                 IF(VLOOKUP($Y225,Tableau2[[Sous catégorie culture de la garantie]:[garantie 7]],1+AB$3,FALSE)="","",
                      VLOOKUP($Y225,Tableau2[[Sous catégorie culture de la garantie]:[garantie 7]],1+AB$3,FALSE)))</f>
        <v>Nantissement de fonds de Commerce</v>
      </c>
      <c r="AC225" s="41" t="str">
        <f>IF(
                 ISNA(VLOOKUP($Y225,Tableau2[[Sous catégorie culture de la garantie]:[garantie 7]],1+AC$3,FALSE)),
                  "",
                 IF(VLOOKUP($Y225,Tableau2[[Sous catégorie culture de la garantie]:[garantie 7]],1+AC$3,FALSE)="","",
                      VLOOKUP($Y225,Tableau2[[Sous catégorie culture de la garantie]:[garantie 7]],1+AC$3,FALSE)))</f>
        <v>France Active</v>
      </c>
      <c r="AD225" s="44" t="str">
        <f>IF(
                 ISNA(VLOOKUP($Y225,Tableau2[[Sous catégorie culture de la garantie]:[garantie 7]],1+AD$3,FALSE)),
                  "",
                 IF(VLOOKUP($Y225,Tableau2[[Sous catégorie culture de la garantie]:[garantie 7]],1+AD$3,FALSE)="","",
                      VLOOKUP($Y225,Tableau2[[Sous catégorie culture de la garantie]:[garantie 7]],1+AD$3,FALSE)))</f>
        <v>BPI</v>
      </c>
      <c r="AE225" s="41" t="str">
        <f>IF(
                 ISNA(VLOOKUP($Y225,Tableau2[[Sous catégorie culture de la garantie]:[garantie 7]],1+AE$3,FALSE)),
                  "",
                 IF(VLOOKUP($Y225,Tableau2[[Sous catégorie culture de la garantie]:[garantie 7]],1+AE$3,FALSE)="","",
                      VLOOKUP($Y225,Tableau2[[Sous catégorie culture de la garantie]:[garantie 7]],1+AE$3,FALSE)))</f>
        <v>SIAGI</v>
      </c>
      <c r="AF225" s="41" t="str">
        <f>IF(
                 ISNA(VLOOKUP($Y225,Tableau2[[Sous catégorie culture de la garantie]:[garantie 7]],1+AF$3,FALSE)),
                  "",
                 IF(VLOOKUP($Y225,Tableau2[[Sous catégorie culture de la garantie]:[garantie 7]],1+AF$3,FALSE)="","",
                      VLOOKUP($Y225,Tableau2[[Sous catégorie culture de la garantie]:[garantie 7]],1+AF$3,FALSE)))</f>
        <v/>
      </c>
    </row>
    <row r="226" spans="1:32" ht="15" thickBot="1" x14ac:dyDescent="0.35">
      <c r="A226" s="34">
        <v>5</v>
      </c>
      <c r="B226" s="76" t="s">
        <v>52</v>
      </c>
      <c r="C226" s="52" t="str">
        <f>IF(ISNA(VLOOKUP(B226,Tableau3[],2,FALSE)),"X",VLOOKUP(B226,Tableau3[],2,FALSE))</f>
        <v>X</v>
      </c>
      <c r="D226" s="87" t="s">
        <v>101</v>
      </c>
      <c r="E226" s="64" t="str">
        <f>IF(ISNA(VLOOKUP(D226,Tableau3[],2,FALSE)),"X",VLOOKUP(D226,Tableau3[],2,FALSE))</f>
        <v>X</v>
      </c>
      <c r="F226" s="96" t="s">
        <v>61</v>
      </c>
      <c r="G226" s="55" t="str">
        <f>IF(ISNA(VLOOKUP(F226,Tableau3[],2,FALSE)),"X",VLOOKUP(F226,Tableau3[],2,FALSE))</f>
        <v>M</v>
      </c>
      <c r="H226" s="105" t="s">
        <v>63</v>
      </c>
      <c r="I226" s="53" t="str">
        <f>IF(ISNA(VLOOKUP(H226,Tableau3[],2,FALSE)),"X",VLOOKUP(H226,Tableau3[],2,FALSE))</f>
        <v>X</v>
      </c>
      <c r="J226" s="53"/>
      <c r="K226" s="114" t="s">
        <v>212</v>
      </c>
      <c r="L226" s="53" t="str">
        <f>IF(ISNA(VLOOKUP(K226,Tableau3[],2,FALSE)),"X",VLOOKUP(K226,Tableau3[],2,FALSE))</f>
        <v>L</v>
      </c>
      <c r="M226" s="123" t="s">
        <v>24</v>
      </c>
      <c r="N226" s="130"/>
      <c r="O226" s="141"/>
      <c r="P226" s="151"/>
      <c r="Q226" s="162">
        <v>6</v>
      </c>
      <c r="R226" s="174" t="s">
        <v>88</v>
      </c>
      <c r="S226" s="23"/>
      <c r="T226" s="188" t="s">
        <v>25</v>
      </c>
      <c r="U226" s="203"/>
      <c r="V226" t="str">
        <f>CONCATENATE(C226,E226,G226,I226,L226,S226)</f>
        <v>XXMXL</v>
      </c>
      <c r="W226" t="str">
        <f t="shared" si="4"/>
        <v>ML</v>
      </c>
      <c r="X226" s="39" t="str">
        <f>IF(          ISNA(VLOOKUP(MID(W226,2,1),'Garanties par besoin'!$D$2:$F$18,2,FALSE)),
                           IF(ISNA(VLOOKUP(MID(W226,1,1),'Garanties par besoin'!$D$2:$F$18,2,FALSE)),
                            "",
                           VLOOKUP(MID(W226,1,1),'Garanties par besoin'!$D$2:$F$18,2,FALSE)),
                  VLOOKUP(MID(W226,2,1),'Garanties par besoin'!$D$2:$F$18,2,FALSE))</f>
        <v>Matériel</v>
      </c>
      <c r="Y226" s="42" t="str">
        <f>IF(          ISNA(VLOOKUP(MID(W226,2,1),'Garanties par besoin'!$D$2:$F$18,3,FALSE)),
                           IF(ISNA(VLOOKUP(MID(W226,1,1),'Garanties par besoin'!$D$2:$F$18,3,FALSE)),
                            "",
                           VLOOKUP(MID(W226,1,1),'Garanties par besoin'!$D$2:$F$18,3,FALSE)),
                  VLOOKUP(MID(W226,2,1),'Garanties par besoin'!$D$2:$F$18,3,FALSE))</f>
        <v>Travaux (non propriétaire des murs)</v>
      </c>
      <c r="Z226" s="44" t="str">
        <f>IF(
                 ISNA(VLOOKUP($Y226,Tableau2[[Sous catégorie culture de la garantie]:[garantie 7]],1+Z$3,FALSE)),
                  "",
                 IF(VLOOKUP($Y226,Tableau2[[Sous catégorie culture de la garantie]:[garantie 7]],1+Z$3,FALSE)="","",
                      VLOOKUP($Y226,Tableau2[[Sous catégorie culture de la garantie]:[garantie 7]],1+Z$3,FALSE)))</f>
        <v>Financement possible sans garantie</v>
      </c>
      <c r="AA226" s="41" t="str">
        <f>IF(
                 ISNA(VLOOKUP($Y226,Tableau2[[Sous catégorie culture de la garantie]:[garantie 7]],1+AA$3,FALSE)),
                  "",
                 IF(VLOOKUP($Y226,Tableau2[[Sous catégorie culture de la garantie]:[garantie 7]],1+AA$3,FALSE)="","",
                      VLOOKUP($Y226,Tableau2[[Sous catégorie culture de la garantie]:[garantie 7]],1+AA$3,FALSE)))</f>
        <v>Caution Possible</v>
      </c>
      <c r="AB226" s="44" t="str">
        <f>IF(
                 ISNA(VLOOKUP($Y226,Tableau2[[Sous catégorie culture de la garantie]:[garantie 7]],1+AB$3,FALSE)),
                  "",
                 IF(VLOOKUP($Y226,Tableau2[[Sous catégorie culture de la garantie]:[garantie 7]],1+AB$3,FALSE)="","",
                      VLOOKUP($Y226,Tableau2[[Sous catégorie culture de la garantie]:[garantie 7]],1+AB$3,FALSE)))</f>
        <v>Nantissement de fonds de Commerce</v>
      </c>
      <c r="AC226" s="41" t="str">
        <f>IF(
                 ISNA(VLOOKUP($Y226,Tableau2[[Sous catégorie culture de la garantie]:[garantie 7]],1+AC$3,FALSE)),
                  "",
                 IF(VLOOKUP($Y226,Tableau2[[Sous catégorie culture de la garantie]:[garantie 7]],1+AC$3,FALSE)="","",
                      VLOOKUP($Y226,Tableau2[[Sous catégorie culture de la garantie]:[garantie 7]],1+AC$3,FALSE)))</f>
        <v>France Active</v>
      </c>
      <c r="AD226" s="44" t="str">
        <f>IF(
                 ISNA(VLOOKUP($Y226,Tableau2[[Sous catégorie culture de la garantie]:[garantie 7]],1+AD$3,FALSE)),
                  "",
                 IF(VLOOKUP($Y226,Tableau2[[Sous catégorie culture de la garantie]:[garantie 7]],1+AD$3,FALSE)="","",
                      VLOOKUP($Y226,Tableau2[[Sous catégorie culture de la garantie]:[garantie 7]],1+AD$3,FALSE)))</f>
        <v>BPI</v>
      </c>
      <c r="AE226" s="41" t="str">
        <f>IF(
                 ISNA(VLOOKUP($Y226,Tableau2[[Sous catégorie culture de la garantie]:[garantie 7]],1+AE$3,FALSE)),
                  "",
                 IF(VLOOKUP($Y226,Tableau2[[Sous catégorie culture de la garantie]:[garantie 7]],1+AE$3,FALSE)="","",
                      VLOOKUP($Y226,Tableau2[[Sous catégorie culture de la garantie]:[garantie 7]],1+AE$3,FALSE)))</f>
        <v>SIAGI</v>
      </c>
      <c r="AF226" s="41" t="str">
        <f>IF(
                 ISNA(VLOOKUP($Y226,Tableau2[[Sous catégorie culture de la garantie]:[garantie 7]],1+AF$3,FALSE)),
                  "",
                 IF(VLOOKUP($Y226,Tableau2[[Sous catégorie culture de la garantie]:[garantie 7]],1+AF$3,FALSE)="","",
                      VLOOKUP($Y226,Tableau2[[Sous catégorie culture de la garantie]:[garantie 7]],1+AF$3,FALSE)))</f>
        <v/>
      </c>
    </row>
    <row r="227" spans="1:32" ht="15" thickBot="1" x14ac:dyDescent="0.35">
      <c r="A227" s="34">
        <v>5</v>
      </c>
      <c r="B227" s="76" t="s">
        <v>52</v>
      </c>
      <c r="C227" s="52" t="str">
        <f>IF(ISNA(VLOOKUP(B227,Tableau3[],2,FALSE)),"X",VLOOKUP(B227,Tableau3[],2,FALSE))</f>
        <v>X</v>
      </c>
      <c r="D227" s="87" t="s">
        <v>101</v>
      </c>
      <c r="E227" s="64" t="str">
        <f>IF(ISNA(VLOOKUP(D227,Tableau3[],2,FALSE)),"X",VLOOKUP(D227,Tableau3[],2,FALSE))</f>
        <v>X</v>
      </c>
      <c r="F227" s="96" t="s">
        <v>61</v>
      </c>
      <c r="G227" s="55" t="str">
        <f>IF(ISNA(VLOOKUP(F227,Tableau3[],2,FALSE)),"X",VLOOKUP(F227,Tableau3[],2,FALSE))</f>
        <v>M</v>
      </c>
      <c r="H227" s="105" t="s">
        <v>63</v>
      </c>
      <c r="I227" s="53" t="str">
        <f>IF(ISNA(VLOOKUP(H227,Tableau3[],2,FALSE)),"X",VLOOKUP(H227,Tableau3[],2,FALSE))</f>
        <v>X</v>
      </c>
      <c r="J227" s="53"/>
      <c r="K227" s="114" t="s">
        <v>212</v>
      </c>
      <c r="L227" s="53" t="str">
        <f>IF(ISNA(VLOOKUP(K227,Tableau3[],2,FALSE)),"X",VLOOKUP(K227,Tableau3[],2,FALSE))</f>
        <v>L</v>
      </c>
      <c r="M227" s="123" t="s">
        <v>24</v>
      </c>
      <c r="N227" s="130"/>
      <c r="O227" s="141"/>
      <c r="P227" s="151"/>
      <c r="Q227" s="162">
        <v>6</v>
      </c>
      <c r="R227" s="174" t="s">
        <v>89</v>
      </c>
      <c r="S227" s="23"/>
      <c r="T227" s="188" t="s">
        <v>25</v>
      </c>
      <c r="U227" s="203"/>
      <c r="V227" t="str">
        <f>CONCATENATE(C227,E227,G227,I227,L227,S227)</f>
        <v>XXMXL</v>
      </c>
      <c r="W227" t="str">
        <f t="shared" si="4"/>
        <v>ML</v>
      </c>
      <c r="X227" s="39" t="str">
        <f>IF(          ISNA(VLOOKUP(MID(W227,2,1),'Garanties par besoin'!$D$2:$F$18,2,FALSE)),
                           IF(ISNA(VLOOKUP(MID(W227,1,1),'Garanties par besoin'!$D$2:$F$18,2,FALSE)),
                            "",
                           VLOOKUP(MID(W227,1,1),'Garanties par besoin'!$D$2:$F$18,2,FALSE)),
                  VLOOKUP(MID(W227,2,1),'Garanties par besoin'!$D$2:$F$18,2,FALSE))</f>
        <v>Matériel</v>
      </c>
      <c r="Y227" s="42" t="str">
        <f>IF(          ISNA(VLOOKUP(MID(W227,2,1),'Garanties par besoin'!$D$2:$F$18,3,FALSE)),
                           IF(ISNA(VLOOKUP(MID(W227,1,1),'Garanties par besoin'!$D$2:$F$18,3,FALSE)),
                            "",
                           VLOOKUP(MID(W227,1,1),'Garanties par besoin'!$D$2:$F$18,3,FALSE)),
                  VLOOKUP(MID(W227,2,1),'Garanties par besoin'!$D$2:$F$18,3,FALSE))</f>
        <v>Travaux (non propriétaire des murs)</v>
      </c>
      <c r="Z227" s="44" t="str">
        <f>IF(
                 ISNA(VLOOKUP($Y227,Tableau2[[Sous catégorie culture de la garantie]:[garantie 7]],1+Z$3,FALSE)),
                  "",
                 IF(VLOOKUP($Y227,Tableau2[[Sous catégorie culture de la garantie]:[garantie 7]],1+Z$3,FALSE)="","",
                      VLOOKUP($Y227,Tableau2[[Sous catégorie culture de la garantie]:[garantie 7]],1+Z$3,FALSE)))</f>
        <v>Financement possible sans garantie</v>
      </c>
      <c r="AA227" s="41" t="str">
        <f>IF(
                 ISNA(VLOOKUP($Y227,Tableau2[[Sous catégorie culture de la garantie]:[garantie 7]],1+AA$3,FALSE)),
                  "",
                 IF(VLOOKUP($Y227,Tableau2[[Sous catégorie culture de la garantie]:[garantie 7]],1+AA$3,FALSE)="","",
                      VLOOKUP($Y227,Tableau2[[Sous catégorie culture de la garantie]:[garantie 7]],1+AA$3,FALSE)))</f>
        <v>Caution Possible</v>
      </c>
      <c r="AB227" s="44" t="str">
        <f>IF(
                 ISNA(VLOOKUP($Y227,Tableau2[[Sous catégorie culture de la garantie]:[garantie 7]],1+AB$3,FALSE)),
                  "",
                 IF(VLOOKUP($Y227,Tableau2[[Sous catégorie culture de la garantie]:[garantie 7]],1+AB$3,FALSE)="","",
                      VLOOKUP($Y227,Tableau2[[Sous catégorie culture de la garantie]:[garantie 7]],1+AB$3,FALSE)))</f>
        <v>Nantissement de fonds de Commerce</v>
      </c>
      <c r="AC227" s="41" t="str">
        <f>IF(
                 ISNA(VLOOKUP($Y227,Tableau2[[Sous catégorie culture de la garantie]:[garantie 7]],1+AC$3,FALSE)),
                  "",
                 IF(VLOOKUP($Y227,Tableau2[[Sous catégorie culture de la garantie]:[garantie 7]],1+AC$3,FALSE)="","",
                      VLOOKUP($Y227,Tableau2[[Sous catégorie culture de la garantie]:[garantie 7]],1+AC$3,FALSE)))</f>
        <v>France Active</v>
      </c>
      <c r="AD227" s="44" t="str">
        <f>IF(
                 ISNA(VLOOKUP($Y227,Tableau2[[Sous catégorie culture de la garantie]:[garantie 7]],1+AD$3,FALSE)),
                  "",
                 IF(VLOOKUP($Y227,Tableau2[[Sous catégorie culture de la garantie]:[garantie 7]],1+AD$3,FALSE)="","",
                      VLOOKUP($Y227,Tableau2[[Sous catégorie culture de la garantie]:[garantie 7]],1+AD$3,FALSE)))</f>
        <v>BPI</v>
      </c>
      <c r="AE227" s="41" t="str">
        <f>IF(
                 ISNA(VLOOKUP($Y227,Tableau2[[Sous catégorie culture de la garantie]:[garantie 7]],1+AE$3,FALSE)),
                  "",
                 IF(VLOOKUP($Y227,Tableau2[[Sous catégorie culture de la garantie]:[garantie 7]],1+AE$3,FALSE)="","",
                      VLOOKUP($Y227,Tableau2[[Sous catégorie culture de la garantie]:[garantie 7]],1+AE$3,FALSE)))</f>
        <v>SIAGI</v>
      </c>
      <c r="AF227" s="41" t="str">
        <f>IF(
                 ISNA(VLOOKUP($Y227,Tableau2[[Sous catégorie culture de la garantie]:[garantie 7]],1+AF$3,FALSE)),
                  "",
                 IF(VLOOKUP($Y227,Tableau2[[Sous catégorie culture de la garantie]:[garantie 7]],1+AF$3,FALSE)="","",
                      VLOOKUP($Y227,Tableau2[[Sous catégorie culture de la garantie]:[garantie 7]],1+AF$3,FALSE)))</f>
        <v/>
      </c>
    </row>
    <row r="228" spans="1:32" ht="15" thickBot="1" x14ac:dyDescent="0.35">
      <c r="A228" s="34">
        <v>5</v>
      </c>
      <c r="B228" s="76" t="s">
        <v>52</v>
      </c>
      <c r="C228" s="52" t="str">
        <f>IF(ISNA(VLOOKUP(B228,Tableau3[],2,FALSE)),"X",VLOOKUP(B228,Tableau3[],2,FALSE))</f>
        <v>X</v>
      </c>
      <c r="D228" s="87" t="s">
        <v>101</v>
      </c>
      <c r="E228" s="64" t="str">
        <f>IF(ISNA(VLOOKUP(D228,Tableau3[],2,FALSE)),"X",VLOOKUP(D228,Tableau3[],2,FALSE))</f>
        <v>X</v>
      </c>
      <c r="F228" s="96" t="s">
        <v>61</v>
      </c>
      <c r="G228" s="55" t="str">
        <f>IF(ISNA(VLOOKUP(F228,Tableau3[],2,FALSE)),"X",VLOOKUP(F228,Tableau3[],2,FALSE))</f>
        <v>M</v>
      </c>
      <c r="H228" s="105" t="s">
        <v>63</v>
      </c>
      <c r="I228" s="53" t="str">
        <f>IF(ISNA(VLOOKUP(H228,Tableau3[],2,FALSE)),"X",VLOOKUP(H228,Tableau3[],2,FALSE))</f>
        <v>X</v>
      </c>
      <c r="J228" s="53"/>
      <c r="K228" s="114" t="s">
        <v>212</v>
      </c>
      <c r="L228" s="53" t="str">
        <f>IF(ISNA(VLOOKUP(K228,Tableau3[],2,FALSE)),"X",VLOOKUP(K228,Tableau3[],2,FALSE))</f>
        <v>L</v>
      </c>
      <c r="M228" s="123" t="s">
        <v>24</v>
      </c>
      <c r="N228" s="130"/>
      <c r="O228" s="141"/>
      <c r="P228" s="151"/>
      <c r="Q228" s="162">
        <v>6</v>
      </c>
      <c r="R228" s="171" t="s">
        <v>97</v>
      </c>
      <c r="S228" s="17"/>
      <c r="T228" s="188" t="s">
        <v>25</v>
      </c>
      <c r="U228" s="203"/>
      <c r="V228" t="str">
        <f>CONCATENATE(C228,E228,G228,I228,L228,S228)</f>
        <v>XXMXL</v>
      </c>
      <c r="W228" t="str">
        <f t="shared" si="4"/>
        <v>ML</v>
      </c>
      <c r="X228" s="39" t="str">
        <f>IF(          ISNA(VLOOKUP(MID(W228,2,1),'Garanties par besoin'!$D$2:$F$18,2,FALSE)),
                           IF(ISNA(VLOOKUP(MID(W228,1,1),'Garanties par besoin'!$D$2:$F$18,2,FALSE)),
                            "",
                           VLOOKUP(MID(W228,1,1),'Garanties par besoin'!$D$2:$F$18,2,FALSE)),
                  VLOOKUP(MID(W228,2,1),'Garanties par besoin'!$D$2:$F$18,2,FALSE))</f>
        <v>Matériel</v>
      </c>
      <c r="Y228" s="42" t="str">
        <f>IF(          ISNA(VLOOKUP(MID(W228,2,1),'Garanties par besoin'!$D$2:$F$18,3,FALSE)),
                           IF(ISNA(VLOOKUP(MID(W228,1,1),'Garanties par besoin'!$D$2:$F$18,3,FALSE)),
                            "",
                           VLOOKUP(MID(W228,1,1),'Garanties par besoin'!$D$2:$F$18,3,FALSE)),
                  VLOOKUP(MID(W228,2,1),'Garanties par besoin'!$D$2:$F$18,3,FALSE))</f>
        <v>Travaux (non propriétaire des murs)</v>
      </c>
      <c r="Z228" s="44" t="str">
        <f>IF(
                 ISNA(VLOOKUP($Y228,Tableau2[[Sous catégorie culture de la garantie]:[garantie 7]],1+Z$3,FALSE)),
                  "",
                 IF(VLOOKUP($Y228,Tableau2[[Sous catégorie culture de la garantie]:[garantie 7]],1+Z$3,FALSE)="","",
                      VLOOKUP($Y228,Tableau2[[Sous catégorie culture de la garantie]:[garantie 7]],1+Z$3,FALSE)))</f>
        <v>Financement possible sans garantie</v>
      </c>
      <c r="AA228" s="41" t="str">
        <f>IF(
                 ISNA(VLOOKUP($Y228,Tableau2[[Sous catégorie culture de la garantie]:[garantie 7]],1+AA$3,FALSE)),
                  "",
                 IF(VLOOKUP($Y228,Tableau2[[Sous catégorie culture de la garantie]:[garantie 7]],1+AA$3,FALSE)="","",
                      VLOOKUP($Y228,Tableau2[[Sous catégorie culture de la garantie]:[garantie 7]],1+AA$3,FALSE)))</f>
        <v>Caution Possible</v>
      </c>
      <c r="AB228" s="44" t="str">
        <f>IF(
                 ISNA(VLOOKUP($Y228,Tableau2[[Sous catégorie culture de la garantie]:[garantie 7]],1+AB$3,FALSE)),
                  "",
                 IF(VLOOKUP($Y228,Tableau2[[Sous catégorie culture de la garantie]:[garantie 7]],1+AB$3,FALSE)="","",
                      VLOOKUP($Y228,Tableau2[[Sous catégorie culture de la garantie]:[garantie 7]],1+AB$3,FALSE)))</f>
        <v>Nantissement de fonds de Commerce</v>
      </c>
      <c r="AC228" s="41" t="str">
        <f>IF(
                 ISNA(VLOOKUP($Y228,Tableau2[[Sous catégorie culture de la garantie]:[garantie 7]],1+AC$3,FALSE)),
                  "",
                 IF(VLOOKUP($Y228,Tableau2[[Sous catégorie culture de la garantie]:[garantie 7]],1+AC$3,FALSE)="","",
                      VLOOKUP($Y228,Tableau2[[Sous catégorie culture de la garantie]:[garantie 7]],1+AC$3,FALSE)))</f>
        <v>France Active</v>
      </c>
      <c r="AD228" s="44" t="str">
        <f>IF(
                 ISNA(VLOOKUP($Y228,Tableau2[[Sous catégorie culture de la garantie]:[garantie 7]],1+AD$3,FALSE)),
                  "",
                 IF(VLOOKUP($Y228,Tableau2[[Sous catégorie culture de la garantie]:[garantie 7]],1+AD$3,FALSE)="","",
                      VLOOKUP($Y228,Tableau2[[Sous catégorie culture de la garantie]:[garantie 7]],1+AD$3,FALSE)))</f>
        <v>BPI</v>
      </c>
      <c r="AE228" s="41" t="str">
        <f>IF(
                 ISNA(VLOOKUP($Y228,Tableau2[[Sous catégorie culture de la garantie]:[garantie 7]],1+AE$3,FALSE)),
                  "",
                 IF(VLOOKUP($Y228,Tableau2[[Sous catégorie culture de la garantie]:[garantie 7]],1+AE$3,FALSE)="","",
                      VLOOKUP($Y228,Tableau2[[Sous catégorie culture de la garantie]:[garantie 7]],1+AE$3,FALSE)))</f>
        <v>SIAGI</v>
      </c>
      <c r="AF228" s="41" t="str">
        <f>IF(
                 ISNA(VLOOKUP($Y228,Tableau2[[Sous catégorie culture de la garantie]:[garantie 7]],1+AF$3,FALSE)),
                  "",
                 IF(VLOOKUP($Y228,Tableau2[[Sous catégorie culture de la garantie]:[garantie 7]],1+AF$3,FALSE)="","",
                      VLOOKUP($Y228,Tableau2[[Sous catégorie culture de la garantie]:[garantie 7]],1+AF$3,FALSE)))</f>
        <v/>
      </c>
    </row>
    <row r="229" spans="1:32" ht="15" thickBot="1" x14ac:dyDescent="0.35">
      <c r="A229" s="34">
        <v>5</v>
      </c>
      <c r="B229" s="76" t="s">
        <v>52</v>
      </c>
      <c r="C229" s="52" t="str">
        <f>IF(ISNA(VLOOKUP(B229,Tableau3[],2,FALSE)),"X",VLOOKUP(B229,Tableau3[],2,FALSE))</f>
        <v>X</v>
      </c>
      <c r="D229" s="87" t="s">
        <v>101</v>
      </c>
      <c r="E229" s="64" t="str">
        <f>IF(ISNA(VLOOKUP(D229,Tableau3[],2,FALSE)),"X",VLOOKUP(D229,Tableau3[],2,FALSE))</f>
        <v>X</v>
      </c>
      <c r="F229" s="96" t="s">
        <v>61</v>
      </c>
      <c r="G229" s="55" t="str">
        <f>IF(ISNA(VLOOKUP(F229,Tableau3[],2,FALSE)),"X",VLOOKUP(F229,Tableau3[],2,FALSE))</f>
        <v>M</v>
      </c>
      <c r="H229" s="105" t="s">
        <v>63</v>
      </c>
      <c r="I229" s="53" t="str">
        <f>IF(ISNA(VLOOKUP(H229,Tableau3[],2,FALSE)),"X",VLOOKUP(H229,Tableau3[],2,FALSE))</f>
        <v>X</v>
      </c>
      <c r="J229" s="53"/>
      <c r="K229" s="114" t="s">
        <v>212</v>
      </c>
      <c r="L229" s="53" t="str">
        <f>IF(ISNA(VLOOKUP(K229,Tableau3[],2,FALSE)),"X",VLOOKUP(K229,Tableau3[],2,FALSE))</f>
        <v>L</v>
      </c>
      <c r="M229" s="123" t="s">
        <v>24</v>
      </c>
      <c r="N229" s="130"/>
      <c r="O229" s="141"/>
      <c r="P229" s="151"/>
      <c r="Q229" s="162">
        <v>6</v>
      </c>
      <c r="R229" s="171" t="s">
        <v>98</v>
      </c>
      <c r="S229" s="17"/>
      <c r="T229" s="188" t="s">
        <v>25</v>
      </c>
      <c r="U229" s="203"/>
      <c r="V229" t="str">
        <f>CONCATENATE(C229,E229,G229,I229,L229,S229)</f>
        <v>XXMXL</v>
      </c>
      <c r="W229" t="str">
        <f t="shared" si="4"/>
        <v>ML</v>
      </c>
      <c r="X229" s="39" t="str">
        <f>IF(          ISNA(VLOOKUP(MID(W229,2,1),'Garanties par besoin'!$D$2:$F$18,2,FALSE)),
                           IF(ISNA(VLOOKUP(MID(W229,1,1),'Garanties par besoin'!$D$2:$F$18,2,FALSE)),
                            "",
                           VLOOKUP(MID(W229,1,1),'Garanties par besoin'!$D$2:$F$18,2,FALSE)),
                  VLOOKUP(MID(W229,2,1),'Garanties par besoin'!$D$2:$F$18,2,FALSE))</f>
        <v>Matériel</v>
      </c>
      <c r="Y229" s="42" t="str">
        <f>IF(          ISNA(VLOOKUP(MID(W229,2,1),'Garanties par besoin'!$D$2:$F$18,3,FALSE)),
                           IF(ISNA(VLOOKUP(MID(W229,1,1),'Garanties par besoin'!$D$2:$F$18,3,FALSE)),
                            "",
                           VLOOKUP(MID(W229,1,1),'Garanties par besoin'!$D$2:$F$18,3,FALSE)),
                  VLOOKUP(MID(W229,2,1),'Garanties par besoin'!$D$2:$F$18,3,FALSE))</f>
        <v>Travaux (non propriétaire des murs)</v>
      </c>
      <c r="Z229" s="44" t="str">
        <f>IF(
                 ISNA(VLOOKUP($Y229,Tableau2[[Sous catégorie culture de la garantie]:[garantie 7]],1+Z$3,FALSE)),
                  "",
                 IF(VLOOKUP($Y229,Tableau2[[Sous catégorie culture de la garantie]:[garantie 7]],1+Z$3,FALSE)="","",
                      VLOOKUP($Y229,Tableau2[[Sous catégorie culture de la garantie]:[garantie 7]],1+Z$3,FALSE)))</f>
        <v>Financement possible sans garantie</v>
      </c>
      <c r="AA229" s="41" t="str">
        <f>IF(
                 ISNA(VLOOKUP($Y229,Tableau2[[Sous catégorie culture de la garantie]:[garantie 7]],1+AA$3,FALSE)),
                  "",
                 IF(VLOOKUP($Y229,Tableau2[[Sous catégorie culture de la garantie]:[garantie 7]],1+AA$3,FALSE)="","",
                      VLOOKUP($Y229,Tableau2[[Sous catégorie culture de la garantie]:[garantie 7]],1+AA$3,FALSE)))</f>
        <v>Caution Possible</v>
      </c>
      <c r="AB229" s="44" t="str">
        <f>IF(
                 ISNA(VLOOKUP($Y229,Tableau2[[Sous catégorie culture de la garantie]:[garantie 7]],1+AB$3,FALSE)),
                  "",
                 IF(VLOOKUP($Y229,Tableau2[[Sous catégorie culture de la garantie]:[garantie 7]],1+AB$3,FALSE)="","",
                      VLOOKUP($Y229,Tableau2[[Sous catégorie culture de la garantie]:[garantie 7]],1+AB$3,FALSE)))</f>
        <v>Nantissement de fonds de Commerce</v>
      </c>
      <c r="AC229" s="41" t="str">
        <f>IF(
                 ISNA(VLOOKUP($Y229,Tableau2[[Sous catégorie culture de la garantie]:[garantie 7]],1+AC$3,FALSE)),
                  "",
                 IF(VLOOKUP($Y229,Tableau2[[Sous catégorie culture de la garantie]:[garantie 7]],1+AC$3,FALSE)="","",
                      VLOOKUP($Y229,Tableau2[[Sous catégorie culture de la garantie]:[garantie 7]],1+AC$3,FALSE)))</f>
        <v>France Active</v>
      </c>
      <c r="AD229" s="44" t="str">
        <f>IF(
                 ISNA(VLOOKUP($Y229,Tableau2[[Sous catégorie culture de la garantie]:[garantie 7]],1+AD$3,FALSE)),
                  "",
                 IF(VLOOKUP($Y229,Tableau2[[Sous catégorie culture de la garantie]:[garantie 7]],1+AD$3,FALSE)="","",
                      VLOOKUP($Y229,Tableau2[[Sous catégorie culture de la garantie]:[garantie 7]],1+AD$3,FALSE)))</f>
        <v>BPI</v>
      </c>
      <c r="AE229" s="41" t="str">
        <f>IF(
                 ISNA(VLOOKUP($Y229,Tableau2[[Sous catégorie culture de la garantie]:[garantie 7]],1+AE$3,FALSE)),
                  "",
                 IF(VLOOKUP($Y229,Tableau2[[Sous catégorie culture de la garantie]:[garantie 7]],1+AE$3,FALSE)="","",
                      VLOOKUP($Y229,Tableau2[[Sous catégorie culture de la garantie]:[garantie 7]],1+AE$3,FALSE)))</f>
        <v>SIAGI</v>
      </c>
      <c r="AF229" s="41" t="str">
        <f>IF(
                 ISNA(VLOOKUP($Y229,Tableau2[[Sous catégorie culture de la garantie]:[garantie 7]],1+AF$3,FALSE)),
                  "",
                 IF(VLOOKUP($Y229,Tableau2[[Sous catégorie culture de la garantie]:[garantie 7]],1+AF$3,FALSE)="","",
                      VLOOKUP($Y229,Tableau2[[Sous catégorie culture de la garantie]:[garantie 7]],1+AF$3,FALSE)))</f>
        <v/>
      </c>
    </row>
    <row r="230" spans="1:32" ht="15" thickBot="1" x14ac:dyDescent="0.35">
      <c r="A230" s="25">
        <v>5</v>
      </c>
      <c r="B230" s="78" t="s">
        <v>52</v>
      </c>
      <c r="C230" s="52" t="str">
        <f>IF(ISNA(VLOOKUP(B230,Tableau3[],2,FALSE)),"X",VLOOKUP(B230,Tableau3[],2,FALSE))</f>
        <v>X</v>
      </c>
      <c r="D230" s="91" t="s">
        <v>101</v>
      </c>
      <c r="E230" s="64" t="str">
        <f>IF(ISNA(VLOOKUP(D230,Tableau3[],2,FALSE)),"X",VLOOKUP(D230,Tableau3[],2,FALSE))</f>
        <v>X</v>
      </c>
      <c r="F230" s="99" t="s">
        <v>61</v>
      </c>
      <c r="G230" s="55" t="str">
        <f>IF(ISNA(VLOOKUP(F230,Tableau3[],2,FALSE)),"X",VLOOKUP(F230,Tableau3[],2,FALSE))</f>
        <v>M</v>
      </c>
      <c r="H230" s="108" t="s">
        <v>63</v>
      </c>
      <c r="I230" s="58" t="str">
        <f>IF(ISNA(VLOOKUP(H230,Tableau3[],2,FALSE)),"X",VLOOKUP(H230,Tableau3[],2,FALSE))</f>
        <v>X</v>
      </c>
      <c r="J230" s="58"/>
      <c r="K230" s="118" t="s">
        <v>212</v>
      </c>
      <c r="L230" s="58" t="str">
        <f>IF(ISNA(VLOOKUP(K230,Tableau3[],2,FALSE)),"X",VLOOKUP(K230,Tableau3[],2,FALSE))</f>
        <v>L</v>
      </c>
      <c r="M230" s="125" t="s">
        <v>26</v>
      </c>
      <c r="N230" s="134"/>
      <c r="O230" s="145"/>
      <c r="P230" s="156"/>
      <c r="Q230" s="166">
        <v>6</v>
      </c>
      <c r="R230" s="171" t="s">
        <v>95</v>
      </c>
      <c r="S230" s="17"/>
      <c r="T230" s="188" t="s">
        <v>25</v>
      </c>
      <c r="U230" s="209" t="s">
        <v>27</v>
      </c>
      <c r="V230" t="str">
        <f>CONCATENATE(C230,E230,G230,I230,L230,S230)</f>
        <v>XXMXL</v>
      </c>
      <c r="W230" t="str">
        <f t="shared" si="4"/>
        <v>ML</v>
      </c>
      <c r="X230" s="39" t="str">
        <f>IF(          ISNA(VLOOKUP(MID(W230,2,1),'Garanties par besoin'!$D$2:$F$18,2,FALSE)),
                           IF(ISNA(VLOOKUP(MID(W230,1,1),'Garanties par besoin'!$D$2:$F$18,2,FALSE)),
                            "",
                           VLOOKUP(MID(W230,1,1),'Garanties par besoin'!$D$2:$F$18,2,FALSE)),
                  VLOOKUP(MID(W230,2,1),'Garanties par besoin'!$D$2:$F$18,2,FALSE))</f>
        <v>Matériel</v>
      </c>
      <c r="Y230" s="42" t="str">
        <f>IF(          ISNA(VLOOKUP(MID(W230,2,1),'Garanties par besoin'!$D$2:$F$18,3,FALSE)),
                           IF(ISNA(VLOOKUP(MID(W230,1,1),'Garanties par besoin'!$D$2:$F$18,3,FALSE)),
                            "",
                           VLOOKUP(MID(W230,1,1),'Garanties par besoin'!$D$2:$F$18,3,FALSE)),
                  VLOOKUP(MID(W230,2,1),'Garanties par besoin'!$D$2:$F$18,3,FALSE))</f>
        <v>Travaux (non propriétaire des murs)</v>
      </c>
      <c r="Z230" s="44" t="str">
        <f>IF(
                 ISNA(VLOOKUP($Y230,Tableau2[[Sous catégorie culture de la garantie]:[garantie 7]],1+Z$3,FALSE)),
                  "",
                 IF(VLOOKUP($Y230,Tableau2[[Sous catégorie culture de la garantie]:[garantie 7]],1+Z$3,FALSE)="","",
                      VLOOKUP($Y230,Tableau2[[Sous catégorie culture de la garantie]:[garantie 7]],1+Z$3,FALSE)))</f>
        <v>Financement possible sans garantie</v>
      </c>
      <c r="AA230" s="41" t="str">
        <f>IF(
                 ISNA(VLOOKUP($Y230,Tableau2[[Sous catégorie culture de la garantie]:[garantie 7]],1+AA$3,FALSE)),
                  "",
                 IF(VLOOKUP($Y230,Tableau2[[Sous catégorie culture de la garantie]:[garantie 7]],1+AA$3,FALSE)="","",
                      VLOOKUP($Y230,Tableau2[[Sous catégorie culture de la garantie]:[garantie 7]],1+AA$3,FALSE)))</f>
        <v>Caution Possible</v>
      </c>
      <c r="AB230" s="44" t="str">
        <f>IF(
                 ISNA(VLOOKUP($Y230,Tableau2[[Sous catégorie culture de la garantie]:[garantie 7]],1+AB$3,FALSE)),
                  "",
                 IF(VLOOKUP($Y230,Tableau2[[Sous catégorie culture de la garantie]:[garantie 7]],1+AB$3,FALSE)="","",
                      VLOOKUP($Y230,Tableau2[[Sous catégorie culture de la garantie]:[garantie 7]],1+AB$3,FALSE)))</f>
        <v>Nantissement de fonds de Commerce</v>
      </c>
      <c r="AC230" s="41" t="str">
        <f>IF(
                 ISNA(VLOOKUP($Y230,Tableau2[[Sous catégorie culture de la garantie]:[garantie 7]],1+AC$3,FALSE)),
                  "",
                 IF(VLOOKUP($Y230,Tableau2[[Sous catégorie culture de la garantie]:[garantie 7]],1+AC$3,FALSE)="","",
                      VLOOKUP($Y230,Tableau2[[Sous catégorie culture de la garantie]:[garantie 7]],1+AC$3,FALSE)))</f>
        <v>France Active</v>
      </c>
      <c r="AD230" s="44" t="str">
        <f>IF(
                 ISNA(VLOOKUP($Y230,Tableau2[[Sous catégorie culture de la garantie]:[garantie 7]],1+AD$3,FALSE)),
                  "",
                 IF(VLOOKUP($Y230,Tableau2[[Sous catégorie culture de la garantie]:[garantie 7]],1+AD$3,FALSE)="","",
                      VLOOKUP($Y230,Tableau2[[Sous catégorie culture de la garantie]:[garantie 7]],1+AD$3,FALSE)))</f>
        <v>BPI</v>
      </c>
      <c r="AE230" s="41" t="str">
        <f>IF(
                 ISNA(VLOOKUP($Y230,Tableau2[[Sous catégorie culture de la garantie]:[garantie 7]],1+AE$3,FALSE)),
                  "",
                 IF(VLOOKUP($Y230,Tableau2[[Sous catégorie culture de la garantie]:[garantie 7]],1+AE$3,FALSE)="","",
                      VLOOKUP($Y230,Tableau2[[Sous catégorie culture de la garantie]:[garantie 7]],1+AE$3,FALSE)))</f>
        <v>SIAGI</v>
      </c>
      <c r="AF230" s="41" t="str">
        <f>IF(
                 ISNA(VLOOKUP($Y230,Tableau2[[Sous catégorie culture de la garantie]:[garantie 7]],1+AF$3,FALSE)),
                  "",
                 IF(VLOOKUP($Y230,Tableau2[[Sous catégorie culture de la garantie]:[garantie 7]],1+AF$3,FALSE)="","",
                      VLOOKUP($Y230,Tableau2[[Sous catégorie culture de la garantie]:[garantie 7]],1+AF$3,FALSE)))</f>
        <v/>
      </c>
    </row>
    <row r="231" spans="1:32" ht="15" thickBot="1" x14ac:dyDescent="0.35">
      <c r="A231" s="25">
        <v>5</v>
      </c>
      <c r="B231" s="78" t="s">
        <v>52</v>
      </c>
      <c r="C231" s="52" t="str">
        <f>IF(ISNA(VLOOKUP(B231,Tableau3[],2,FALSE)),"X",VLOOKUP(B231,Tableau3[],2,FALSE))</f>
        <v>X</v>
      </c>
      <c r="D231" s="91" t="s">
        <v>101</v>
      </c>
      <c r="E231" s="64" t="str">
        <f>IF(ISNA(VLOOKUP(D231,Tableau3[],2,FALSE)),"X",VLOOKUP(D231,Tableau3[],2,FALSE))</f>
        <v>X</v>
      </c>
      <c r="F231" s="99" t="s">
        <v>61</v>
      </c>
      <c r="G231" s="55" t="str">
        <f>IF(ISNA(VLOOKUP(F231,Tableau3[],2,FALSE)),"X",VLOOKUP(F231,Tableau3[],2,FALSE))</f>
        <v>M</v>
      </c>
      <c r="H231" s="108" t="s">
        <v>63</v>
      </c>
      <c r="I231" s="58" t="str">
        <f>IF(ISNA(VLOOKUP(H231,Tableau3[],2,FALSE)),"X",VLOOKUP(H231,Tableau3[],2,FALSE))</f>
        <v>X</v>
      </c>
      <c r="J231" s="58"/>
      <c r="K231" s="118" t="s">
        <v>212</v>
      </c>
      <c r="L231" s="58" t="str">
        <f>IF(ISNA(VLOOKUP(K231,Tableau3[],2,FALSE)),"X",VLOOKUP(K231,Tableau3[],2,FALSE))</f>
        <v>L</v>
      </c>
      <c r="M231" s="125" t="s">
        <v>26</v>
      </c>
      <c r="N231" s="134"/>
      <c r="O231" s="145"/>
      <c r="P231" s="156"/>
      <c r="Q231" s="166">
        <v>6</v>
      </c>
      <c r="R231" s="171" t="s">
        <v>96</v>
      </c>
      <c r="S231" s="17"/>
      <c r="T231" s="188" t="s">
        <v>25</v>
      </c>
      <c r="U231" s="209" t="s">
        <v>27</v>
      </c>
      <c r="V231" t="str">
        <f>CONCATENATE(C231,E231,G231,I231,L231,S231)</f>
        <v>XXMXL</v>
      </c>
      <c r="W231" t="str">
        <f t="shared" si="4"/>
        <v>ML</v>
      </c>
      <c r="X231" s="39" t="str">
        <f>IF(          ISNA(VLOOKUP(MID(W231,2,1),'Garanties par besoin'!$D$2:$F$18,2,FALSE)),
                           IF(ISNA(VLOOKUP(MID(W231,1,1),'Garanties par besoin'!$D$2:$F$18,2,FALSE)),
                            "",
                           VLOOKUP(MID(W231,1,1),'Garanties par besoin'!$D$2:$F$18,2,FALSE)),
                  VLOOKUP(MID(W231,2,1),'Garanties par besoin'!$D$2:$F$18,2,FALSE))</f>
        <v>Matériel</v>
      </c>
      <c r="Y231" s="42" t="str">
        <f>IF(          ISNA(VLOOKUP(MID(W231,2,1),'Garanties par besoin'!$D$2:$F$18,3,FALSE)),
                           IF(ISNA(VLOOKUP(MID(W231,1,1),'Garanties par besoin'!$D$2:$F$18,3,FALSE)),
                            "",
                           VLOOKUP(MID(W231,1,1),'Garanties par besoin'!$D$2:$F$18,3,FALSE)),
                  VLOOKUP(MID(W231,2,1),'Garanties par besoin'!$D$2:$F$18,3,FALSE))</f>
        <v>Travaux (non propriétaire des murs)</v>
      </c>
      <c r="Z231" s="44" t="str">
        <f>IF(
                 ISNA(VLOOKUP($Y231,Tableau2[[Sous catégorie culture de la garantie]:[garantie 7]],1+Z$3,FALSE)),
                  "",
                 IF(VLOOKUP($Y231,Tableau2[[Sous catégorie culture de la garantie]:[garantie 7]],1+Z$3,FALSE)="","",
                      VLOOKUP($Y231,Tableau2[[Sous catégorie culture de la garantie]:[garantie 7]],1+Z$3,FALSE)))</f>
        <v>Financement possible sans garantie</v>
      </c>
      <c r="AA231" s="41" t="str">
        <f>IF(
                 ISNA(VLOOKUP($Y231,Tableau2[[Sous catégorie culture de la garantie]:[garantie 7]],1+AA$3,FALSE)),
                  "",
                 IF(VLOOKUP($Y231,Tableau2[[Sous catégorie culture de la garantie]:[garantie 7]],1+AA$3,FALSE)="","",
                      VLOOKUP($Y231,Tableau2[[Sous catégorie culture de la garantie]:[garantie 7]],1+AA$3,FALSE)))</f>
        <v>Caution Possible</v>
      </c>
      <c r="AB231" s="44" t="str">
        <f>IF(
                 ISNA(VLOOKUP($Y231,Tableau2[[Sous catégorie culture de la garantie]:[garantie 7]],1+AB$3,FALSE)),
                  "",
                 IF(VLOOKUP($Y231,Tableau2[[Sous catégorie culture de la garantie]:[garantie 7]],1+AB$3,FALSE)="","",
                      VLOOKUP($Y231,Tableau2[[Sous catégorie culture de la garantie]:[garantie 7]],1+AB$3,FALSE)))</f>
        <v>Nantissement de fonds de Commerce</v>
      </c>
      <c r="AC231" s="41" t="str">
        <f>IF(
                 ISNA(VLOOKUP($Y231,Tableau2[[Sous catégorie culture de la garantie]:[garantie 7]],1+AC$3,FALSE)),
                  "",
                 IF(VLOOKUP($Y231,Tableau2[[Sous catégorie culture de la garantie]:[garantie 7]],1+AC$3,FALSE)="","",
                      VLOOKUP($Y231,Tableau2[[Sous catégorie culture de la garantie]:[garantie 7]],1+AC$3,FALSE)))</f>
        <v>France Active</v>
      </c>
      <c r="AD231" s="44" t="str">
        <f>IF(
                 ISNA(VLOOKUP($Y231,Tableau2[[Sous catégorie culture de la garantie]:[garantie 7]],1+AD$3,FALSE)),
                  "",
                 IF(VLOOKUP($Y231,Tableau2[[Sous catégorie culture de la garantie]:[garantie 7]],1+AD$3,FALSE)="","",
                      VLOOKUP($Y231,Tableau2[[Sous catégorie culture de la garantie]:[garantie 7]],1+AD$3,FALSE)))</f>
        <v>BPI</v>
      </c>
      <c r="AE231" s="41" t="str">
        <f>IF(
                 ISNA(VLOOKUP($Y231,Tableau2[[Sous catégorie culture de la garantie]:[garantie 7]],1+AE$3,FALSE)),
                  "",
                 IF(VLOOKUP($Y231,Tableau2[[Sous catégorie culture de la garantie]:[garantie 7]],1+AE$3,FALSE)="","",
                      VLOOKUP($Y231,Tableau2[[Sous catégorie culture de la garantie]:[garantie 7]],1+AE$3,FALSE)))</f>
        <v>SIAGI</v>
      </c>
      <c r="AF231" s="41" t="str">
        <f>IF(
                 ISNA(VLOOKUP($Y231,Tableau2[[Sous catégorie culture de la garantie]:[garantie 7]],1+AF$3,FALSE)),
                  "",
                 IF(VLOOKUP($Y231,Tableau2[[Sous catégorie culture de la garantie]:[garantie 7]],1+AF$3,FALSE)="","",
                      VLOOKUP($Y231,Tableau2[[Sous catégorie culture de la garantie]:[garantie 7]],1+AF$3,FALSE)))</f>
        <v/>
      </c>
    </row>
    <row r="232" spans="1:32" ht="15" thickBot="1" x14ac:dyDescent="0.35">
      <c r="A232" s="25">
        <v>5</v>
      </c>
      <c r="B232" s="78" t="s">
        <v>52</v>
      </c>
      <c r="C232" s="52" t="str">
        <f>IF(ISNA(VLOOKUP(B232,Tableau3[],2,FALSE)),"X",VLOOKUP(B232,Tableau3[],2,FALSE))</f>
        <v>X</v>
      </c>
      <c r="D232" s="91" t="s">
        <v>101</v>
      </c>
      <c r="E232" s="64" t="str">
        <f>IF(ISNA(VLOOKUP(D232,Tableau3[],2,FALSE)),"X",VLOOKUP(D232,Tableau3[],2,FALSE))</f>
        <v>X</v>
      </c>
      <c r="F232" s="99" t="s">
        <v>61</v>
      </c>
      <c r="G232" s="55" t="str">
        <f>IF(ISNA(VLOOKUP(F232,Tableau3[],2,FALSE)),"X",VLOOKUP(F232,Tableau3[],2,FALSE))</f>
        <v>M</v>
      </c>
      <c r="H232" s="108" t="s">
        <v>63</v>
      </c>
      <c r="I232" s="58" t="str">
        <f>IF(ISNA(VLOOKUP(H232,Tableau3[],2,FALSE)),"X",VLOOKUP(H232,Tableau3[],2,FALSE))</f>
        <v>X</v>
      </c>
      <c r="J232" s="58"/>
      <c r="K232" s="118" t="s">
        <v>212</v>
      </c>
      <c r="L232" s="58" t="str">
        <f>IF(ISNA(VLOOKUP(K232,Tableau3[],2,FALSE)),"X",VLOOKUP(K232,Tableau3[],2,FALSE))</f>
        <v>L</v>
      </c>
      <c r="M232" s="125" t="s">
        <v>26</v>
      </c>
      <c r="N232" s="134"/>
      <c r="O232" s="145"/>
      <c r="P232" s="156"/>
      <c r="Q232" s="166">
        <v>6</v>
      </c>
      <c r="R232" s="174" t="s">
        <v>88</v>
      </c>
      <c r="S232" s="23"/>
      <c r="T232" s="188" t="s">
        <v>25</v>
      </c>
      <c r="U232" s="209" t="s">
        <v>27</v>
      </c>
      <c r="V232" t="str">
        <f>CONCATENATE(C232,E232,G232,I232,L232,S232)</f>
        <v>XXMXL</v>
      </c>
      <c r="W232" t="str">
        <f t="shared" si="4"/>
        <v>ML</v>
      </c>
      <c r="X232" s="39" t="str">
        <f>IF(          ISNA(VLOOKUP(MID(W232,2,1),'Garanties par besoin'!$D$2:$F$18,2,FALSE)),
                           IF(ISNA(VLOOKUP(MID(W232,1,1),'Garanties par besoin'!$D$2:$F$18,2,FALSE)),
                            "",
                           VLOOKUP(MID(W232,1,1),'Garanties par besoin'!$D$2:$F$18,2,FALSE)),
                  VLOOKUP(MID(W232,2,1),'Garanties par besoin'!$D$2:$F$18,2,FALSE))</f>
        <v>Matériel</v>
      </c>
      <c r="Y232" s="42" t="str">
        <f>IF(          ISNA(VLOOKUP(MID(W232,2,1),'Garanties par besoin'!$D$2:$F$18,3,FALSE)),
                           IF(ISNA(VLOOKUP(MID(W232,1,1),'Garanties par besoin'!$D$2:$F$18,3,FALSE)),
                            "",
                           VLOOKUP(MID(W232,1,1),'Garanties par besoin'!$D$2:$F$18,3,FALSE)),
                  VLOOKUP(MID(W232,2,1),'Garanties par besoin'!$D$2:$F$18,3,FALSE))</f>
        <v>Travaux (non propriétaire des murs)</v>
      </c>
      <c r="Z232" s="44" t="str">
        <f>IF(
                 ISNA(VLOOKUP($Y232,Tableau2[[Sous catégorie culture de la garantie]:[garantie 7]],1+Z$3,FALSE)),
                  "",
                 IF(VLOOKUP($Y232,Tableau2[[Sous catégorie culture de la garantie]:[garantie 7]],1+Z$3,FALSE)="","",
                      VLOOKUP($Y232,Tableau2[[Sous catégorie culture de la garantie]:[garantie 7]],1+Z$3,FALSE)))</f>
        <v>Financement possible sans garantie</v>
      </c>
      <c r="AA232" s="41" t="str">
        <f>IF(
                 ISNA(VLOOKUP($Y232,Tableau2[[Sous catégorie culture de la garantie]:[garantie 7]],1+AA$3,FALSE)),
                  "",
                 IF(VLOOKUP($Y232,Tableau2[[Sous catégorie culture de la garantie]:[garantie 7]],1+AA$3,FALSE)="","",
                      VLOOKUP($Y232,Tableau2[[Sous catégorie culture de la garantie]:[garantie 7]],1+AA$3,FALSE)))</f>
        <v>Caution Possible</v>
      </c>
      <c r="AB232" s="44" t="str">
        <f>IF(
                 ISNA(VLOOKUP($Y232,Tableau2[[Sous catégorie culture de la garantie]:[garantie 7]],1+AB$3,FALSE)),
                  "",
                 IF(VLOOKUP($Y232,Tableau2[[Sous catégorie culture de la garantie]:[garantie 7]],1+AB$3,FALSE)="","",
                      VLOOKUP($Y232,Tableau2[[Sous catégorie culture de la garantie]:[garantie 7]],1+AB$3,FALSE)))</f>
        <v>Nantissement de fonds de Commerce</v>
      </c>
      <c r="AC232" s="41" t="str">
        <f>IF(
                 ISNA(VLOOKUP($Y232,Tableau2[[Sous catégorie culture de la garantie]:[garantie 7]],1+AC$3,FALSE)),
                  "",
                 IF(VLOOKUP($Y232,Tableau2[[Sous catégorie culture de la garantie]:[garantie 7]],1+AC$3,FALSE)="","",
                      VLOOKUP($Y232,Tableau2[[Sous catégorie culture de la garantie]:[garantie 7]],1+AC$3,FALSE)))</f>
        <v>France Active</v>
      </c>
      <c r="AD232" s="44" t="str">
        <f>IF(
                 ISNA(VLOOKUP($Y232,Tableau2[[Sous catégorie culture de la garantie]:[garantie 7]],1+AD$3,FALSE)),
                  "",
                 IF(VLOOKUP($Y232,Tableau2[[Sous catégorie culture de la garantie]:[garantie 7]],1+AD$3,FALSE)="","",
                      VLOOKUP($Y232,Tableau2[[Sous catégorie culture de la garantie]:[garantie 7]],1+AD$3,FALSE)))</f>
        <v>BPI</v>
      </c>
      <c r="AE232" s="41" t="str">
        <f>IF(
                 ISNA(VLOOKUP($Y232,Tableau2[[Sous catégorie culture de la garantie]:[garantie 7]],1+AE$3,FALSE)),
                  "",
                 IF(VLOOKUP($Y232,Tableau2[[Sous catégorie culture de la garantie]:[garantie 7]],1+AE$3,FALSE)="","",
                      VLOOKUP($Y232,Tableau2[[Sous catégorie culture de la garantie]:[garantie 7]],1+AE$3,FALSE)))</f>
        <v>SIAGI</v>
      </c>
      <c r="AF232" s="41" t="str">
        <f>IF(
                 ISNA(VLOOKUP($Y232,Tableau2[[Sous catégorie culture de la garantie]:[garantie 7]],1+AF$3,FALSE)),
                  "",
                 IF(VLOOKUP($Y232,Tableau2[[Sous catégorie culture de la garantie]:[garantie 7]],1+AF$3,FALSE)="","",
                      VLOOKUP($Y232,Tableau2[[Sous catégorie culture de la garantie]:[garantie 7]],1+AF$3,FALSE)))</f>
        <v/>
      </c>
    </row>
    <row r="233" spans="1:32" ht="15" thickBot="1" x14ac:dyDescent="0.35">
      <c r="A233" s="25">
        <v>5</v>
      </c>
      <c r="B233" s="78" t="s">
        <v>52</v>
      </c>
      <c r="C233" s="52" t="str">
        <f>IF(ISNA(VLOOKUP(B233,Tableau3[],2,FALSE)),"X",VLOOKUP(B233,Tableau3[],2,FALSE))</f>
        <v>X</v>
      </c>
      <c r="D233" s="91" t="s">
        <v>101</v>
      </c>
      <c r="E233" s="64" t="str">
        <f>IF(ISNA(VLOOKUP(D233,Tableau3[],2,FALSE)),"X",VLOOKUP(D233,Tableau3[],2,FALSE))</f>
        <v>X</v>
      </c>
      <c r="F233" s="99" t="s">
        <v>61</v>
      </c>
      <c r="G233" s="55" t="str">
        <f>IF(ISNA(VLOOKUP(F233,Tableau3[],2,FALSE)),"X",VLOOKUP(F233,Tableau3[],2,FALSE))</f>
        <v>M</v>
      </c>
      <c r="H233" s="108" t="s">
        <v>63</v>
      </c>
      <c r="I233" s="58" t="str">
        <f>IF(ISNA(VLOOKUP(H233,Tableau3[],2,FALSE)),"X",VLOOKUP(H233,Tableau3[],2,FALSE))</f>
        <v>X</v>
      </c>
      <c r="J233" s="58"/>
      <c r="K233" s="118" t="s">
        <v>212</v>
      </c>
      <c r="L233" s="58" t="str">
        <f>IF(ISNA(VLOOKUP(K233,Tableau3[],2,FALSE)),"X",VLOOKUP(K233,Tableau3[],2,FALSE))</f>
        <v>L</v>
      </c>
      <c r="M233" s="125" t="s">
        <v>26</v>
      </c>
      <c r="N233" s="134"/>
      <c r="O233" s="145"/>
      <c r="P233" s="156"/>
      <c r="Q233" s="166">
        <v>6</v>
      </c>
      <c r="R233" s="174" t="s">
        <v>89</v>
      </c>
      <c r="S233" s="23"/>
      <c r="T233" s="188" t="s">
        <v>25</v>
      </c>
      <c r="U233" s="209" t="s">
        <v>27</v>
      </c>
      <c r="V233" t="str">
        <f>CONCATENATE(C233,E233,G233,I233,L233,S233)</f>
        <v>XXMXL</v>
      </c>
      <c r="W233" t="str">
        <f t="shared" si="4"/>
        <v>ML</v>
      </c>
      <c r="X233" s="39" t="str">
        <f>IF(          ISNA(VLOOKUP(MID(W233,2,1),'Garanties par besoin'!$D$2:$F$18,2,FALSE)),
                           IF(ISNA(VLOOKUP(MID(W233,1,1),'Garanties par besoin'!$D$2:$F$18,2,FALSE)),
                            "",
                           VLOOKUP(MID(W233,1,1),'Garanties par besoin'!$D$2:$F$18,2,FALSE)),
                  VLOOKUP(MID(W233,2,1),'Garanties par besoin'!$D$2:$F$18,2,FALSE))</f>
        <v>Matériel</v>
      </c>
      <c r="Y233" s="42" t="str">
        <f>IF(          ISNA(VLOOKUP(MID(W233,2,1),'Garanties par besoin'!$D$2:$F$18,3,FALSE)),
                           IF(ISNA(VLOOKUP(MID(W233,1,1),'Garanties par besoin'!$D$2:$F$18,3,FALSE)),
                            "",
                           VLOOKUP(MID(W233,1,1),'Garanties par besoin'!$D$2:$F$18,3,FALSE)),
                  VLOOKUP(MID(W233,2,1),'Garanties par besoin'!$D$2:$F$18,3,FALSE))</f>
        <v>Travaux (non propriétaire des murs)</v>
      </c>
      <c r="Z233" s="44" t="str">
        <f>IF(
                 ISNA(VLOOKUP($Y233,Tableau2[[Sous catégorie culture de la garantie]:[garantie 7]],1+Z$3,FALSE)),
                  "",
                 IF(VLOOKUP($Y233,Tableau2[[Sous catégorie culture de la garantie]:[garantie 7]],1+Z$3,FALSE)="","",
                      VLOOKUP($Y233,Tableau2[[Sous catégorie culture de la garantie]:[garantie 7]],1+Z$3,FALSE)))</f>
        <v>Financement possible sans garantie</v>
      </c>
      <c r="AA233" s="41" t="str">
        <f>IF(
                 ISNA(VLOOKUP($Y233,Tableau2[[Sous catégorie culture de la garantie]:[garantie 7]],1+AA$3,FALSE)),
                  "",
                 IF(VLOOKUP($Y233,Tableau2[[Sous catégorie culture de la garantie]:[garantie 7]],1+AA$3,FALSE)="","",
                      VLOOKUP($Y233,Tableau2[[Sous catégorie culture de la garantie]:[garantie 7]],1+AA$3,FALSE)))</f>
        <v>Caution Possible</v>
      </c>
      <c r="AB233" s="44" t="str">
        <f>IF(
                 ISNA(VLOOKUP($Y233,Tableau2[[Sous catégorie culture de la garantie]:[garantie 7]],1+AB$3,FALSE)),
                  "",
                 IF(VLOOKUP($Y233,Tableau2[[Sous catégorie culture de la garantie]:[garantie 7]],1+AB$3,FALSE)="","",
                      VLOOKUP($Y233,Tableau2[[Sous catégorie culture de la garantie]:[garantie 7]],1+AB$3,FALSE)))</f>
        <v>Nantissement de fonds de Commerce</v>
      </c>
      <c r="AC233" s="41" t="str">
        <f>IF(
                 ISNA(VLOOKUP($Y233,Tableau2[[Sous catégorie culture de la garantie]:[garantie 7]],1+AC$3,FALSE)),
                  "",
                 IF(VLOOKUP($Y233,Tableau2[[Sous catégorie culture de la garantie]:[garantie 7]],1+AC$3,FALSE)="","",
                      VLOOKUP($Y233,Tableau2[[Sous catégorie culture de la garantie]:[garantie 7]],1+AC$3,FALSE)))</f>
        <v>France Active</v>
      </c>
      <c r="AD233" s="44" t="str">
        <f>IF(
                 ISNA(VLOOKUP($Y233,Tableau2[[Sous catégorie culture de la garantie]:[garantie 7]],1+AD$3,FALSE)),
                  "",
                 IF(VLOOKUP($Y233,Tableau2[[Sous catégorie culture de la garantie]:[garantie 7]],1+AD$3,FALSE)="","",
                      VLOOKUP($Y233,Tableau2[[Sous catégorie culture de la garantie]:[garantie 7]],1+AD$3,FALSE)))</f>
        <v>BPI</v>
      </c>
      <c r="AE233" s="41" t="str">
        <f>IF(
                 ISNA(VLOOKUP($Y233,Tableau2[[Sous catégorie culture de la garantie]:[garantie 7]],1+AE$3,FALSE)),
                  "",
                 IF(VLOOKUP($Y233,Tableau2[[Sous catégorie culture de la garantie]:[garantie 7]],1+AE$3,FALSE)="","",
                      VLOOKUP($Y233,Tableau2[[Sous catégorie culture de la garantie]:[garantie 7]],1+AE$3,FALSE)))</f>
        <v>SIAGI</v>
      </c>
      <c r="AF233" s="41" t="str">
        <f>IF(
                 ISNA(VLOOKUP($Y233,Tableau2[[Sous catégorie culture de la garantie]:[garantie 7]],1+AF$3,FALSE)),
                  "",
                 IF(VLOOKUP($Y233,Tableau2[[Sous catégorie culture de la garantie]:[garantie 7]],1+AF$3,FALSE)="","",
                      VLOOKUP($Y233,Tableau2[[Sous catégorie culture de la garantie]:[garantie 7]],1+AF$3,FALSE)))</f>
        <v/>
      </c>
    </row>
    <row r="234" spans="1:32" ht="15" thickBot="1" x14ac:dyDescent="0.35">
      <c r="A234" s="25">
        <v>5</v>
      </c>
      <c r="B234" s="78" t="s">
        <v>52</v>
      </c>
      <c r="C234" s="52" t="str">
        <f>IF(ISNA(VLOOKUP(B234,Tableau3[],2,FALSE)),"X",VLOOKUP(B234,Tableau3[],2,FALSE))</f>
        <v>X</v>
      </c>
      <c r="D234" s="91" t="s">
        <v>101</v>
      </c>
      <c r="E234" s="64" t="str">
        <f>IF(ISNA(VLOOKUP(D234,Tableau3[],2,FALSE)),"X",VLOOKUP(D234,Tableau3[],2,FALSE))</f>
        <v>X</v>
      </c>
      <c r="F234" s="99" t="s">
        <v>61</v>
      </c>
      <c r="G234" s="55" t="str">
        <f>IF(ISNA(VLOOKUP(F234,Tableau3[],2,FALSE)),"X",VLOOKUP(F234,Tableau3[],2,FALSE))</f>
        <v>M</v>
      </c>
      <c r="H234" s="108" t="s">
        <v>63</v>
      </c>
      <c r="I234" s="58" t="str">
        <f>IF(ISNA(VLOOKUP(H234,Tableau3[],2,FALSE)),"X",VLOOKUP(H234,Tableau3[],2,FALSE))</f>
        <v>X</v>
      </c>
      <c r="J234" s="58"/>
      <c r="K234" s="118" t="s">
        <v>212</v>
      </c>
      <c r="L234" s="58" t="str">
        <f>IF(ISNA(VLOOKUP(K234,Tableau3[],2,FALSE)),"X",VLOOKUP(K234,Tableau3[],2,FALSE))</f>
        <v>L</v>
      </c>
      <c r="M234" s="125" t="s">
        <v>26</v>
      </c>
      <c r="N234" s="134"/>
      <c r="O234" s="145"/>
      <c r="P234" s="156"/>
      <c r="Q234" s="166">
        <v>6</v>
      </c>
      <c r="R234" s="171" t="s">
        <v>97</v>
      </c>
      <c r="S234" s="17"/>
      <c r="T234" s="188" t="s">
        <v>25</v>
      </c>
      <c r="U234" s="209" t="s">
        <v>27</v>
      </c>
      <c r="V234" t="str">
        <f>CONCATENATE(C234,E234,G234,I234,L234,S234)</f>
        <v>XXMXL</v>
      </c>
      <c r="W234" t="str">
        <f t="shared" si="4"/>
        <v>ML</v>
      </c>
      <c r="X234" s="39" t="str">
        <f>IF(          ISNA(VLOOKUP(MID(W234,2,1),'Garanties par besoin'!$D$2:$F$18,2,FALSE)),
                           IF(ISNA(VLOOKUP(MID(W234,1,1),'Garanties par besoin'!$D$2:$F$18,2,FALSE)),
                            "",
                           VLOOKUP(MID(W234,1,1),'Garanties par besoin'!$D$2:$F$18,2,FALSE)),
                  VLOOKUP(MID(W234,2,1),'Garanties par besoin'!$D$2:$F$18,2,FALSE))</f>
        <v>Matériel</v>
      </c>
      <c r="Y234" s="42" t="str">
        <f>IF(          ISNA(VLOOKUP(MID(W234,2,1),'Garanties par besoin'!$D$2:$F$18,3,FALSE)),
                           IF(ISNA(VLOOKUP(MID(W234,1,1),'Garanties par besoin'!$D$2:$F$18,3,FALSE)),
                            "",
                           VLOOKUP(MID(W234,1,1),'Garanties par besoin'!$D$2:$F$18,3,FALSE)),
                  VLOOKUP(MID(W234,2,1),'Garanties par besoin'!$D$2:$F$18,3,FALSE))</f>
        <v>Travaux (non propriétaire des murs)</v>
      </c>
      <c r="Z234" s="44" t="str">
        <f>IF(
                 ISNA(VLOOKUP($Y234,Tableau2[[Sous catégorie culture de la garantie]:[garantie 7]],1+Z$3,FALSE)),
                  "",
                 IF(VLOOKUP($Y234,Tableau2[[Sous catégorie culture de la garantie]:[garantie 7]],1+Z$3,FALSE)="","",
                      VLOOKUP($Y234,Tableau2[[Sous catégorie culture de la garantie]:[garantie 7]],1+Z$3,FALSE)))</f>
        <v>Financement possible sans garantie</v>
      </c>
      <c r="AA234" s="41" t="str">
        <f>IF(
                 ISNA(VLOOKUP($Y234,Tableau2[[Sous catégorie culture de la garantie]:[garantie 7]],1+AA$3,FALSE)),
                  "",
                 IF(VLOOKUP($Y234,Tableau2[[Sous catégorie culture de la garantie]:[garantie 7]],1+AA$3,FALSE)="","",
                      VLOOKUP($Y234,Tableau2[[Sous catégorie culture de la garantie]:[garantie 7]],1+AA$3,FALSE)))</f>
        <v>Caution Possible</v>
      </c>
      <c r="AB234" s="44" t="str">
        <f>IF(
                 ISNA(VLOOKUP($Y234,Tableau2[[Sous catégorie culture de la garantie]:[garantie 7]],1+AB$3,FALSE)),
                  "",
                 IF(VLOOKUP($Y234,Tableau2[[Sous catégorie culture de la garantie]:[garantie 7]],1+AB$3,FALSE)="","",
                      VLOOKUP($Y234,Tableau2[[Sous catégorie culture de la garantie]:[garantie 7]],1+AB$3,FALSE)))</f>
        <v>Nantissement de fonds de Commerce</v>
      </c>
      <c r="AC234" s="41" t="str">
        <f>IF(
                 ISNA(VLOOKUP($Y234,Tableau2[[Sous catégorie culture de la garantie]:[garantie 7]],1+AC$3,FALSE)),
                  "",
                 IF(VLOOKUP($Y234,Tableau2[[Sous catégorie culture de la garantie]:[garantie 7]],1+AC$3,FALSE)="","",
                      VLOOKUP($Y234,Tableau2[[Sous catégorie culture de la garantie]:[garantie 7]],1+AC$3,FALSE)))</f>
        <v>France Active</v>
      </c>
      <c r="AD234" s="44" t="str">
        <f>IF(
                 ISNA(VLOOKUP($Y234,Tableau2[[Sous catégorie culture de la garantie]:[garantie 7]],1+AD$3,FALSE)),
                  "",
                 IF(VLOOKUP($Y234,Tableau2[[Sous catégorie culture de la garantie]:[garantie 7]],1+AD$3,FALSE)="","",
                      VLOOKUP($Y234,Tableau2[[Sous catégorie culture de la garantie]:[garantie 7]],1+AD$3,FALSE)))</f>
        <v>BPI</v>
      </c>
      <c r="AE234" s="41" t="str">
        <f>IF(
                 ISNA(VLOOKUP($Y234,Tableau2[[Sous catégorie culture de la garantie]:[garantie 7]],1+AE$3,FALSE)),
                  "",
                 IF(VLOOKUP($Y234,Tableau2[[Sous catégorie culture de la garantie]:[garantie 7]],1+AE$3,FALSE)="","",
                      VLOOKUP($Y234,Tableau2[[Sous catégorie culture de la garantie]:[garantie 7]],1+AE$3,FALSE)))</f>
        <v>SIAGI</v>
      </c>
      <c r="AF234" s="41" t="str">
        <f>IF(
                 ISNA(VLOOKUP($Y234,Tableau2[[Sous catégorie culture de la garantie]:[garantie 7]],1+AF$3,FALSE)),
                  "",
                 IF(VLOOKUP($Y234,Tableau2[[Sous catégorie culture de la garantie]:[garantie 7]],1+AF$3,FALSE)="","",
                      VLOOKUP($Y234,Tableau2[[Sous catégorie culture de la garantie]:[garantie 7]],1+AF$3,FALSE)))</f>
        <v/>
      </c>
    </row>
    <row r="235" spans="1:32" ht="15" thickBot="1" x14ac:dyDescent="0.35">
      <c r="A235" s="25">
        <v>5</v>
      </c>
      <c r="B235" s="78" t="s">
        <v>52</v>
      </c>
      <c r="C235" s="52" t="str">
        <f>IF(ISNA(VLOOKUP(B235,Tableau3[],2,FALSE)),"X",VLOOKUP(B235,Tableau3[],2,FALSE))</f>
        <v>X</v>
      </c>
      <c r="D235" s="91" t="s">
        <v>101</v>
      </c>
      <c r="E235" s="64" t="str">
        <f>IF(ISNA(VLOOKUP(D235,Tableau3[],2,FALSE)),"X",VLOOKUP(D235,Tableau3[],2,FALSE))</f>
        <v>X</v>
      </c>
      <c r="F235" s="99" t="s">
        <v>61</v>
      </c>
      <c r="G235" s="55" t="str">
        <f>IF(ISNA(VLOOKUP(F235,Tableau3[],2,FALSE)),"X",VLOOKUP(F235,Tableau3[],2,FALSE))</f>
        <v>M</v>
      </c>
      <c r="H235" s="108" t="s">
        <v>63</v>
      </c>
      <c r="I235" s="58" t="str">
        <f>IF(ISNA(VLOOKUP(H235,Tableau3[],2,FALSE)),"X",VLOOKUP(H235,Tableau3[],2,FALSE))</f>
        <v>X</v>
      </c>
      <c r="J235" s="58"/>
      <c r="K235" s="118" t="s">
        <v>212</v>
      </c>
      <c r="L235" s="58" t="str">
        <f>IF(ISNA(VLOOKUP(K235,Tableau3[],2,FALSE)),"X",VLOOKUP(K235,Tableau3[],2,FALSE))</f>
        <v>L</v>
      </c>
      <c r="M235" s="125" t="s">
        <v>26</v>
      </c>
      <c r="N235" s="134"/>
      <c r="O235" s="145"/>
      <c r="P235" s="156"/>
      <c r="Q235" s="166">
        <v>6</v>
      </c>
      <c r="R235" s="171" t="s">
        <v>98</v>
      </c>
      <c r="S235" s="17"/>
      <c r="T235" s="188" t="s">
        <v>25</v>
      </c>
      <c r="U235" s="209" t="s">
        <v>27</v>
      </c>
      <c r="V235" t="str">
        <f>CONCATENATE(C235,E235,G235,I235,L235,S235)</f>
        <v>XXMXL</v>
      </c>
      <c r="W235" t="str">
        <f t="shared" si="4"/>
        <v>ML</v>
      </c>
      <c r="X235" s="39" t="str">
        <f>IF(          ISNA(VLOOKUP(MID(W235,2,1),'Garanties par besoin'!$D$2:$F$18,2,FALSE)),
                           IF(ISNA(VLOOKUP(MID(W235,1,1),'Garanties par besoin'!$D$2:$F$18,2,FALSE)),
                            "",
                           VLOOKUP(MID(W235,1,1),'Garanties par besoin'!$D$2:$F$18,2,FALSE)),
                  VLOOKUP(MID(W235,2,1),'Garanties par besoin'!$D$2:$F$18,2,FALSE))</f>
        <v>Matériel</v>
      </c>
      <c r="Y235" s="42" t="str">
        <f>IF(          ISNA(VLOOKUP(MID(W235,2,1),'Garanties par besoin'!$D$2:$F$18,3,FALSE)),
                           IF(ISNA(VLOOKUP(MID(W235,1,1),'Garanties par besoin'!$D$2:$F$18,3,FALSE)),
                            "",
                           VLOOKUP(MID(W235,1,1),'Garanties par besoin'!$D$2:$F$18,3,FALSE)),
                  VLOOKUP(MID(W235,2,1),'Garanties par besoin'!$D$2:$F$18,3,FALSE))</f>
        <v>Travaux (non propriétaire des murs)</v>
      </c>
      <c r="Z235" s="44" t="str">
        <f>IF(
                 ISNA(VLOOKUP($Y235,Tableau2[[Sous catégorie culture de la garantie]:[garantie 7]],1+Z$3,FALSE)),
                  "",
                 IF(VLOOKUP($Y235,Tableau2[[Sous catégorie culture de la garantie]:[garantie 7]],1+Z$3,FALSE)="","",
                      VLOOKUP($Y235,Tableau2[[Sous catégorie culture de la garantie]:[garantie 7]],1+Z$3,FALSE)))</f>
        <v>Financement possible sans garantie</v>
      </c>
      <c r="AA235" s="41" t="str">
        <f>IF(
                 ISNA(VLOOKUP($Y235,Tableau2[[Sous catégorie culture de la garantie]:[garantie 7]],1+AA$3,FALSE)),
                  "",
                 IF(VLOOKUP($Y235,Tableau2[[Sous catégorie culture de la garantie]:[garantie 7]],1+AA$3,FALSE)="","",
                      VLOOKUP($Y235,Tableau2[[Sous catégorie culture de la garantie]:[garantie 7]],1+AA$3,FALSE)))</f>
        <v>Caution Possible</v>
      </c>
      <c r="AB235" s="44" t="str">
        <f>IF(
                 ISNA(VLOOKUP($Y235,Tableau2[[Sous catégorie culture de la garantie]:[garantie 7]],1+AB$3,FALSE)),
                  "",
                 IF(VLOOKUP($Y235,Tableau2[[Sous catégorie culture de la garantie]:[garantie 7]],1+AB$3,FALSE)="","",
                      VLOOKUP($Y235,Tableau2[[Sous catégorie culture de la garantie]:[garantie 7]],1+AB$3,FALSE)))</f>
        <v>Nantissement de fonds de Commerce</v>
      </c>
      <c r="AC235" s="41" t="str">
        <f>IF(
                 ISNA(VLOOKUP($Y235,Tableau2[[Sous catégorie culture de la garantie]:[garantie 7]],1+AC$3,FALSE)),
                  "",
                 IF(VLOOKUP($Y235,Tableau2[[Sous catégorie culture de la garantie]:[garantie 7]],1+AC$3,FALSE)="","",
                      VLOOKUP($Y235,Tableau2[[Sous catégorie culture de la garantie]:[garantie 7]],1+AC$3,FALSE)))</f>
        <v>France Active</v>
      </c>
      <c r="AD235" s="44" t="str">
        <f>IF(
                 ISNA(VLOOKUP($Y235,Tableau2[[Sous catégorie culture de la garantie]:[garantie 7]],1+AD$3,FALSE)),
                  "",
                 IF(VLOOKUP($Y235,Tableau2[[Sous catégorie culture de la garantie]:[garantie 7]],1+AD$3,FALSE)="","",
                      VLOOKUP($Y235,Tableau2[[Sous catégorie culture de la garantie]:[garantie 7]],1+AD$3,FALSE)))</f>
        <v>BPI</v>
      </c>
      <c r="AE235" s="41" t="str">
        <f>IF(
                 ISNA(VLOOKUP($Y235,Tableau2[[Sous catégorie culture de la garantie]:[garantie 7]],1+AE$3,FALSE)),
                  "",
                 IF(VLOOKUP($Y235,Tableau2[[Sous catégorie culture de la garantie]:[garantie 7]],1+AE$3,FALSE)="","",
                      VLOOKUP($Y235,Tableau2[[Sous catégorie culture de la garantie]:[garantie 7]],1+AE$3,FALSE)))</f>
        <v>SIAGI</v>
      </c>
      <c r="AF235" s="41" t="str">
        <f>IF(
                 ISNA(VLOOKUP($Y235,Tableau2[[Sous catégorie culture de la garantie]:[garantie 7]],1+AF$3,FALSE)),
                  "",
                 IF(VLOOKUP($Y235,Tableau2[[Sous catégorie culture de la garantie]:[garantie 7]],1+AF$3,FALSE)="","",
                      VLOOKUP($Y235,Tableau2[[Sous catégorie culture de la garantie]:[garantie 7]],1+AF$3,FALSE)))</f>
        <v/>
      </c>
    </row>
    <row r="236" spans="1:32" ht="15" thickBot="1" x14ac:dyDescent="0.35">
      <c r="A236" s="34">
        <v>5</v>
      </c>
      <c r="B236" s="76" t="s">
        <v>52</v>
      </c>
      <c r="C236" s="52" t="str">
        <f>IF(ISNA(VLOOKUP(B236,Tableau3[],2,FALSE)),"X",VLOOKUP(B236,Tableau3[],2,FALSE))</f>
        <v>X</v>
      </c>
      <c r="D236" s="87" t="s">
        <v>101</v>
      </c>
      <c r="E236" s="64" t="str">
        <f>IF(ISNA(VLOOKUP(D236,Tableau3[],2,FALSE)),"X",VLOOKUP(D236,Tableau3[],2,FALSE))</f>
        <v>X</v>
      </c>
      <c r="F236" s="96" t="s">
        <v>61</v>
      </c>
      <c r="G236" s="72" t="str">
        <f>IF(ISNA(VLOOKUP(F236,Tableau3[],2,FALSE)),"X",VLOOKUP(F236,Tableau3[],2,FALSE))</f>
        <v>M</v>
      </c>
      <c r="H236" s="105" t="s">
        <v>65</v>
      </c>
      <c r="I236" s="72" t="str">
        <f>IF(ISNA(VLOOKUP(H236,Tableau3[],2,FALSE)),"X",VLOOKUP(H236,Tableau3[],2,FALSE))</f>
        <v>X</v>
      </c>
      <c r="J236" s="63"/>
      <c r="K236" s="114" t="s">
        <v>23</v>
      </c>
      <c r="L236" s="63" t="str">
        <f>IF(ISNA(VLOOKUP(K236,Tableau3[],2,FALSE)),"X",VLOOKUP(K236,Tableau3[],2,FALSE))</f>
        <v>U</v>
      </c>
      <c r="M236" s="123" t="s">
        <v>24</v>
      </c>
      <c r="N236" s="130" t="s">
        <v>29</v>
      </c>
      <c r="O236" s="141" t="s">
        <v>66</v>
      </c>
      <c r="P236" s="155" t="s">
        <v>32</v>
      </c>
      <c r="Q236" s="162">
        <v>6</v>
      </c>
      <c r="R236" s="174" t="s">
        <v>36</v>
      </c>
      <c r="S236" s="23"/>
      <c r="T236" s="188" t="s">
        <v>25</v>
      </c>
      <c r="U236" s="208"/>
      <c r="V236" t="str">
        <f>CONCATENATE(C236,E236,G236,I236,L236,S236)</f>
        <v>XXMXU</v>
      </c>
      <c r="W236" t="str">
        <f t="shared" si="4"/>
        <v>MU</v>
      </c>
      <c r="X236" s="39" t="str">
        <f>IF(          ISNA(VLOOKUP(MID(W236,2,1),'Garanties par besoin'!$D$2:$F$18,2,FALSE)),
                           IF(ISNA(VLOOKUP(MID(W236,1,1),'Garanties par besoin'!$D$2:$F$18,2,FALSE)),
                            "",
                           VLOOKUP(MID(W236,1,1),'Garanties par besoin'!$D$2:$F$18,2,FALSE)),
                  VLOOKUP(MID(W236,2,1),'Garanties par besoin'!$D$2:$F$18,2,FALSE))</f>
        <v>Matériel</v>
      </c>
      <c r="Y236" s="42" t="str">
        <f>IF(          ISNA(VLOOKUP(MID(W236,2,1),'Garanties par besoin'!$D$2:$F$18,3,FALSE)),
                           IF(ISNA(VLOOKUP(MID(W236,1,1),'Garanties par besoin'!$D$2:$F$18,3,FALSE)),
                            "",
                           VLOOKUP(MID(W236,1,1),'Garanties par besoin'!$D$2:$F$18,3,FALSE)),
                  VLOOKUP(MID(W236,2,1),'Garanties par besoin'!$D$2:$F$18,3,FALSE))</f>
        <v>Travaux (propriétaire des murs)</v>
      </c>
      <c r="Z236" s="44" t="str">
        <f>IF(
                 ISNA(VLOOKUP($Y236,Tableau2[[Sous catégorie culture de la garantie]:[garantie 7]],1+Z$3,FALSE)),
                  "",
                 IF(VLOOKUP($Y236,Tableau2[[Sous catégorie culture de la garantie]:[garantie 7]],1+Z$3,FALSE)="","",
                      VLOOKUP($Y236,Tableau2[[Sous catégorie culture de la garantie]:[garantie 7]],1+Z$3,FALSE)))</f>
        <v>Financement possible sans garantie</v>
      </c>
      <c r="AA236" s="41" t="str">
        <f>IF(
                 ISNA(VLOOKUP($Y236,Tableau2[[Sous catégorie culture de la garantie]:[garantie 7]],1+AA$3,FALSE)),
                  "",
                 IF(VLOOKUP($Y236,Tableau2[[Sous catégorie culture de la garantie]:[garantie 7]],1+AA$3,FALSE)="","",
                      VLOOKUP($Y236,Tableau2[[Sous catégorie culture de la garantie]:[garantie 7]],1+AA$3,FALSE)))</f>
        <v>Caution Possible</v>
      </c>
      <c r="AB236" s="44" t="str">
        <f>IF(
                 ISNA(VLOOKUP($Y236,Tableau2[[Sous catégorie culture de la garantie]:[garantie 7]],1+AB$3,FALSE)),
                  "",
                 IF(VLOOKUP($Y236,Tableau2[[Sous catégorie culture de la garantie]:[garantie 7]],1+AB$3,FALSE)="","",
                      VLOOKUP($Y236,Tableau2[[Sous catégorie culture de la garantie]:[garantie 7]],1+AB$3,FALSE)))</f>
        <v>France Active</v>
      </c>
      <c r="AC236" s="41" t="str">
        <f>IF(
                 ISNA(VLOOKUP($Y236,Tableau2[[Sous catégorie culture de la garantie]:[garantie 7]],1+AC$3,FALSE)),
                  "",
                 IF(VLOOKUP($Y236,Tableau2[[Sous catégorie culture de la garantie]:[garantie 7]],1+AC$3,FALSE)="","",
                      VLOOKUP($Y236,Tableau2[[Sous catégorie culture de la garantie]:[garantie 7]],1+AC$3,FALSE)))</f>
        <v>BPI</v>
      </c>
      <c r="AD236" s="44" t="str">
        <f>IF(
                 ISNA(VLOOKUP($Y236,Tableau2[[Sous catégorie culture de la garantie]:[garantie 7]],1+AD$3,FALSE)),
                  "",
                 IF(VLOOKUP($Y236,Tableau2[[Sous catégorie culture de la garantie]:[garantie 7]],1+AD$3,FALSE)="","",
                      VLOOKUP($Y236,Tableau2[[Sous catégorie culture de la garantie]:[garantie 7]],1+AD$3,FALSE)))</f>
        <v>SIAGI</v>
      </c>
      <c r="AE236" s="41" t="str">
        <f>IF(
                 ISNA(VLOOKUP($Y236,Tableau2[[Sous catégorie culture de la garantie]:[garantie 7]],1+AE$3,FALSE)),
                  "",
                 IF(VLOOKUP($Y236,Tableau2[[Sous catégorie culture de la garantie]:[garantie 7]],1+AE$3,FALSE)="","",
                      VLOOKUP($Y236,Tableau2[[Sous catégorie culture de la garantie]:[garantie 7]],1+AE$3,FALSE)))</f>
        <v>Hypotèque (si travaux)</v>
      </c>
      <c r="AF236" s="41" t="str">
        <f>IF(
                 ISNA(VLOOKUP($Y236,Tableau2[[Sous catégorie culture de la garantie]:[garantie 7]],1+AF$3,FALSE)),
                  "",
                 IF(VLOOKUP($Y236,Tableau2[[Sous catégorie culture de la garantie]:[garantie 7]],1+AF$3,FALSE)="","",
                      VLOOKUP($Y236,Tableau2[[Sous catégorie culture de la garantie]:[garantie 7]],1+AF$3,FALSE)))</f>
        <v/>
      </c>
    </row>
    <row r="237" spans="1:32" ht="15" thickBot="1" x14ac:dyDescent="0.35">
      <c r="A237" s="34">
        <v>5</v>
      </c>
      <c r="B237" s="76" t="s">
        <v>52</v>
      </c>
      <c r="C237" s="52" t="str">
        <f>IF(ISNA(VLOOKUP(B237,Tableau3[],2,FALSE)),"X",VLOOKUP(B237,Tableau3[],2,FALSE))</f>
        <v>X</v>
      </c>
      <c r="D237" s="87" t="s">
        <v>101</v>
      </c>
      <c r="E237" s="64" t="str">
        <f>IF(ISNA(VLOOKUP(D237,Tableau3[],2,FALSE)),"X",VLOOKUP(D237,Tableau3[],2,FALSE))</f>
        <v>X</v>
      </c>
      <c r="F237" s="96" t="s">
        <v>61</v>
      </c>
      <c r="G237" s="72" t="str">
        <f>IF(ISNA(VLOOKUP(F237,Tableau3[],2,FALSE)),"X",VLOOKUP(F237,Tableau3[],2,FALSE))</f>
        <v>M</v>
      </c>
      <c r="H237" s="105" t="s">
        <v>65</v>
      </c>
      <c r="I237" s="72" t="str">
        <f>IF(ISNA(VLOOKUP(H237,Tableau3[],2,FALSE)),"X",VLOOKUP(H237,Tableau3[],2,FALSE))</f>
        <v>X</v>
      </c>
      <c r="J237" s="63"/>
      <c r="K237" s="114" t="s">
        <v>23</v>
      </c>
      <c r="L237" s="63" t="str">
        <f>IF(ISNA(VLOOKUP(K237,Tableau3[],2,FALSE)),"X",VLOOKUP(K237,Tableau3[],2,FALSE))</f>
        <v>U</v>
      </c>
      <c r="M237" s="123" t="s">
        <v>24</v>
      </c>
      <c r="N237" s="130" t="s">
        <v>29</v>
      </c>
      <c r="O237" s="141" t="s">
        <v>66</v>
      </c>
      <c r="P237" s="155" t="s">
        <v>32</v>
      </c>
      <c r="Q237" s="162">
        <v>6</v>
      </c>
      <c r="R237" s="174" t="s">
        <v>87</v>
      </c>
      <c r="S237" s="23"/>
      <c r="T237" s="188" t="s">
        <v>25</v>
      </c>
      <c r="U237" s="208"/>
      <c r="V237" t="str">
        <f>CONCATENATE(C237,E237,G237,I237,L237,S237)</f>
        <v>XXMXU</v>
      </c>
      <c r="W237" t="str">
        <f t="shared" si="4"/>
        <v>MU</v>
      </c>
      <c r="X237" s="39" t="str">
        <f>IF(          ISNA(VLOOKUP(MID(W237,2,1),'Garanties par besoin'!$D$2:$F$18,2,FALSE)),
                           IF(ISNA(VLOOKUP(MID(W237,1,1),'Garanties par besoin'!$D$2:$F$18,2,FALSE)),
                            "",
                           VLOOKUP(MID(W237,1,1),'Garanties par besoin'!$D$2:$F$18,2,FALSE)),
                  VLOOKUP(MID(W237,2,1),'Garanties par besoin'!$D$2:$F$18,2,FALSE))</f>
        <v>Matériel</v>
      </c>
      <c r="Y237" s="42" t="str">
        <f>IF(          ISNA(VLOOKUP(MID(W237,2,1),'Garanties par besoin'!$D$2:$F$18,3,FALSE)),
                           IF(ISNA(VLOOKUP(MID(W237,1,1),'Garanties par besoin'!$D$2:$F$18,3,FALSE)),
                            "",
                           VLOOKUP(MID(W237,1,1),'Garanties par besoin'!$D$2:$F$18,3,FALSE)),
                  VLOOKUP(MID(W237,2,1),'Garanties par besoin'!$D$2:$F$18,3,FALSE))</f>
        <v>Travaux (propriétaire des murs)</v>
      </c>
      <c r="Z237" s="44" t="str">
        <f>IF(
                 ISNA(VLOOKUP($Y237,Tableau2[[Sous catégorie culture de la garantie]:[garantie 7]],1+Z$3,FALSE)),
                  "",
                 IF(VLOOKUP($Y237,Tableau2[[Sous catégorie culture de la garantie]:[garantie 7]],1+Z$3,FALSE)="","",
                      VLOOKUP($Y237,Tableau2[[Sous catégorie culture de la garantie]:[garantie 7]],1+Z$3,FALSE)))</f>
        <v>Financement possible sans garantie</v>
      </c>
      <c r="AA237" s="41" t="str">
        <f>IF(
                 ISNA(VLOOKUP($Y237,Tableau2[[Sous catégorie culture de la garantie]:[garantie 7]],1+AA$3,FALSE)),
                  "",
                 IF(VLOOKUP($Y237,Tableau2[[Sous catégorie culture de la garantie]:[garantie 7]],1+AA$3,FALSE)="","",
                      VLOOKUP($Y237,Tableau2[[Sous catégorie culture de la garantie]:[garantie 7]],1+AA$3,FALSE)))</f>
        <v>Caution Possible</v>
      </c>
      <c r="AB237" s="44" t="str">
        <f>IF(
                 ISNA(VLOOKUP($Y237,Tableau2[[Sous catégorie culture de la garantie]:[garantie 7]],1+AB$3,FALSE)),
                  "",
                 IF(VLOOKUP($Y237,Tableau2[[Sous catégorie culture de la garantie]:[garantie 7]],1+AB$3,FALSE)="","",
                      VLOOKUP($Y237,Tableau2[[Sous catégorie culture de la garantie]:[garantie 7]],1+AB$3,FALSE)))</f>
        <v>France Active</v>
      </c>
      <c r="AC237" s="41" t="str">
        <f>IF(
                 ISNA(VLOOKUP($Y237,Tableau2[[Sous catégorie culture de la garantie]:[garantie 7]],1+AC$3,FALSE)),
                  "",
                 IF(VLOOKUP($Y237,Tableau2[[Sous catégorie culture de la garantie]:[garantie 7]],1+AC$3,FALSE)="","",
                      VLOOKUP($Y237,Tableau2[[Sous catégorie culture de la garantie]:[garantie 7]],1+AC$3,FALSE)))</f>
        <v>BPI</v>
      </c>
      <c r="AD237" s="44" t="str">
        <f>IF(
                 ISNA(VLOOKUP($Y237,Tableau2[[Sous catégorie culture de la garantie]:[garantie 7]],1+AD$3,FALSE)),
                  "",
                 IF(VLOOKUP($Y237,Tableau2[[Sous catégorie culture de la garantie]:[garantie 7]],1+AD$3,FALSE)="","",
                      VLOOKUP($Y237,Tableau2[[Sous catégorie culture de la garantie]:[garantie 7]],1+AD$3,FALSE)))</f>
        <v>SIAGI</v>
      </c>
      <c r="AE237" s="41" t="str">
        <f>IF(
                 ISNA(VLOOKUP($Y237,Tableau2[[Sous catégorie culture de la garantie]:[garantie 7]],1+AE$3,FALSE)),
                  "",
                 IF(VLOOKUP($Y237,Tableau2[[Sous catégorie culture de la garantie]:[garantie 7]],1+AE$3,FALSE)="","",
                      VLOOKUP($Y237,Tableau2[[Sous catégorie culture de la garantie]:[garantie 7]],1+AE$3,FALSE)))</f>
        <v>Hypotèque (si travaux)</v>
      </c>
      <c r="AF237" s="41" t="str">
        <f>IF(
                 ISNA(VLOOKUP($Y237,Tableau2[[Sous catégorie culture de la garantie]:[garantie 7]],1+AF$3,FALSE)),
                  "",
                 IF(VLOOKUP($Y237,Tableau2[[Sous catégorie culture de la garantie]:[garantie 7]],1+AF$3,FALSE)="","",
                      VLOOKUP($Y237,Tableau2[[Sous catégorie culture de la garantie]:[garantie 7]],1+AF$3,FALSE)))</f>
        <v/>
      </c>
    </row>
    <row r="238" spans="1:32" ht="15" thickBot="1" x14ac:dyDescent="0.35">
      <c r="A238" s="34">
        <v>5</v>
      </c>
      <c r="B238" s="76" t="s">
        <v>52</v>
      </c>
      <c r="C238" s="52" t="str">
        <f>IF(ISNA(VLOOKUP(B238,Tableau3[],2,FALSE)),"X",VLOOKUP(B238,Tableau3[],2,FALSE))</f>
        <v>X</v>
      </c>
      <c r="D238" s="87" t="s">
        <v>101</v>
      </c>
      <c r="E238" s="64" t="str">
        <f>IF(ISNA(VLOOKUP(D238,Tableau3[],2,FALSE)),"X",VLOOKUP(D238,Tableau3[],2,FALSE))</f>
        <v>X</v>
      </c>
      <c r="F238" s="96" t="s">
        <v>61</v>
      </c>
      <c r="G238" s="72" t="str">
        <f>IF(ISNA(VLOOKUP(F238,Tableau3[],2,FALSE)),"X",VLOOKUP(F238,Tableau3[],2,FALSE))</f>
        <v>M</v>
      </c>
      <c r="H238" s="105" t="s">
        <v>65</v>
      </c>
      <c r="I238" s="72" t="str">
        <f>IF(ISNA(VLOOKUP(H238,Tableau3[],2,FALSE)),"X",VLOOKUP(H238,Tableau3[],2,FALSE))</f>
        <v>X</v>
      </c>
      <c r="J238" s="63"/>
      <c r="K238" s="114" t="s">
        <v>23</v>
      </c>
      <c r="L238" s="63" t="str">
        <f>IF(ISNA(VLOOKUP(K238,Tableau3[],2,FALSE)),"X",VLOOKUP(K238,Tableau3[],2,FALSE))</f>
        <v>U</v>
      </c>
      <c r="M238" s="123" t="s">
        <v>24</v>
      </c>
      <c r="N238" s="130" t="s">
        <v>29</v>
      </c>
      <c r="O238" s="141" t="s">
        <v>66</v>
      </c>
      <c r="P238" s="155" t="s">
        <v>32</v>
      </c>
      <c r="Q238" s="162">
        <v>6</v>
      </c>
      <c r="R238" s="174" t="s">
        <v>88</v>
      </c>
      <c r="S238" s="23"/>
      <c r="T238" s="188" t="s">
        <v>25</v>
      </c>
      <c r="U238" s="208"/>
      <c r="V238" t="str">
        <f>CONCATENATE(C238,E238,G238,I238,L238,S238)</f>
        <v>XXMXU</v>
      </c>
      <c r="W238" t="str">
        <f t="shared" si="4"/>
        <v>MU</v>
      </c>
      <c r="X238" s="39" t="str">
        <f>IF(          ISNA(VLOOKUP(MID(W238,2,1),'Garanties par besoin'!$D$2:$F$18,2,FALSE)),
                           IF(ISNA(VLOOKUP(MID(W238,1,1),'Garanties par besoin'!$D$2:$F$18,2,FALSE)),
                            "",
                           VLOOKUP(MID(W238,1,1),'Garanties par besoin'!$D$2:$F$18,2,FALSE)),
                  VLOOKUP(MID(W238,2,1),'Garanties par besoin'!$D$2:$F$18,2,FALSE))</f>
        <v>Matériel</v>
      </c>
      <c r="Y238" s="42" t="str">
        <f>IF(          ISNA(VLOOKUP(MID(W238,2,1),'Garanties par besoin'!$D$2:$F$18,3,FALSE)),
                           IF(ISNA(VLOOKUP(MID(W238,1,1),'Garanties par besoin'!$D$2:$F$18,3,FALSE)),
                            "",
                           VLOOKUP(MID(W238,1,1),'Garanties par besoin'!$D$2:$F$18,3,FALSE)),
                  VLOOKUP(MID(W238,2,1),'Garanties par besoin'!$D$2:$F$18,3,FALSE))</f>
        <v>Travaux (propriétaire des murs)</v>
      </c>
      <c r="Z238" s="44" t="str">
        <f>IF(
                 ISNA(VLOOKUP($Y238,Tableau2[[Sous catégorie culture de la garantie]:[garantie 7]],1+Z$3,FALSE)),
                  "",
                 IF(VLOOKUP($Y238,Tableau2[[Sous catégorie culture de la garantie]:[garantie 7]],1+Z$3,FALSE)="","",
                      VLOOKUP($Y238,Tableau2[[Sous catégorie culture de la garantie]:[garantie 7]],1+Z$3,FALSE)))</f>
        <v>Financement possible sans garantie</v>
      </c>
      <c r="AA238" s="41" t="str">
        <f>IF(
                 ISNA(VLOOKUP($Y238,Tableau2[[Sous catégorie culture de la garantie]:[garantie 7]],1+AA$3,FALSE)),
                  "",
                 IF(VLOOKUP($Y238,Tableau2[[Sous catégorie culture de la garantie]:[garantie 7]],1+AA$3,FALSE)="","",
                      VLOOKUP($Y238,Tableau2[[Sous catégorie culture de la garantie]:[garantie 7]],1+AA$3,FALSE)))</f>
        <v>Caution Possible</v>
      </c>
      <c r="AB238" s="44" t="str">
        <f>IF(
                 ISNA(VLOOKUP($Y238,Tableau2[[Sous catégorie culture de la garantie]:[garantie 7]],1+AB$3,FALSE)),
                  "",
                 IF(VLOOKUP($Y238,Tableau2[[Sous catégorie culture de la garantie]:[garantie 7]],1+AB$3,FALSE)="","",
                      VLOOKUP($Y238,Tableau2[[Sous catégorie culture de la garantie]:[garantie 7]],1+AB$3,FALSE)))</f>
        <v>France Active</v>
      </c>
      <c r="AC238" s="41" t="str">
        <f>IF(
                 ISNA(VLOOKUP($Y238,Tableau2[[Sous catégorie culture de la garantie]:[garantie 7]],1+AC$3,FALSE)),
                  "",
                 IF(VLOOKUP($Y238,Tableau2[[Sous catégorie culture de la garantie]:[garantie 7]],1+AC$3,FALSE)="","",
                      VLOOKUP($Y238,Tableau2[[Sous catégorie culture de la garantie]:[garantie 7]],1+AC$3,FALSE)))</f>
        <v>BPI</v>
      </c>
      <c r="AD238" s="44" t="str">
        <f>IF(
                 ISNA(VLOOKUP($Y238,Tableau2[[Sous catégorie culture de la garantie]:[garantie 7]],1+AD$3,FALSE)),
                  "",
                 IF(VLOOKUP($Y238,Tableau2[[Sous catégorie culture de la garantie]:[garantie 7]],1+AD$3,FALSE)="","",
                      VLOOKUP($Y238,Tableau2[[Sous catégorie culture de la garantie]:[garantie 7]],1+AD$3,FALSE)))</f>
        <v>SIAGI</v>
      </c>
      <c r="AE238" s="41" t="str">
        <f>IF(
                 ISNA(VLOOKUP($Y238,Tableau2[[Sous catégorie culture de la garantie]:[garantie 7]],1+AE$3,FALSE)),
                  "",
                 IF(VLOOKUP($Y238,Tableau2[[Sous catégorie culture de la garantie]:[garantie 7]],1+AE$3,FALSE)="","",
                      VLOOKUP($Y238,Tableau2[[Sous catégorie culture de la garantie]:[garantie 7]],1+AE$3,FALSE)))</f>
        <v>Hypotèque (si travaux)</v>
      </c>
      <c r="AF238" s="41" t="str">
        <f>IF(
                 ISNA(VLOOKUP($Y238,Tableau2[[Sous catégorie culture de la garantie]:[garantie 7]],1+AF$3,FALSE)),
                  "",
                 IF(VLOOKUP($Y238,Tableau2[[Sous catégorie culture de la garantie]:[garantie 7]],1+AF$3,FALSE)="","",
                      VLOOKUP($Y238,Tableau2[[Sous catégorie culture de la garantie]:[garantie 7]],1+AF$3,FALSE)))</f>
        <v/>
      </c>
    </row>
    <row r="239" spans="1:32" ht="15" thickBot="1" x14ac:dyDescent="0.35">
      <c r="A239" s="34">
        <v>5</v>
      </c>
      <c r="B239" s="76" t="s">
        <v>52</v>
      </c>
      <c r="C239" s="52" t="str">
        <f>IF(ISNA(VLOOKUP(B239,Tableau3[],2,FALSE)),"X",VLOOKUP(B239,Tableau3[],2,FALSE))</f>
        <v>X</v>
      </c>
      <c r="D239" s="87" t="s">
        <v>101</v>
      </c>
      <c r="E239" s="64" t="str">
        <f>IF(ISNA(VLOOKUP(D239,Tableau3[],2,FALSE)),"X",VLOOKUP(D239,Tableau3[],2,FALSE))</f>
        <v>X</v>
      </c>
      <c r="F239" s="96" t="s">
        <v>61</v>
      </c>
      <c r="G239" s="72" t="str">
        <f>IF(ISNA(VLOOKUP(F239,Tableau3[],2,FALSE)),"X",VLOOKUP(F239,Tableau3[],2,FALSE))</f>
        <v>M</v>
      </c>
      <c r="H239" s="105" t="s">
        <v>65</v>
      </c>
      <c r="I239" s="72" t="str">
        <f>IF(ISNA(VLOOKUP(H239,Tableau3[],2,FALSE)),"X",VLOOKUP(H239,Tableau3[],2,FALSE))</f>
        <v>X</v>
      </c>
      <c r="J239" s="63"/>
      <c r="K239" s="114" t="s">
        <v>23</v>
      </c>
      <c r="L239" s="63" t="str">
        <f>IF(ISNA(VLOOKUP(K239,Tableau3[],2,FALSE)),"X",VLOOKUP(K239,Tableau3[],2,FALSE))</f>
        <v>U</v>
      </c>
      <c r="M239" s="123" t="s">
        <v>24</v>
      </c>
      <c r="N239" s="130" t="s">
        <v>29</v>
      </c>
      <c r="O239" s="141" t="s">
        <v>66</v>
      </c>
      <c r="P239" s="155" t="s">
        <v>32</v>
      </c>
      <c r="Q239" s="162">
        <v>6</v>
      </c>
      <c r="R239" s="174" t="s">
        <v>89</v>
      </c>
      <c r="S239" s="23"/>
      <c r="T239" s="188" t="s">
        <v>25</v>
      </c>
      <c r="U239" s="208"/>
      <c r="V239" t="str">
        <f>CONCATENATE(C239,E239,G239,I239,L239,S239)</f>
        <v>XXMXU</v>
      </c>
      <c r="W239" t="str">
        <f t="shared" si="4"/>
        <v>MU</v>
      </c>
      <c r="X239" s="39" t="str">
        <f>IF(          ISNA(VLOOKUP(MID(W239,2,1),'Garanties par besoin'!$D$2:$F$18,2,FALSE)),
                           IF(ISNA(VLOOKUP(MID(W239,1,1),'Garanties par besoin'!$D$2:$F$18,2,FALSE)),
                            "",
                           VLOOKUP(MID(W239,1,1),'Garanties par besoin'!$D$2:$F$18,2,FALSE)),
                  VLOOKUP(MID(W239,2,1),'Garanties par besoin'!$D$2:$F$18,2,FALSE))</f>
        <v>Matériel</v>
      </c>
      <c r="Y239" s="42" t="str">
        <f>IF(          ISNA(VLOOKUP(MID(W239,2,1),'Garanties par besoin'!$D$2:$F$18,3,FALSE)),
                           IF(ISNA(VLOOKUP(MID(W239,1,1),'Garanties par besoin'!$D$2:$F$18,3,FALSE)),
                            "",
                           VLOOKUP(MID(W239,1,1),'Garanties par besoin'!$D$2:$F$18,3,FALSE)),
                  VLOOKUP(MID(W239,2,1),'Garanties par besoin'!$D$2:$F$18,3,FALSE))</f>
        <v>Travaux (propriétaire des murs)</v>
      </c>
      <c r="Z239" s="44" t="str">
        <f>IF(
                 ISNA(VLOOKUP($Y239,Tableau2[[Sous catégorie culture de la garantie]:[garantie 7]],1+Z$3,FALSE)),
                  "",
                 IF(VLOOKUP($Y239,Tableau2[[Sous catégorie culture de la garantie]:[garantie 7]],1+Z$3,FALSE)="","",
                      VLOOKUP($Y239,Tableau2[[Sous catégorie culture de la garantie]:[garantie 7]],1+Z$3,FALSE)))</f>
        <v>Financement possible sans garantie</v>
      </c>
      <c r="AA239" s="41" t="str">
        <f>IF(
                 ISNA(VLOOKUP($Y239,Tableau2[[Sous catégorie culture de la garantie]:[garantie 7]],1+AA$3,FALSE)),
                  "",
                 IF(VLOOKUP($Y239,Tableau2[[Sous catégorie culture de la garantie]:[garantie 7]],1+AA$3,FALSE)="","",
                      VLOOKUP($Y239,Tableau2[[Sous catégorie culture de la garantie]:[garantie 7]],1+AA$3,FALSE)))</f>
        <v>Caution Possible</v>
      </c>
      <c r="AB239" s="44" t="str">
        <f>IF(
                 ISNA(VLOOKUP($Y239,Tableau2[[Sous catégorie culture de la garantie]:[garantie 7]],1+AB$3,FALSE)),
                  "",
                 IF(VLOOKUP($Y239,Tableau2[[Sous catégorie culture de la garantie]:[garantie 7]],1+AB$3,FALSE)="","",
                      VLOOKUP($Y239,Tableau2[[Sous catégorie culture de la garantie]:[garantie 7]],1+AB$3,FALSE)))</f>
        <v>France Active</v>
      </c>
      <c r="AC239" s="41" t="str">
        <f>IF(
                 ISNA(VLOOKUP($Y239,Tableau2[[Sous catégorie culture de la garantie]:[garantie 7]],1+AC$3,FALSE)),
                  "",
                 IF(VLOOKUP($Y239,Tableau2[[Sous catégorie culture de la garantie]:[garantie 7]],1+AC$3,FALSE)="","",
                      VLOOKUP($Y239,Tableau2[[Sous catégorie culture de la garantie]:[garantie 7]],1+AC$3,FALSE)))</f>
        <v>BPI</v>
      </c>
      <c r="AD239" s="44" t="str">
        <f>IF(
                 ISNA(VLOOKUP($Y239,Tableau2[[Sous catégorie culture de la garantie]:[garantie 7]],1+AD$3,FALSE)),
                  "",
                 IF(VLOOKUP($Y239,Tableau2[[Sous catégorie culture de la garantie]:[garantie 7]],1+AD$3,FALSE)="","",
                      VLOOKUP($Y239,Tableau2[[Sous catégorie culture de la garantie]:[garantie 7]],1+AD$3,FALSE)))</f>
        <v>SIAGI</v>
      </c>
      <c r="AE239" s="41" t="str">
        <f>IF(
                 ISNA(VLOOKUP($Y239,Tableau2[[Sous catégorie culture de la garantie]:[garantie 7]],1+AE$3,FALSE)),
                  "",
                 IF(VLOOKUP($Y239,Tableau2[[Sous catégorie culture de la garantie]:[garantie 7]],1+AE$3,FALSE)="","",
                      VLOOKUP($Y239,Tableau2[[Sous catégorie culture de la garantie]:[garantie 7]],1+AE$3,FALSE)))</f>
        <v>Hypotèque (si travaux)</v>
      </c>
      <c r="AF239" s="41" t="str">
        <f>IF(
                 ISNA(VLOOKUP($Y239,Tableau2[[Sous catégorie culture de la garantie]:[garantie 7]],1+AF$3,FALSE)),
                  "",
                 IF(VLOOKUP($Y239,Tableau2[[Sous catégorie culture de la garantie]:[garantie 7]],1+AF$3,FALSE)="","",
                      VLOOKUP($Y239,Tableau2[[Sous catégorie culture de la garantie]:[garantie 7]],1+AF$3,FALSE)))</f>
        <v/>
      </c>
    </row>
    <row r="240" spans="1:32" ht="15" thickBot="1" x14ac:dyDescent="0.35">
      <c r="A240" s="34">
        <v>5</v>
      </c>
      <c r="B240" s="76" t="s">
        <v>52</v>
      </c>
      <c r="C240" s="52" t="str">
        <f>IF(ISNA(VLOOKUP(B240,Tableau3[],2,FALSE)),"X",VLOOKUP(B240,Tableau3[],2,FALSE))</f>
        <v>X</v>
      </c>
      <c r="D240" s="87" t="s">
        <v>101</v>
      </c>
      <c r="E240" s="64" t="str">
        <f>IF(ISNA(VLOOKUP(D240,Tableau3[],2,FALSE)),"X",VLOOKUP(D240,Tableau3[],2,FALSE))</f>
        <v>X</v>
      </c>
      <c r="F240" s="96" t="s">
        <v>61</v>
      </c>
      <c r="G240" s="72" t="str">
        <f>IF(ISNA(VLOOKUP(F240,Tableau3[],2,FALSE)),"X",VLOOKUP(F240,Tableau3[],2,FALSE))</f>
        <v>M</v>
      </c>
      <c r="H240" s="105" t="s">
        <v>65</v>
      </c>
      <c r="I240" s="72" t="str">
        <f>IF(ISNA(VLOOKUP(H240,Tableau3[],2,FALSE)),"X",VLOOKUP(H240,Tableau3[],2,FALSE))</f>
        <v>X</v>
      </c>
      <c r="J240" s="63"/>
      <c r="K240" s="114" t="s">
        <v>23</v>
      </c>
      <c r="L240" s="63" t="str">
        <f>IF(ISNA(VLOOKUP(K240,Tableau3[],2,FALSE)),"X",VLOOKUP(K240,Tableau3[],2,FALSE))</f>
        <v>U</v>
      </c>
      <c r="M240" s="123" t="s">
        <v>24</v>
      </c>
      <c r="N240" s="130" t="s">
        <v>29</v>
      </c>
      <c r="O240" s="141" t="s">
        <v>66</v>
      </c>
      <c r="P240" s="155" t="s">
        <v>32</v>
      </c>
      <c r="Q240" s="162">
        <v>6</v>
      </c>
      <c r="R240" s="174" t="s">
        <v>90</v>
      </c>
      <c r="S240" s="23"/>
      <c r="T240" s="188" t="s">
        <v>25</v>
      </c>
      <c r="U240" s="208"/>
      <c r="V240" t="str">
        <f>CONCATENATE(C240,E240,G240,I240,L240,S240)</f>
        <v>XXMXU</v>
      </c>
      <c r="W240" t="str">
        <f t="shared" si="4"/>
        <v>MU</v>
      </c>
      <c r="X240" s="39" t="str">
        <f>IF(          ISNA(VLOOKUP(MID(W240,2,1),'Garanties par besoin'!$D$2:$F$18,2,FALSE)),
                           IF(ISNA(VLOOKUP(MID(W240,1,1),'Garanties par besoin'!$D$2:$F$18,2,FALSE)),
                            "",
                           VLOOKUP(MID(W240,1,1),'Garanties par besoin'!$D$2:$F$18,2,FALSE)),
                  VLOOKUP(MID(W240,2,1),'Garanties par besoin'!$D$2:$F$18,2,FALSE))</f>
        <v>Matériel</v>
      </c>
      <c r="Y240" s="42" t="str">
        <f>IF(          ISNA(VLOOKUP(MID(W240,2,1),'Garanties par besoin'!$D$2:$F$18,3,FALSE)),
                           IF(ISNA(VLOOKUP(MID(W240,1,1),'Garanties par besoin'!$D$2:$F$18,3,FALSE)),
                            "",
                           VLOOKUP(MID(W240,1,1),'Garanties par besoin'!$D$2:$F$18,3,FALSE)),
                  VLOOKUP(MID(W240,2,1),'Garanties par besoin'!$D$2:$F$18,3,FALSE))</f>
        <v>Travaux (propriétaire des murs)</v>
      </c>
      <c r="Z240" s="44" t="str">
        <f>IF(
                 ISNA(VLOOKUP($Y240,Tableau2[[Sous catégorie culture de la garantie]:[garantie 7]],1+Z$3,FALSE)),
                  "",
                 IF(VLOOKUP($Y240,Tableau2[[Sous catégorie culture de la garantie]:[garantie 7]],1+Z$3,FALSE)="","",
                      VLOOKUP($Y240,Tableau2[[Sous catégorie culture de la garantie]:[garantie 7]],1+Z$3,FALSE)))</f>
        <v>Financement possible sans garantie</v>
      </c>
      <c r="AA240" s="41" t="str">
        <f>IF(
                 ISNA(VLOOKUP($Y240,Tableau2[[Sous catégorie culture de la garantie]:[garantie 7]],1+AA$3,FALSE)),
                  "",
                 IF(VLOOKUP($Y240,Tableau2[[Sous catégorie culture de la garantie]:[garantie 7]],1+AA$3,FALSE)="","",
                      VLOOKUP($Y240,Tableau2[[Sous catégorie culture de la garantie]:[garantie 7]],1+AA$3,FALSE)))</f>
        <v>Caution Possible</v>
      </c>
      <c r="AB240" s="44" t="str">
        <f>IF(
                 ISNA(VLOOKUP($Y240,Tableau2[[Sous catégorie culture de la garantie]:[garantie 7]],1+AB$3,FALSE)),
                  "",
                 IF(VLOOKUP($Y240,Tableau2[[Sous catégorie culture de la garantie]:[garantie 7]],1+AB$3,FALSE)="","",
                      VLOOKUP($Y240,Tableau2[[Sous catégorie culture de la garantie]:[garantie 7]],1+AB$3,FALSE)))</f>
        <v>France Active</v>
      </c>
      <c r="AC240" s="41" t="str">
        <f>IF(
                 ISNA(VLOOKUP($Y240,Tableau2[[Sous catégorie culture de la garantie]:[garantie 7]],1+AC$3,FALSE)),
                  "",
                 IF(VLOOKUP($Y240,Tableau2[[Sous catégorie culture de la garantie]:[garantie 7]],1+AC$3,FALSE)="","",
                      VLOOKUP($Y240,Tableau2[[Sous catégorie culture de la garantie]:[garantie 7]],1+AC$3,FALSE)))</f>
        <v>BPI</v>
      </c>
      <c r="AD240" s="44" t="str">
        <f>IF(
                 ISNA(VLOOKUP($Y240,Tableau2[[Sous catégorie culture de la garantie]:[garantie 7]],1+AD$3,FALSE)),
                  "",
                 IF(VLOOKUP($Y240,Tableau2[[Sous catégorie culture de la garantie]:[garantie 7]],1+AD$3,FALSE)="","",
                      VLOOKUP($Y240,Tableau2[[Sous catégorie culture de la garantie]:[garantie 7]],1+AD$3,FALSE)))</f>
        <v>SIAGI</v>
      </c>
      <c r="AE240" s="41" t="str">
        <f>IF(
                 ISNA(VLOOKUP($Y240,Tableau2[[Sous catégorie culture de la garantie]:[garantie 7]],1+AE$3,FALSE)),
                  "",
                 IF(VLOOKUP($Y240,Tableau2[[Sous catégorie culture de la garantie]:[garantie 7]],1+AE$3,FALSE)="","",
                      VLOOKUP($Y240,Tableau2[[Sous catégorie culture de la garantie]:[garantie 7]],1+AE$3,FALSE)))</f>
        <v>Hypotèque (si travaux)</v>
      </c>
      <c r="AF240" s="41" t="str">
        <f>IF(
                 ISNA(VLOOKUP($Y240,Tableau2[[Sous catégorie culture de la garantie]:[garantie 7]],1+AF$3,FALSE)),
                  "",
                 IF(VLOOKUP($Y240,Tableau2[[Sous catégorie culture de la garantie]:[garantie 7]],1+AF$3,FALSE)="","",
                      VLOOKUP($Y240,Tableau2[[Sous catégorie culture de la garantie]:[garantie 7]],1+AF$3,FALSE)))</f>
        <v/>
      </c>
    </row>
    <row r="241" spans="1:32" ht="15" thickBot="1" x14ac:dyDescent="0.35">
      <c r="A241" s="34">
        <v>5</v>
      </c>
      <c r="B241" s="76" t="s">
        <v>52</v>
      </c>
      <c r="C241" s="52" t="str">
        <f>IF(ISNA(VLOOKUP(B241,Tableau3[],2,FALSE)),"X",VLOOKUP(B241,Tableau3[],2,FALSE))</f>
        <v>X</v>
      </c>
      <c r="D241" s="87" t="s">
        <v>101</v>
      </c>
      <c r="E241" s="64" t="str">
        <f>IF(ISNA(VLOOKUP(D241,Tableau3[],2,FALSE)),"X",VLOOKUP(D241,Tableau3[],2,FALSE))</f>
        <v>X</v>
      </c>
      <c r="F241" s="96" t="s">
        <v>61</v>
      </c>
      <c r="G241" s="72" t="str">
        <f>IF(ISNA(VLOOKUP(F241,Tableau3[],2,FALSE)),"X",VLOOKUP(F241,Tableau3[],2,FALSE))</f>
        <v>M</v>
      </c>
      <c r="H241" s="105" t="s">
        <v>65</v>
      </c>
      <c r="I241" s="72" t="str">
        <f>IF(ISNA(VLOOKUP(H241,Tableau3[],2,FALSE)),"X",VLOOKUP(H241,Tableau3[],2,FALSE))</f>
        <v>X</v>
      </c>
      <c r="J241" s="63"/>
      <c r="K241" s="114" t="s">
        <v>23</v>
      </c>
      <c r="L241" s="63" t="str">
        <f>IF(ISNA(VLOOKUP(K241,Tableau3[],2,FALSE)),"X",VLOOKUP(K241,Tableau3[],2,FALSE))</f>
        <v>U</v>
      </c>
      <c r="M241" s="123" t="s">
        <v>24</v>
      </c>
      <c r="N241" s="130" t="s">
        <v>29</v>
      </c>
      <c r="O241" s="141" t="s">
        <v>66</v>
      </c>
      <c r="P241" s="155" t="s">
        <v>32</v>
      </c>
      <c r="Q241" s="162">
        <v>6</v>
      </c>
      <c r="R241" s="174" t="s">
        <v>91</v>
      </c>
      <c r="S241" s="23"/>
      <c r="T241" s="188" t="s">
        <v>25</v>
      </c>
      <c r="U241" s="208"/>
      <c r="V241" t="str">
        <f>CONCATENATE(C241,E241,G241,I241,L241,S241)</f>
        <v>XXMXU</v>
      </c>
      <c r="W241" t="str">
        <f t="shared" si="4"/>
        <v>MU</v>
      </c>
      <c r="X241" s="39" t="str">
        <f>IF(          ISNA(VLOOKUP(MID(W241,2,1),'Garanties par besoin'!$D$2:$F$18,2,FALSE)),
                           IF(ISNA(VLOOKUP(MID(W241,1,1),'Garanties par besoin'!$D$2:$F$18,2,FALSE)),
                            "",
                           VLOOKUP(MID(W241,1,1),'Garanties par besoin'!$D$2:$F$18,2,FALSE)),
                  VLOOKUP(MID(W241,2,1),'Garanties par besoin'!$D$2:$F$18,2,FALSE))</f>
        <v>Matériel</v>
      </c>
      <c r="Y241" s="42" t="str">
        <f>IF(          ISNA(VLOOKUP(MID(W241,2,1),'Garanties par besoin'!$D$2:$F$18,3,FALSE)),
                           IF(ISNA(VLOOKUP(MID(W241,1,1),'Garanties par besoin'!$D$2:$F$18,3,FALSE)),
                            "",
                           VLOOKUP(MID(W241,1,1),'Garanties par besoin'!$D$2:$F$18,3,FALSE)),
                  VLOOKUP(MID(W241,2,1),'Garanties par besoin'!$D$2:$F$18,3,FALSE))</f>
        <v>Travaux (propriétaire des murs)</v>
      </c>
      <c r="Z241" s="44" t="str">
        <f>IF(
                 ISNA(VLOOKUP($Y241,Tableau2[[Sous catégorie culture de la garantie]:[garantie 7]],1+Z$3,FALSE)),
                  "",
                 IF(VLOOKUP($Y241,Tableau2[[Sous catégorie culture de la garantie]:[garantie 7]],1+Z$3,FALSE)="","",
                      VLOOKUP($Y241,Tableau2[[Sous catégorie culture de la garantie]:[garantie 7]],1+Z$3,FALSE)))</f>
        <v>Financement possible sans garantie</v>
      </c>
      <c r="AA241" s="41" t="str">
        <f>IF(
                 ISNA(VLOOKUP($Y241,Tableau2[[Sous catégorie culture de la garantie]:[garantie 7]],1+AA$3,FALSE)),
                  "",
                 IF(VLOOKUP($Y241,Tableau2[[Sous catégorie culture de la garantie]:[garantie 7]],1+AA$3,FALSE)="","",
                      VLOOKUP($Y241,Tableau2[[Sous catégorie culture de la garantie]:[garantie 7]],1+AA$3,FALSE)))</f>
        <v>Caution Possible</v>
      </c>
      <c r="AB241" s="44" t="str">
        <f>IF(
                 ISNA(VLOOKUP($Y241,Tableau2[[Sous catégorie culture de la garantie]:[garantie 7]],1+AB$3,FALSE)),
                  "",
                 IF(VLOOKUP($Y241,Tableau2[[Sous catégorie culture de la garantie]:[garantie 7]],1+AB$3,FALSE)="","",
                      VLOOKUP($Y241,Tableau2[[Sous catégorie culture de la garantie]:[garantie 7]],1+AB$3,FALSE)))</f>
        <v>France Active</v>
      </c>
      <c r="AC241" s="41" t="str">
        <f>IF(
                 ISNA(VLOOKUP($Y241,Tableau2[[Sous catégorie culture de la garantie]:[garantie 7]],1+AC$3,FALSE)),
                  "",
                 IF(VLOOKUP($Y241,Tableau2[[Sous catégorie culture de la garantie]:[garantie 7]],1+AC$3,FALSE)="","",
                      VLOOKUP($Y241,Tableau2[[Sous catégorie culture de la garantie]:[garantie 7]],1+AC$3,FALSE)))</f>
        <v>BPI</v>
      </c>
      <c r="AD241" s="44" t="str">
        <f>IF(
                 ISNA(VLOOKUP($Y241,Tableau2[[Sous catégorie culture de la garantie]:[garantie 7]],1+AD$3,FALSE)),
                  "",
                 IF(VLOOKUP($Y241,Tableau2[[Sous catégorie culture de la garantie]:[garantie 7]],1+AD$3,FALSE)="","",
                      VLOOKUP($Y241,Tableau2[[Sous catégorie culture de la garantie]:[garantie 7]],1+AD$3,FALSE)))</f>
        <v>SIAGI</v>
      </c>
      <c r="AE241" s="41" t="str">
        <f>IF(
                 ISNA(VLOOKUP($Y241,Tableau2[[Sous catégorie culture de la garantie]:[garantie 7]],1+AE$3,FALSE)),
                  "",
                 IF(VLOOKUP($Y241,Tableau2[[Sous catégorie culture de la garantie]:[garantie 7]],1+AE$3,FALSE)="","",
                      VLOOKUP($Y241,Tableau2[[Sous catégorie culture de la garantie]:[garantie 7]],1+AE$3,FALSE)))</f>
        <v>Hypotèque (si travaux)</v>
      </c>
      <c r="AF241" s="41" t="str">
        <f>IF(
                 ISNA(VLOOKUP($Y241,Tableau2[[Sous catégorie culture de la garantie]:[garantie 7]],1+AF$3,FALSE)),
                  "",
                 IF(VLOOKUP($Y241,Tableau2[[Sous catégorie culture de la garantie]:[garantie 7]],1+AF$3,FALSE)="","",
                      VLOOKUP($Y241,Tableau2[[Sous catégorie culture de la garantie]:[garantie 7]],1+AF$3,FALSE)))</f>
        <v/>
      </c>
    </row>
    <row r="242" spans="1:32" ht="15" thickBot="1" x14ac:dyDescent="0.35">
      <c r="A242" s="25">
        <v>5</v>
      </c>
      <c r="B242" s="78" t="s">
        <v>52</v>
      </c>
      <c r="C242" s="52"/>
      <c r="D242" s="91" t="s">
        <v>101</v>
      </c>
      <c r="E242" s="64" t="str">
        <f>IF(ISNA(VLOOKUP(D242,Tableau3[],2,FALSE)),"X",VLOOKUP(D242,Tableau3[],2,FALSE))</f>
        <v>X</v>
      </c>
      <c r="F242" s="99" t="s">
        <v>61</v>
      </c>
      <c r="G242" s="58" t="str">
        <f>IF(ISNA(VLOOKUP(F242,Tableau3[],2,FALSE)),"X",VLOOKUP(F242,Tableau3[],2,FALSE))</f>
        <v>M</v>
      </c>
      <c r="H242" s="108" t="s">
        <v>65</v>
      </c>
      <c r="I242" s="58" t="str">
        <f>IF(ISNA(VLOOKUP(H242,Tableau3[],2,FALSE)),"X",VLOOKUP(H242,Tableau3[],2,FALSE))</f>
        <v>X</v>
      </c>
      <c r="J242" s="58"/>
      <c r="K242" s="118" t="s">
        <v>23</v>
      </c>
      <c r="L242" s="58" t="str">
        <f>IF(ISNA(VLOOKUP(K242,Tableau3[],2,FALSE)),"X",VLOOKUP(K242,Tableau3[],2,FALSE))</f>
        <v>U</v>
      </c>
      <c r="M242" s="125" t="s">
        <v>24</v>
      </c>
      <c r="N242" s="134" t="s">
        <v>29</v>
      </c>
      <c r="O242" s="145" t="s">
        <v>67</v>
      </c>
      <c r="P242" s="156"/>
      <c r="Q242" s="166">
        <v>1</v>
      </c>
      <c r="R242" s="179" t="s">
        <v>64</v>
      </c>
      <c r="S242" s="35"/>
      <c r="T242" s="186"/>
      <c r="U242" s="208"/>
      <c r="V242" t="str">
        <f>CONCATENATE(C242,E242,G242,I242,L242,S242)</f>
        <v>XMXU</v>
      </c>
      <c r="W242" t="str">
        <f t="shared" si="4"/>
        <v>MU</v>
      </c>
      <c r="X242" s="39" t="str">
        <f>IF(          ISNA(VLOOKUP(MID(W242,2,1),'Garanties par besoin'!$D$2:$F$18,2,FALSE)),
                           IF(ISNA(VLOOKUP(MID(W242,1,1),'Garanties par besoin'!$D$2:$F$18,2,FALSE)),
                            "",
                           VLOOKUP(MID(W242,1,1),'Garanties par besoin'!$D$2:$F$18,2,FALSE)),
                  VLOOKUP(MID(W242,2,1),'Garanties par besoin'!$D$2:$F$18,2,FALSE))</f>
        <v>Matériel</v>
      </c>
      <c r="Y242" s="42" t="str">
        <f>IF(          ISNA(VLOOKUP(MID(W242,2,1),'Garanties par besoin'!$D$2:$F$18,3,FALSE)),
                           IF(ISNA(VLOOKUP(MID(W242,1,1),'Garanties par besoin'!$D$2:$F$18,3,FALSE)),
                            "",
                           VLOOKUP(MID(W242,1,1),'Garanties par besoin'!$D$2:$F$18,3,FALSE)),
                  VLOOKUP(MID(W242,2,1),'Garanties par besoin'!$D$2:$F$18,3,FALSE))</f>
        <v>Travaux (propriétaire des murs)</v>
      </c>
      <c r="Z242" s="44" t="str">
        <f>IF(
                 ISNA(VLOOKUP($Y242,Tableau2[[Sous catégorie culture de la garantie]:[garantie 7]],1+Z$3,FALSE)),
                  "",
                 IF(VLOOKUP($Y242,Tableau2[[Sous catégorie culture de la garantie]:[garantie 7]],1+Z$3,FALSE)="","",
                      VLOOKUP($Y242,Tableau2[[Sous catégorie culture de la garantie]:[garantie 7]],1+Z$3,FALSE)))</f>
        <v>Financement possible sans garantie</v>
      </c>
      <c r="AA242" s="41" t="str">
        <f>IF(
                 ISNA(VLOOKUP($Y242,Tableau2[[Sous catégorie culture de la garantie]:[garantie 7]],1+AA$3,FALSE)),
                  "",
                 IF(VLOOKUP($Y242,Tableau2[[Sous catégorie culture de la garantie]:[garantie 7]],1+AA$3,FALSE)="","",
                      VLOOKUP($Y242,Tableau2[[Sous catégorie culture de la garantie]:[garantie 7]],1+AA$3,FALSE)))</f>
        <v>Caution Possible</v>
      </c>
      <c r="AB242" s="44" t="str">
        <f>IF(
                 ISNA(VLOOKUP($Y242,Tableau2[[Sous catégorie culture de la garantie]:[garantie 7]],1+AB$3,FALSE)),
                  "",
                 IF(VLOOKUP($Y242,Tableau2[[Sous catégorie culture de la garantie]:[garantie 7]],1+AB$3,FALSE)="","",
                      VLOOKUP($Y242,Tableau2[[Sous catégorie culture de la garantie]:[garantie 7]],1+AB$3,FALSE)))</f>
        <v>France Active</v>
      </c>
      <c r="AC242" s="41" t="str">
        <f>IF(
                 ISNA(VLOOKUP($Y242,Tableau2[[Sous catégorie culture de la garantie]:[garantie 7]],1+AC$3,FALSE)),
                  "",
                 IF(VLOOKUP($Y242,Tableau2[[Sous catégorie culture de la garantie]:[garantie 7]],1+AC$3,FALSE)="","",
                      VLOOKUP($Y242,Tableau2[[Sous catégorie culture de la garantie]:[garantie 7]],1+AC$3,FALSE)))</f>
        <v>BPI</v>
      </c>
      <c r="AD242" s="44" t="str">
        <f>IF(
                 ISNA(VLOOKUP($Y242,Tableau2[[Sous catégorie culture de la garantie]:[garantie 7]],1+AD$3,FALSE)),
                  "",
                 IF(VLOOKUP($Y242,Tableau2[[Sous catégorie culture de la garantie]:[garantie 7]],1+AD$3,FALSE)="","",
                      VLOOKUP($Y242,Tableau2[[Sous catégorie culture de la garantie]:[garantie 7]],1+AD$3,FALSE)))</f>
        <v>SIAGI</v>
      </c>
      <c r="AE242" s="41" t="str">
        <f>IF(
                 ISNA(VLOOKUP($Y242,Tableau2[[Sous catégorie culture de la garantie]:[garantie 7]],1+AE$3,FALSE)),
                  "",
                 IF(VLOOKUP($Y242,Tableau2[[Sous catégorie culture de la garantie]:[garantie 7]],1+AE$3,FALSE)="","",
                      VLOOKUP($Y242,Tableau2[[Sous catégorie culture de la garantie]:[garantie 7]],1+AE$3,FALSE)))</f>
        <v>Hypotèque (si travaux)</v>
      </c>
      <c r="AF242" s="41" t="str">
        <f>IF(
                 ISNA(VLOOKUP($Y242,Tableau2[[Sous catégorie culture de la garantie]:[garantie 7]],1+AF$3,FALSE)),
                  "",
                 IF(VLOOKUP($Y242,Tableau2[[Sous catégorie culture de la garantie]:[garantie 7]],1+AF$3,FALSE)="","",
                      VLOOKUP($Y242,Tableau2[[Sous catégorie culture de la garantie]:[garantie 7]],1+AF$3,FALSE)))</f>
        <v/>
      </c>
    </row>
    <row r="243" spans="1:32" ht="15" thickBot="1" x14ac:dyDescent="0.35">
      <c r="A243" s="34">
        <v>5</v>
      </c>
      <c r="B243" s="76" t="s">
        <v>52</v>
      </c>
      <c r="C243" s="52" t="str">
        <f>IF(ISNA(VLOOKUP(B243,Tableau3[],2,FALSE)),"X",VLOOKUP(B243,Tableau3[],2,FALSE))</f>
        <v>X</v>
      </c>
      <c r="D243" s="87" t="s">
        <v>101</v>
      </c>
      <c r="E243" s="64" t="str">
        <f>IF(ISNA(VLOOKUP(D243,Tableau3[],2,FALSE)),"X",VLOOKUP(D243,Tableau3[],2,FALSE))</f>
        <v>X</v>
      </c>
      <c r="F243" s="96" t="s">
        <v>61</v>
      </c>
      <c r="G243" s="72" t="str">
        <f>IF(ISNA(VLOOKUP(F243,Tableau3[],2,FALSE)),"X",VLOOKUP(F243,Tableau3[],2,FALSE))</f>
        <v>M</v>
      </c>
      <c r="H243" s="105" t="s">
        <v>65</v>
      </c>
      <c r="I243" s="72" t="str">
        <f>IF(ISNA(VLOOKUP(H243,Tableau3[],2,FALSE)),"X",VLOOKUP(H243,Tableau3[],2,FALSE))</f>
        <v>X</v>
      </c>
      <c r="J243" s="63"/>
      <c r="K243" s="114" t="s">
        <v>23</v>
      </c>
      <c r="L243" s="63" t="str">
        <f>IF(ISNA(VLOOKUP(K243,Tableau3[],2,FALSE)),"X",VLOOKUP(K243,Tableau3[],2,FALSE))</f>
        <v>U</v>
      </c>
      <c r="M243" s="123" t="s">
        <v>26</v>
      </c>
      <c r="N243" s="130" t="s">
        <v>29</v>
      </c>
      <c r="O243" s="141" t="s">
        <v>66</v>
      </c>
      <c r="P243" s="155" t="s">
        <v>32</v>
      </c>
      <c r="Q243" s="162">
        <v>6</v>
      </c>
      <c r="R243" s="174" t="s">
        <v>36</v>
      </c>
      <c r="S243" s="23"/>
      <c r="T243" s="188" t="s">
        <v>25</v>
      </c>
      <c r="U243" s="208"/>
      <c r="V243" t="str">
        <f>CONCATENATE(C243,E243,G243,I243,L243,S243)</f>
        <v>XXMXU</v>
      </c>
      <c r="W243" t="str">
        <f t="shared" si="4"/>
        <v>MU</v>
      </c>
      <c r="X243" s="39" t="str">
        <f>IF(          ISNA(VLOOKUP(MID(W243,2,1),'Garanties par besoin'!$D$2:$F$18,2,FALSE)),
                           IF(ISNA(VLOOKUP(MID(W243,1,1),'Garanties par besoin'!$D$2:$F$18,2,FALSE)),
                            "",
                           VLOOKUP(MID(W243,1,1),'Garanties par besoin'!$D$2:$F$18,2,FALSE)),
                  VLOOKUP(MID(W243,2,1),'Garanties par besoin'!$D$2:$F$18,2,FALSE))</f>
        <v>Matériel</v>
      </c>
      <c r="Y243" s="42" t="str">
        <f>IF(          ISNA(VLOOKUP(MID(W243,2,1),'Garanties par besoin'!$D$2:$F$18,3,FALSE)),
                           IF(ISNA(VLOOKUP(MID(W243,1,1),'Garanties par besoin'!$D$2:$F$18,3,FALSE)),
                            "",
                           VLOOKUP(MID(W243,1,1),'Garanties par besoin'!$D$2:$F$18,3,FALSE)),
                  VLOOKUP(MID(W243,2,1),'Garanties par besoin'!$D$2:$F$18,3,FALSE))</f>
        <v>Travaux (propriétaire des murs)</v>
      </c>
      <c r="Z243" s="44" t="str">
        <f>IF(
                 ISNA(VLOOKUP($Y243,Tableau2[[Sous catégorie culture de la garantie]:[garantie 7]],1+Z$3,FALSE)),
                  "",
                 IF(VLOOKUP($Y243,Tableau2[[Sous catégorie culture de la garantie]:[garantie 7]],1+Z$3,FALSE)="","",
                      VLOOKUP($Y243,Tableau2[[Sous catégorie culture de la garantie]:[garantie 7]],1+Z$3,FALSE)))</f>
        <v>Financement possible sans garantie</v>
      </c>
      <c r="AA243" s="41" t="str">
        <f>IF(
                 ISNA(VLOOKUP($Y243,Tableau2[[Sous catégorie culture de la garantie]:[garantie 7]],1+AA$3,FALSE)),
                  "",
                 IF(VLOOKUP($Y243,Tableau2[[Sous catégorie culture de la garantie]:[garantie 7]],1+AA$3,FALSE)="","",
                      VLOOKUP($Y243,Tableau2[[Sous catégorie culture de la garantie]:[garantie 7]],1+AA$3,FALSE)))</f>
        <v>Caution Possible</v>
      </c>
      <c r="AB243" s="44" t="str">
        <f>IF(
                 ISNA(VLOOKUP($Y243,Tableau2[[Sous catégorie culture de la garantie]:[garantie 7]],1+AB$3,FALSE)),
                  "",
                 IF(VLOOKUP($Y243,Tableau2[[Sous catégorie culture de la garantie]:[garantie 7]],1+AB$3,FALSE)="","",
                      VLOOKUP($Y243,Tableau2[[Sous catégorie culture de la garantie]:[garantie 7]],1+AB$3,FALSE)))</f>
        <v>France Active</v>
      </c>
      <c r="AC243" s="41" t="str">
        <f>IF(
                 ISNA(VLOOKUP($Y243,Tableau2[[Sous catégorie culture de la garantie]:[garantie 7]],1+AC$3,FALSE)),
                  "",
                 IF(VLOOKUP($Y243,Tableau2[[Sous catégorie culture de la garantie]:[garantie 7]],1+AC$3,FALSE)="","",
                      VLOOKUP($Y243,Tableau2[[Sous catégorie culture de la garantie]:[garantie 7]],1+AC$3,FALSE)))</f>
        <v>BPI</v>
      </c>
      <c r="AD243" s="44" t="str">
        <f>IF(
                 ISNA(VLOOKUP($Y243,Tableau2[[Sous catégorie culture de la garantie]:[garantie 7]],1+AD$3,FALSE)),
                  "",
                 IF(VLOOKUP($Y243,Tableau2[[Sous catégorie culture de la garantie]:[garantie 7]],1+AD$3,FALSE)="","",
                      VLOOKUP($Y243,Tableau2[[Sous catégorie culture de la garantie]:[garantie 7]],1+AD$3,FALSE)))</f>
        <v>SIAGI</v>
      </c>
      <c r="AE243" s="41" t="str">
        <f>IF(
                 ISNA(VLOOKUP($Y243,Tableau2[[Sous catégorie culture de la garantie]:[garantie 7]],1+AE$3,FALSE)),
                  "",
                 IF(VLOOKUP($Y243,Tableau2[[Sous catégorie culture de la garantie]:[garantie 7]],1+AE$3,FALSE)="","",
                      VLOOKUP($Y243,Tableau2[[Sous catégorie culture de la garantie]:[garantie 7]],1+AE$3,FALSE)))</f>
        <v>Hypotèque (si travaux)</v>
      </c>
      <c r="AF243" s="41" t="str">
        <f>IF(
                 ISNA(VLOOKUP($Y243,Tableau2[[Sous catégorie culture de la garantie]:[garantie 7]],1+AF$3,FALSE)),
                  "",
                 IF(VLOOKUP($Y243,Tableau2[[Sous catégorie culture de la garantie]:[garantie 7]],1+AF$3,FALSE)="","",
                      VLOOKUP($Y243,Tableau2[[Sous catégorie culture de la garantie]:[garantie 7]],1+AF$3,FALSE)))</f>
        <v/>
      </c>
    </row>
    <row r="244" spans="1:32" ht="15" thickBot="1" x14ac:dyDescent="0.35">
      <c r="A244" s="34">
        <v>5</v>
      </c>
      <c r="B244" s="76" t="s">
        <v>52</v>
      </c>
      <c r="C244" s="52" t="str">
        <f>IF(ISNA(VLOOKUP(B244,Tableau3[],2,FALSE)),"X",VLOOKUP(B244,Tableau3[],2,FALSE))</f>
        <v>X</v>
      </c>
      <c r="D244" s="87" t="s">
        <v>101</v>
      </c>
      <c r="E244" s="64" t="str">
        <f>IF(ISNA(VLOOKUP(D244,Tableau3[],2,FALSE)),"X",VLOOKUP(D244,Tableau3[],2,FALSE))</f>
        <v>X</v>
      </c>
      <c r="F244" s="96" t="s">
        <v>61</v>
      </c>
      <c r="G244" s="72" t="str">
        <f>IF(ISNA(VLOOKUP(F244,Tableau3[],2,FALSE)),"X",VLOOKUP(F244,Tableau3[],2,FALSE))</f>
        <v>M</v>
      </c>
      <c r="H244" s="105" t="s">
        <v>65</v>
      </c>
      <c r="I244" s="72" t="str">
        <f>IF(ISNA(VLOOKUP(H244,Tableau3[],2,FALSE)),"X",VLOOKUP(H244,Tableau3[],2,FALSE))</f>
        <v>X</v>
      </c>
      <c r="J244" s="63"/>
      <c r="K244" s="114" t="s">
        <v>23</v>
      </c>
      <c r="L244" s="63" t="str">
        <f>IF(ISNA(VLOOKUP(K244,Tableau3[],2,FALSE)),"X",VLOOKUP(K244,Tableau3[],2,FALSE))</f>
        <v>U</v>
      </c>
      <c r="M244" s="123" t="s">
        <v>26</v>
      </c>
      <c r="N244" s="130" t="s">
        <v>29</v>
      </c>
      <c r="O244" s="141" t="s">
        <v>66</v>
      </c>
      <c r="P244" s="155" t="s">
        <v>32</v>
      </c>
      <c r="Q244" s="162">
        <v>6</v>
      </c>
      <c r="R244" s="174" t="s">
        <v>87</v>
      </c>
      <c r="S244" s="23"/>
      <c r="T244" s="188" t="s">
        <v>25</v>
      </c>
      <c r="U244" s="208"/>
      <c r="V244" t="str">
        <f>CONCATENATE(C244,E244,G244,I244,L244,S244)</f>
        <v>XXMXU</v>
      </c>
      <c r="W244" t="str">
        <f t="shared" si="4"/>
        <v>MU</v>
      </c>
      <c r="X244" s="39" t="str">
        <f>IF(          ISNA(VLOOKUP(MID(W244,2,1),'Garanties par besoin'!$D$2:$F$18,2,FALSE)),
                           IF(ISNA(VLOOKUP(MID(W244,1,1),'Garanties par besoin'!$D$2:$F$18,2,FALSE)),
                            "",
                           VLOOKUP(MID(W244,1,1),'Garanties par besoin'!$D$2:$F$18,2,FALSE)),
                  VLOOKUP(MID(W244,2,1),'Garanties par besoin'!$D$2:$F$18,2,FALSE))</f>
        <v>Matériel</v>
      </c>
      <c r="Y244" s="42" t="str">
        <f>IF(          ISNA(VLOOKUP(MID(W244,2,1),'Garanties par besoin'!$D$2:$F$18,3,FALSE)),
                           IF(ISNA(VLOOKUP(MID(W244,1,1),'Garanties par besoin'!$D$2:$F$18,3,FALSE)),
                            "",
                           VLOOKUP(MID(W244,1,1),'Garanties par besoin'!$D$2:$F$18,3,FALSE)),
                  VLOOKUP(MID(W244,2,1),'Garanties par besoin'!$D$2:$F$18,3,FALSE))</f>
        <v>Travaux (propriétaire des murs)</v>
      </c>
      <c r="Z244" s="44" t="str">
        <f>IF(
                 ISNA(VLOOKUP($Y244,Tableau2[[Sous catégorie culture de la garantie]:[garantie 7]],1+Z$3,FALSE)),
                  "",
                 IF(VLOOKUP($Y244,Tableau2[[Sous catégorie culture de la garantie]:[garantie 7]],1+Z$3,FALSE)="","",
                      VLOOKUP($Y244,Tableau2[[Sous catégorie culture de la garantie]:[garantie 7]],1+Z$3,FALSE)))</f>
        <v>Financement possible sans garantie</v>
      </c>
      <c r="AA244" s="41" t="str">
        <f>IF(
                 ISNA(VLOOKUP($Y244,Tableau2[[Sous catégorie culture de la garantie]:[garantie 7]],1+AA$3,FALSE)),
                  "",
                 IF(VLOOKUP($Y244,Tableau2[[Sous catégorie culture de la garantie]:[garantie 7]],1+AA$3,FALSE)="","",
                      VLOOKUP($Y244,Tableau2[[Sous catégorie culture de la garantie]:[garantie 7]],1+AA$3,FALSE)))</f>
        <v>Caution Possible</v>
      </c>
      <c r="AB244" s="44" t="str">
        <f>IF(
                 ISNA(VLOOKUP($Y244,Tableau2[[Sous catégorie culture de la garantie]:[garantie 7]],1+AB$3,FALSE)),
                  "",
                 IF(VLOOKUP($Y244,Tableau2[[Sous catégorie culture de la garantie]:[garantie 7]],1+AB$3,FALSE)="","",
                      VLOOKUP($Y244,Tableau2[[Sous catégorie culture de la garantie]:[garantie 7]],1+AB$3,FALSE)))</f>
        <v>France Active</v>
      </c>
      <c r="AC244" s="41" t="str">
        <f>IF(
                 ISNA(VLOOKUP($Y244,Tableau2[[Sous catégorie culture de la garantie]:[garantie 7]],1+AC$3,FALSE)),
                  "",
                 IF(VLOOKUP($Y244,Tableau2[[Sous catégorie culture de la garantie]:[garantie 7]],1+AC$3,FALSE)="","",
                      VLOOKUP($Y244,Tableau2[[Sous catégorie culture de la garantie]:[garantie 7]],1+AC$3,FALSE)))</f>
        <v>BPI</v>
      </c>
      <c r="AD244" s="44" t="str">
        <f>IF(
                 ISNA(VLOOKUP($Y244,Tableau2[[Sous catégorie culture de la garantie]:[garantie 7]],1+AD$3,FALSE)),
                  "",
                 IF(VLOOKUP($Y244,Tableau2[[Sous catégorie culture de la garantie]:[garantie 7]],1+AD$3,FALSE)="","",
                      VLOOKUP($Y244,Tableau2[[Sous catégorie culture de la garantie]:[garantie 7]],1+AD$3,FALSE)))</f>
        <v>SIAGI</v>
      </c>
      <c r="AE244" s="41" t="str">
        <f>IF(
                 ISNA(VLOOKUP($Y244,Tableau2[[Sous catégorie culture de la garantie]:[garantie 7]],1+AE$3,FALSE)),
                  "",
                 IF(VLOOKUP($Y244,Tableau2[[Sous catégorie culture de la garantie]:[garantie 7]],1+AE$3,FALSE)="","",
                      VLOOKUP($Y244,Tableau2[[Sous catégorie culture de la garantie]:[garantie 7]],1+AE$3,FALSE)))</f>
        <v>Hypotèque (si travaux)</v>
      </c>
      <c r="AF244" s="41" t="str">
        <f>IF(
                 ISNA(VLOOKUP($Y244,Tableau2[[Sous catégorie culture de la garantie]:[garantie 7]],1+AF$3,FALSE)),
                  "",
                 IF(VLOOKUP($Y244,Tableau2[[Sous catégorie culture de la garantie]:[garantie 7]],1+AF$3,FALSE)="","",
                      VLOOKUP($Y244,Tableau2[[Sous catégorie culture de la garantie]:[garantie 7]],1+AF$3,FALSE)))</f>
        <v/>
      </c>
    </row>
    <row r="245" spans="1:32" ht="15" thickBot="1" x14ac:dyDescent="0.35">
      <c r="A245" s="34">
        <v>5</v>
      </c>
      <c r="B245" s="76" t="s">
        <v>52</v>
      </c>
      <c r="C245" s="52" t="str">
        <f>IF(ISNA(VLOOKUP(B245,Tableau3[],2,FALSE)),"X",VLOOKUP(B245,Tableau3[],2,FALSE))</f>
        <v>X</v>
      </c>
      <c r="D245" s="87" t="s">
        <v>101</v>
      </c>
      <c r="E245" s="64" t="str">
        <f>IF(ISNA(VLOOKUP(D245,Tableau3[],2,FALSE)),"X",VLOOKUP(D245,Tableau3[],2,FALSE))</f>
        <v>X</v>
      </c>
      <c r="F245" s="96" t="s">
        <v>61</v>
      </c>
      <c r="G245" s="72" t="str">
        <f>IF(ISNA(VLOOKUP(F245,Tableau3[],2,FALSE)),"X",VLOOKUP(F245,Tableau3[],2,FALSE))</f>
        <v>M</v>
      </c>
      <c r="H245" s="105" t="s">
        <v>65</v>
      </c>
      <c r="I245" s="72" t="str">
        <f>IF(ISNA(VLOOKUP(H245,Tableau3[],2,FALSE)),"X",VLOOKUP(H245,Tableau3[],2,FALSE))</f>
        <v>X</v>
      </c>
      <c r="J245" s="63"/>
      <c r="K245" s="114" t="s">
        <v>23</v>
      </c>
      <c r="L245" s="63" t="str">
        <f>IF(ISNA(VLOOKUP(K245,Tableau3[],2,FALSE)),"X",VLOOKUP(K245,Tableau3[],2,FALSE))</f>
        <v>U</v>
      </c>
      <c r="M245" s="123" t="s">
        <v>26</v>
      </c>
      <c r="N245" s="130" t="s">
        <v>29</v>
      </c>
      <c r="O245" s="141" t="s">
        <v>66</v>
      </c>
      <c r="P245" s="155" t="s">
        <v>32</v>
      </c>
      <c r="Q245" s="162">
        <v>6</v>
      </c>
      <c r="R245" s="174" t="s">
        <v>88</v>
      </c>
      <c r="S245" s="23"/>
      <c r="T245" s="188" t="s">
        <v>25</v>
      </c>
      <c r="U245" s="208"/>
      <c r="V245" t="str">
        <f>CONCATENATE(C245,E245,G245,I245,L245,S245)</f>
        <v>XXMXU</v>
      </c>
      <c r="W245" t="str">
        <f t="shared" si="4"/>
        <v>MU</v>
      </c>
      <c r="X245" s="39" t="str">
        <f>IF(          ISNA(VLOOKUP(MID(W245,2,1),'Garanties par besoin'!$D$2:$F$18,2,FALSE)),
                           IF(ISNA(VLOOKUP(MID(W245,1,1),'Garanties par besoin'!$D$2:$F$18,2,FALSE)),
                            "",
                           VLOOKUP(MID(W245,1,1),'Garanties par besoin'!$D$2:$F$18,2,FALSE)),
                  VLOOKUP(MID(W245,2,1),'Garanties par besoin'!$D$2:$F$18,2,FALSE))</f>
        <v>Matériel</v>
      </c>
      <c r="Y245" s="42" t="str">
        <f>IF(          ISNA(VLOOKUP(MID(W245,2,1),'Garanties par besoin'!$D$2:$F$18,3,FALSE)),
                           IF(ISNA(VLOOKUP(MID(W245,1,1),'Garanties par besoin'!$D$2:$F$18,3,FALSE)),
                            "",
                           VLOOKUP(MID(W245,1,1),'Garanties par besoin'!$D$2:$F$18,3,FALSE)),
                  VLOOKUP(MID(W245,2,1),'Garanties par besoin'!$D$2:$F$18,3,FALSE))</f>
        <v>Travaux (propriétaire des murs)</v>
      </c>
      <c r="Z245" s="44" t="str">
        <f>IF(
                 ISNA(VLOOKUP($Y245,Tableau2[[Sous catégorie culture de la garantie]:[garantie 7]],1+Z$3,FALSE)),
                  "",
                 IF(VLOOKUP($Y245,Tableau2[[Sous catégorie culture de la garantie]:[garantie 7]],1+Z$3,FALSE)="","",
                      VLOOKUP($Y245,Tableau2[[Sous catégorie culture de la garantie]:[garantie 7]],1+Z$3,FALSE)))</f>
        <v>Financement possible sans garantie</v>
      </c>
      <c r="AA245" s="41" t="str">
        <f>IF(
                 ISNA(VLOOKUP($Y245,Tableau2[[Sous catégorie culture de la garantie]:[garantie 7]],1+AA$3,FALSE)),
                  "",
                 IF(VLOOKUP($Y245,Tableau2[[Sous catégorie culture de la garantie]:[garantie 7]],1+AA$3,FALSE)="","",
                      VLOOKUP($Y245,Tableau2[[Sous catégorie culture de la garantie]:[garantie 7]],1+AA$3,FALSE)))</f>
        <v>Caution Possible</v>
      </c>
      <c r="AB245" s="44" t="str">
        <f>IF(
                 ISNA(VLOOKUP($Y245,Tableau2[[Sous catégorie culture de la garantie]:[garantie 7]],1+AB$3,FALSE)),
                  "",
                 IF(VLOOKUP($Y245,Tableau2[[Sous catégorie culture de la garantie]:[garantie 7]],1+AB$3,FALSE)="","",
                      VLOOKUP($Y245,Tableau2[[Sous catégorie culture de la garantie]:[garantie 7]],1+AB$3,FALSE)))</f>
        <v>France Active</v>
      </c>
      <c r="AC245" s="41" t="str">
        <f>IF(
                 ISNA(VLOOKUP($Y245,Tableau2[[Sous catégorie culture de la garantie]:[garantie 7]],1+AC$3,FALSE)),
                  "",
                 IF(VLOOKUP($Y245,Tableau2[[Sous catégorie culture de la garantie]:[garantie 7]],1+AC$3,FALSE)="","",
                      VLOOKUP($Y245,Tableau2[[Sous catégorie culture de la garantie]:[garantie 7]],1+AC$3,FALSE)))</f>
        <v>BPI</v>
      </c>
      <c r="AD245" s="44" t="str">
        <f>IF(
                 ISNA(VLOOKUP($Y245,Tableau2[[Sous catégorie culture de la garantie]:[garantie 7]],1+AD$3,FALSE)),
                  "",
                 IF(VLOOKUP($Y245,Tableau2[[Sous catégorie culture de la garantie]:[garantie 7]],1+AD$3,FALSE)="","",
                      VLOOKUP($Y245,Tableau2[[Sous catégorie culture de la garantie]:[garantie 7]],1+AD$3,FALSE)))</f>
        <v>SIAGI</v>
      </c>
      <c r="AE245" s="41" t="str">
        <f>IF(
                 ISNA(VLOOKUP($Y245,Tableau2[[Sous catégorie culture de la garantie]:[garantie 7]],1+AE$3,FALSE)),
                  "",
                 IF(VLOOKUP($Y245,Tableau2[[Sous catégorie culture de la garantie]:[garantie 7]],1+AE$3,FALSE)="","",
                      VLOOKUP($Y245,Tableau2[[Sous catégorie culture de la garantie]:[garantie 7]],1+AE$3,FALSE)))</f>
        <v>Hypotèque (si travaux)</v>
      </c>
      <c r="AF245" s="41" t="str">
        <f>IF(
                 ISNA(VLOOKUP($Y245,Tableau2[[Sous catégorie culture de la garantie]:[garantie 7]],1+AF$3,FALSE)),
                  "",
                 IF(VLOOKUP($Y245,Tableau2[[Sous catégorie culture de la garantie]:[garantie 7]],1+AF$3,FALSE)="","",
                      VLOOKUP($Y245,Tableau2[[Sous catégorie culture de la garantie]:[garantie 7]],1+AF$3,FALSE)))</f>
        <v/>
      </c>
    </row>
    <row r="246" spans="1:32" ht="15" thickBot="1" x14ac:dyDescent="0.35">
      <c r="A246" s="34">
        <v>5</v>
      </c>
      <c r="B246" s="76" t="s">
        <v>52</v>
      </c>
      <c r="C246" s="52" t="str">
        <f>IF(ISNA(VLOOKUP(B246,Tableau3[],2,FALSE)),"X",VLOOKUP(B246,Tableau3[],2,FALSE))</f>
        <v>X</v>
      </c>
      <c r="D246" s="87" t="s">
        <v>101</v>
      </c>
      <c r="E246" s="64" t="str">
        <f>IF(ISNA(VLOOKUP(D246,Tableau3[],2,FALSE)),"X",VLOOKUP(D246,Tableau3[],2,FALSE))</f>
        <v>X</v>
      </c>
      <c r="F246" s="96" t="s">
        <v>61</v>
      </c>
      <c r="G246" s="72" t="str">
        <f>IF(ISNA(VLOOKUP(F246,Tableau3[],2,FALSE)),"X",VLOOKUP(F246,Tableau3[],2,FALSE))</f>
        <v>M</v>
      </c>
      <c r="H246" s="105" t="s">
        <v>65</v>
      </c>
      <c r="I246" s="72" t="str">
        <f>IF(ISNA(VLOOKUP(H246,Tableau3[],2,FALSE)),"X",VLOOKUP(H246,Tableau3[],2,FALSE))</f>
        <v>X</v>
      </c>
      <c r="J246" s="63"/>
      <c r="K246" s="114" t="s">
        <v>23</v>
      </c>
      <c r="L246" s="63" t="str">
        <f>IF(ISNA(VLOOKUP(K246,Tableau3[],2,FALSE)),"X",VLOOKUP(K246,Tableau3[],2,FALSE))</f>
        <v>U</v>
      </c>
      <c r="M246" s="123" t="s">
        <v>26</v>
      </c>
      <c r="N246" s="130" t="s">
        <v>29</v>
      </c>
      <c r="O246" s="141" t="s">
        <v>66</v>
      </c>
      <c r="P246" s="155" t="s">
        <v>32</v>
      </c>
      <c r="Q246" s="162">
        <v>6</v>
      </c>
      <c r="R246" s="174" t="s">
        <v>89</v>
      </c>
      <c r="S246" s="23"/>
      <c r="T246" s="188" t="s">
        <v>25</v>
      </c>
      <c r="U246" s="208"/>
      <c r="V246" t="str">
        <f>CONCATENATE(C246,E246,G246,I246,L246,S246)</f>
        <v>XXMXU</v>
      </c>
      <c r="W246" t="str">
        <f t="shared" si="4"/>
        <v>MU</v>
      </c>
      <c r="X246" s="39" t="str">
        <f>IF(          ISNA(VLOOKUP(MID(W246,2,1),'Garanties par besoin'!$D$2:$F$18,2,FALSE)),
                           IF(ISNA(VLOOKUP(MID(W246,1,1),'Garanties par besoin'!$D$2:$F$18,2,FALSE)),
                            "",
                           VLOOKUP(MID(W246,1,1),'Garanties par besoin'!$D$2:$F$18,2,FALSE)),
                  VLOOKUP(MID(W246,2,1),'Garanties par besoin'!$D$2:$F$18,2,FALSE))</f>
        <v>Matériel</v>
      </c>
      <c r="Y246" s="42" t="str">
        <f>IF(          ISNA(VLOOKUP(MID(W246,2,1),'Garanties par besoin'!$D$2:$F$18,3,FALSE)),
                           IF(ISNA(VLOOKUP(MID(W246,1,1),'Garanties par besoin'!$D$2:$F$18,3,FALSE)),
                            "",
                           VLOOKUP(MID(W246,1,1),'Garanties par besoin'!$D$2:$F$18,3,FALSE)),
                  VLOOKUP(MID(W246,2,1),'Garanties par besoin'!$D$2:$F$18,3,FALSE))</f>
        <v>Travaux (propriétaire des murs)</v>
      </c>
      <c r="Z246" s="44" t="str">
        <f>IF(
                 ISNA(VLOOKUP($Y246,Tableau2[[Sous catégorie culture de la garantie]:[garantie 7]],1+Z$3,FALSE)),
                  "",
                 IF(VLOOKUP($Y246,Tableau2[[Sous catégorie culture de la garantie]:[garantie 7]],1+Z$3,FALSE)="","",
                      VLOOKUP($Y246,Tableau2[[Sous catégorie culture de la garantie]:[garantie 7]],1+Z$3,FALSE)))</f>
        <v>Financement possible sans garantie</v>
      </c>
      <c r="AA246" s="41" t="str">
        <f>IF(
                 ISNA(VLOOKUP($Y246,Tableau2[[Sous catégorie culture de la garantie]:[garantie 7]],1+AA$3,FALSE)),
                  "",
                 IF(VLOOKUP($Y246,Tableau2[[Sous catégorie culture de la garantie]:[garantie 7]],1+AA$3,FALSE)="","",
                      VLOOKUP($Y246,Tableau2[[Sous catégorie culture de la garantie]:[garantie 7]],1+AA$3,FALSE)))</f>
        <v>Caution Possible</v>
      </c>
      <c r="AB246" s="44" t="str">
        <f>IF(
                 ISNA(VLOOKUP($Y246,Tableau2[[Sous catégorie culture de la garantie]:[garantie 7]],1+AB$3,FALSE)),
                  "",
                 IF(VLOOKUP($Y246,Tableau2[[Sous catégorie culture de la garantie]:[garantie 7]],1+AB$3,FALSE)="","",
                      VLOOKUP($Y246,Tableau2[[Sous catégorie culture de la garantie]:[garantie 7]],1+AB$3,FALSE)))</f>
        <v>France Active</v>
      </c>
      <c r="AC246" s="41" t="str">
        <f>IF(
                 ISNA(VLOOKUP($Y246,Tableau2[[Sous catégorie culture de la garantie]:[garantie 7]],1+AC$3,FALSE)),
                  "",
                 IF(VLOOKUP($Y246,Tableau2[[Sous catégorie culture de la garantie]:[garantie 7]],1+AC$3,FALSE)="","",
                      VLOOKUP($Y246,Tableau2[[Sous catégorie culture de la garantie]:[garantie 7]],1+AC$3,FALSE)))</f>
        <v>BPI</v>
      </c>
      <c r="AD246" s="44" t="str">
        <f>IF(
                 ISNA(VLOOKUP($Y246,Tableau2[[Sous catégorie culture de la garantie]:[garantie 7]],1+AD$3,FALSE)),
                  "",
                 IF(VLOOKUP($Y246,Tableau2[[Sous catégorie culture de la garantie]:[garantie 7]],1+AD$3,FALSE)="","",
                      VLOOKUP($Y246,Tableau2[[Sous catégorie culture de la garantie]:[garantie 7]],1+AD$3,FALSE)))</f>
        <v>SIAGI</v>
      </c>
      <c r="AE246" s="41" t="str">
        <f>IF(
                 ISNA(VLOOKUP($Y246,Tableau2[[Sous catégorie culture de la garantie]:[garantie 7]],1+AE$3,FALSE)),
                  "",
                 IF(VLOOKUP($Y246,Tableau2[[Sous catégorie culture de la garantie]:[garantie 7]],1+AE$3,FALSE)="","",
                      VLOOKUP($Y246,Tableau2[[Sous catégorie culture de la garantie]:[garantie 7]],1+AE$3,FALSE)))</f>
        <v>Hypotèque (si travaux)</v>
      </c>
      <c r="AF246" s="41" t="str">
        <f>IF(
                 ISNA(VLOOKUP($Y246,Tableau2[[Sous catégorie culture de la garantie]:[garantie 7]],1+AF$3,FALSE)),
                  "",
                 IF(VLOOKUP($Y246,Tableau2[[Sous catégorie culture de la garantie]:[garantie 7]],1+AF$3,FALSE)="","",
                      VLOOKUP($Y246,Tableau2[[Sous catégorie culture de la garantie]:[garantie 7]],1+AF$3,FALSE)))</f>
        <v/>
      </c>
    </row>
    <row r="247" spans="1:32" ht="15" thickBot="1" x14ac:dyDescent="0.35">
      <c r="A247" s="34">
        <v>5</v>
      </c>
      <c r="B247" s="76" t="s">
        <v>52</v>
      </c>
      <c r="C247" s="52" t="str">
        <f>IF(ISNA(VLOOKUP(B247,Tableau3[],2,FALSE)),"X",VLOOKUP(B247,Tableau3[],2,FALSE))</f>
        <v>X</v>
      </c>
      <c r="D247" s="87" t="s">
        <v>101</v>
      </c>
      <c r="E247" s="64" t="str">
        <f>IF(ISNA(VLOOKUP(D247,Tableau3[],2,FALSE)),"X",VLOOKUP(D247,Tableau3[],2,FALSE))</f>
        <v>X</v>
      </c>
      <c r="F247" s="96" t="s">
        <v>61</v>
      </c>
      <c r="G247" s="72" t="str">
        <f>IF(ISNA(VLOOKUP(F247,Tableau3[],2,FALSE)),"X",VLOOKUP(F247,Tableau3[],2,FALSE))</f>
        <v>M</v>
      </c>
      <c r="H247" s="105" t="s">
        <v>65</v>
      </c>
      <c r="I247" s="72" t="str">
        <f>IF(ISNA(VLOOKUP(H247,Tableau3[],2,FALSE)),"X",VLOOKUP(H247,Tableau3[],2,FALSE))</f>
        <v>X</v>
      </c>
      <c r="J247" s="63"/>
      <c r="K247" s="114" t="s">
        <v>23</v>
      </c>
      <c r="L247" s="63" t="str">
        <f>IF(ISNA(VLOOKUP(K247,Tableau3[],2,FALSE)),"X",VLOOKUP(K247,Tableau3[],2,FALSE))</f>
        <v>U</v>
      </c>
      <c r="M247" s="123" t="s">
        <v>26</v>
      </c>
      <c r="N247" s="130" t="s">
        <v>29</v>
      </c>
      <c r="O247" s="141" t="s">
        <v>66</v>
      </c>
      <c r="P247" s="155" t="s">
        <v>32</v>
      </c>
      <c r="Q247" s="162">
        <v>6</v>
      </c>
      <c r="R247" s="174" t="s">
        <v>90</v>
      </c>
      <c r="S247" s="23"/>
      <c r="T247" s="188" t="s">
        <v>25</v>
      </c>
      <c r="U247" s="208"/>
      <c r="V247" t="str">
        <f>CONCATENATE(C247,E247,G247,I247,L247,S247)</f>
        <v>XXMXU</v>
      </c>
      <c r="W247" t="str">
        <f t="shared" si="4"/>
        <v>MU</v>
      </c>
      <c r="X247" s="39" t="str">
        <f>IF(          ISNA(VLOOKUP(MID(W247,2,1),'Garanties par besoin'!$D$2:$F$18,2,FALSE)),
                           IF(ISNA(VLOOKUP(MID(W247,1,1),'Garanties par besoin'!$D$2:$F$18,2,FALSE)),
                            "",
                           VLOOKUP(MID(W247,1,1),'Garanties par besoin'!$D$2:$F$18,2,FALSE)),
                  VLOOKUP(MID(W247,2,1),'Garanties par besoin'!$D$2:$F$18,2,FALSE))</f>
        <v>Matériel</v>
      </c>
      <c r="Y247" s="42" t="str">
        <f>IF(          ISNA(VLOOKUP(MID(W247,2,1),'Garanties par besoin'!$D$2:$F$18,3,FALSE)),
                           IF(ISNA(VLOOKUP(MID(W247,1,1),'Garanties par besoin'!$D$2:$F$18,3,FALSE)),
                            "",
                           VLOOKUP(MID(W247,1,1),'Garanties par besoin'!$D$2:$F$18,3,FALSE)),
                  VLOOKUP(MID(W247,2,1),'Garanties par besoin'!$D$2:$F$18,3,FALSE))</f>
        <v>Travaux (propriétaire des murs)</v>
      </c>
      <c r="Z247" s="44" t="str">
        <f>IF(
                 ISNA(VLOOKUP($Y247,Tableau2[[Sous catégorie culture de la garantie]:[garantie 7]],1+Z$3,FALSE)),
                  "",
                 IF(VLOOKUP($Y247,Tableau2[[Sous catégorie culture de la garantie]:[garantie 7]],1+Z$3,FALSE)="","",
                      VLOOKUP($Y247,Tableau2[[Sous catégorie culture de la garantie]:[garantie 7]],1+Z$3,FALSE)))</f>
        <v>Financement possible sans garantie</v>
      </c>
      <c r="AA247" s="41" t="str">
        <f>IF(
                 ISNA(VLOOKUP($Y247,Tableau2[[Sous catégorie culture de la garantie]:[garantie 7]],1+AA$3,FALSE)),
                  "",
                 IF(VLOOKUP($Y247,Tableau2[[Sous catégorie culture de la garantie]:[garantie 7]],1+AA$3,FALSE)="","",
                      VLOOKUP($Y247,Tableau2[[Sous catégorie culture de la garantie]:[garantie 7]],1+AA$3,FALSE)))</f>
        <v>Caution Possible</v>
      </c>
      <c r="AB247" s="44" t="str">
        <f>IF(
                 ISNA(VLOOKUP($Y247,Tableau2[[Sous catégorie culture de la garantie]:[garantie 7]],1+AB$3,FALSE)),
                  "",
                 IF(VLOOKUP($Y247,Tableau2[[Sous catégorie culture de la garantie]:[garantie 7]],1+AB$3,FALSE)="","",
                      VLOOKUP($Y247,Tableau2[[Sous catégorie culture de la garantie]:[garantie 7]],1+AB$3,FALSE)))</f>
        <v>France Active</v>
      </c>
      <c r="AC247" s="41" t="str">
        <f>IF(
                 ISNA(VLOOKUP($Y247,Tableau2[[Sous catégorie culture de la garantie]:[garantie 7]],1+AC$3,FALSE)),
                  "",
                 IF(VLOOKUP($Y247,Tableau2[[Sous catégorie culture de la garantie]:[garantie 7]],1+AC$3,FALSE)="","",
                      VLOOKUP($Y247,Tableau2[[Sous catégorie culture de la garantie]:[garantie 7]],1+AC$3,FALSE)))</f>
        <v>BPI</v>
      </c>
      <c r="AD247" s="44" t="str">
        <f>IF(
                 ISNA(VLOOKUP($Y247,Tableau2[[Sous catégorie culture de la garantie]:[garantie 7]],1+AD$3,FALSE)),
                  "",
                 IF(VLOOKUP($Y247,Tableau2[[Sous catégorie culture de la garantie]:[garantie 7]],1+AD$3,FALSE)="","",
                      VLOOKUP($Y247,Tableau2[[Sous catégorie culture de la garantie]:[garantie 7]],1+AD$3,FALSE)))</f>
        <v>SIAGI</v>
      </c>
      <c r="AE247" s="41" t="str">
        <f>IF(
                 ISNA(VLOOKUP($Y247,Tableau2[[Sous catégorie culture de la garantie]:[garantie 7]],1+AE$3,FALSE)),
                  "",
                 IF(VLOOKUP($Y247,Tableau2[[Sous catégorie culture de la garantie]:[garantie 7]],1+AE$3,FALSE)="","",
                      VLOOKUP($Y247,Tableau2[[Sous catégorie culture de la garantie]:[garantie 7]],1+AE$3,FALSE)))</f>
        <v>Hypotèque (si travaux)</v>
      </c>
      <c r="AF247" s="41" t="str">
        <f>IF(
                 ISNA(VLOOKUP($Y247,Tableau2[[Sous catégorie culture de la garantie]:[garantie 7]],1+AF$3,FALSE)),
                  "",
                 IF(VLOOKUP($Y247,Tableau2[[Sous catégorie culture de la garantie]:[garantie 7]],1+AF$3,FALSE)="","",
                      VLOOKUP($Y247,Tableau2[[Sous catégorie culture de la garantie]:[garantie 7]],1+AF$3,FALSE)))</f>
        <v/>
      </c>
    </row>
    <row r="248" spans="1:32" ht="15" thickBot="1" x14ac:dyDescent="0.35">
      <c r="A248" s="34">
        <v>5</v>
      </c>
      <c r="B248" s="76" t="s">
        <v>52</v>
      </c>
      <c r="C248" s="52" t="str">
        <f>IF(ISNA(VLOOKUP(B248,Tableau3[],2,FALSE)),"X",VLOOKUP(B248,Tableau3[],2,FALSE))</f>
        <v>X</v>
      </c>
      <c r="D248" s="87" t="s">
        <v>101</v>
      </c>
      <c r="E248" s="64" t="str">
        <f>IF(ISNA(VLOOKUP(D248,Tableau3[],2,FALSE)),"X",VLOOKUP(D248,Tableau3[],2,FALSE))</f>
        <v>X</v>
      </c>
      <c r="F248" s="96" t="s">
        <v>61</v>
      </c>
      <c r="G248" s="72" t="str">
        <f>IF(ISNA(VLOOKUP(F248,Tableau3[],2,FALSE)),"X",VLOOKUP(F248,Tableau3[],2,FALSE))</f>
        <v>M</v>
      </c>
      <c r="H248" s="105" t="s">
        <v>65</v>
      </c>
      <c r="I248" s="72" t="str">
        <f>IF(ISNA(VLOOKUP(H248,Tableau3[],2,FALSE)),"X",VLOOKUP(H248,Tableau3[],2,FALSE))</f>
        <v>X</v>
      </c>
      <c r="J248" s="63"/>
      <c r="K248" s="114" t="s">
        <v>23</v>
      </c>
      <c r="L248" s="63" t="str">
        <f>IF(ISNA(VLOOKUP(K248,Tableau3[],2,FALSE)),"X",VLOOKUP(K248,Tableau3[],2,FALSE))</f>
        <v>U</v>
      </c>
      <c r="M248" s="123" t="s">
        <v>26</v>
      </c>
      <c r="N248" s="130" t="s">
        <v>29</v>
      </c>
      <c r="O248" s="141" t="s">
        <v>66</v>
      </c>
      <c r="P248" s="155" t="s">
        <v>32</v>
      </c>
      <c r="Q248" s="162">
        <v>6</v>
      </c>
      <c r="R248" s="174" t="s">
        <v>91</v>
      </c>
      <c r="S248" s="23"/>
      <c r="T248" s="188" t="s">
        <v>25</v>
      </c>
      <c r="U248" s="208"/>
      <c r="V248" t="str">
        <f>CONCATENATE(C248,E248,G248,I248,L248,S248)</f>
        <v>XXMXU</v>
      </c>
      <c r="W248" t="str">
        <f t="shared" si="4"/>
        <v>MU</v>
      </c>
      <c r="X248" s="39" t="str">
        <f>IF(          ISNA(VLOOKUP(MID(W248,2,1),'Garanties par besoin'!$D$2:$F$18,2,FALSE)),
                           IF(ISNA(VLOOKUP(MID(W248,1,1),'Garanties par besoin'!$D$2:$F$18,2,FALSE)),
                            "",
                           VLOOKUP(MID(W248,1,1),'Garanties par besoin'!$D$2:$F$18,2,FALSE)),
                  VLOOKUP(MID(W248,2,1),'Garanties par besoin'!$D$2:$F$18,2,FALSE))</f>
        <v>Matériel</v>
      </c>
      <c r="Y248" s="42" t="str">
        <f>IF(          ISNA(VLOOKUP(MID(W248,2,1),'Garanties par besoin'!$D$2:$F$18,3,FALSE)),
                           IF(ISNA(VLOOKUP(MID(W248,1,1),'Garanties par besoin'!$D$2:$F$18,3,FALSE)),
                            "",
                           VLOOKUP(MID(W248,1,1),'Garanties par besoin'!$D$2:$F$18,3,FALSE)),
                  VLOOKUP(MID(W248,2,1),'Garanties par besoin'!$D$2:$F$18,3,FALSE))</f>
        <v>Travaux (propriétaire des murs)</v>
      </c>
      <c r="Z248" s="44" t="str">
        <f>IF(
                 ISNA(VLOOKUP($Y248,Tableau2[[Sous catégorie culture de la garantie]:[garantie 7]],1+Z$3,FALSE)),
                  "",
                 IF(VLOOKUP($Y248,Tableau2[[Sous catégorie culture de la garantie]:[garantie 7]],1+Z$3,FALSE)="","",
                      VLOOKUP($Y248,Tableau2[[Sous catégorie culture de la garantie]:[garantie 7]],1+Z$3,FALSE)))</f>
        <v>Financement possible sans garantie</v>
      </c>
      <c r="AA248" s="41" t="str">
        <f>IF(
                 ISNA(VLOOKUP($Y248,Tableau2[[Sous catégorie culture de la garantie]:[garantie 7]],1+AA$3,FALSE)),
                  "",
                 IF(VLOOKUP($Y248,Tableau2[[Sous catégorie culture de la garantie]:[garantie 7]],1+AA$3,FALSE)="","",
                      VLOOKUP($Y248,Tableau2[[Sous catégorie culture de la garantie]:[garantie 7]],1+AA$3,FALSE)))</f>
        <v>Caution Possible</v>
      </c>
      <c r="AB248" s="44" t="str">
        <f>IF(
                 ISNA(VLOOKUP($Y248,Tableau2[[Sous catégorie culture de la garantie]:[garantie 7]],1+AB$3,FALSE)),
                  "",
                 IF(VLOOKUP($Y248,Tableau2[[Sous catégorie culture de la garantie]:[garantie 7]],1+AB$3,FALSE)="","",
                      VLOOKUP($Y248,Tableau2[[Sous catégorie culture de la garantie]:[garantie 7]],1+AB$3,FALSE)))</f>
        <v>France Active</v>
      </c>
      <c r="AC248" s="41" t="str">
        <f>IF(
                 ISNA(VLOOKUP($Y248,Tableau2[[Sous catégorie culture de la garantie]:[garantie 7]],1+AC$3,FALSE)),
                  "",
                 IF(VLOOKUP($Y248,Tableau2[[Sous catégorie culture de la garantie]:[garantie 7]],1+AC$3,FALSE)="","",
                      VLOOKUP($Y248,Tableau2[[Sous catégorie culture de la garantie]:[garantie 7]],1+AC$3,FALSE)))</f>
        <v>BPI</v>
      </c>
      <c r="AD248" s="44" t="str">
        <f>IF(
                 ISNA(VLOOKUP($Y248,Tableau2[[Sous catégorie culture de la garantie]:[garantie 7]],1+AD$3,FALSE)),
                  "",
                 IF(VLOOKUP($Y248,Tableau2[[Sous catégorie culture de la garantie]:[garantie 7]],1+AD$3,FALSE)="","",
                      VLOOKUP($Y248,Tableau2[[Sous catégorie culture de la garantie]:[garantie 7]],1+AD$3,FALSE)))</f>
        <v>SIAGI</v>
      </c>
      <c r="AE248" s="41" t="str">
        <f>IF(
                 ISNA(VLOOKUP($Y248,Tableau2[[Sous catégorie culture de la garantie]:[garantie 7]],1+AE$3,FALSE)),
                  "",
                 IF(VLOOKUP($Y248,Tableau2[[Sous catégorie culture de la garantie]:[garantie 7]],1+AE$3,FALSE)="","",
                      VLOOKUP($Y248,Tableau2[[Sous catégorie culture de la garantie]:[garantie 7]],1+AE$3,FALSE)))</f>
        <v>Hypotèque (si travaux)</v>
      </c>
      <c r="AF248" s="41" t="str">
        <f>IF(
                 ISNA(VLOOKUP($Y248,Tableau2[[Sous catégorie culture de la garantie]:[garantie 7]],1+AF$3,FALSE)),
                  "",
                 IF(VLOOKUP($Y248,Tableau2[[Sous catégorie culture de la garantie]:[garantie 7]],1+AF$3,FALSE)="","",
                      VLOOKUP($Y248,Tableau2[[Sous catégorie culture de la garantie]:[garantie 7]],1+AF$3,FALSE)))</f>
        <v/>
      </c>
    </row>
    <row r="249" spans="1:32" ht="15" thickBot="1" x14ac:dyDescent="0.35">
      <c r="A249" s="25">
        <v>5</v>
      </c>
      <c r="B249" s="78" t="s">
        <v>52</v>
      </c>
      <c r="C249" s="52"/>
      <c r="D249" s="91" t="s">
        <v>101</v>
      </c>
      <c r="E249" s="64" t="str">
        <f>IF(ISNA(VLOOKUP(D249,Tableau3[],2,FALSE)),"X",VLOOKUP(D249,Tableau3[],2,FALSE))</f>
        <v>X</v>
      </c>
      <c r="F249" s="99" t="s">
        <v>61</v>
      </c>
      <c r="G249" s="58" t="str">
        <f>IF(ISNA(VLOOKUP(F249,Tableau3[],2,FALSE)),"X",VLOOKUP(F249,Tableau3[],2,FALSE))</f>
        <v>M</v>
      </c>
      <c r="H249" s="108" t="s">
        <v>65</v>
      </c>
      <c r="I249" s="58" t="str">
        <f>IF(ISNA(VLOOKUP(H249,Tableau3[],2,FALSE)),"X",VLOOKUP(H249,Tableau3[],2,FALSE))</f>
        <v>X</v>
      </c>
      <c r="J249" s="58"/>
      <c r="K249" s="118" t="s">
        <v>23</v>
      </c>
      <c r="L249" s="58" t="str">
        <f>IF(ISNA(VLOOKUP(K249,Tableau3[],2,FALSE)),"X",VLOOKUP(K249,Tableau3[],2,FALSE))</f>
        <v>U</v>
      </c>
      <c r="M249" s="125" t="s">
        <v>26</v>
      </c>
      <c r="N249" s="134" t="s">
        <v>29</v>
      </c>
      <c r="O249" s="145" t="s">
        <v>67</v>
      </c>
      <c r="P249" s="156"/>
      <c r="Q249" s="166">
        <v>1</v>
      </c>
      <c r="R249" s="179" t="s">
        <v>64</v>
      </c>
      <c r="S249" s="35"/>
      <c r="T249" s="186"/>
      <c r="U249" s="208"/>
      <c r="V249" t="str">
        <f>CONCATENATE(C249,E249,G249,I249,L249,S249)</f>
        <v>XMXU</v>
      </c>
      <c r="W249" t="str">
        <f t="shared" si="4"/>
        <v>MU</v>
      </c>
      <c r="X249" s="39" t="str">
        <f>IF(          ISNA(VLOOKUP(MID(W249,2,1),'Garanties par besoin'!$D$2:$F$18,2,FALSE)),
                           IF(ISNA(VLOOKUP(MID(W249,1,1),'Garanties par besoin'!$D$2:$F$18,2,FALSE)),
                            "",
                           VLOOKUP(MID(W249,1,1),'Garanties par besoin'!$D$2:$F$18,2,FALSE)),
                  VLOOKUP(MID(W249,2,1),'Garanties par besoin'!$D$2:$F$18,2,FALSE))</f>
        <v>Matériel</v>
      </c>
      <c r="Y249" s="42" t="str">
        <f>IF(          ISNA(VLOOKUP(MID(W249,2,1),'Garanties par besoin'!$D$2:$F$18,3,FALSE)),
                           IF(ISNA(VLOOKUP(MID(W249,1,1),'Garanties par besoin'!$D$2:$F$18,3,FALSE)),
                            "",
                           VLOOKUP(MID(W249,1,1),'Garanties par besoin'!$D$2:$F$18,3,FALSE)),
                  VLOOKUP(MID(W249,2,1),'Garanties par besoin'!$D$2:$F$18,3,FALSE))</f>
        <v>Travaux (propriétaire des murs)</v>
      </c>
      <c r="Z249" s="44" t="str">
        <f>IF(
                 ISNA(VLOOKUP($Y249,Tableau2[[Sous catégorie culture de la garantie]:[garantie 7]],1+Z$3,FALSE)),
                  "",
                 IF(VLOOKUP($Y249,Tableau2[[Sous catégorie culture de la garantie]:[garantie 7]],1+Z$3,FALSE)="","",
                      VLOOKUP($Y249,Tableau2[[Sous catégorie culture de la garantie]:[garantie 7]],1+Z$3,FALSE)))</f>
        <v>Financement possible sans garantie</v>
      </c>
      <c r="AA249" s="41" t="str">
        <f>IF(
                 ISNA(VLOOKUP($Y249,Tableau2[[Sous catégorie culture de la garantie]:[garantie 7]],1+AA$3,FALSE)),
                  "",
                 IF(VLOOKUP($Y249,Tableau2[[Sous catégorie culture de la garantie]:[garantie 7]],1+AA$3,FALSE)="","",
                      VLOOKUP($Y249,Tableau2[[Sous catégorie culture de la garantie]:[garantie 7]],1+AA$3,FALSE)))</f>
        <v>Caution Possible</v>
      </c>
      <c r="AB249" s="44" t="str">
        <f>IF(
                 ISNA(VLOOKUP($Y249,Tableau2[[Sous catégorie culture de la garantie]:[garantie 7]],1+AB$3,FALSE)),
                  "",
                 IF(VLOOKUP($Y249,Tableau2[[Sous catégorie culture de la garantie]:[garantie 7]],1+AB$3,FALSE)="","",
                      VLOOKUP($Y249,Tableau2[[Sous catégorie culture de la garantie]:[garantie 7]],1+AB$3,FALSE)))</f>
        <v>France Active</v>
      </c>
      <c r="AC249" s="41" t="str">
        <f>IF(
                 ISNA(VLOOKUP($Y249,Tableau2[[Sous catégorie culture de la garantie]:[garantie 7]],1+AC$3,FALSE)),
                  "",
                 IF(VLOOKUP($Y249,Tableau2[[Sous catégorie culture de la garantie]:[garantie 7]],1+AC$3,FALSE)="","",
                      VLOOKUP($Y249,Tableau2[[Sous catégorie culture de la garantie]:[garantie 7]],1+AC$3,FALSE)))</f>
        <v>BPI</v>
      </c>
      <c r="AD249" s="44" t="str">
        <f>IF(
                 ISNA(VLOOKUP($Y249,Tableau2[[Sous catégorie culture de la garantie]:[garantie 7]],1+AD$3,FALSE)),
                  "",
                 IF(VLOOKUP($Y249,Tableau2[[Sous catégorie culture de la garantie]:[garantie 7]],1+AD$3,FALSE)="","",
                      VLOOKUP($Y249,Tableau2[[Sous catégorie culture de la garantie]:[garantie 7]],1+AD$3,FALSE)))</f>
        <v>SIAGI</v>
      </c>
      <c r="AE249" s="41" t="str">
        <f>IF(
                 ISNA(VLOOKUP($Y249,Tableau2[[Sous catégorie culture de la garantie]:[garantie 7]],1+AE$3,FALSE)),
                  "",
                 IF(VLOOKUP($Y249,Tableau2[[Sous catégorie culture de la garantie]:[garantie 7]],1+AE$3,FALSE)="","",
                      VLOOKUP($Y249,Tableau2[[Sous catégorie culture de la garantie]:[garantie 7]],1+AE$3,FALSE)))</f>
        <v>Hypotèque (si travaux)</v>
      </c>
      <c r="AF249" s="41" t="str">
        <f>IF(
                 ISNA(VLOOKUP($Y249,Tableau2[[Sous catégorie culture de la garantie]:[garantie 7]],1+AF$3,FALSE)),
                  "",
                 IF(VLOOKUP($Y249,Tableau2[[Sous catégorie culture de la garantie]:[garantie 7]],1+AF$3,FALSE)="","",
                      VLOOKUP($Y249,Tableau2[[Sous catégorie culture de la garantie]:[garantie 7]],1+AF$3,FALSE)))</f>
        <v/>
      </c>
    </row>
    <row r="250" spans="1:32" ht="15" thickBot="1" x14ac:dyDescent="0.35">
      <c r="A250" s="34">
        <v>5</v>
      </c>
      <c r="B250" s="76" t="s">
        <v>52</v>
      </c>
      <c r="C250" s="52" t="str">
        <f>IF(ISNA(VLOOKUP(B250,Tableau3[],2,FALSE)),"X",VLOOKUP(B250,Tableau3[],2,FALSE))</f>
        <v>X</v>
      </c>
      <c r="D250" s="87" t="s">
        <v>101</v>
      </c>
      <c r="E250" s="64" t="str">
        <f>IF(ISNA(VLOOKUP(D250,Tableau3[],2,FALSE)),"X",VLOOKUP(D250,Tableau3[],2,FALSE))</f>
        <v>X</v>
      </c>
      <c r="F250" s="96" t="s">
        <v>61</v>
      </c>
      <c r="G250" s="55" t="str">
        <f>IF(ISNA(VLOOKUP(F250,Tableau3[],2,FALSE)),"X",VLOOKUP(F250,Tableau3[],2,FALSE))</f>
        <v>M</v>
      </c>
      <c r="H250" s="105" t="s">
        <v>65</v>
      </c>
      <c r="I250" s="72" t="str">
        <f>IF(ISNA(VLOOKUP(H250,Tableau3[],2,FALSE)),"X",VLOOKUP(H250,Tableau3[],2,FALSE))</f>
        <v>X</v>
      </c>
      <c r="J250" s="16"/>
      <c r="K250" s="114" t="s">
        <v>212</v>
      </c>
      <c r="L250" s="63" t="str">
        <f>IF(ISNA(VLOOKUP(K250,Tableau3[],2,FALSE)),"X",VLOOKUP(K250,Tableau3[],2,FALSE))</f>
        <v>L</v>
      </c>
      <c r="M250" s="123" t="s">
        <v>24</v>
      </c>
      <c r="N250" s="130" t="s">
        <v>29</v>
      </c>
      <c r="O250" s="141" t="s">
        <v>66</v>
      </c>
      <c r="P250" s="155" t="s">
        <v>32</v>
      </c>
      <c r="Q250" s="162">
        <v>6</v>
      </c>
      <c r="R250" s="174" t="s">
        <v>36</v>
      </c>
      <c r="S250" s="23"/>
      <c r="T250" s="188" t="s">
        <v>25</v>
      </c>
      <c r="U250" s="208"/>
      <c r="V250" t="str">
        <f>CONCATENATE(C250,E250,G250,I250,L250,S250)</f>
        <v>XXMXL</v>
      </c>
      <c r="W250" t="str">
        <f t="shared" si="4"/>
        <v>ML</v>
      </c>
      <c r="X250" s="39" t="str">
        <f>IF(          ISNA(VLOOKUP(MID(W250,2,1),'Garanties par besoin'!$D$2:$F$18,2,FALSE)),
                           IF(ISNA(VLOOKUP(MID(W250,1,1),'Garanties par besoin'!$D$2:$F$18,2,FALSE)),
                            "",
                           VLOOKUP(MID(W250,1,1),'Garanties par besoin'!$D$2:$F$18,2,FALSE)),
                  VLOOKUP(MID(W250,2,1),'Garanties par besoin'!$D$2:$F$18,2,FALSE))</f>
        <v>Matériel</v>
      </c>
      <c r="Y250" s="42" t="str">
        <f>IF(          ISNA(VLOOKUP(MID(W250,2,1),'Garanties par besoin'!$D$2:$F$18,3,FALSE)),
                           IF(ISNA(VLOOKUP(MID(W250,1,1),'Garanties par besoin'!$D$2:$F$18,3,FALSE)),
                            "",
                           VLOOKUP(MID(W250,1,1),'Garanties par besoin'!$D$2:$F$18,3,FALSE)),
                  VLOOKUP(MID(W250,2,1),'Garanties par besoin'!$D$2:$F$18,3,FALSE))</f>
        <v>Travaux (non propriétaire des murs)</v>
      </c>
      <c r="Z250" s="44" t="str">
        <f>IF(
                 ISNA(VLOOKUP($Y250,Tableau2[[Sous catégorie culture de la garantie]:[garantie 7]],1+Z$3,FALSE)),
                  "",
                 IF(VLOOKUP($Y250,Tableau2[[Sous catégorie culture de la garantie]:[garantie 7]],1+Z$3,FALSE)="","",
                      VLOOKUP($Y250,Tableau2[[Sous catégorie culture de la garantie]:[garantie 7]],1+Z$3,FALSE)))</f>
        <v>Financement possible sans garantie</v>
      </c>
      <c r="AA250" s="41" t="str">
        <f>IF(
                 ISNA(VLOOKUP($Y250,Tableau2[[Sous catégorie culture de la garantie]:[garantie 7]],1+AA$3,FALSE)),
                  "",
                 IF(VLOOKUP($Y250,Tableau2[[Sous catégorie culture de la garantie]:[garantie 7]],1+AA$3,FALSE)="","",
                      VLOOKUP($Y250,Tableau2[[Sous catégorie culture de la garantie]:[garantie 7]],1+AA$3,FALSE)))</f>
        <v>Caution Possible</v>
      </c>
      <c r="AB250" s="44" t="str">
        <f>IF(
                 ISNA(VLOOKUP($Y250,Tableau2[[Sous catégorie culture de la garantie]:[garantie 7]],1+AB$3,FALSE)),
                  "",
                 IF(VLOOKUP($Y250,Tableau2[[Sous catégorie culture de la garantie]:[garantie 7]],1+AB$3,FALSE)="","",
                      VLOOKUP($Y250,Tableau2[[Sous catégorie culture de la garantie]:[garantie 7]],1+AB$3,FALSE)))</f>
        <v>Nantissement de fonds de Commerce</v>
      </c>
      <c r="AC250" s="41" t="str">
        <f>IF(
                 ISNA(VLOOKUP($Y250,Tableau2[[Sous catégorie culture de la garantie]:[garantie 7]],1+AC$3,FALSE)),
                  "",
                 IF(VLOOKUP($Y250,Tableau2[[Sous catégorie culture de la garantie]:[garantie 7]],1+AC$3,FALSE)="","",
                      VLOOKUP($Y250,Tableau2[[Sous catégorie culture de la garantie]:[garantie 7]],1+AC$3,FALSE)))</f>
        <v>France Active</v>
      </c>
      <c r="AD250" s="44" t="str">
        <f>IF(
                 ISNA(VLOOKUP($Y250,Tableau2[[Sous catégorie culture de la garantie]:[garantie 7]],1+AD$3,FALSE)),
                  "",
                 IF(VLOOKUP($Y250,Tableau2[[Sous catégorie culture de la garantie]:[garantie 7]],1+AD$3,FALSE)="","",
                      VLOOKUP($Y250,Tableau2[[Sous catégorie culture de la garantie]:[garantie 7]],1+AD$3,FALSE)))</f>
        <v>BPI</v>
      </c>
      <c r="AE250" s="41" t="str">
        <f>IF(
                 ISNA(VLOOKUP($Y250,Tableau2[[Sous catégorie culture de la garantie]:[garantie 7]],1+AE$3,FALSE)),
                  "",
                 IF(VLOOKUP($Y250,Tableau2[[Sous catégorie culture de la garantie]:[garantie 7]],1+AE$3,FALSE)="","",
                      VLOOKUP($Y250,Tableau2[[Sous catégorie culture de la garantie]:[garantie 7]],1+AE$3,FALSE)))</f>
        <v>SIAGI</v>
      </c>
      <c r="AF250" s="41" t="str">
        <f>IF(
                 ISNA(VLOOKUP($Y250,Tableau2[[Sous catégorie culture de la garantie]:[garantie 7]],1+AF$3,FALSE)),
                  "",
                 IF(VLOOKUP($Y250,Tableau2[[Sous catégorie culture de la garantie]:[garantie 7]],1+AF$3,FALSE)="","",
                      VLOOKUP($Y250,Tableau2[[Sous catégorie culture de la garantie]:[garantie 7]],1+AF$3,FALSE)))</f>
        <v/>
      </c>
    </row>
    <row r="251" spans="1:32" ht="15" thickBot="1" x14ac:dyDescent="0.35">
      <c r="A251" s="34">
        <v>5</v>
      </c>
      <c r="B251" s="76" t="s">
        <v>52</v>
      </c>
      <c r="C251" s="52" t="str">
        <f>IF(ISNA(VLOOKUP(B251,Tableau3[],2,FALSE)),"X",VLOOKUP(B251,Tableau3[],2,FALSE))</f>
        <v>X</v>
      </c>
      <c r="D251" s="87" t="s">
        <v>101</v>
      </c>
      <c r="E251" s="64" t="str">
        <f>IF(ISNA(VLOOKUP(D251,Tableau3[],2,FALSE)),"X",VLOOKUP(D251,Tableau3[],2,FALSE))</f>
        <v>X</v>
      </c>
      <c r="F251" s="96" t="s">
        <v>61</v>
      </c>
      <c r="G251" s="55" t="str">
        <f>IF(ISNA(VLOOKUP(F251,Tableau3[],2,FALSE)),"X",VLOOKUP(F251,Tableau3[],2,FALSE))</f>
        <v>M</v>
      </c>
      <c r="H251" s="105" t="s">
        <v>65</v>
      </c>
      <c r="I251" s="72" t="str">
        <f>IF(ISNA(VLOOKUP(H251,Tableau3[],2,FALSE)),"X",VLOOKUP(H251,Tableau3[],2,FALSE))</f>
        <v>X</v>
      </c>
      <c r="J251" s="16"/>
      <c r="K251" s="114" t="s">
        <v>212</v>
      </c>
      <c r="L251" s="63" t="str">
        <f>IF(ISNA(VLOOKUP(K251,Tableau3[],2,FALSE)),"X",VLOOKUP(K251,Tableau3[],2,FALSE))</f>
        <v>L</v>
      </c>
      <c r="M251" s="123" t="s">
        <v>24</v>
      </c>
      <c r="N251" s="130" t="s">
        <v>29</v>
      </c>
      <c r="O251" s="141" t="s">
        <v>66</v>
      </c>
      <c r="P251" s="155" t="s">
        <v>32</v>
      </c>
      <c r="Q251" s="162">
        <v>6</v>
      </c>
      <c r="R251" s="174" t="s">
        <v>87</v>
      </c>
      <c r="S251" s="23"/>
      <c r="T251" s="188" t="s">
        <v>25</v>
      </c>
      <c r="U251" s="208"/>
      <c r="V251" t="str">
        <f>CONCATENATE(C251,E251,G251,I251,L251,S251)</f>
        <v>XXMXL</v>
      </c>
      <c r="W251" t="str">
        <f t="shared" si="4"/>
        <v>ML</v>
      </c>
      <c r="X251" s="39" t="str">
        <f>IF(          ISNA(VLOOKUP(MID(W251,2,1),'Garanties par besoin'!$D$2:$F$18,2,FALSE)),
                           IF(ISNA(VLOOKUP(MID(W251,1,1),'Garanties par besoin'!$D$2:$F$18,2,FALSE)),
                            "",
                           VLOOKUP(MID(W251,1,1),'Garanties par besoin'!$D$2:$F$18,2,FALSE)),
                  VLOOKUP(MID(W251,2,1),'Garanties par besoin'!$D$2:$F$18,2,FALSE))</f>
        <v>Matériel</v>
      </c>
      <c r="Y251" s="42" t="str">
        <f>IF(          ISNA(VLOOKUP(MID(W251,2,1),'Garanties par besoin'!$D$2:$F$18,3,FALSE)),
                           IF(ISNA(VLOOKUP(MID(W251,1,1),'Garanties par besoin'!$D$2:$F$18,3,FALSE)),
                            "",
                           VLOOKUP(MID(W251,1,1),'Garanties par besoin'!$D$2:$F$18,3,FALSE)),
                  VLOOKUP(MID(W251,2,1),'Garanties par besoin'!$D$2:$F$18,3,FALSE))</f>
        <v>Travaux (non propriétaire des murs)</v>
      </c>
      <c r="Z251" s="44" t="str">
        <f>IF(
                 ISNA(VLOOKUP($Y251,Tableau2[[Sous catégorie culture de la garantie]:[garantie 7]],1+Z$3,FALSE)),
                  "",
                 IF(VLOOKUP($Y251,Tableau2[[Sous catégorie culture de la garantie]:[garantie 7]],1+Z$3,FALSE)="","",
                      VLOOKUP($Y251,Tableau2[[Sous catégorie culture de la garantie]:[garantie 7]],1+Z$3,FALSE)))</f>
        <v>Financement possible sans garantie</v>
      </c>
      <c r="AA251" s="41" t="str">
        <f>IF(
                 ISNA(VLOOKUP($Y251,Tableau2[[Sous catégorie culture de la garantie]:[garantie 7]],1+AA$3,FALSE)),
                  "",
                 IF(VLOOKUP($Y251,Tableau2[[Sous catégorie culture de la garantie]:[garantie 7]],1+AA$3,FALSE)="","",
                      VLOOKUP($Y251,Tableau2[[Sous catégorie culture de la garantie]:[garantie 7]],1+AA$3,FALSE)))</f>
        <v>Caution Possible</v>
      </c>
      <c r="AB251" s="44" t="str">
        <f>IF(
                 ISNA(VLOOKUP($Y251,Tableau2[[Sous catégorie culture de la garantie]:[garantie 7]],1+AB$3,FALSE)),
                  "",
                 IF(VLOOKUP($Y251,Tableau2[[Sous catégorie culture de la garantie]:[garantie 7]],1+AB$3,FALSE)="","",
                      VLOOKUP($Y251,Tableau2[[Sous catégorie culture de la garantie]:[garantie 7]],1+AB$3,FALSE)))</f>
        <v>Nantissement de fonds de Commerce</v>
      </c>
      <c r="AC251" s="41" t="str">
        <f>IF(
                 ISNA(VLOOKUP($Y251,Tableau2[[Sous catégorie culture de la garantie]:[garantie 7]],1+AC$3,FALSE)),
                  "",
                 IF(VLOOKUP($Y251,Tableau2[[Sous catégorie culture de la garantie]:[garantie 7]],1+AC$3,FALSE)="","",
                      VLOOKUP($Y251,Tableau2[[Sous catégorie culture de la garantie]:[garantie 7]],1+AC$3,FALSE)))</f>
        <v>France Active</v>
      </c>
      <c r="AD251" s="44" t="str">
        <f>IF(
                 ISNA(VLOOKUP($Y251,Tableau2[[Sous catégorie culture de la garantie]:[garantie 7]],1+AD$3,FALSE)),
                  "",
                 IF(VLOOKUP($Y251,Tableau2[[Sous catégorie culture de la garantie]:[garantie 7]],1+AD$3,FALSE)="","",
                      VLOOKUP($Y251,Tableau2[[Sous catégorie culture de la garantie]:[garantie 7]],1+AD$3,FALSE)))</f>
        <v>BPI</v>
      </c>
      <c r="AE251" s="41" t="str">
        <f>IF(
                 ISNA(VLOOKUP($Y251,Tableau2[[Sous catégorie culture de la garantie]:[garantie 7]],1+AE$3,FALSE)),
                  "",
                 IF(VLOOKUP($Y251,Tableau2[[Sous catégorie culture de la garantie]:[garantie 7]],1+AE$3,FALSE)="","",
                      VLOOKUP($Y251,Tableau2[[Sous catégorie culture de la garantie]:[garantie 7]],1+AE$3,FALSE)))</f>
        <v>SIAGI</v>
      </c>
      <c r="AF251" s="41" t="str">
        <f>IF(
                 ISNA(VLOOKUP($Y251,Tableau2[[Sous catégorie culture de la garantie]:[garantie 7]],1+AF$3,FALSE)),
                  "",
                 IF(VLOOKUP($Y251,Tableau2[[Sous catégorie culture de la garantie]:[garantie 7]],1+AF$3,FALSE)="","",
                      VLOOKUP($Y251,Tableau2[[Sous catégorie culture de la garantie]:[garantie 7]],1+AF$3,FALSE)))</f>
        <v/>
      </c>
    </row>
    <row r="252" spans="1:32" ht="15" thickBot="1" x14ac:dyDescent="0.35">
      <c r="A252" s="34">
        <v>5</v>
      </c>
      <c r="B252" s="76" t="s">
        <v>52</v>
      </c>
      <c r="C252" s="52" t="str">
        <f>IF(ISNA(VLOOKUP(B252,Tableau3[],2,FALSE)),"X",VLOOKUP(B252,Tableau3[],2,FALSE))</f>
        <v>X</v>
      </c>
      <c r="D252" s="87" t="s">
        <v>101</v>
      </c>
      <c r="E252" s="64" t="str">
        <f>IF(ISNA(VLOOKUP(D252,Tableau3[],2,FALSE)),"X",VLOOKUP(D252,Tableau3[],2,FALSE))</f>
        <v>X</v>
      </c>
      <c r="F252" s="96" t="s">
        <v>61</v>
      </c>
      <c r="G252" s="55" t="str">
        <f>IF(ISNA(VLOOKUP(F252,Tableau3[],2,FALSE)),"X",VLOOKUP(F252,Tableau3[],2,FALSE))</f>
        <v>M</v>
      </c>
      <c r="H252" s="105" t="s">
        <v>65</v>
      </c>
      <c r="I252" s="72" t="str">
        <f>IF(ISNA(VLOOKUP(H252,Tableau3[],2,FALSE)),"X",VLOOKUP(H252,Tableau3[],2,FALSE))</f>
        <v>X</v>
      </c>
      <c r="J252" s="16"/>
      <c r="K252" s="114" t="s">
        <v>212</v>
      </c>
      <c r="L252" s="63" t="str">
        <f>IF(ISNA(VLOOKUP(K252,Tableau3[],2,FALSE)),"X",VLOOKUP(K252,Tableau3[],2,FALSE))</f>
        <v>L</v>
      </c>
      <c r="M252" s="123" t="s">
        <v>24</v>
      </c>
      <c r="N252" s="130" t="s">
        <v>29</v>
      </c>
      <c r="O252" s="141" t="s">
        <v>66</v>
      </c>
      <c r="P252" s="155" t="s">
        <v>32</v>
      </c>
      <c r="Q252" s="162">
        <v>6</v>
      </c>
      <c r="R252" s="174" t="s">
        <v>88</v>
      </c>
      <c r="S252" s="23"/>
      <c r="T252" s="188" t="s">
        <v>25</v>
      </c>
      <c r="U252" s="208"/>
      <c r="V252" t="str">
        <f>CONCATENATE(C252,E252,G252,I252,L252,S252)</f>
        <v>XXMXL</v>
      </c>
      <c r="W252" t="str">
        <f t="shared" si="4"/>
        <v>ML</v>
      </c>
      <c r="X252" s="39" t="str">
        <f>IF(          ISNA(VLOOKUP(MID(W252,2,1),'Garanties par besoin'!$D$2:$F$18,2,FALSE)),
                           IF(ISNA(VLOOKUP(MID(W252,1,1),'Garanties par besoin'!$D$2:$F$18,2,FALSE)),
                            "",
                           VLOOKUP(MID(W252,1,1),'Garanties par besoin'!$D$2:$F$18,2,FALSE)),
                  VLOOKUP(MID(W252,2,1),'Garanties par besoin'!$D$2:$F$18,2,FALSE))</f>
        <v>Matériel</v>
      </c>
      <c r="Y252" s="42" t="str">
        <f>IF(          ISNA(VLOOKUP(MID(W252,2,1),'Garanties par besoin'!$D$2:$F$18,3,FALSE)),
                           IF(ISNA(VLOOKUP(MID(W252,1,1),'Garanties par besoin'!$D$2:$F$18,3,FALSE)),
                            "",
                           VLOOKUP(MID(W252,1,1),'Garanties par besoin'!$D$2:$F$18,3,FALSE)),
                  VLOOKUP(MID(W252,2,1),'Garanties par besoin'!$D$2:$F$18,3,FALSE))</f>
        <v>Travaux (non propriétaire des murs)</v>
      </c>
      <c r="Z252" s="44" t="str">
        <f>IF(
                 ISNA(VLOOKUP($Y252,Tableau2[[Sous catégorie culture de la garantie]:[garantie 7]],1+Z$3,FALSE)),
                  "",
                 IF(VLOOKUP($Y252,Tableau2[[Sous catégorie culture de la garantie]:[garantie 7]],1+Z$3,FALSE)="","",
                      VLOOKUP($Y252,Tableau2[[Sous catégorie culture de la garantie]:[garantie 7]],1+Z$3,FALSE)))</f>
        <v>Financement possible sans garantie</v>
      </c>
      <c r="AA252" s="41" t="str">
        <f>IF(
                 ISNA(VLOOKUP($Y252,Tableau2[[Sous catégorie culture de la garantie]:[garantie 7]],1+AA$3,FALSE)),
                  "",
                 IF(VLOOKUP($Y252,Tableau2[[Sous catégorie culture de la garantie]:[garantie 7]],1+AA$3,FALSE)="","",
                      VLOOKUP($Y252,Tableau2[[Sous catégorie culture de la garantie]:[garantie 7]],1+AA$3,FALSE)))</f>
        <v>Caution Possible</v>
      </c>
      <c r="AB252" s="44" t="str">
        <f>IF(
                 ISNA(VLOOKUP($Y252,Tableau2[[Sous catégorie culture de la garantie]:[garantie 7]],1+AB$3,FALSE)),
                  "",
                 IF(VLOOKUP($Y252,Tableau2[[Sous catégorie culture de la garantie]:[garantie 7]],1+AB$3,FALSE)="","",
                      VLOOKUP($Y252,Tableau2[[Sous catégorie culture de la garantie]:[garantie 7]],1+AB$3,FALSE)))</f>
        <v>Nantissement de fonds de Commerce</v>
      </c>
      <c r="AC252" s="41" t="str">
        <f>IF(
                 ISNA(VLOOKUP($Y252,Tableau2[[Sous catégorie culture de la garantie]:[garantie 7]],1+AC$3,FALSE)),
                  "",
                 IF(VLOOKUP($Y252,Tableau2[[Sous catégorie culture de la garantie]:[garantie 7]],1+AC$3,FALSE)="","",
                      VLOOKUP($Y252,Tableau2[[Sous catégorie culture de la garantie]:[garantie 7]],1+AC$3,FALSE)))</f>
        <v>France Active</v>
      </c>
      <c r="AD252" s="44" t="str">
        <f>IF(
                 ISNA(VLOOKUP($Y252,Tableau2[[Sous catégorie culture de la garantie]:[garantie 7]],1+AD$3,FALSE)),
                  "",
                 IF(VLOOKUP($Y252,Tableau2[[Sous catégorie culture de la garantie]:[garantie 7]],1+AD$3,FALSE)="","",
                      VLOOKUP($Y252,Tableau2[[Sous catégorie culture de la garantie]:[garantie 7]],1+AD$3,FALSE)))</f>
        <v>BPI</v>
      </c>
      <c r="AE252" s="41" t="str">
        <f>IF(
                 ISNA(VLOOKUP($Y252,Tableau2[[Sous catégorie culture de la garantie]:[garantie 7]],1+AE$3,FALSE)),
                  "",
                 IF(VLOOKUP($Y252,Tableau2[[Sous catégorie culture de la garantie]:[garantie 7]],1+AE$3,FALSE)="","",
                      VLOOKUP($Y252,Tableau2[[Sous catégorie culture de la garantie]:[garantie 7]],1+AE$3,FALSE)))</f>
        <v>SIAGI</v>
      </c>
      <c r="AF252" s="41" t="str">
        <f>IF(
                 ISNA(VLOOKUP($Y252,Tableau2[[Sous catégorie culture de la garantie]:[garantie 7]],1+AF$3,FALSE)),
                  "",
                 IF(VLOOKUP($Y252,Tableau2[[Sous catégorie culture de la garantie]:[garantie 7]],1+AF$3,FALSE)="","",
                      VLOOKUP($Y252,Tableau2[[Sous catégorie culture de la garantie]:[garantie 7]],1+AF$3,FALSE)))</f>
        <v/>
      </c>
    </row>
    <row r="253" spans="1:32" ht="15" thickBot="1" x14ac:dyDescent="0.35">
      <c r="A253" s="34">
        <v>5</v>
      </c>
      <c r="B253" s="76" t="s">
        <v>52</v>
      </c>
      <c r="C253" s="52" t="str">
        <f>IF(ISNA(VLOOKUP(B253,Tableau3[],2,FALSE)),"X",VLOOKUP(B253,Tableau3[],2,FALSE))</f>
        <v>X</v>
      </c>
      <c r="D253" s="87" t="s">
        <v>101</v>
      </c>
      <c r="E253" s="64" t="str">
        <f>IF(ISNA(VLOOKUP(D253,Tableau3[],2,FALSE)),"X",VLOOKUP(D253,Tableau3[],2,FALSE))</f>
        <v>X</v>
      </c>
      <c r="F253" s="96" t="s">
        <v>61</v>
      </c>
      <c r="G253" s="55" t="str">
        <f>IF(ISNA(VLOOKUP(F253,Tableau3[],2,FALSE)),"X",VLOOKUP(F253,Tableau3[],2,FALSE))</f>
        <v>M</v>
      </c>
      <c r="H253" s="105" t="s">
        <v>65</v>
      </c>
      <c r="I253" s="72" t="str">
        <f>IF(ISNA(VLOOKUP(H253,Tableau3[],2,FALSE)),"X",VLOOKUP(H253,Tableau3[],2,FALSE))</f>
        <v>X</v>
      </c>
      <c r="J253" s="16"/>
      <c r="K253" s="114" t="s">
        <v>212</v>
      </c>
      <c r="L253" s="63" t="str">
        <f>IF(ISNA(VLOOKUP(K253,Tableau3[],2,FALSE)),"X",VLOOKUP(K253,Tableau3[],2,FALSE))</f>
        <v>L</v>
      </c>
      <c r="M253" s="123" t="s">
        <v>24</v>
      </c>
      <c r="N253" s="130" t="s">
        <v>29</v>
      </c>
      <c r="O253" s="141" t="s">
        <v>66</v>
      </c>
      <c r="P253" s="155" t="s">
        <v>32</v>
      </c>
      <c r="Q253" s="162">
        <v>6</v>
      </c>
      <c r="R253" s="174" t="s">
        <v>89</v>
      </c>
      <c r="S253" s="23"/>
      <c r="T253" s="188" t="s">
        <v>25</v>
      </c>
      <c r="U253" s="208"/>
      <c r="V253" t="str">
        <f>CONCATENATE(C253,E253,G253,I253,L253,S253)</f>
        <v>XXMXL</v>
      </c>
      <c r="W253" t="str">
        <f t="shared" si="4"/>
        <v>ML</v>
      </c>
      <c r="X253" s="39" t="str">
        <f>IF(          ISNA(VLOOKUP(MID(W253,2,1),'Garanties par besoin'!$D$2:$F$18,2,FALSE)),
                           IF(ISNA(VLOOKUP(MID(W253,1,1),'Garanties par besoin'!$D$2:$F$18,2,FALSE)),
                            "",
                           VLOOKUP(MID(W253,1,1),'Garanties par besoin'!$D$2:$F$18,2,FALSE)),
                  VLOOKUP(MID(W253,2,1),'Garanties par besoin'!$D$2:$F$18,2,FALSE))</f>
        <v>Matériel</v>
      </c>
      <c r="Y253" s="42" t="str">
        <f>IF(          ISNA(VLOOKUP(MID(W253,2,1),'Garanties par besoin'!$D$2:$F$18,3,FALSE)),
                           IF(ISNA(VLOOKUP(MID(W253,1,1),'Garanties par besoin'!$D$2:$F$18,3,FALSE)),
                            "",
                           VLOOKUP(MID(W253,1,1),'Garanties par besoin'!$D$2:$F$18,3,FALSE)),
                  VLOOKUP(MID(W253,2,1),'Garanties par besoin'!$D$2:$F$18,3,FALSE))</f>
        <v>Travaux (non propriétaire des murs)</v>
      </c>
      <c r="Z253" s="44" t="str">
        <f>IF(
                 ISNA(VLOOKUP($Y253,Tableau2[[Sous catégorie culture de la garantie]:[garantie 7]],1+Z$3,FALSE)),
                  "",
                 IF(VLOOKUP($Y253,Tableau2[[Sous catégorie culture de la garantie]:[garantie 7]],1+Z$3,FALSE)="","",
                      VLOOKUP($Y253,Tableau2[[Sous catégorie culture de la garantie]:[garantie 7]],1+Z$3,FALSE)))</f>
        <v>Financement possible sans garantie</v>
      </c>
      <c r="AA253" s="41" t="str">
        <f>IF(
                 ISNA(VLOOKUP($Y253,Tableau2[[Sous catégorie culture de la garantie]:[garantie 7]],1+AA$3,FALSE)),
                  "",
                 IF(VLOOKUP($Y253,Tableau2[[Sous catégorie culture de la garantie]:[garantie 7]],1+AA$3,FALSE)="","",
                      VLOOKUP($Y253,Tableau2[[Sous catégorie culture de la garantie]:[garantie 7]],1+AA$3,FALSE)))</f>
        <v>Caution Possible</v>
      </c>
      <c r="AB253" s="44" t="str">
        <f>IF(
                 ISNA(VLOOKUP($Y253,Tableau2[[Sous catégorie culture de la garantie]:[garantie 7]],1+AB$3,FALSE)),
                  "",
                 IF(VLOOKUP($Y253,Tableau2[[Sous catégorie culture de la garantie]:[garantie 7]],1+AB$3,FALSE)="","",
                      VLOOKUP($Y253,Tableau2[[Sous catégorie culture de la garantie]:[garantie 7]],1+AB$3,FALSE)))</f>
        <v>Nantissement de fonds de Commerce</v>
      </c>
      <c r="AC253" s="41" t="str">
        <f>IF(
                 ISNA(VLOOKUP($Y253,Tableau2[[Sous catégorie culture de la garantie]:[garantie 7]],1+AC$3,FALSE)),
                  "",
                 IF(VLOOKUP($Y253,Tableau2[[Sous catégorie culture de la garantie]:[garantie 7]],1+AC$3,FALSE)="","",
                      VLOOKUP($Y253,Tableau2[[Sous catégorie culture de la garantie]:[garantie 7]],1+AC$3,FALSE)))</f>
        <v>France Active</v>
      </c>
      <c r="AD253" s="44" t="str">
        <f>IF(
                 ISNA(VLOOKUP($Y253,Tableau2[[Sous catégorie culture de la garantie]:[garantie 7]],1+AD$3,FALSE)),
                  "",
                 IF(VLOOKUP($Y253,Tableau2[[Sous catégorie culture de la garantie]:[garantie 7]],1+AD$3,FALSE)="","",
                      VLOOKUP($Y253,Tableau2[[Sous catégorie culture de la garantie]:[garantie 7]],1+AD$3,FALSE)))</f>
        <v>BPI</v>
      </c>
      <c r="AE253" s="41" t="str">
        <f>IF(
                 ISNA(VLOOKUP($Y253,Tableau2[[Sous catégorie culture de la garantie]:[garantie 7]],1+AE$3,FALSE)),
                  "",
                 IF(VLOOKUP($Y253,Tableau2[[Sous catégorie culture de la garantie]:[garantie 7]],1+AE$3,FALSE)="","",
                      VLOOKUP($Y253,Tableau2[[Sous catégorie culture de la garantie]:[garantie 7]],1+AE$3,FALSE)))</f>
        <v>SIAGI</v>
      </c>
      <c r="AF253" s="41" t="str">
        <f>IF(
                 ISNA(VLOOKUP($Y253,Tableau2[[Sous catégorie culture de la garantie]:[garantie 7]],1+AF$3,FALSE)),
                  "",
                 IF(VLOOKUP($Y253,Tableau2[[Sous catégorie culture de la garantie]:[garantie 7]],1+AF$3,FALSE)="","",
                      VLOOKUP($Y253,Tableau2[[Sous catégorie culture de la garantie]:[garantie 7]],1+AF$3,FALSE)))</f>
        <v/>
      </c>
    </row>
    <row r="254" spans="1:32" ht="15" thickBot="1" x14ac:dyDescent="0.35">
      <c r="A254" s="34">
        <v>5</v>
      </c>
      <c r="B254" s="76" t="s">
        <v>52</v>
      </c>
      <c r="C254" s="52" t="str">
        <f>IF(ISNA(VLOOKUP(B254,Tableau3[],2,FALSE)),"X",VLOOKUP(B254,Tableau3[],2,FALSE))</f>
        <v>X</v>
      </c>
      <c r="D254" s="87" t="s">
        <v>101</v>
      </c>
      <c r="E254" s="64" t="str">
        <f>IF(ISNA(VLOOKUP(D254,Tableau3[],2,FALSE)),"X",VLOOKUP(D254,Tableau3[],2,FALSE))</f>
        <v>X</v>
      </c>
      <c r="F254" s="96" t="s">
        <v>61</v>
      </c>
      <c r="G254" s="55" t="str">
        <f>IF(ISNA(VLOOKUP(F254,Tableau3[],2,FALSE)),"X",VLOOKUP(F254,Tableau3[],2,FALSE))</f>
        <v>M</v>
      </c>
      <c r="H254" s="105" t="s">
        <v>65</v>
      </c>
      <c r="I254" s="72" t="str">
        <f>IF(ISNA(VLOOKUP(H254,Tableau3[],2,FALSE)),"X",VLOOKUP(H254,Tableau3[],2,FALSE))</f>
        <v>X</v>
      </c>
      <c r="J254" s="16"/>
      <c r="K254" s="114" t="s">
        <v>212</v>
      </c>
      <c r="L254" s="63" t="str">
        <f>IF(ISNA(VLOOKUP(K254,Tableau3[],2,FALSE)),"X",VLOOKUP(K254,Tableau3[],2,FALSE))</f>
        <v>L</v>
      </c>
      <c r="M254" s="123" t="s">
        <v>24</v>
      </c>
      <c r="N254" s="130" t="s">
        <v>29</v>
      </c>
      <c r="O254" s="141" t="s">
        <v>66</v>
      </c>
      <c r="P254" s="155" t="s">
        <v>32</v>
      </c>
      <c r="Q254" s="162">
        <v>6</v>
      </c>
      <c r="R254" s="174" t="s">
        <v>90</v>
      </c>
      <c r="S254" s="23"/>
      <c r="T254" s="188" t="s">
        <v>25</v>
      </c>
      <c r="U254" s="208"/>
      <c r="V254" t="str">
        <f>CONCATENATE(C254,E254,G254,I254,L254,S254)</f>
        <v>XXMXL</v>
      </c>
      <c r="W254" t="str">
        <f t="shared" si="4"/>
        <v>ML</v>
      </c>
      <c r="X254" s="39" t="str">
        <f>IF(          ISNA(VLOOKUP(MID(W254,2,1),'Garanties par besoin'!$D$2:$F$18,2,FALSE)),
                           IF(ISNA(VLOOKUP(MID(W254,1,1),'Garanties par besoin'!$D$2:$F$18,2,FALSE)),
                            "",
                           VLOOKUP(MID(W254,1,1),'Garanties par besoin'!$D$2:$F$18,2,FALSE)),
                  VLOOKUP(MID(W254,2,1),'Garanties par besoin'!$D$2:$F$18,2,FALSE))</f>
        <v>Matériel</v>
      </c>
      <c r="Y254" s="42" t="str">
        <f>IF(          ISNA(VLOOKUP(MID(W254,2,1),'Garanties par besoin'!$D$2:$F$18,3,FALSE)),
                           IF(ISNA(VLOOKUP(MID(W254,1,1),'Garanties par besoin'!$D$2:$F$18,3,FALSE)),
                            "",
                           VLOOKUP(MID(W254,1,1),'Garanties par besoin'!$D$2:$F$18,3,FALSE)),
                  VLOOKUP(MID(W254,2,1),'Garanties par besoin'!$D$2:$F$18,3,FALSE))</f>
        <v>Travaux (non propriétaire des murs)</v>
      </c>
      <c r="Z254" s="44" t="str">
        <f>IF(
                 ISNA(VLOOKUP($Y254,Tableau2[[Sous catégorie culture de la garantie]:[garantie 7]],1+Z$3,FALSE)),
                  "",
                 IF(VLOOKUP($Y254,Tableau2[[Sous catégorie culture de la garantie]:[garantie 7]],1+Z$3,FALSE)="","",
                      VLOOKUP($Y254,Tableau2[[Sous catégorie culture de la garantie]:[garantie 7]],1+Z$3,FALSE)))</f>
        <v>Financement possible sans garantie</v>
      </c>
      <c r="AA254" s="41" t="str">
        <f>IF(
                 ISNA(VLOOKUP($Y254,Tableau2[[Sous catégorie culture de la garantie]:[garantie 7]],1+AA$3,FALSE)),
                  "",
                 IF(VLOOKUP($Y254,Tableau2[[Sous catégorie culture de la garantie]:[garantie 7]],1+AA$3,FALSE)="","",
                      VLOOKUP($Y254,Tableau2[[Sous catégorie culture de la garantie]:[garantie 7]],1+AA$3,FALSE)))</f>
        <v>Caution Possible</v>
      </c>
      <c r="AB254" s="44" t="str">
        <f>IF(
                 ISNA(VLOOKUP($Y254,Tableau2[[Sous catégorie culture de la garantie]:[garantie 7]],1+AB$3,FALSE)),
                  "",
                 IF(VLOOKUP($Y254,Tableau2[[Sous catégorie culture de la garantie]:[garantie 7]],1+AB$3,FALSE)="","",
                      VLOOKUP($Y254,Tableau2[[Sous catégorie culture de la garantie]:[garantie 7]],1+AB$3,FALSE)))</f>
        <v>Nantissement de fonds de Commerce</v>
      </c>
      <c r="AC254" s="41" t="str">
        <f>IF(
                 ISNA(VLOOKUP($Y254,Tableau2[[Sous catégorie culture de la garantie]:[garantie 7]],1+AC$3,FALSE)),
                  "",
                 IF(VLOOKUP($Y254,Tableau2[[Sous catégorie culture de la garantie]:[garantie 7]],1+AC$3,FALSE)="","",
                      VLOOKUP($Y254,Tableau2[[Sous catégorie culture de la garantie]:[garantie 7]],1+AC$3,FALSE)))</f>
        <v>France Active</v>
      </c>
      <c r="AD254" s="44" t="str">
        <f>IF(
                 ISNA(VLOOKUP($Y254,Tableau2[[Sous catégorie culture de la garantie]:[garantie 7]],1+AD$3,FALSE)),
                  "",
                 IF(VLOOKUP($Y254,Tableau2[[Sous catégorie culture de la garantie]:[garantie 7]],1+AD$3,FALSE)="","",
                      VLOOKUP($Y254,Tableau2[[Sous catégorie culture de la garantie]:[garantie 7]],1+AD$3,FALSE)))</f>
        <v>BPI</v>
      </c>
      <c r="AE254" s="41" t="str">
        <f>IF(
                 ISNA(VLOOKUP($Y254,Tableau2[[Sous catégorie culture de la garantie]:[garantie 7]],1+AE$3,FALSE)),
                  "",
                 IF(VLOOKUP($Y254,Tableau2[[Sous catégorie culture de la garantie]:[garantie 7]],1+AE$3,FALSE)="","",
                      VLOOKUP($Y254,Tableau2[[Sous catégorie culture de la garantie]:[garantie 7]],1+AE$3,FALSE)))</f>
        <v>SIAGI</v>
      </c>
      <c r="AF254" s="41" t="str">
        <f>IF(
                 ISNA(VLOOKUP($Y254,Tableau2[[Sous catégorie culture de la garantie]:[garantie 7]],1+AF$3,FALSE)),
                  "",
                 IF(VLOOKUP($Y254,Tableau2[[Sous catégorie culture de la garantie]:[garantie 7]],1+AF$3,FALSE)="","",
                      VLOOKUP($Y254,Tableau2[[Sous catégorie culture de la garantie]:[garantie 7]],1+AF$3,FALSE)))</f>
        <v/>
      </c>
    </row>
    <row r="255" spans="1:32" ht="15" thickBot="1" x14ac:dyDescent="0.35">
      <c r="A255" s="34">
        <v>5</v>
      </c>
      <c r="B255" s="76" t="s">
        <v>52</v>
      </c>
      <c r="C255" s="52" t="str">
        <f>IF(ISNA(VLOOKUP(B255,Tableau3[],2,FALSE)),"X",VLOOKUP(B255,Tableau3[],2,FALSE))</f>
        <v>X</v>
      </c>
      <c r="D255" s="87" t="s">
        <v>101</v>
      </c>
      <c r="E255" s="64" t="str">
        <f>IF(ISNA(VLOOKUP(D255,Tableau3[],2,FALSE)),"X",VLOOKUP(D255,Tableau3[],2,FALSE))</f>
        <v>X</v>
      </c>
      <c r="F255" s="96" t="s">
        <v>61</v>
      </c>
      <c r="G255" s="55" t="str">
        <f>IF(ISNA(VLOOKUP(F255,Tableau3[],2,FALSE)),"X",VLOOKUP(F255,Tableau3[],2,FALSE))</f>
        <v>M</v>
      </c>
      <c r="H255" s="105" t="s">
        <v>65</v>
      </c>
      <c r="I255" s="72" t="str">
        <f>IF(ISNA(VLOOKUP(H255,Tableau3[],2,FALSE)),"X",VLOOKUP(H255,Tableau3[],2,FALSE))</f>
        <v>X</v>
      </c>
      <c r="J255" s="16"/>
      <c r="K255" s="114" t="s">
        <v>212</v>
      </c>
      <c r="L255" s="63" t="str">
        <f>IF(ISNA(VLOOKUP(K255,Tableau3[],2,FALSE)),"X",VLOOKUP(K255,Tableau3[],2,FALSE))</f>
        <v>L</v>
      </c>
      <c r="M255" s="123" t="s">
        <v>24</v>
      </c>
      <c r="N255" s="130" t="s">
        <v>29</v>
      </c>
      <c r="O255" s="141" t="s">
        <v>66</v>
      </c>
      <c r="P255" s="155" t="s">
        <v>32</v>
      </c>
      <c r="Q255" s="162">
        <v>6</v>
      </c>
      <c r="R255" s="174" t="s">
        <v>91</v>
      </c>
      <c r="S255" s="23"/>
      <c r="T255" s="188" t="s">
        <v>25</v>
      </c>
      <c r="U255" s="208"/>
      <c r="V255" t="str">
        <f>CONCATENATE(C255,E255,G255,I255,L255,S255)</f>
        <v>XXMXL</v>
      </c>
      <c r="W255" t="str">
        <f t="shared" si="4"/>
        <v>ML</v>
      </c>
      <c r="X255" s="39" t="str">
        <f>IF(          ISNA(VLOOKUP(MID(W255,2,1),'Garanties par besoin'!$D$2:$F$18,2,FALSE)),
                           IF(ISNA(VLOOKUP(MID(W255,1,1),'Garanties par besoin'!$D$2:$F$18,2,FALSE)),
                            "",
                           VLOOKUP(MID(W255,1,1),'Garanties par besoin'!$D$2:$F$18,2,FALSE)),
                  VLOOKUP(MID(W255,2,1),'Garanties par besoin'!$D$2:$F$18,2,FALSE))</f>
        <v>Matériel</v>
      </c>
      <c r="Y255" s="42" t="str">
        <f>IF(          ISNA(VLOOKUP(MID(W255,2,1),'Garanties par besoin'!$D$2:$F$18,3,FALSE)),
                           IF(ISNA(VLOOKUP(MID(W255,1,1),'Garanties par besoin'!$D$2:$F$18,3,FALSE)),
                            "",
                           VLOOKUP(MID(W255,1,1),'Garanties par besoin'!$D$2:$F$18,3,FALSE)),
                  VLOOKUP(MID(W255,2,1),'Garanties par besoin'!$D$2:$F$18,3,FALSE))</f>
        <v>Travaux (non propriétaire des murs)</v>
      </c>
      <c r="Z255" s="44" t="str">
        <f>IF(
                 ISNA(VLOOKUP($Y255,Tableau2[[Sous catégorie culture de la garantie]:[garantie 7]],1+Z$3,FALSE)),
                  "",
                 IF(VLOOKUP($Y255,Tableau2[[Sous catégorie culture de la garantie]:[garantie 7]],1+Z$3,FALSE)="","",
                      VLOOKUP($Y255,Tableau2[[Sous catégorie culture de la garantie]:[garantie 7]],1+Z$3,FALSE)))</f>
        <v>Financement possible sans garantie</v>
      </c>
      <c r="AA255" s="41" t="str">
        <f>IF(
                 ISNA(VLOOKUP($Y255,Tableau2[[Sous catégorie culture de la garantie]:[garantie 7]],1+AA$3,FALSE)),
                  "",
                 IF(VLOOKUP($Y255,Tableau2[[Sous catégorie culture de la garantie]:[garantie 7]],1+AA$3,FALSE)="","",
                      VLOOKUP($Y255,Tableau2[[Sous catégorie culture de la garantie]:[garantie 7]],1+AA$3,FALSE)))</f>
        <v>Caution Possible</v>
      </c>
      <c r="AB255" s="44" t="str">
        <f>IF(
                 ISNA(VLOOKUP($Y255,Tableau2[[Sous catégorie culture de la garantie]:[garantie 7]],1+AB$3,FALSE)),
                  "",
                 IF(VLOOKUP($Y255,Tableau2[[Sous catégorie culture de la garantie]:[garantie 7]],1+AB$3,FALSE)="","",
                      VLOOKUP($Y255,Tableau2[[Sous catégorie culture de la garantie]:[garantie 7]],1+AB$3,FALSE)))</f>
        <v>Nantissement de fonds de Commerce</v>
      </c>
      <c r="AC255" s="41" t="str">
        <f>IF(
                 ISNA(VLOOKUP($Y255,Tableau2[[Sous catégorie culture de la garantie]:[garantie 7]],1+AC$3,FALSE)),
                  "",
                 IF(VLOOKUP($Y255,Tableau2[[Sous catégorie culture de la garantie]:[garantie 7]],1+AC$3,FALSE)="","",
                      VLOOKUP($Y255,Tableau2[[Sous catégorie culture de la garantie]:[garantie 7]],1+AC$3,FALSE)))</f>
        <v>France Active</v>
      </c>
      <c r="AD255" s="44" t="str">
        <f>IF(
                 ISNA(VLOOKUP($Y255,Tableau2[[Sous catégorie culture de la garantie]:[garantie 7]],1+AD$3,FALSE)),
                  "",
                 IF(VLOOKUP($Y255,Tableau2[[Sous catégorie culture de la garantie]:[garantie 7]],1+AD$3,FALSE)="","",
                      VLOOKUP($Y255,Tableau2[[Sous catégorie culture de la garantie]:[garantie 7]],1+AD$3,FALSE)))</f>
        <v>BPI</v>
      </c>
      <c r="AE255" s="41" t="str">
        <f>IF(
                 ISNA(VLOOKUP($Y255,Tableau2[[Sous catégorie culture de la garantie]:[garantie 7]],1+AE$3,FALSE)),
                  "",
                 IF(VLOOKUP($Y255,Tableau2[[Sous catégorie culture de la garantie]:[garantie 7]],1+AE$3,FALSE)="","",
                      VLOOKUP($Y255,Tableau2[[Sous catégorie culture de la garantie]:[garantie 7]],1+AE$3,FALSE)))</f>
        <v>SIAGI</v>
      </c>
      <c r="AF255" s="41" t="str">
        <f>IF(
                 ISNA(VLOOKUP($Y255,Tableau2[[Sous catégorie culture de la garantie]:[garantie 7]],1+AF$3,FALSE)),
                  "",
                 IF(VLOOKUP($Y255,Tableau2[[Sous catégorie culture de la garantie]:[garantie 7]],1+AF$3,FALSE)="","",
                      VLOOKUP($Y255,Tableau2[[Sous catégorie culture de la garantie]:[garantie 7]],1+AF$3,FALSE)))</f>
        <v/>
      </c>
    </row>
    <row r="256" spans="1:32" ht="15" thickBot="1" x14ac:dyDescent="0.35">
      <c r="A256" s="25">
        <v>5</v>
      </c>
      <c r="B256" s="78" t="s">
        <v>52</v>
      </c>
      <c r="C256" s="52"/>
      <c r="D256" s="91" t="s">
        <v>101</v>
      </c>
      <c r="E256" s="64" t="str">
        <f>IF(ISNA(VLOOKUP(D256,Tableau3[],2,FALSE)),"X",VLOOKUP(D256,Tableau3[],2,FALSE))</f>
        <v>X</v>
      </c>
      <c r="F256" s="99" t="s">
        <v>61</v>
      </c>
      <c r="G256" s="58" t="str">
        <f>IF(ISNA(VLOOKUP(F256,Tableau3[],2,FALSE)),"X",VLOOKUP(F256,Tableau3[],2,FALSE))</f>
        <v>M</v>
      </c>
      <c r="H256" s="108" t="s">
        <v>65</v>
      </c>
      <c r="I256" s="58" t="str">
        <f>IF(ISNA(VLOOKUP(H256,Tableau3[],2,FALSE)),"X",VLOOKUP(H256,Tableau3[],2,FALSE))</f>
        <v>X</v>
      </c>
      <c r="J256" s="58"/>
      <c r="K256" s="118" t="s">
        <v>212</v>
      </c>
      <c r="L256" s="58" t="str">
        <f>IF(ISNA(VLOOKUP(K256,Tableau3[],2,FALSE)),"X",VLOOKUP(K256,Tableau3[],2,FALSE))</f>
        <v>L</v>
      </c>
      <c r="M256" s="125" t="s">
        <v>24</v>
      </c>
      <c r="N256" s="134" t="s">
        <v>29</v>
      </c>
      <c r="O256" s="145" t="s">
        <v>67</v>
      </c>
      <c r="P256" s="156"/>
      <c r="Q256" s="166">
        <v>1</v>
      </c>
      <c r="R256" s="179" t="s">
        <v>64</v>
      </c>
      <c r="S256" s="35"/>
      <c r="T256" s="185"/>
      <c r="U256" s="208"/>
      <c r="V256" t="str">
        <f>CONCATENATE(C256,E256,G256,I256,L256,S256)</f>
        <v>XMXL</v>
      </c>
      <c r="W256" t="str">
        <f t="shared" si="4"/>
        <v>ML</v>
      </c>
      <c r="X256" s="39" t="str">
        <f>IF(          ISNA(VLOOKUP(MID(W256,2,1),'Garanties par besoin'!$D$2:$F$18,2,FALSE)),
                           IF(ISNA(VLOOKUP(MID(W256,1,1),'Garanties par besoin'!$D$2:$F$18,2,FALSE)),
                            "",
                           VLOOKUP(MID(W256,1,1),'Garanties par besoin'!$D$2:$F$18,2,FALSE)),
                  VLOOKUP(MID(W256,2,1),'Garanties par besoin'!$D$2:$F$18,2,FALSE))</f>
        <v>Matériel</v>
      </c>
      <c r="Y256" s="42" t="str">
        <f>IF(          ISNA(VLOOKUP(MID(W256,2,1),'Garanties par besoin'!$D$2:$F$18,3,FALSE)),
                           IF(ISNA(VLOOKUP(MID(W256,1,1),'Garanties par besoin'!$D$2:$F$18,3,FALSE)),
                            "",
                           VLOOKUP(MID(W256,1,1),'Garanties par besoin'!$D$2:$F$18,3,FALSE)),
                  VLOOKUP(MID(W256,2,1),'Garanties par besoin'!$D$2:$F$18,3,FALSE))</f>
        <v>Travaux (non propriétaire des murs)</v>
      </c>
      <c r="Z256" s="44" t="str">
        <f>IF(
                 ISNA(VLOOKUP($Y256,Tableau2[[Sous catégorie culture de la garantie]:[garantie 7]],1+Z$3,FALSE)),
                  "",
                 IF(VLOOKUP($Y256,Tableau2[[Sous catégorie culture de la garantie]:[garantie 7]],1+Z$3,FALSE)="","",
                      VLOOKUP($Y256,Tableau2[[Sous catégorie culture de la garantie]:[garantie 7]],1+Z$3,FALSE)))</f>
        <v>Financement possible sans garantie</v>
      </c>
      <c r="AA256" s="41" t="str">
        <f>IF(
                 ISNA(VLOOKUP($Y256,Tableau2[[Sous catégorie culture de la garantie]:[garantie 7]],1+AA$3,FALSE)),
                  "",
                 IF(VLOOKUP($Y256,Tableau2[[Sous catégorie culture de la garantie]:[garantie 7]],1+AA$3,FALSE)="","",
                      VLOOKUP($Y256,Tableau2[[Sous catégorie culture de la garantie]:[garantie 7]],1+AA$3,FALSE)))</f>
        <v>Caution Possible</v>
      </c>
      <c r="AB256" s="44" t="str">
        <f>IF(
                 ISNA(VLOOKUP($Y256,Tableau2[[Sous catégorie culture de la garantie]:[garantie 7]],1+AB$3,FALSE)),
                  "",
                 IF(VLOOKUP($Y256,Tableau2[[Sous catégorie culture de la garantie]:[garantie 7]],1+AB$3,FALSE)="","",
                      VLOOKUP($Y256,Tableau2[[Sous catégorie culture de la garantie]:[garantie 7]],1+AB$3,FALSE)))</f>
        <v>Nantissement de fonds de Commerce</v>
      </c>
      <c r="AC256" s="41" t="str">
        <f>IF(
                 ISNA(VLOOKUP($Y256,Tableau2[[Sous catégorie culture de la garantie]:[garantie 7]],1+AC$3,FALSE)),
                  "",
                 IF(VLOOKUP($Y256,Tableau2[[Sous catégorie culture de la garantie]:[garantie 7]],1+AC$3,FALSE)="","",
                      VLOOKUP($Y256,Tableau2[[Sous catégorie culture de la garantie]:[garantie 7]],1+AC$3,FALSE)))</f>
        <v>France Active</v>
      </c>
      <c r="AD256" s="44" t="str">
        <f>IF(
                 ISNA(VLOOKUP($Y256,Tableau2[[Sous catégorie culture de la garantie]:[garantie 7]],1+AD$3,FALSE)),
                  "",
                 IF(VLOOKUP($Y256,Tableau2[[Sous catégorie culture de la garantie]:[garantie 7]],1+AD$3,FALSE)="","",
                      VLOOKUP($Y256,Tableau2[[Sous catégorie culture de la garantie]:[garantie 7]],1+AD$3,FALSE)))</f>
        <v>BPI</v>
      </c>
      <c r="AE256" s="41" t="str">
        <f>IF(
                 ISNA(VLOOKUP($Y256,Tableau2[[Sous catégorie culture de la garantie]:[garantie 7]],1+AE$3,FALSE)),
                  "",
                 IF(VLOOKUP($Y256,Tableau2[[Sous catégorie culture de la garantie]:[garantie 7]],1+AE$3,FALSE)="","",
                      VLOOKUP($Y256,Tableau2[[Sous catégorie culture de la garantie]:[garantie 7]],1+AE$3,FALSE)))</f>
        <v>SIAGI</v>
      </c>
      <c r="AF256" s="41" t="str">
        <f>IF(
                 ISNA(VLOOKUP($Y256,Tableau2[[Sous catégorie culture de la garantie]:[garantie 7]],1+AF$3,FALSE)),
                  "",
                 IF(VLOOKUP($Y256,Tableau2[[Sous catégorie culture de la garantie]:[garantie 7]],1+AF$3,FALSE)="","",
                      VLOOKUP($Y256,Tableau2[[Sous catégorie culture de la garantie]:[garantie 7]],1+AF$3,FALSE)))</f>
        <v/>
      </c>
    </row>
    <row r="257" spans="1:32" ht="15" thickBot="1" x14ac:dyDescent="0.35">
      <c r="A257" s="34">
        <v>5</v>
      </c>
      <c r="B257" s="76" t="s">
        <v>52</v>
      </c>
      <c r="C257" s="52" t="str">
        <f>IF(ISNA(VLOOKUP(B257,Tableau3[],2,FALSE)),"X",VLOOKUP(B257,Tableau3[],2,FALSE))</f>
        <v>X</v>
      </c>
      <c r="D257" s="87" t="s">
        <v>101</v>
      </c>
      <c r="E257" s="64" t="str">
        <f>IF(ISNA(VLOOKUP(D257,Tableau3[],2,FALSE)),"X",VLOOKUP(D257,Tableau3[],2,FALSE))</f>
        <v>X</v>
      </c>
      <c r="F257" s="96" t="s">
        <v>61</v>
      </c>
      <c r="G257" s="55" t="str">
        <f>IF(ISNA(VLOOKUP(F257,Tableau3[],2,FALSE)),"X",VLOOKUP(F257,Tableau3[],2,FALSE))</f>
        <v>M</v>
      </c>
      <c r="H257" s="105" t="s">
        <v>65</v>
      </c>
      <c r="I257" s="63" t="str">
        <f>IF(ISNA(VLOOKUP(H257,Tableau3[],2,FALSE)),"X",VLOOKUP(H257,Tableau3[],2,FALSE))</f>
        <v>X</v>
      </c>
      <c r="J257" s="16"/>
      <c r="K257" s="114" t="s">
        <v>212</v>
      </c>
      <c r="L257" s="63" t="str">
        <f>IF(ISNA(VLOOKUP(K257,Tableau3[],2,FALSE)),"X",VLOOKUP(K257,Tableau3[],2,FALSE))</f>
        <v>L</v>
      </c>
      <c r="M257" s="123" t="s">
        <v>26</v>
      </c>
      <c r="N257" s="130" t="s">
        <v>29</v>
      </c>
      <c r="O257" s="141" t="s">
        <v>66</v>
      </c>
      <c r="P257" s="155" t="s">
        <v>32</v>
      </c>
      <c r="Q257" s="165">
        <v>6</v>
      </c>
      <c r="R257" s="174" t="s">
        <v>36</v>
      </c>
      <c r="S257" s="23"/>
      <c r="T257" s="188" t="s">
        <v>25</v>
      </c>
      <c r="U257" s="209" t="s">
        <v>27</v>
      </c>
      <c r="V257" t="str">
        <f>CONCATENATE(C257,E257,G257,I257,L257,S257)</f>
        <v>XXMXL</v>
      </c>
      <c r="W257" t="str">
        <f t="shared" si="4"/>
        <v>ML</v>
      </c>
      <c r="X257" s="39" t="str">
        <f>IF(          ISNA(VLOOKUP(MID(W257,2,1),'Garanties par besoin'!$D$2:$F$18,2,FALSE)),
                           IF(ISNA(VLOOKUP(MID(W257,1,1),'Garanties par besoin'!$D$2:$F$18,2,FALSE)),
                            "",
                           VLOOKUP(MID(W257,1,1),'Garanties par besoin'!$D$2:$F$18,2,FALSE)),
                  VLOOKUP(MID(W257,2,1),'Garanties par besoin'!$D$2:$F$18,2,FALSE))</f>
        <v>Matériel</v>
      </c>
      <c r="Y257" s="42" t="str">
        <f>IF(          ISNA(VLOOKUP(MID(W257,2,1),'Garanties par besoin'!$D$2:$F$18,3,FALSE)),
                           IF(ISNA(VLOOKUP(MID(W257,1,1),'Garanties par besoin'!$D$2:$F$18,3,FALSE)),
                            "",
                           VLOOKUP(MID(W257,1,1),'Garanties par besoin'!$D$2:$F$18,3,FALSE)),
                  VLOOKUP(MID(W257,2,1),'Garanties par besoin'!$D$2:$F$18,3,FALSE))</f>
        <v>Travaux (non propriétaire des murs)</v>
      </c>
      <c r="Z257" s="44" t="str">
        <f>IF(
                 ISNA(VLOOKUP($Y257,Tableau2[[Sous catégorie culture de la garantie]:[garantie 7]],1+Z$3,FALSE)),
                  "",
                 IF(VLOOKUP($Y257,Tableau2[[Sous catégorie culture de la garantie]:[garantie 7]],1+Z$3,FALSE)="","",
                      VLOOKUP($Y257,Tableau2[[Sous catégorie culture de la garantie]:[garantie 7]],1+Z$3,FALSE)))</f>
        <v>Financement possible sans garantie</v>
      </c>
      <c r="AA257" s="41" t="str">
        <f>IF(
                 ISNA(VLOOKUP($Y257,Tableau2[[Sous catégorie culture de la garantie]:[garantie 7]],1+AA$3,FALSE)),
                  "",
                 IF(VLOOKUP($Y257,Tableau2[[Sous catégorie culture de la garantie]:[garantie 7]],1+AA$3,FALSE)="","",
                      VLOOKUP($Y257,Tableau2[[Sous catégorie culture de la garantie]:[garantie 7]],1+AA$3,FALSE)))</f>
        <v>Caution Possible</v>
      </c>
      <c r="AB257" s="44" t="str">
        <f>IF(
                 ISNA(VLOOKUP($Y257,Tableau2[[Sous catégorie culture de la garantie]:[garantie 7]],1+AB$3,FALSE)),
                  "",
                 IF(VLOOKUP($Y257,Tableau2[[Sous catégorie culture de la garantie]:[garantie 7]],1+AB$3,FALSE)="","",
                      VLOOKUP($Y257,Tableau2[[Sous catégorie culture de la garantie]:[garantie 7]],1+AB$3,FALSE)))</f>
        <v>Nantissement de fonds de Commerce</v>
      </c>
      <c r="AC257" s="41" t="str">
        <f>IF(
                 ISNA(VLOOKUP($Y257,Tableau2[[Sous catégorie culture de la garantie]:[garantie 7]],1+AC$3,FALSE)),
                  "",
                 IF(VLOOKUP($Y257,Tableau2[[Sous catégorie culture de la garantie]:[garantie 7]],1+AC$3,FALSE)="","",
                      VLOOKUP($Y257,Tableau2[[Sous catégorie culture de la garantie]:[garantie 7]],1+AC$3,FALSE)))</f>
        <v>France Active</v>
      </c>
      <c r="AD257" s="44" t="str">
        <f>IF(
                 ISNA(VLOOKUP($Y257,Tableau2[[Sous catégorie culture de la garantie]:[garantie 7]],1+AD$3,FALSE)),
                  "",
                 IF(VLOOKUP($Y257,Tableau2[[Sous catégorie culture de la garantie]:[garantie 7]],1+AD$3,FALSE)="","",
                      VLOOKUP($Y257,Tableau2[[Sous catégorie culture de la garantie]:[garantie 7]],1+AD$3,FALSE)))</f>
        <v>BPI</v>
      </c>
      <c r="AE257" s="41" t="str">
        <f>IF(
                 ISNA(VLOOKUP($Y257,Tableau2[[Sous catégorie culture de la garantie]:[garantie 7]],1+AE$3,FALSE)),
                  "",
                 IF(VLOOKUP($Y257,Tableau2[[Sous catégorie culture de la garantie]:[garantie 7]],1+AE$3,FALSE)="","",
                      VLOOKUP($Y257,Tableau2[[Sous catégorie culture de la garantie]:[garantie 7]],1+AE$3,FALSE)))</f>
        <v>SIAGI</v>
      </c>
      <c r="AF257" s="41" t="str">
        <f>IF(
                 ISNA(VLOOKUP($Y257,Tableau2[[Sous catégorie culture de la garantie]:[garantie 7]],1+AF$3,FALSE)),
                  "",
                 IF(VLOOKUP($Y257,Tableau2[[Sous catégorie culture de la garantie]:[garantie 7]],1+AF$3,FALSE)="","",
                      VLOOKUP($Y257,Tableau2[[Sous catégorie culture de la garantie]:[garantie 7]],1+AF$3,FALSE)))</f>
        <v/>
      </c>
    </row>
    <row r="258" spans="1:32" ht="15" thickBot="1" x14ac:dyDescent="0.35">
      <c r="A258" s="34">
        <v>5</v>
      </c>
      <c r="B258" s="76" t="s">
        <v>52</v>
      </c>
      <c r="C258" s="52" t="str">
        <f>IF(ISNA(VLOOKUP(B258,Tableau3[],2,FALSE)),"X",VLOOKUP(B258,Tableau3[],2,FALSE))</f>
        <v>X</v>
      </c>
      <c r="D258" s="87" t="s">
        <v>101</v>
      </c>
      <c r="E258" s="64" t="str">
        <f>IF(ISNA(VLOOKUP(D258,Tableau3[],2,FALSE)),"X",VLOOKUP(D258,Tableau3[],2,FALSE))</f>
        <v>X</v>
      </c>
      <c r="F258" s="96" t="s">
        <v>61</v>
      </c>
      <c r="G258" s="55" t="str">
        <f>IF(ISNA(VLOOKUP(F258,Tableau3[],2,FALSE)),"X",VLOOKUP(F258,Tableau3[],2,FALSE))</f>
        <v>M</v>
      </c>
      <c r="H258" s="105" t="s">
        <v>65</v>
      </c>
      <c r="I258" s="63" t="str">
        <f>IF(ISNA(VLOOKUP(H258,Tableau3[],2,FALSE)),"X",VLOOKUP(H258,Tableau3[],2,FALSE))</f>
        <v>X</v>
      </c>
      <c r="J258" s="16"/>
      <c r="K258" s="114" t="s">
        <v>212</v>
      </c>
      <c r="L258" s="63" t="str">
        <f>IF(ISNA(VLOOKUP(K258,Tableau3[],2,FALSE)),"X",VLOOKUP(K258,Tableau3[],2,FALSE))</f>
        <v>L</v>
      </c>
      <c r="M258" s="123" t="s">
        <v>26</v>
      </c>
      <c r="N258" s="130" t="s">
        <v>29</v>
      </c>
      <c r="O258" s="141" t="s">
        <v>66</v>
      </c>
      <c r="P258" s="155" t="s">
        <v>32</v>
      </c>
      <c r="Q258" s="162">
        <v>6</v>
      </c>
      <c r="R258" s="174" t="s">
        <v>87</v>
      </c>
      <c r="S258" s="23"/>
      <c r="T258" s="188" t="s">
        <v>25</v>
      </c>
      <c r="U258" s="209" t="s">
        <v>27</v>
      </c>
      <c r="V258" t="str">
        <f>CONCATENATE(C258,E258,G258,I258,L258,S258)</f>
        <v>XXMXL</v>
      </c>
      <c r="W258" t="str">
        <f t="shared" si="4"/>
        <v>ML</v>
      </c>
      <c r="X258" s="39" t="str">
        <f>IF(          ISNA(VLOOKUP(MID(W258,2,1),'Garanties par besoin'!$D$2:$F$18,2,FALSE)),
                           IF(ISNA(VLOOKUP(MID(W258,1,1),'Garanties par besoin'!$D$2:$F$18,2,FALSE)),
                            "",
                           VLOOKUP(MID(W258,1,1),'Garanties par besoin'!$D$2:$F$18,2,FALSE)),
                  VLOOKUP(MID(W258,2,1),'Garanties par besoin'!$D$2:$F$18,2,FALSE))</f>
        <v>Matériel</v>
      </c>
      <c r="Y258" s="42" t="str">
        <f>IF(          ISNA(VLOOKUP(MID(W258,2,1),'Garanties par besoin'!$D$2:$F$18,3,FALSE)),
                           IF(ISNA(VLOOKUP(MID(W258,1,1),'Garanties par besoin'!$D$2:$F$18,3,FALSE)),
                            "",
                           VLOOKUP(MID(W258,1,1),'Garanties par besoin'!$D$2:$F$18,3,FALSE)),
                  VLOOKUP(MID(W258,2,1),'Garanties par besoin'!$D$2:$F$18,3,FALSE))</f>
        <v>Travaux (non propriétaire des murs)</v>
      </c>
      <c r="Z258" s="44" t="str">
        <f>IF(
                 ISNA(VLOOKUP($Y258,Tableau2[[Sous catégorie culture de la garantie]:[garantie 7]],1+Z$3,FALSE)),
                  "",
                 IF(VLOOKUP($Y258,Tableau2[[Sous catégorie culture de la garantie]:[garantie 7]],1+Z$3,FALSE)="","",
                      VLOOKUP($Y258,Tableau2[[Sous catégorie culture de la garantie]:[garantie 7]],1+Z$3,FALSE)))</f>
        <v>Financement possible sans garantie</v>
      </c>
      <c r="AA258" s="41" t="str">
        <f>IF(
                 ISNA(VLOOKUP($Y258,Tableau2[[Sous catégorie culture de la garantie]:[garantie 7]],1+AA$3,FALSE)),
                  "",
                 IF(VLOOKUP($Y258,Tableau2[[Sous catégorie culture de la garantie]:[garantie 7]],1+AA$3,FALSE)="","",
                      VLOOKUP($Y258,Tableau2[[Sous catégorie culture de la garantie]:[garantie 7]],1+AA$3,FALSE)))</f>
        <v>Caution Possible</v>
      </c>
      <c r="AB258" s="44" t="str">
        <f>IF(
                 ISNA(VLOOKUP($Y258,Tableau2[[Sous catégorie culture de la garantie]:[garantie 7]],1+AB$3,FALSE)),
                  "",
                 IF(VLOOKUP($Y258,Tableau2[[Sous catégorie culture de la garantie]:[garantie 7]],1+AB$3,FALSE)="","",
                      VLOOKUP($Y258,Tableau2[[Sous catégorie culture de la garantie]:[garantie 7]],1+AB$3,FALSE)))</f>
        <v>Nantissement de fonds de Commerce</v>
      </c>
      <c r="AC258" s="41" t="str">
        <f>IF(
                 ISNA(VLOOKUP($Y258,Tableau2[[Sous catégorie culture de la garantie]:[garantie 7]],1+AC$3,FALSE)),
                  "",
                 IF(VLOOKUP($Y258,Tableau2[[Sous catégorie culture de la garantie]:[garantie 7]],1+AC$3,FALSE)="","",
                      VLOOKUP($Y258,Tableau2[[Sous catégorie culture de la garantie]:[garantie 7]],1+AC$3,FALSE)))</f>
        <v>France Active</v>
      </c>
      <c r="AD258" s="44" t="str">
        <f>IF(
                 ISNA(VLOOKUP($Y258,Tableau2[[Sous catégorie culture de la garantie]:[garantie 7]],1+AD$3,FALSE)),
                  "",
                 IF(VLOOKUP($Y258,Tableau2[[Sous catégorie culture de la garantie]:[garantie 7]],1+AD$3,FALSE)="","",
                      VLOOKUP($Y258,Tableau2[[Sous catégorie culture de la garantie]:[garantie 7]],1+AD$3,FALSE)))</f>
        <v>BPI</v>
      </c>
      <c r="AE258" s="41" t="str">
        <f>IF(
                 ISNA(VLOOKUP($Y258,Tableau2[[Sous catégorie culture de la garantie]:[garantie 7]],1+AE$3,FALSE)),
                  "",
                 IF(VLOOKUP($Y258,Tableau2[[Sous catégorie culture de la garantie]:[garantie 7]],1+AE$3,FALSE)="","",
                      VLOOKUP($Y258,Tableau2[[Sous catégorie culture de la garantie]:[garantie 7]],1+AE$3,FALSE)))</f>
        <v>SIAGI</v>
      </c>
      <c r="AF258" s="41" t="str">
        <f>IF(
                 ISNA(VLOOKUP($Y258,Tableau2[[Sous catégorie culture de la garantie]:[garantie 7]],1+AF$3,FALSE)),
                  "",
                 IF(VLOOKUP($Y258,Tableau2[[Sous catégorie culture de la garantie]:[garantie 7]],1+AF$3,FALSE)="","",
                      VLOOKUP($Y258,Tableau2[[Sous catégorie culture de la garantie]:[garantie 7]],1+AF$3,FALSE)))</f>
        <v/>
      </c>
    </row>
    <row r="259" spans="1:32" ht="15" thickBot="1" x14ac:dyDescent="0.35">
      <c r="A259" s="34">
        <v>5</v>
      </c>
      <c r="B259" s="76" t="s">
        <v>52</v>
      </c>
      <c r="C259" s="52" t="str">
        <f>IF(ISNA(VLOOKUP(B259,Tableau3[],2,FALSE)),"X",VLOOKUP(B259,Tableau3[],2,FALSE))</f>
        <v>X</v>
      </c>
      <c r="D259" s="87" t="s">
        <v>101</v>
      </c>
      <c r="E259" s="64" t="str">
        <f>IF(ISNA(VLOOKUP(D259,Tableau3[],2,FALSE)),"X",VLOOKUP(D259,Tableau3[],2,FALSE))</f>
        <v>X</v>
      </c>
      <c r="F259" s="96" t="s">
        <v>61</v>
      </c>
      <c r="G259" s="55" t="str">
        <f>IF(ISNA(VLOOKUP(F259,Tableau3[],2,FALSE)),"X",VLOOKUP(F259,Tableau3[],2,FALSE))</f>
        <v>M</v>
      </c>
      <c r="H259" s="105" t="s">
        <v>65</v>
      </c>
      <c r="I259" s="63" t="str">
        <f>IF(ISNA(VLOOKUP(H259,Tableau3[],2,FALSE)),"X",VLOOKUP(H259,Tableau3[],2,FALSE))</f>
        <v>X</v>
      </c>
      <c r="J259" s="16"/>
      <c r="K259" s="114" t="s">
        <v>212</v>
      </c>
      <c r="L259" s="63" t="str">
        <f>IF(ISNA(VLOOKUP(K259,Tableau3[],2,FALSE)),"X",VLOOKUP(K259,Tableau3[],2,FALSE))</f>
        <v>L</v>
      </c>
      <c r="M259" s="123" t="s">
        <v>26</v>
      </c>
      <c r="N259" s="130" t="s">
        <v>29</v>
      </c>
      <c r="O259" s="141" t="s">
        <v>66</v>
      </c>
      <c r="P259" s="155" t="s">
        <v>32</v>
      </c>
      <c r="Q259" s="162">
        <v>6</v>
      </c>
      <c r="R259" s="174" t="s">
        <v>88</v>
      </c>
      <c r="S259" s="23"/>
      <c r="T259" s="188" t="s">
        <v>25</v>
      </c>
      <c r="U259" s="209" t="s">
        <v>27</v>
      </c>
      <c r="V259" t="str">
        <f>CONCATENATE(C259,E259,G259,I259,L259,S259)</f>
        <v>XXMXL</v>
      </c>
      <c r="W259" t="str">
        <f t="shared" si="4"/>
        <v>ML</v>
      </c>
      <c r="X259" s="39" t="str">
        <f>IF(          ISNA(VLOOKUP(MID(W259,2,1),'Garanties par besoin'!$D$2:$F$18,2,FALSE)),
                           IF(ISNA(VLOOKUP(MID(W259,1,1),'Garanties par besoin'!$D$2:$F$18,2,FALSE)),
                            "",
                           VLOOKUP(MID(W259,1,1),'Garanties par besoin'!$D$2:$F$18,2,FALSE)),
                  VLOOKUP(MID(W259,2,1),'Garanties par besoin'!$D$2:$F$18,2,FALSE))</f>
        <v>Matériel</v>
      </c>
      <c r="Y259" s="42" t="str">
        <f>IF(          ISNA(VLOOKUP(MID(W259,2,1),'Garanties par besoin'!$D$2:$F$18,3,FALSE)),
                           IF(ISNA(VLOOKUP(MID(W259,1,1),'Garanties par besoin'!$D$2:$F$18,3,FALSE)),
                            "",
                           VLOOKUP(MID(W259,1,1),'Garanties par besoin'!$D$2:$F$18,3,FALSE)),
                  VLOOKUP(MID(W259,2,1),'Garanties par besoin'!$D$2:$F$18,3,FALSE))</f>
        <v>Travaux (non propriétaire des murs)</v>
      </c>
      <c r="Z259" s="44" t="str">
        <f>IF(
                 ISNA(VLOOKUP($Y259,Tableau2[[Sous catégorie culture de la garantie]:[garantie 7]],1+Z$3,FALSE)),
                  "",
                 IF(VLOOKUP($Y259,Tableau2[[Sous catégorie culture de la garantie]:[garantie 7]],1+Z$3,FALSE)="","",
                      VLOOKUP($Y259,Tableau2[[Sous catégorie culture de la garantie]:[garantie 7]],1+Z$3,FALSE)))</f>
        <v>Financement possible sans garantie</v>
      </c>
      <c r="AA259" s="41" t="str">
        <f>IF(
                 ISNA(VLOOKUP($Y259,Tableau2[[Sous catégorie culture de la garantie]:[garantie 7]],1+AA$3,FALSE)),
                  "",
                 IF(VLOOKUP($Y259,Tableau2[[Sous catégorie culture de la garantie]:[garantie 7]],1+AA$3,FALSE)="","",
                      VLOOKUP($Y259,Tableau2[[Sous catégorie culture de la garantie]:[garantie 7]],1+AA$3,FALSE)))</f>
        <v>Caution Possible</v>
      </c>
      <c r="AB259" s="44" t="str">
        <f>IF(
                 ISNA(VLOOKUP($Y259,Tableau2[[Sous catégorie culture de la garantie]:[garantie 7]],1+AB$3,FALSE)),
                  "",
                 IF(VLOOKUP($Y259,Tableau2[[Sous catégorie culture de la garantie]:[garantie 7]],1+AB$3,FALSE)="","",
                      VLOOKUP($Y259,Tableau2[[Sous catégorie culture de la garantie]:[garantie 7]],1+AB$3,FALSE)))</f>
        <v>Nantissement de fonds de Commerce</v>
      </c>
      <c r="AC259" s="41" t="str">
        <f>IF(
                 ISNA(VLOOKUP($Y259,Tableau2[[Sous catégorie culture de la garantie]:[garantie 7]],1+AC$3,FALSE)),
                  "",
                 IF(VLOOKUP($Y259,Tableau2[[Sous catégorie culture de la garantie]:[garantie 7]],1+AC$3,FALSE)="","",
                      VLOOKUP($Y259,Tableau2[[Sous catégorie culture de la garantie]:[garantie 7]],1+AC$3,FALSE)))</f>
        <v>France Active</v>
      </c>
      <c r="AD259" s="44" t="str">
        <f>IF(
                 ISNA(VLOOKUP($Y259,Tableau2[[Sous catégorie culture de la garantie]:[garantie 7]],1+AD$3,FALSE)),
                  "",
                 IF(VLOOKUP($Y259,Tableau2[[Sous catégorie culture de la garantie]:[garantie 7]],1+AD$3,FALSE)="","",
                      VLOOKUP($Y259,Tableau2[[Sous catégorie culture de la garantie]:[garantie 7]],1+AD$3,FALSE)))</f>
        <v>BPI</v>
      </c>
      <c r="AE259" s="41" t="str">
        <f>IF(
                 ISNA(VLOOKUP($Y259,Tableau2[[Sous catégorie culture de la garantie]:[garantie 7]],1+AE$3,FALSE)),
                  "",
                 IF(VLOOKUP($Y259,Tableau2[[Sous catégorie culture de la garantie]:[garantie 7]],1+AE$3,FALSE)="","",
                      VLOOKUP($Y259,Tableau2[[Sous catégorie culture de la garantie]:[garantie 7]],1+AE$3,FALSE)))</f>
        <v>SIAGI</v>
      </c>
      <c r="AF259" s="41" t="str">
        <f>IF(
                 ISNA(VLOOKUP($Y259,Tableau2[[Sous catégorie culture de la garantie]:[garantie 7]],1+AF$3,FALSE)),
                  "",
                 IF(VLOOKUP($Y259,Tableau2[[Sous catégorie culture de la garantie]:[garantie 7]],1+AF$3,FALSE)="","",
                      VLOOKUP($Y259,Tableau2[[Sous catégorie culture de la garantie]:[garantie 7]],1+AF$3,FALSE)))</f>
        <v/>
      </c>
    </row>
    <row r="260" spans="1:32" ht="15" thickBot="1" x14ac:dyDescent="0.35">
      <c r="A260" s="34">
        <v>5</v>
      </c>
      <c r="B260" s="76" t="s">
        <v>52</v>
      </c>
      <c r="C260" s="52" t="str">
        <f>IF(ISNA(VLOOKUP(B260,Tableau3[],2,FALSE)),"X",VLOOKUP(B260,Tableau3[],2,FALSE))</f>
        <v>X</v>
      </c>
      <c r="D260" s="87" t="s">
        <v>101</v>
      </c>
      <c r="E260" s="64" t="str">
        <f>IF(ISNA(VLOOKUP(D260,Tableau3[],2,FALSE)),"X",VLOOKUP(D260,Tableau3[],2,FALSE))</f>
        <v>X</v>
      </c>
      <c r="F260" s="96" t="s">
        <v>61</v>
      </c>
      <c r="G260" s="55" t="str">
        <f>IF(ISNA(VLOOKUP(F260,Tableau3[],2,FALSE)),"X",VLOOKUP(F260,Tableau3[],2,FALSE))</f>
        <v>M</v>
      </c>
      <c r="H260" s="105" t="s">
        <v>65</v>
      </c>
      <c r="I260" s="63" t="str">
        <f>IF(ISNA(VLOOKUP(H260,Tableau3[],2,FALSE)),"X",VLOOKUP(H260,Tableau3[],2,FALSE))</f>
        <v>X</v>
      </c>
      <c r="J260" s="16"/>
      <c r="K260" s="114" t="s">
        <v>212</v>
      </c>
      <c r="L260" s="63" t="str">
        <f>IF(ISNA(VLOOKUP(K260,Tableau3[],2,FALSE)),"X",VLOOKUP(K260,Tableau3[],2,FALSE))</f>
        <v>L</v>
      </c>
      <c r="M260" s="123" t="s">
        <v>26</v>
      </c>
      <c r="N260" s="130" t="s">
        <v>29</v>
      </c>
      <c r="O260" s="141" t="s">
        <v>66</v>
      </c>
      <c r="P260" s="155" t="s">
        <v>32</v>
      </c>
      <c r="Q260" s="162">
        <v>6</v>
      </c>
      <c r="R260" s="174" t="s">
        <v>89</v>
      </c>
      <c r="S260" s="23"/>
      <c r="T260" s="188" t="s">
        <v>25</v>
      </c>
      <c r="U260" s="209" t="s">
        <v>27</v>
      </c>
      <c r="V260" t="str">
        <f>CONCATENATE(C260,E260,G260,I260,L260,S260)</f>
        <v>XXMXL</v>
      </c>
      <c r="W260" t="str">
        <f t="shared" si="4"/>
        <v>ML</v>
      </c>
      <c r="X260" s="39" t="str">
        <f>IF(          ISNA(VLOOKUP(MID(W260,2,1),'Garanties par besoin'!$D$2:$F$18,2,FALSE)),
                           IF(ISNA(VLOOKUP(MID(W260,1,1),'Garanties par besoin'!$D$2:$F$18,2,FALSE)),
                            "",
                           VLOOKUP(MID(W260,1,1),'Garanties par besoin'!$D$2:$F$18,2,FALSE)),
                  VLOOKUP(MID(W260,2,1),'Garanties par besoin'!$D$2:$F$18,2,FALSE))</f>
        <v>Matériel</v>
      </c>
      <c r="Y260" s="42" t="str">
        <f>IF(          ISNA(VLOOKUP(MID(W260,2,1),'Garanties par besoin'!$D$2:$F$18,3,FALSE)),
                           IF(ISNA(VLOOKUP(MID(W260,1,1),'Garanties par besoin'!$D$2:$F$18,3,FALSE)),
                            "",
                           VLOOKUP(MID(W260,1,1),'Garanties par besoin'!$D$2:$F$18,3,FALSE)),
                  VLOOKUP(MID(W260,2,1),'Garanties par besoin'!$D$2:$F$18,3,FALSE))</f>
        <v>Travaux (non propriétaire des murs)</v>
      </c>
      <c r="Z260" s="44" t="str">
        <f>IF(
                 ISNA(VLOOKUP($Y260,Tableau2[[Sous catégorie culture de la garantie]:[garantie 7]],1+Z$3,FALSE)),
                  "",
                 IF(VLOOKUP($Y260,Tableau2[[Sous catégorie culture de la garantie]:[garantie 7]],1+Z$3,FALSE)="","",
                      VLOOKUP($Y260,Tableau2[[Sous catégorie culture de la garantie]:[garantie 7]],1+Z$3,FALSE)))</f>
        <v>Financement possible sans garantie</v>
      </c>
      <c r="AA260" s="41" t="str">
        <f>IF(
                 ISNA(VLOOKUP($Y260,Tableau2[[Sous catégorie culture de la garantie]:[garantie 7]],1+AA$3,FALSE)),
                  "",
                 IF(VLOOKUP($Y260,Tableau2[[Sous catégorie culture de la garantie]:[garantie 7]],1+AA$3,FALSE)="","",
                      VLOOKUP($Y260,Tableau2[[Sous catégorie culture de la garantie]:[garantie 7]],1+AA$3,FALSE)))</f>
        <v>Caution Possible</v>
      </c>
      <c r="AB260" s="44" t="str">
        <f>IF(
                 ISNA(VLOOKUP($Y260,Tableau2[[Sous catégorie culture de la garantie]:[garantie 7]],1+AB$3,FALSE)),
                  "",
                 IF(VLOOKUP($Y260,Tableau2[[Sous catégorie culture de la garantie]:[garantie 7]],1+AB$3,FALSE)="","",
                      VLOOKUP($Y260,Tableau2[[Sous catégorie culture de la garantie]:[garantie 7]],1+AB$3,FALSE)))</f>
        <v>Nantissement de fonds de Commerce</v>
      </c>
      <c r="AC260" s="41" t="str">
        <f>IF(
                 ISNA(VLOOKUP($Y260,Tableau2[[Sous catégorie culture de la garantie]:[garantie 7]],1+AC$3,FALSE)),
                  "",
                 IF(VLOOKUP($Y260,Tableau2[[Sous catégorie culture de la garantie]:[garantie 7]],1+AC$3,FALSE)="","",
                      VLOOKUP($Y260,Tableau2[[Sous catégorie culture de la garantie]:[garantie 7]],1+AC$3,FALSE)))</f>
        <v>France Active</v>
      </c>
      <c r="AD260" s="44" t="str">
        <f>IF(
                 ISNA(VLOOKUP($Y260,Tableau2[[Sous catégorie culture de la garantie]:[garantie 7]],1+AD$3,FALSE)),
                  "",
                 IF(VLOOKUP($Y260,Tableau2[[Sous catégorie culture de la garantie]:[garantie 7]],1+AD$3,FALSE)="","",
                      VLOOKUP($Y260,Tableau2[[Sous catégorie culture de la garantie]:[garantie 7]],1+AD$3,FALSE)))</f>
        <v>BPI</v>
      </c>
      <c r="AE260" s="41" t="str">
        <f>IF(
                 ISNA(VLOOKUP($Y260,Tableau2[[Sous catégorie culture de la garantie]:[garantie 7]],1+AE$3,FALSE)),
                  "",
                 IF(VLOOKUP($Y260,Tableau2[[Sous catégorie culture de la garantie]:[garantie 7]],1+AE$3,FALSE)="","",
                      VLOOKUP($Y260,Tableau2[[Sous catégorie culture de la garantie]:[garantie 7]],1+AE$3,FALSE)))</f>
        <v>SIAGI</v>
      </c>
      <c r="AF260" s="41" t="str">
        <f>IF(
                 ISNA(VLOOKUP($Y260,Tableau2[[Sous catégorie culture de la garantie]:[garantie 7]],1+AF$3,FALSE)),
                  "",
                 IF(VLOOKUP($Y260,Tableau2[[Sous catégorie culture de la garantie]:[garantie 7]],1+AF$3,FALSE)="","",
                      VLOOKUP($Y260,Tableau2[[Sous catégorie culture de la garantie]:[garantie 7]],1+AF$3,FALSE)))</f>
        <v/>
      </c>
    </row>
    <row r="261" spans="1:32" ht="15" thickBot="1" x14ac:dyDescent="0.35">
      <c r="A261" s="34">
        <v>5</v>
      </c>
      <c r="B261" s="76" t="s">
        <v>52</v>
      </c>
      <c r="C261" s="52" t="str">
        <f>IF(ISNA(VLOOKUP(B261,Tableau3[],2,FALSE)),"X",VLOOKUP(B261,Tableau3[],2,FALSE))</f>
        <v>X</v>
      </c>
      <c r="D261" s="87" t="s">
        <v>101</v>
      </c>
      <c r="E261" s="64" t="str">
        <f>IF(ISNA(VLOOKUP(D261,Tableau3[],2,FALSE)),"X",VLOOKUP(D261,Tableau3[],2,FALSE))</f>
        <v>X</v>
      </c>
      <c r="F261" s="96" t="s">
        <v>61</v>
      </c>
      <c r="G261" s="55" t="str">
        <f>IF(ISNA(VLOOKUP(F261,Tableau3[],2,FALSE)),"X",VLOOKUP(F261,Tableau3[],2,FALSE))</f>
        <v>M</v>
      </c>
      <c r="H261" s="105" t="s">
        <v>65</v>
      </c>
      <c r="I261" s="63" t="str">
        <f>IF(ISNA(VLOOKUP(H261,Tableau3[],2,FALSE)),"X",VLOOKUP(H261,Tableau3[],2,FALSE))</f>
        <v>X</v>
      </c>
      <c r="J261" s="16"/>
      <c r="K261" s="114" t="s">
        <v>212</v>
      </c>
      <c r="L261" s="63" t="str">
        <f>IF(ISNA(VLOOKUP(K261,Tableau3[],2,FALSE)),"X",VLOOKUP(K261,Tableau3[],2,FALSE))</f>
        <v>L</v>
      </c>
      <c r="M261" s="123" t="s">
        <v>26</v>
      </c>
      <c r="N261" s="130" t="s">
        <v>29</v>
      </c>
      <c r="O261" s="141" t="s">
        <v>66</v>
      </c>
      <c r="P261" s="155" t="s">
        <v>32</v>
      </c>
      <c r="Q261" s="162">
        <v>6</v>
      </c>
      <c r="R261" s="174" t="s">
        <v>90</v>
      </c>
      <c r="S261" s="23"/>
      <c r="T261" s="188" t="s">
        <v>25</v>
      </c>
      <c r="U261" s="209" t="s">
        <v>27</v>
      </c>
      <c r="V261" t="str">
        <f>CONCATENATE(C261,E261,G261,I261,L261,S261)</f>
        <v>XXMXL</v>
      </c>
      <c r="W261" t="str">
        <f t="shared" si="4"/>
        <v>ML</v>
      </c>
      <c r="X261" s="39" t="str">
        <f>IF(          ISNA(VLOOKUP(MID(W261,2,1),'Garanties par besoin'!$D$2:$F$18,2,FALSE)),
                           IF(ISNA(VLOOKUP(MID(W261,1,1),'Garanties par besoin'!$D$2:$F$18,2,FALSE)),
                            "",
                           VLOOKUP(MID(W261,1,1),'Garanties par besoin'!$D$2:$F$18,2,FALSE)),
                  VLOOKUP(MID(W261,2,1),'Garanties par besoin'!$D$2:$F$18,2,FALSE))</f>
        <v>Matériel</v>
      </c>
      <c r="Y261" s="42" t="str">
        <f>IF(          ISNA(VLOOKUP(MID(W261,2,1),'Garanties par besoin'!$D$2:$F$18,3,FALSE)),
                           IF(ISNA(VLOOKUP(MID(W261,1,1),'Garanties par besoin'!$D$2:$F$18,3,FALSE)),
                            "",
                           VLOOKUP(MID(W261,1,1),'Garanties par besoin'!$D$2:$F$18,3,FALSE)),
                  VLOOKUP(MID(W261,2,1),'Garanties par besoin'!$D$2:$F$18,3,FALSE))</f>
        <v>Travaux (non propriétaire des murs)</v>
      </c>
      <c r="Z261" s="44" t="str">
        <f>IF(
                 ISNA(VLOOKUP($Y261,Tableau2[[Sous catégorie culture de la garantie]:[garantie 7]],1+Z$3,FALSE)),
                  "",
                 IF(VLOOKUP($Y261,Tableau2[[Sous catégorie culture de la garantie]:[garantie 7]],1+Z$3,FALSE)="","",
                      VLOOKUP($Y261,Tableau2[[Sous catégorie culture de la garantie]:[garantie 7]],1+Z$3,FALSE)))</f>
        <v>Financement possible sans garantie</v>
      </c>
      <c r="AA261" s="41" t="str">
        <f>IF(
                 ISNA(VLOOKUP($Y261,Tableau2[[Sous catégorie culture de la garantie]:[garantie 7]],1+AA$3,FALSE)),
                  "",
                 IF(VLOOKUP($Y261,Tableau2[[Sous catégorie culture de la garantie]:[garantie 7]],1+AA$3,FALSE)="","",
                      VLOOKUP($Y261,Tableau2[[Sous catégorie culture de la garantie]:[garantie 7]],1+AA$3,FALSE)))</f>
        <v>Caution Possible</v>
      </c>
      <c r="AB261" s="44" t="str">
        <f>IF(
                 ISNA(VLOOKUP($Y261,Tableau2[[Sous catégorie culture de la garantie]:[garantie 7]],1+AB$3,FALSE)),
                  "",
                 IF(VLOOKUP($Y261,Tableau2[[Sous catégorie culture de la garantie]:[garantie 7]],1+AB$3,FALSE)="","",
                      VLOOKUP($Y261,Tableau2[[Sous catégorie culture de la garantie]:[garantie 7]],1+AB$3,FALSE)))</f>
        <v>Nantissement de fonds de Commerce</v>
      </c>
      <c r="AC261" s="41" t="str">
        <f>IF(
                 ISNA(VLOOKUP($Y261,Tableau2[[Sous catégorie culture de la garantie]:[garantie 7]],1+AC$3,FALSE)),
                  "",
                 IF(VLOOKUP($Y261,Tableau2[[Sous catégorie culture de la garantie]:[garantie 7]],1+AC$3,FALSE)="","",
                      VLOOKUP($Y261,Tableau2[[Sous catégorie culture de la garantie]:[garantie 7]],1+AC$3,FALSE)))</f>
        <v>France Active</v>
      </c>
      <c r="AD261" s="44" t="str">
        <f>IF(
                 ISNA(VLOOKUP($Y261,Tableau2[[Sous catégorie culture de la garantie]:[garantie 7]],1+AD$3,FALSE)),
                  "",
                 IF(VLOOKUP($Y261,Tableau2[[Sous catégorie culture de la garantie]:[garantie 7]],1+AD$3,FALSE)="","",
                      VLOOKUP($Y261,Tableau2[[Sous catégorie culture de la garantie]:[garantie 7]],1+AD$3,FALSE)))</f>
        <v>BPI</v>
      </c>
      <c r="AE261" s="41" t="str">
        <f>IF(
                 ISNA(VLOOKUP($Y261,Tableau2[[Sous catégorie culture de la garantie]:[garantie 7]],1+AE$3,FALSE)),
                  "",
                 IF(VLOOKUP($Y261,Tableau2[[Sous catégorie culture de la garantie]:[garantie 7]],1+AE$3,FALSE)="","",
                      VLOOKUP($Y261,Tableau2[[Sous catégorie culture de la garantie]:[garantie 7]],1+AE$3,FALSE)))</f>
        <v>SIAGI</v>
      </c>
      <c r="AF261" s="41" t="str">
        <f>IF(
                 ISNA(VLOOKUP($Y261,Tableau2[[Sous catégorie culture de la garantie]:[garantie 7]],1+AF$3,FALSE)),
                  "",
                 IF(VLOOKUP($Y261,Tableau2[[Sous catégorie culture de la garantie]:[garantie 7]],1+AF$3,FALSE)="","",
                      VLOOKUP($Y261,Tableau2[[Sous catégorie culture de la garantie]:[garantie 7]],1+AF$3,FALSE)))</f>
        <v/>
      </c>
    </row>
    <row r="262" spans="1:32" ht="15" thickBot="1" x14ac:dyDescent="0.35">
      <c r="A262" s="34">
        <v>5</v>
      </c>
      <c r="B262" s="76" t="s">
        <v>52</v>
      </c>
      <c r="C262" s="52" t="str">
        <f>IF(ISNA(VLOOKUP(B262,Tableau3[],2,FALSE)),"X",VLOOKUP(B262,Tableau3[],2,FALSE))</f>
        <v>X</v>
      </c>
      <c r="D262" s="87" t="s">
        <v>101</v>
      </c>
      <c r="E262" s="64" t="str">
        <f>IF(ISNA(VLOOKUP(D262,Tableau3[],2,FALSE)),"X",VLOOKUP(D262,Tableau3[],2,FALSE))</f>
        <v>X</v>
      </c>
      <c r="F262" s="96" t="s">
        <v>61</v>
      </c>
      <c r="G262" s="55" t="str">
        <f>IF(ISNA(VLOOKUP(F262,Tableau3[],2,FALSE)),"X",VLOOKUP(F262,Tableau3[],2,FALSE))</f>
        <v>M</v>
      </c>
      <c r="H262" s="105" t="s">
        <v>65</v>
      </c>
      <c r="I262" s="63" t="str">
        <f>IF(ISNA(VLOOKUP(H262,Tableau3[],2,FALSE)),"X",VLOOKUP(H262,Tableau3[],2,FALSE))</f>
        <v>X</v>
      </c>
      <c r="J262" s="16"/>
      <c r="K262" s="114" t="s">
        <v>212</v>
      </c>
      <c r="L262" s="63" t="str">
        <f>IF(ISNA(VLOOKUP(K262,Tableau3[],2,FALSE)),"X",VLOOKUP(K262,Tableau3[],2,FALSE))</f>
        <v>L</v>
      </c>
      <c r="M262" s="123" t="s">
        <v>26</v>
      </c>
      <c r="N262" s="130" t="s">
        <v>29</v>
      </c>
      <c r="O262" s="141" t="s">
        <v>66</v>
      </c>
      <c r="P262" s="155" t="s">
        <v>32</v>
      </c>
      <c r="Q262" s="162">
        <v>6</v>
      </c>
      <c r="R262" s="174" t="s">
        <v>91</v>
      </c>
      <c r="S262" s="23"/>
      <c r="T262" s="188" t="s">
        <v>25</v>
      </c>
      <c r="U262" s="209" t="s">
        <v>27</v>
      </c>
      <c r="V262" t="str">
        <f>CONCATENATE(C262,E262,G262,I262,L262,S262)</f>
        <v>XXMXL</v>
      </c>
      <c r="W262" t="str">
        <f t="shared" si="4"/>
        <v>ML</v>
      </c>
      <c r="X262" s="39" t="str">
        <f>IF(          ISNA(VLOOKUP(MID(W262,2,1),'Garanties par besoin'!$D$2:$F$18,2,FALSE)),
                           IF(ISNA(VLOOKUP(MID(W262,1,1),'Garanties par besoin'!$D$2:$F$18,2,FALSE)),
                            "",
                           VLOOKUP(MID(W262,1,1),'Garanties par besoin'!$D$2:$F$18,2,FALSE)),
                  VLOOKUP(MID(W262,2,1),'Garanties par besoin'!$D$2:$F$18,2,FALSE))</f>
        <v>Matériel</v>
      </c>
      <c r="Y262" s="42" t="str">
        <f>IF(          ISNA(VLOOKUP(MID(W262,2,1),'Garanties par besoin'!$D$2:$F$18,3,FALSE)),
                           IF(ISNA(VLOOKUP(MID(W262,1,1),'Garanties par besoin'!$D$2:$F$18,3,FALSE)),
                            "",
                           VLOOKUP(MID(W262,1,1),'Garanties par besoin'!$D$2:$F$18,3,FALSE)),
                  VLOOKUP(MID(W262,2,1),'Garanties par besoin'!$D$2:$F$18,3,FALSE))</f>
        <v>Travaux (non propriétaire des murs)</v>
      </c>
      <c r="Z262" s="44" t="str">
        <f>IF(
                 ISNA(VLOOKUP($Y262,Tableau2[[Sous catégorie culture de la garantie]:[garantie 7]],1+Z$3,FALSE)),
                  "",
                 IF(VLOOKUP($Y262,Tableau2[[Sous catégorie culture de la garantie]:[garantie 7]],1+Z$3,FALSE)="","",
                      VLOOKUP($Y262,Tableau2[[Sous catégorie culture de la garantie]:[garantie 7]],1+Z$3,FALSE)))</f>
        <v>Financement possible sans garantie</v>
      </c>
      <c r="AA262" s="41" t="str">
        <f>IF(
                 ISNA(VLOOKUP($Y262,Tableau2[[Sous catégorie culture de la garantie]:[garantie 7]],1+AA$3,FALSE)),
                  "",
                 IF(VLOOKUP($Y262,Tableau2[[Sous catégorie culture de la garantie]:[garantie 7]],1+AA$3,FALSE)="","",
                      VLOOKUP($Y262,Tableau2[[Sous catégorie culture de la garantie]:[garantie 7]],1+AA$3,FALSE)))</f>
        <v>Caution Possible</v>
      </c>
      <c r="AB262" s="44" t="str">
        <f>IF(
                 ISNA(VLOOKUP($Y262,Tableau2[[Sous catégorie culture de la garantie]:[garantie 7]],1+AB$3,FALSE)),
                  "",
                 IF(VLOOKUP($Y262,Tableau2[[Sous catégorie culture de la garantie]:[garantie 7]],1+AB$3,FALSE)="","",
                      VLOOKUP($Y262,Tableau2[[Sous catégorie culture de la garantie]:[garantie 7]],1+AB$3,FALSE)))</f>
        <v>Nantissement de fonds de Commerce</v>
      </c>
      <c r="AC262" s="41" t="str">
        <f>IF(
                 ISNA(VLOOKUP($Y262,Tableau2[[Sous catégorie culture de la garantie]:[garantie 7]],1+AC$3,FALSE)),
                  "",
                 IF(VLOOKUP($Y262,Tableau2[[Sous catégorie culture de la garantie]:[garantie 7]],1+AC$3,FALSE)="","",
                      VLOOKUP($Y262,Tableau2[[Sous catégorie culture de la garantie]:[garantie 7]],1+AC$3,FALSE)))</f>
        <v>France Active</v>
      </c>
      <c r="AD262" s="44" t="str">
        <f>IF(
                 ISNA(VLOOKUP($Y262,Tableau2[[Sous catégorie culture de la garantie]:[garantie 7]],1+AD$3,FALSE)),
                  "",
                 IF(VLOOKUP($Y262,Tableau2[[Sous catégorie culture de la garantie]:[garantie 7]],1+AD$3,FALSE)="","",
                      VLOOKUP($Y262,Tableau2[[Sous catégorie culture de la garantie]:[garantie 7]],1+AD$3,FALSE)))</f>
        <v>BPI</v>
      </c>
      <c r="AE262" s="41" t="str">
        <f>IF(
                 ISNA(VLOOKUP($Y262,Tableau2[[Sous catégorie culture de la garantie]:[garantie 7]],1+AE$3,FALSE)),
                  "",
                 IF(VLOOKUP($Y262,Tableau2[[Sous catégorie culture de la garantie]:[garantie 7]],1+AE$3,FALSE)="","",
                      VLOOKUP($Y262,Tableau2[[Sous catégorie culture de la garantie]:[garantie 7]],1+AE$3,FALSE)))</f>
        <v>SIAGI</v>
      </c>
      <c r="AF262" s="41" t="str">
        <f>IF(
                 ISNA(VLOOKUP($Y262,Tableau2[[Sous catégorie culture de la garantie]:[garantie 7]],1+AF$3,FALSE)),
                  "",
                 IF(VLOOKUP($Y262,Tableau2[[Sous catégorie culture de la garantie]:[garantie 7]],1+AF$3,FALSE)="","",
                      VLOOKUP($Y262,Tableau2[[Sous catégorie culture de la garantie]:[garantie 7]],1+AF$3,FALSE)))</f>
        <v/>
      </c>
    </row>
    <row r="263" spans="1:32" ht="15" thickBot="1" x14ac:dyDescent="0.35">
      <c r="A263" s="27">
        <v>5</v>
      </c>
      <c r="B263" s="79" t="s">
        <v>52</v>
      </c>
      <c r="C263" s="52"/>
      <c r="D263" s="93" t="s">
        <v>101</v>
      </c>
      <c r="E263" s="64" t="str">
        <f>IF(ISNA(VLOOKUP(D263,Tableau3[],2,FALSE)),"X",VLOOKUP(D263,Tableau3[],2,FALSE))</f>
        <v>X</v>
      </c>
      <c r="F263" s="100" t="s">
        <v>61</v>
      </c>
      <c r="G263" s="58" t="str">
        <f>IF(ISNA(VLOOKUP(F263,Tableau3[],2,FALSE)),"X",VLOOKUP(F263,Tableau3[],2,FALSE))</f>
        <v>M</v>
      </c>
      <c r="H263" s="109" t="s">
        <v>65</v>
      </c>
      <c r="I263" s="58" t="str">
        <f>IF(ISNA(VLOOKUP(H263,Tableau3[],2,FALSE)),"X",VLOOKUP(H263,Tableau3[],2,FALSE))</f>
        <v>X</v>
      </c>
      <c r="J263" s="58"/>
      <c r="K263" s="119" t="s">
        <v>212</v>
      </c>
      <c r="L263" s="58" t="str">
        <f>IF(ISNA(VLOOKUP(K263,Tableau3[],2,FALSE)),"X",VLOOKUP(K263,Tableau3[],2,FALSE))</f>
        <v>L</v>
      </c>
      <c r="M263" s="126" t="s">
        <v>26</v>
      </c>
      <c r="N263" s="135" t="s">
        <v>29</v>
      </c>
      <c r="O263" s="147" t="s">
        <v>67</v>
      </c>
      <c r="P263" s="158"/>
      <c r="Q263" s="167">
        <v>1</v>
      </c>
      <c r="R263" s="180" t="s">
        <v>64</v>
      </c>
      <c r="S263" s="37"/>
      <c r="T263" s="187"/>
      <c r="U263" s="205"/>
      <c r="V263" t="str">
        <f>CONCATENATE(C263,E263,G263,I263,L263,S263)</f>
        <v>XMXL</v>
      </c>
      <c r="W263" t="str">
        <f t="shared" si="4"/>
        <v>ML</v>
      </c>
      <c r="X263" s="39" t="str">
        <f>IF(          ISNA(VLOOKUP(MID(W263,2,1),'Garanties par besoin'!$D$2:$F$18,2,FALSE)),
                           IF(ISNA(VLOOKUP(MID(W263,1,1),'Garanties par besoin'!$D$2:$F$18,2,FALSE)),
                            "",
                           VLOOKUP(MID(W263,1,1),'Garanties par besoin'!$D$2:$F$18,2,FALSE)),
                  VLOOKUP(MID(W263,2,1),'Garanties par besoin'!$D$2:$F$18,2,FALSE))</f>
        <v>Matériel</v>
      </c>
      <c r="Y263" s="42" t="str">
        <f>IF(          ISNA(VLOOKUP(MID(W263,2,1),'Garanties par besoin'!$D$2:$F$18,3,FALSE)),
                           IF(ISNA(VLOOKUP(MID(W263,1,1),'Garanties par besoin'!$D$2:$F$18,3,FALSE)),
                            "",
                           VLOOKUP(MID(W263,1,1),'Garanties par besoin'!$D$2:$F$18,3,FALSE)),
                  VLOOKUP(MID(W263,2,1),'Garanties par besoin'!$D$2:$F$18,3,FALSE))</f>
        <v>Travaux (non propriétaire des murs)</v>
      </c>
      <c r="Z263" s="44" t="str">
        <f>IF(
                 ISNA(VLOOKUP($Y263,Tableau2[[Sous catégorie culture de la garantie]:[garantie 7]],1+Z$3,FALSE)),
                  "",
                 IF(VLOOKUP($Y263,Tableau2[[Sous catégorie culture de la garantie]:[garantie 7]],1+Z$3,FALSE)="","",
                      VLOOKUP($Y263,Tableau2[[Sous catégorie culture de la garantie]:[garantie 7]],1+Z$3,FALSE)))</f>
        <v>Financement possible sans garantie</v>
      </c>
      <c r="AA263" s="41" t="str">
        <f>IF(
                 ISNA(VLOOKUP($Y263,Tableau2[[Sous catégorie culture de la garantie]:[garantie 7]],1+AA$3,FALSE)),
                  "",
                 IF(VLOOKUP($Y263,Tableau2[[Sous catégorie culture de la garantie]:[garantie 7]],1+AA$3,FALSE)="","",
                      VLOOKUP($Y263,Tableau2[[Sous catégorie culture de la garantie]:[garantie 7]],1+AA$3,FALSE)))</f>
        <v>Caution Possible</v>
      </c>
      <c r="AB263" s="44" t="str">
        <f>IF(
                 ISNA(VLOOKUP($Y263,Tableau2[[Sous catégorie culture de la garantie]:[garantie 7]],1+AB$3,FALSE)),
                  "",
                 IF(VLOOKUP($Y263,Tableau2[[Sous catégorie culture de la garantie]:[garantie 7]],1+AB$3,FALSE)="","",
                      VLOOKUP($Y263,Tableau2[[Sous catégorie culture de la garantie]:[garantie 7]],1+AB$3,FALSE)))</f>
        <v>Nantissement de fonds de Commerce</v>
      </c>
      <c r="AC263" s="41" t="str">
        <f>IF(
                 ISNA(VLOOKUP($Y263,Tableau2[[Sous catégorie culture de la garantie]:[garantie 7]],1+AC$3,FALSE)),
                  "",
                 IF(VLOOKUP($Y263,Tableau2[[Sous catégorie culture de la garantie]:[garantie 7]],1+AC$3,FALSE)="","",
                      VLOOKUP($Y263,Tableau2[[Sous catégorie culture de la garantie]:[garantie 7]],1+AC$3,FALSE)))</f>
        <v>France Active</v>
      </c>
      <c r="AD263" s="44" t="str">
        <f>IF(
                 ISNA(VLOOKUP($Y263,Tableau2[[Sous catégorie culture de la garantie]:[garantie 7]],1+AD$3,FALSE)),
                  "",
                 IF(VLOOKUP($Y263,Tableau2[[Sous catégorie culture de la garantie]:[garantie 7]],1+AD$3,FALSE)="","",
                      VLOOKUP($Y263,Tableau2[[Sous catégorie culture de la garantie]:[garantie 7]],1+AD$3,FALSE)))</f>
        <v>BPI</v>
      </c>
      <c r="AE263" s="41" t="str">
        <f>IF(
                 ISNA(VLOOKUP($Y263,Tableau2[[Sous catégorie culture de la garantie]:[garantie 7]],1+AE$3,FALSE)),
                  "",
                 IF(VLOOKUP($Y263,Tableau2[[Sous catégorie culture de la garantie]:[garantie 7]],1+AE$3,FALSE)="","",
                      VLOOKUP($Y263,Tableau2[[Sous catégorie culture de la garantie]:[garantie 7]],1+AE$3,FALSE)))</f>
        <v>SIAGI</v>
      </c>
      <c r="AF263" s="41" t="str">
        <f>IF(
                 ISNA(VLOOKUP($Y263,Tableau2[[Sous catégorie culture de la garantie]:[garantie 7]],1+AF$3,FALSE)),
                  "",
                 IF(VLOOKUP($Y263,Tableau2[[Sous catégorie culture de la garantie]:[garantie 7]],1+AF$3,FALSE)="","",
                      VLOOKUP($Y263,Tableau2[[Sous catégorie culture de la garantie]:[garantie 7]],1+AF$3,FALSE)))</f>
        <v/>
      </c>
    </row>
    <row r="264" spans="1:32" ht="15" thickBot="1" x14ac:dyDescent="0.35">
      <c r="A264" s="34">
        <v>6</v>
      </c>
      <c r="B264" s="76" t="s">
        <v>53</v>
      </c>
      <c r="C264" s="52"/>
      <c r="D264" s="85" t="s">
        <v>54</v>
      </c>
      <c r="E264" s="15"/>
      <c r="F264" s="96"/>
      <c r="G264" s="15"/>
      <c r="H264" s="104"/>
      <c r="I264" s="15"/>
      <c r="J264" s="15"/>
      <c r="K264" s="113"/>
      <c r="L264" s="15"/>
      <c r="M264" s="123"/>
      <c r="N264" s="130"/>
      <c r="O264" s="141"/>
      <c r="P264" s="151"/>
      <c r="Q264" s="162">
        <v>1</v>
      </c>
      <c r="R264" s="179" t="s">
        <v>58</v>
      </c>
      <c r="S264" s="35"/>
      <c r="T264" s="183"/>
      <c r="U264" s="200"/>
      <c r="V264" t="str">
        <f>CONCATENATE(C264,E264,G264,I264,L264,S264)</f>
        <v/>
      </c>
      <c r="W264" t="str">
        <f t="shared" si="4"/>
        <v/>
      </c>
      <c r="X264" s="39" t="str">
        <f>IF(          ISNA(VLOOKUP(MID(W264,2,1),'Garanties par besoin'!$D$2:$F$18,2,FALSE)),
                           IF(ISNA(VLOOKUP(MID(W264,1,1),'Garanties par besoin'!$D$2:$F$18,2,FALSE)),
                            "",
                           VLOOKUP(MID(W264,1,1),'Garanties par besoin'!$D$2:$F$18,2,FALSE)),
                  VLOOKUP(MID(W264,2,1),'Garanties par besoin'!$D$2:$F$18,2,FALSE))</f>
        <v/>
      </c>
      <c r="Y264" s="42" t="str">
        <f>IF(          ISNA(VLOOKUP(MID(W264,2,1),'Garanties par besoin'!$D$2:$F$18,3,FALSE)),
                           IF(ISNA(VLOOKUP(MID(W264,1,1),'Garanties par besoin'!$D$2:$F$18,3,FALSE)),
                            "",
                           VLOOKUP(MID(W264,1,1),'Garanties par besoin'!$D$2:$F$18,3,FALSE)),
                  VLOOKUP(MID(W264,2,1),'Garanties par besoin'!$D$2:$F$18,3,FALSE))</f>
        <v/>
      </c>
      <c r="Z264" s="44" t="str">
        <f>IF(
                 ISNA(VLOOKUP($Y264,Tableau2[[Sous catégorie culture de la garantie]:[garantie 7]],1+Z$3,FALSE)),
                  "",
                 IF(VLOOKUP($Y264,Tableau2[[Sous catégorie culture de la garantie]:[garantie 7]],1+Z$3,FALSE)="","",
                      VLOOKUP($Y264,Tableau2[[Sous catégorie culture de la garantie]:[garantie 7]],1+Z$3,FALSE)))</f>
        <v/>
      </c>
      <c r="AA264" s="41" t="str">
        <f>IF(
                 ISNA(VLOOKUP($Y264,Tableau2[[Sous catégorie culture de la garantie]:[garantie 7]],1+AA$3,FALSE)),
                  "",
                 IF(VLOOKUP($Y264,Tableau2[[Sous catégorie culture de la garantie]:[garantie 7]],1+AA$3,FALSE)="","",
                      VLOOKUP($Y264,Tableau2[[Sous catégorie culture de la garantie]:[garantie 7]],1+AA$3,FALSE)))</f>
        <v/>
      </c>
      <c r="AB264" s="44" t="str">
        <f>IF(
                 ISNA(VLOOKUP($Y264,Tableau2[[Sous catégorie culture de la garantie]:[garantie 7]],1+AB$3,FALSE)),
                  "",
                 IF(VLOOKUP($Y264,Tableau2[[Sous catégorie culture de la garantie]:[garantie 7]],1+AB$3,FALSE)="","",
                      VLOOKUP($Y264,Tableau2[[Sous catégorie culture de la garantie]:[garantie 7]],1+AB$3,FALSE)))</f>
        <v/>
      </c>
      <c r="AC264" s="41" t="str">
        <f>IF(
                 ISNA(VLOOKUP($Y264,Tableau2[[Sous catégorie culture de la garantie]:[garantie 7]],1+AC$3,FALSE)),
                  "",
                 IF(VLOOKUP($Y264,Tableau2[[Sous catégorie culture de la garantie]:[garantie 7]],1+AC$3,FALSE)="","",
                      VLOOKUP($Y264,Tableau2[[Sous catégorie culture de la garantie]:[garantie 7]],1+AC$3,FALSE)))</f>
        <v/>
      </c>
      <c r="AD264" s="44" t="str">
        <f>IF(
                 ISNA(VLOOKUP($Y264,Tableau2[[Sous catégorie culture de la garantie]:[garantie 7]],1+AD$3,FALSE)),
                  "",
                 IF(VLOOKUP($Y264,Tableau2[[Sous catégorie culture de la garantie]:[garantie 7]],1+AD$3,FALSE)="","",
                      VLOOKUP($Y264,Tableau2[[Sous catégorie culture de la garantie]:[garantie 7]],1+AD$3,FALSE)))</f>
        <v/>
      </c>
      <c r="AE264" s="41" t="str">
        <f>IF(
                 ISNA(VLOOKUP($Y264,Tableau2[[Sous catégorie culture de la garantie]:[garantie 7]],1+AE$3,FALSE)),
                  "",
                 IF(VLOOKUP($Y264,Tableau2[[Sous catégorie culture de la garantie]:[garantie 7]],1+AE$3,FALSE)="","",
                      VLOOKUP($Y264,Tableau2[[Sous catégorie culture de la garantie]:[garantie 7]],1+AE$3,FALSE)))</f>
        <v/>
      </c>
      <c r="AF264" s="41" t="str">
        <f>IF(
                 ISNA(VLOOKUP($Y264,Tableau2[[Sous catégorie culture de la garantie]:[garantie 7]],1+AF$3,FALSE)),
                  "",
                 IF(VLOOKUP($Y264,Tableau2[[Sous catégorie culture de la garantie]:[garantie 7]],1+AF$3,FALSE)="","",
                      VLOOKUP($Y264,Tableau2[[Sous catégorie culture de la garantie]:[garantie 7]],1+AF$3,FALSE)))</f>
        <v/>
      </c>
    </row>
    <row r="265" spans="1:32" ht="15" thickBot="1" x14ac:dyDescent="0.35">
      <c r="A265" s="25">
        <v>6</v>
      </c>
      <c r="B265" s="78" t="s">
        <v>53</v>
      </c>
      <c r="C265" s="52" t="str">
        <f>IF(ISNA(VLOOKUP(B265,Tableau3[],2,FALSE)),"X",VLOOKUP(B265,Tableau3[],2,FALSE))</f>
        <v>B</v>
      </c>
      <c r="D265" s="88" t="s">
        <v>55</v>
      </c>
      <c r="E265" s="26"/>
      <c r="F265" s="99" t="s">
        <v>56</v>
      </c>
      <c r="G265" s="26"/>
      <c r="H265" s="108"/>
      <c r="I265" s="26"/>
      <c r="J265" s="26"/>
      <c r="K265" s="118"/>
      <c r="L265" s="26"/>
      <c r="M265" s="125"/>
      <c r="N265" s="134"/>
      <c r="O265" s="145"/>
      <c r="P265" s="156"/>
      <c r="Q265" s="166">
        <v>7</v>
      </c>
      <c r="R265" s="179" t="s">
        <v>58</v>
      </c>
      <c r="S265" s="35"/>
      <c r="T265" s="183"/>
      <c r="U265" s="200"/>
      <c r="V265" t="str">
        <f>CONCATENATE(C265,E265,G265,I265,L265,S265)</f>
        <v>B</v>
      </c>
      <c r="W265" t="str">
        <f t="shared" si="4"/>
        <v>B</v>
      </c>
      <c r="X265" s="39" t="str">
        <f>IF(          ISNA(VLOOKUP(MID(W265,2,1),'Garanties par besoin'!$D$2:$F$18,2,FALSE)),
                           IF(ISNA(VLOOKUP(MID(W265,1,1),'Garanties par besoin'!$D$2:$F$18,2,FALSE)),
                            "",
                           VLOOKUP(MID(W265,1,1),'Garanties par besoin'!$D$2:$F$18,2,FALSE)),
                  VLOOKUP(MID(W265,2,1),'Garanties par besoin'!$D$2:$F$18,2,FALSE))</f>
        <v>Immobilier</v>
      </c>
      <c r="Y265" s="42" t="str">
        <f>IF(          ISNA(VLOOKUP(MID(W265,2,1),'Garanties par besoin'!$D$2:$F$18,3,FALSE)),
                           IF(ISNA(VLOOKUP(MID(W265,1,1),'Garanties par besoin'!$D$2:$F$18,3,FALSE)),
                            "",
                           VLOOKUP(MID(W265,1,1),'Garanties par besoin'!$D$2:$F$18,3,FALSE)),
                  VLOOKUP(MID(W265,2,1),'Garanties par besoin'!$D$2:$F$18,3,FALSE))</f>
        <v>Immobilier</v>
      </c>
      <c r="Z265" s="44" t="str">
        <f>IF(
                 ISNA(VLOOKUP($Y265,Tableau2[[Sous catégorie culture de la garantie]:[garantie 7]],1+Z$3,FALSE)),
                  "",
                 IF(VLOOKUP($Y265,Tableau2[[Sous catégorie culture de la garantie]:[garantie 7]],1+Z$3,FALSE)="","",
                      VLOOKUP($Y265,Tableau2[[Sous catégorie culture de la garantie]:[garantie 7]],1+Z$3,FALSE)))</f>
        <v>Caution Possible</v>
      </c>
      <c r="AA265" s="41" t="str">
        <f>IF(
                 ISNA(VLOOKUP($Y265,Tableau2[[Sous catégorie culture de la garantie]:[garantie 7]],1+AA$3,FALSE)),
                  "",
                 IF(VLOOKUP($Y265,Tableau2[[Sous catégorie culture de la garantie]:[garantie 7]],1+AA$3,FALSE)="","",
                      VLOOKUP($Y265,Tableau2[[Sous catégorie culture de la garantie]:[garantie 7]],1+AA$3,FALSE)))</f>
        <v>Hypotèque (si travaux)</v>
      </c>
      <c r="AB265" s="44" t="str">
        <f>IF(
                 ISNA(VLOOKUP($Y265,Tableau2[[Sous catégorie culture de la garantie]:[garantie 7]],1+AB$3,FALSE)),
                  "",
                 IF(VLOOKUP($Y265,Tableau2[[Sous catégorie culture de la garantie]:[garantie 7]],1+AB$3,FALSE)="","",
                      VLOOKUP($Y265,Tableau2[[Sous catégorie culture de la garantie]:[garantie 7]],1+AB$3,FALSE)))</f>
        <v>PPD (Privilège Préteur de Deniers)</v>
      </c>
      <c r="AC265" s="41" t="str">
        <f>IF(
                 ISNA(VLOOKUP($Y265,Tableau2[[Sous catégorie culture de la garantie]:[garantie 7]],1+AC$3,FALSE)),
                  "",
                 IF(VLOOKUP($Y265,Tableau2[[Sous catégorie culture de la garantie]:[garantie 7]],1+AC$3,FALSE)="","",
                      VLOOKUP($Y265,Tableau2[[Sous catégorie culture de la garantie]:[garantie 7]],1+AC$3,FALSE)))</f>
        <v>BPI</v>
      </c>
      <c r="AD265" s="44" t="str">
        <f>IF(
                 ISNA(VLOOKUP($Y265,Tableau2[[Sous catégorie culture de la garantie]:[garantie 7]],1+AD$3,FALSE)),
                  "",
                 IF(VLOOKUP($Y265,Tableau2[[Sous catégorie culture de la garantie]:[garantie 7]],1+AD$3,FALSE)="","",
                      VLOOKUP($Y265,Tableau2[[Sous catégorie culture de la garantie]:[garantie 7]],1+AD$3,FALSE)))</f>
        <v>SIAGI</v>
      </c>
      <c r="AE265" s="41" t="str">
        <f>IF(
                 ISNA(VLOOKUP($Y265,Tableau2[[Sous catégorie culture de la garantie]:[garantie 7]],1+AE$3,FALSE)),
                  "",
                 IF(VLOOKUP($Y265,Tableau2[[Sous catégorie culture de la garantie]:[garantie 7]],1+AE$3,FALSE)="","",
                      VLOOKUP($Y265,Tableau2[[Sous catégorie culture de la garantie]:[garantie 7]],1+AE$3,FALSE)))</f>
        <v/>
      </c>
      <c r="AF265" s="41" t="str">
        <f>IF(
                 ISNA(VLOOKUP($Y265,Tableau2[[Sous catégorie culture de la garantie]:[garantie 7]],1+AF$3,FALSE)),
                  "",
                 IF(VLOOKUP($Y265,Tableau2[[Sous catégorie culture de la garantie]:[garantie 7]],1+AF$3,FALSE)="","",
                      VLOOKUP($Y265,Tableau2[[Sous catégorie culture de la garantie]:[garantie 7]],1+AF$3,FALSE)))</f>
        <v/>
      </c>
    </row>
    <row r="266" spans="1:32" ht="15" thickBot="1" x14ac:dyDescent="0.35">
      <c r="A266" s="25">
        <v>6</v>
      </c>
      <c r="B266" s="78" t="s">
        <v>53</v>
      </c>
      <c r="C266" s="52" t="str">
        <f>IF(ISNA(VLOOKUP(B266,Tableau3[],2,FALSE)),"X",VLOOKUP(B266,Tableau3[],2,FALSE))</f>
        <v>B</v>
      </c>
      <c r="D266" s="88" t="s">
        <v>55</v>
      </c>
      <c r="E266" s="26"/>
      <c r="F266" s="99" t="s">
        <v>57</v>
      </c>
      <c r="G266" s="26"/>
      <c r="H266" s="108" t="s">
        <v>94</v>
      </c>
      <c r="I266" s="26"/>
      <c r="J266" s="26"/>
      <c r="K266" s="118"/>
      <c r="L266" s="26"/>
      <c r="M266" s="125"/>
      <c r="N266" s="134"/>
      <c r="O266" s="145"/>
      <c r="P266" s="156"/>
      <c r="Q266" s="166">
        <v>7</v>
      </c>
      <c r="R266" s="171" t="s">
        <v>95</v>
      </c>
      <c r="S266" s="17"/>
      <c r="T266" s="183"/>
      <c r="U266" s="200"/>
      <c r="V266" t="str">
        <f>CONCATENATE(C266,E266,G266,I266,L266,S266)</f>
        <v>B</v>
      </c>
      <c r="W266" t="str">
        <f t="shared" si="4"/>
        <v>B</v>
      </c>
      <c r="X266" s="39" t="str">
        <f>IF(          ISNA(VLOOKUP(MID(W266,2,1),'Garanties par besoin'!$D$2:$F$18,2,FALSE)),
                           IF(ISNA(VLOOKUP(MID(W266,1,1),'Garanties par besoin'!$D$2:$F$18,2,FALSE)),
                            "",
                           VLOOKUP(MID(W266,1,1),'Garanties par besoin'!$D$2:$F$18,2,FALSE)),
                  VLOOKUP(MID(W266,2,1),'Garanties par besoin'!$D$2:$F$18,2,FALSE))</f>
        <v>Immobilier</v>
      </c>
      <c r="Y266" s="42" t="str">
        <f>IF(          ISNA(VLOOKUP(MID(W266,2,1),'Garanties par besoin'!$D$2:$F$18,3,FALSE)),
                           IF(ISNA(VLOOKUP(MID(W266,1,1),'Garanties par besoin'!$D$2:$F$18,3,FALSE)),
                            "",
                           VLOOKUP(MID(W266,1,1),'Garanties par besoin'!$D$2:$F$18,3,FALSE)),
                  VLOOKUP(MID(W266,2,1),'Garanties par besoin'!$D$2:$F$18,3,FALSE))</f>
        <v>Immobilier</v>
      </c>
      <c r="Z266" s="44" t="str">
        <f>IF(
                 ISNA(VLOOKUP($Y266,Tableau2[[Sous catégorie culture de la garantie]:[garantie 7]],1+Z$3,FALSE)),
                  "",
                 IF(VLOOKUP($Y266,Tableau2[[Sous catégorie culture de la garantie]:[garantie 7]],1+Z$3,FALSE)="","",
                      VLOOKUP($Y266,Tableau2[[Sous catégorie culture de la garantie]:[garantie 7]],1+Z$3,FALSE)))</f>
        <v>Caution Possible</v>
      </c>
      <c r="AA266" s="41" t="str">
        <f>IF(
                 ISNA(VLOOKUP($Y266,Tableau2[[Sous catégorie culture de la garantie]:[garantie 7]],1+AA$3,FALSE)),
                  "",
                 IF(VLOOKUP($Y266,Tableau2[[Sous catégorie culture de la garantie]:[garantie 7]],1+AA$3,FALSE)="","",
                      VLOOKUP($Y266,Tableau2[[Sous catégorie culture de la garantie]:[garantie 7]],1+AA$3,FALSE)))</f>
        <v>Hypotèque (si travaux)</v>
      </c>
      <c r="AB266" s="44" t="str">
        <f>IF(
                 ISNA(VLOOKUP($Y266,Tableau2[[Sous catégorie culture de la garantie]:[garantie 7]],1+AB$3,FALSE)),
                  "",
                 IF(VLOOKUP($Y266,Tableau2[[Sous catégorie culture de la garantie]:[garantie 7]],1+AB$3,FALSE)="","",
                      VLOOKUP($Y266,Tableau2[[Sous catégorie culture de la garantie]:[garantie 7]],1+AB$3,FALSE)))</f>
        <v>PPD (Privilège Préteur de Deniers)</v>
      </c>
      <c r="AC266" s="41" t="str">
        <f>IF(
                 ISNA(VLOOKUP($Y266,Tableau2[[Sous catégorie culture de la garantie]:[garantie 7]],1+AC$3,FALSE)),
                  "",
                 IF(VLOOKUP($Y266,Tableau2[[Sous catégorie culture de la garantie]:[garantie 7]],1+AC$3,FALSE)="","",
                      VLOOKUP($Y266,Tableau2[[Sous catégorie culture de la garantie]:[garantie 7]],1+AC$3,FALSE)))</f>
        <v>BPI</v>
      </c>
      <c r="AD266" s="44" t="str">
        <f>IF(
                 ISNA(VLOOKUP($Y266,Tableau2[[Sous catégorie culture de la garantie]:[garantie 7]],1+AD$3,FALSE)),
                  "",
                 IF(VLOOKUP($Y266,Tableau2[[Sous catégorie culture de la garantie]:[garantie 7]],1+AD$3,FALSE)="","",
                      VLOOKUP($Y266,Tableau2[[Sous catégorie culture de la garantie]:[garantie 7]],1+AD$3,FALSE)))</f>
        <v>SIAGI</v>
      </c>
      <c r="AE266" s="41" t="str">
        <f>IF(
                 ISNA(VLOOKUP($Y266,Tableau2[[Sous catégorie culture de la garantie]:[garantie 7]],1+AE$3,FALSE)),
                  "",
                 IF(VLOOKUP($Y266,Tableau2[[Sous catégorie culture de la garantie]:[garantie 7]],1+AE$3,FALSE)="","",
                      VLOOKUP($Y266,Tableau2[[Sous catégorie culture de la garantie]:[garantie 7]],1+AE$3,FALSE)))</f>
        <v/>
      </c>
      <c r="AF266" s="41" t="str">
        <f>IF(
                 ISNA(VLOOKUP($Y266,Tableau2[[Sous catégorie culture de la garantie]:[garantie 7]],1+AF$3,FALSE)),
                  "",
                 IF(VLOOKUP($Y266,Tableau2[[Sous catégorie culture de la garantie]:[garantie 7]],1+AF$3,FALSE)="","",
                      VLOOKUP($Y266,Tableau2[[Sous catégorie culture de la garantie]:[garantie 7]],1+AF$3,FALSE)))</f>
        <v/>
      </c>
    </row>
    <row r="267" spans="1:32" ht="15" thickBot="1" x14ac:dyDescent="0.35">
      <c r="A267" s="25">
        <v>6</v>
      </c>
      <c r="B267" s="78" t="s">
        <v>53</v>
      </c>
      <c r="C267" s="52" t="str">
        <f>IF(ISNA(VLOOKUP(B267,Tableau3[],2,FALSE)),"X",VLOOKUP(B267,Tableau3[],2,FALSE))</f>
        <v>B</v>
      </c>
      <c r="D267" s="88" t="s">
        <v>55</v>
      </c>
      <c r="E267" s="26"/>
      <c r="F267" s="99" t="s">
        <v>57</v>
      </c>
      <c r="G267" s="26"/>
      <c r="H267" s="108" t="s">
        <v>94</v>
      </c>
      <c r="I267" s="26"/>
      <c r="J267" s="26"/>
      <c r="K267" s="118"/>
      <c r="L267" s="26"/>
      <c r="M267" s="125"/>
      <c r="N267" s="134"/>
      <c r="O267" s="145"/>
      <c r="P267" s="156"/>
      <c r="Q267" s="166">
        <v>7</v>
      </c>
      <c r="R267" s="171" t="s">
        <v>96</v>
      </c>
      <c r="S267" s="17"/>
      <c r="T267" s="183"/>
      <c r="U267" s="200"/>
      <c r="V267" t="str">
        <f>CONCATENATE(C267,E267,G267,I267,L267,S267)</f>
        <v>B</v>
      </c>
      <c r="W267" t="str">
        <f t="shared" si="4"/>
        <v>B</v>
      </c>
      <c r="X267" s="39" t="str">
        <f>IF(          ISNA(VLOOKUP(MID(W267,2,1),'Garanties par besoin'!$D$2:$F$18,2,FALSE)),
                           IF(ISNA(VLOOKUP(MID(W267,1,1),'Garanties par besoin'!$D$2:$F$18,2,FALSE)),
                            "",
                           VLOOKUP(MID(W267,1,1),'Garanties par besoin'!$D$2:$F$18,2,FALSE)),
                  VLOOKUP(MID(W267,2,1),'Garanties par besoin'!$D$2:$F$18,2,FALSE))</f>
        <v>Immobilier</v>
      </c>
      <c r="Y267" s="42" t="str">
        <f>IF(          ISNA(VLOOKUP(MID(W267,2,1),'Garanties par besoin'!$D$2:$F$18,3,FALSE)),
                           IF(ISNA(VLOOKUP(MID(W267,1,1),'Garanties par besoin'!$D$2:$F$18,3,FALSE)),
                            "",
                           VLOOKUP(MID(W267,1,1),'Garanties par besoin'!$D$2:$F$18,3,FALSE)),
                  VLOOKUP(MID(W267,2,1),'Garanties par besoin'!$D$2:$F$18,3,FALSE))</f>
        <v>Immobilier</v>
      </c>
      <c r="Z267" s="44" t="str">
        <f>IF(
                 ISNA(VLOOKUP($Y267,Tableau2[[Sous catégorie culture de la garantie]:[garantie 7]],1+Z$3,FALSE)),
                  "",
                 IF(VLOOKUP($Y267,Tableau2[[Sous catégorie culture de la garantie]:[garantie 7]],1+Z$3,FALSE)="","",
                      VLOOKUP($Y267,Tableau2[[Sous catégorie culture de la garantie]:[garantie 7]],1+Z$3,FALSE)))</f>
        <v>Caution Possible</v>
      </c>
      <c r="AA267" s="41" t="str">
        <f>IF(
                 ISNA(VLOOKUP($Y267,Tableau2[[Sous catégorie culture de la garantie]:[garantie 7]],1+AA$3,FALSE)),
                  "",
                 IF(VLOOKUP($Y267,Tableau2[[Sous catégorie culture de la garantie]:[garantie 7]],1+AA$3,FALSE)="","",
                      VLOOKUP($Y267,Tableau2[[Sous catégorie culture de la garantie]:[garantie 7]],1+AA$3,FALSE)))</f>
        <v>Hypotèque (si travaux)</v>
      </c>
      <c r="AB267" s="44" t="str">
        <f>IF(
                 ISNA(VLOOKUP($Y267,Tableau2[[Sous catégorie culture de la garantie]:[garantie 7]],1+AB$3,FALSE)),
                  "",
                 IF(VLOOKUP($Y267,Tableau2[[Sous catégorie culture de la garantie]:[garantie 7]],1+AB$3,FALSE)="","",
                      VLOOKUP($Y267,Tableau2[[Sous catégorie culture de la garantie]:[garantie 7]],1+AB$3,FALSE)))</f>
        <v>PPD (Privilège Préteur de Deniers)</v>
      </c>
      <c r="AC267" s="41" t="str">
        <f>IF(
                 ISNA(VLOOKUP($Y267,Tableau2[[Sous catégorie culture de la garantie]:[garantie 7]],1+AC$3,FALSE)),
                  "",
                 IF(VLOOKUP($Y267,Tableau2[[Sous catégorie culture de la garantie]:[garantie 7]],1+AC$3,FALSE)="","",
                      VLOOKUP($Y267,Tableau2[[Sous catégorie culture de la garantie]:[garantie 7]],1+AC$3,FALSE)))</f>
        <v>BPI</v>
      </c>
      <c r="AD267" s="44" t="str">
        <f>IF(
                 ISNA(VLOOKUP($Y267,Tableau2[[Sous catégorie culture de la garantie]:[garantie 7]],1+AD$3,FALSE)),
                  "",
                 IF(VLOOKUP($Y267,Tableau2[[Sous catégorie culture de la garantie]:[garantie 7]],1+AD$3,FALSE)="","",
                      VLOOKUP($Y267,Tableau2[[Sous catégorie culture de la garantie]:[garantie 7]],1+AD$3,FALSE)))</f>
        <v>SIAGI</v>
      </c>
      <c r="AE267" s="41" t="str">
        <f>IF(
                 ISNA(VLOOKUP($Y267,Tableau2[[Sous catégorie culture de la garantie]:[garantie 7]],1+AE$3,FALSE)),
                  "",
                 IF(VLOOKUP($Y267,Tableau2[[Sous catégorie culture de la garantie]:[garantie 7]],1+AE$3,FALSE)="","",
                      VLOOKUP($Y267,Tableau2[[Sous catégorie culture de la garantie]:[garantie 7]],1+AE$3,FALSE)))</f>
        <v/>
      </c>
      <c r="AF267" s="41" t="str">
        <f>IF(
                 ISNA(VLOOKUP($Y267,Tableau2[[Sous catégorie culture de la garantie]:[garantie 7]],1+AF$3,FALSE)),
                  "",
                 IF(VLOOKUP($Y267,Tableau2[[Sous catégorie culture de la garantie]:[garantie 7]],1+AF$3,FALSE)="","",
                      VLOOKUP($Y267,Tableau2[[Sous catégorie culture de la garantie]:[garantie 7]],1+AF$3,FALSE)))</f>
        <v/>
      </c>
    </row>
    <row r="268" spans="1:32" ht="15" thickBot="1" x14ac:dyDescent="0.35">
      <c r="A268" s="25">
        <v>6</v>
      </c>
      <c r="B268" s="78" t="s">
        <v>53</v>
      </c>
      <c r="C268" s="52" t="str">
        <f>IF(ISNA(VLOOKUP(B268,Tableau3[],2,FALSE)),"X",VLOOKUP(B268,Tableau3[],2,FALSE))</f>
        <v>B</v>
      </c>
      <c r="D268" s="88" t="s">
        <v>55</v>
      </c>
      <c r="E268" s="26"/>
      <c r="F268" s="99" t="s">
        <v>57</v>
      </c>
      <c r="G268" s="26"/>
      <c r="H268" s="108" t="s">
        <v>94</v>
      </c>
      <c r="I268" s="26"/>
      <c r="J268" s="26"/>
      <c r="K268" s="118"/>
      <c r="L268" s="26"/>
      <c r="M268" s="125"/>
      <c r="N268" s="134"/>
      <c r="O268" s="145"/>
      <c r="P268" s="156"/>
      <c r="Q268" s="166">
        <v>7</v>
      </c>
      <c r="R268" s="174" t="s">
        <v>88</v>
      </c>
      <c r="S268" s="23"/>
      <c r="T268" s="183"/>
      <c r="U268" s="200"/>
      <c r="V268" t="str">
        <f>CONCATENATE(C268,E268,G268,I268,L268,S268)</f>
        <v>B</v>
      </c>
      <c r="W268" t="str">
        <f t="shared" si="4"/>
        <v>B</v>
      </c>
      <c r="X268" s="39" t="str">
        <f>IF(          ISNA(VLOOKUP(MID(W268,2,1),'Garanties par besoin'!$D$2:$F$18,2,FALSE)),
                           IF(ISNA(VLOOKUP(MID(W268,1,1),'Garanties par besoin'!$D$2:$F$18,2,FALSE)),
                            "",
                           VLOOKUP(MID(W268,1,1),'Garanties par besoin'!$D$2:$F$18,2,FALSE)),
                  VLOOKUP(MID(W268,2,1),'Garanties par besoin'!$D$2:$F$18,2,FALSE))</f>
        <v>Immobilier</v>
      </c>
      <c r="Y268" s="42" t="str">
        <f>IF(          ISNA(VLOOKUP(MID(W268,2,1),'Garanties par besoin'!$D$2:$F$18,3,FALSE)),
                           IF(ISNA(VLOOKUP(MID(W268,1,1),'Garanties par besoin'!$D$2:$F$18,3,FALSE)),
                            "",
                           VLOOKUP(MID(W268,1,1),'Garanties par besoin'!$D$2:$F$18,3,FALSE)),
                  VLOOKUP(MID(W268,2,1),'Garanties par besoin'!$D$2:$F$18,3,FALSE))</f>
        <v>Immobilier</v>
      </c>
      <c r="Z268" s="44" t="str">
        <f>IF(
                 ISNA(VLOOKUP($Y268,Tableau2[[Sous catégorie culture de la garantie]:[garantie 7]],1+Z$3,FALSE)),
                  "",
                 IF(VLOOKUP($Y268,Tableau2[[Sous catégorie culture de la garantie]:[garantie 7]],1+Z$3,FALSE)="","",
                      VLOOKUP($Y268,Tableau2[[Sous catégorie culture de la garantie]:[garantie 7]],1+Z$3,FALSE)))</f>
        <v>Caution Possible</v>
      </c>
      <c r="AA268" s="41" t="str">
        <f>IF(
                 ISNA(VLOOKUP($Y268,Tableau2[[Sous catégorie culture de la garantie]:[garantie 7]],1+AA$3,FALSE)),
                  "",
                 IF(VLOOKUP($Y268,Tableau2[[Sous catégorie culture de la garantie]:[garantie 7]],1+AA$3,FALSE)="","",
                      VLOOKUP($Y268,Tableau2[[Sous catégorie culture de la garantie]:[garantie 7]],1+AA$3,FALSE)))</f>
        <v>Hypotèque (si travaux)</v>
      </c>
      <c r="AB268" s="44" t="str">
        <f>IF(
                 ISNA(VLOOKUP($Y268,Tableau2[[Sous catégorie culture de la garantie]:[garantie 7]],1+AB$3,FALSE)),
                  "",
                 IF(VLOOKUP($Y268,Tableau2[[Sous catégorie culture de la garantie]:[garantie 7]],1+AB$3,FALSE)="","",
                      VLOOKUP($Y268,Tableau2[[Sous catégorie culture de la garantie]:[garantie 7]],1+AB$3,FALSE)))</f>
        <v>PPD (Privilège Préteur de Deniers)</v>
      </c>
      <c r="AC268" s="41" t="str">
        <f>IF(
                 ISNA(VLOOKUP($Y268,Tableau2[[Sous catégorie culture de la garantie]:[garantie 7]],1+AC$3,FALSE)),
                  "",
                 IF(VLOOKUP($Y268,Tableau2[[Sous catégorie culture de la garantie]:[garantie 7]],1+AC$3,FALSE)="","",
                      VLOOKUP($Y268,Tableau2[[Sous catégorie culture de la garantie]:[garantie 7]],1+AC$3,FALSE)))</f>
        <v>BPI</v>
      </c>
      <c r="AD268" s="44" t="str">
        <f>IF(
                 ISNA(VLOOKUP($Y268,Tableau2[[Sous catégorie culture de la garantie]:[garantie 7]],1+AD$3,FALSE)),
                  "",
                 IF(VLOOKUP($Y268,Tableau2[[Sous catégorie culture de la garantie]:[garantie 7]],1+AD$3,FALSE)="","",
                      VLOOKUP($Y268,Tableau2[[Sous catégorie culture de la garantie]:[garantie 7]],1+AD$3,FALSE)))</f>
        <v>SIAGI</v>
      </c>
      <c r="AE268" s="41" t="str">
        <f>IF(
                 ISNA(VLOOKUP($Y268,Tableau2[[Sous catégorie culture de la garantie]:[garantie 7]],1+AE$3,FALSE)),
                  "",
                 IF(VLOOKUP($Y268,Tableau2[[Sous catégorie culture de la garantie]:[garantie 7]],1+AE$3,FALSE)="","",
                      VLOOKUP($Y268,Tableau2[[Sous catégorie culture de la garantie]:[garantie 7]],1+AE$3,FALSE)))</f>
        <v/>
      </c>
      <c r="AF268" s="41" t="str">
        <f>IF(
                 ISNA(VLOOKUP($Y268,Tableau2[[Sous catégorie culture de la garantie]:[garantie 7]],1+AF$3,FALSE)),
                  "",
                 IF(VLOOKUP($Y268,Tableau2[[Sous catégorie culture de la garantie]:[garantie 7]],1+AF$3,FALSE)="","",
                      VLOOKUP($Y268,Tableau2[[Sous catégorie culture de la garantie]:[garantie 7]],1+AF$3,FALSE)))</f>
        <v/>
      </c>
    </row>
    <row r="269" spans="1:32" ht="15" thickBot="1" x14ac:dyDescent="0.35">
      <c r="A269" s="25">
        <v>6</v>
      </c>
      <c r="B269" s="78" t="s">
        <v>53</v>
      </c>
      <c r="C269" s="52" t="str">
        <f>IF(ISNA(VLOOKUP(B269,Tableau3[],2,FALSE)),"X",VLOOKUP(B269,Tableau3[],2,FALSE))</f>
        <v>B</v>
      </c>
      <c r="D269" s="88" t="s">
        <v>55</v>
      </c>
      <c r="E269" s="26"/>
      <c r="F269" s="99" t="s">
        <v>57</v>
      </c>
      <c r="G269" s="26"/>
      <c r="H269" s="108" t="s">
        <v>94</v>
      </c>
      <c r="I269" s="26"/>
      <c r="J269" s="26"/>
      <c r="K269" s="118"/>
      <c r="L269" s="26"/>
      <c r="M269" s="125"/>
      <c r="N269" s="134"/>
      <c r="O269" s="145"/>
      <c r="P269" s="156"/>
      <c r="Q269" s="166">
        <v>7</v>
      </c>
      <c r="R269" s="174" t="s">
        <v>89</v>
      </c>
      <c r="S269" s="23"/>
      <c r="T269" s="183"/>
      <c r="U269" s="200"/>
      <c r="V269" t="str">
        <f>CONCATENATE(C269,E269,G269,I269,L269,S269)</f>
        <v>B</v>
      </c>
      <c r="W269" t="str">
        <f t="shared" si="4"/>
        <v>B</v>
      </c>
      <c r="X269" s="39" t="str">
        <f>IF(          ISNA(VLOOKUP(MID(W269,2,1),'Garanties par besoin'!$D$2:$F$18,2,FALSE)),
                           IF(ISNA(VLOOKUP(MID(W269,1,1),'Garanties par besoin'!$D$2:$F$18,2,FALSE)),
                            "",
                           VLOOKUP(MID(W269,1,1),'Garanties par besoin'!$D$2:$F$18,2,FALSE)),
                  VLOOKUP(MID(W269,2,1),'Garanties par besoin'!$D$2:$F$18,2,FALSE))</f>
        <v>Immobilier</v>
      </c>
      <c r="Y269" s="42" t="str">
        <f>IF(          ISNA(VLOOKUP(MID(W269,2,1),'Garanties par besoin'!$D$2:$F$18,3,FALSE)),
                           IF(ISNA(VLOOKUP(MID(W269,1,1),'Garanties par besoin'!$D$2:$F$18,3,FALSE)),
                            "",
                           VLOOKUP(MID(W269,1,1),'Garanties par besoin'!$D$2:$F$18,3,FALSE)),
                  VLOOKUP(MID(W269,2,1),'Garanties par besoin'!$D$2:$F$18,3,FALSE))</f>
        <v>Immobilier</v>
      </c>
      <c r="Z269" s="44" t="str">
        <f>IF(
                 ISNA(VLOOKUP($Y269,Tableau2[[Sous catégorie culture de la garantie]:[garantie 7]],1+Z$3,FALSE)),
                  "",
                 IF(VLOOKUP($Y269,Tableau2[[Sous catégorie culture de la garantie]:[garantie 7]],1+Z$3,FALSE)="","",
                      VLOOKUP($Y269,Tableau2[[Sous catégorie culture de la garantie]:[garantie 7]],1+Z$3,FALSE)))</f>
        <v>Caution Possible</v>
      </c>
      <c r="AA269" s="41" t="str">
        <f>IF(
                 ISNA(VLOOKUP($Y269,Tableau2[[Sous catégorie culture de la garantie]:[garantie 7]],1+AA$3,FALSE)),
                  "",
                 IF(VLOOKUP($Y269,Tableau2[[Sous catégorie culture de la garantie]:[garantie 7]],1+AA$3,FALSE)="","",
                      VLOOKUP($Y269,Tableau2[[Sous catégorie culture de la garantie]:[garantie 7]],1+AA$3,FALSE)))</f>
        <v>Hypotèque (si travaux)</v>
      </c>
      <c r="AB269" s="44" t="str">
        <f>IF(
                 ISNA(VLOOKUP($Y269,Tableau2[[Sous catégorie culture de la garantie]:[garantie 7]],1+AB$3,FALSE)),
                  "",
                 IF(VLOOKUP($Y269,Tableau2[[Sous catégorie culture de la garantie]:[garantie 7]],1+AB$3,FALSE)="","",
                      VLOOKUP($Y269,Tableau2[[Sous catégorie culture de la garantie]:[garantie 7]],1+AB$3,FALSE)))</f>
        <v>PPD (Privilège Préteur de Deniers)</v>
      </c>
      <c r="AC269" s="41" t="str">
        <f>IF(
                 ISNA(VLOOKUP($Y269,Tableau2[[Sous catégorie culture de la garantie]:[garantie 7]],1+AC$3,FALSE)),
                  "",
                 IF(VLOOKUP($Y269,Tableau2[[Sous catégorie culture de la garantie]:[garantie 7]],1+AC$3,FALSE)="","",
                      VLOOKUP($Y269,Tableau2[[Sous catégorie culture de la garantie]:[garantie 7]],1+AC$3,FALSE)))</f>
        <v>BPI</v>
      </c>
      <c r="AD269" s="44" t="str">
        <f>IF(
                 ISNA(VLOOKUP($Y269,Tableau2[[Sous catégorie culture de la garantie]:[garantie 7]],1+AD$3,FALSE)),
                  "",
                 IF(VLOOKUP($Y269,Tableau2[[Sous catégorie culture de la garantie]:[garantie 7]],1+AD$3,FALSE)="","",
                      VLOOKUP($Y269,Tableau2[[Sous catégorie culture de la garantie]:[garantie 7]],1+AD$3,FALSE)))</f>
        <v>SIAGI</v>
      </c>
      <c r="AE269" s="41" t="str">
        <f>IF(
                 ISNA(VLOOKUP($Y269,Tableau2[[Sous catégorie culture de la garantie]:[garantie 7]],1+AE$3,FALSE)),
                  "",
                 IF(VLOOKUP($Y269,Tableau2[[Sous catégorie culture de la garantie]:[garantie 7]],1+AE$3,FALSE)="","",
                      VLOOKUP($Y269,Tableau2[[Sous catégorie culture de la garantie]:[garantie 7]],1+AE$3,FALSE)))</f>
        <v/>
      </c>
      <c r="AF269" s="41" t="str">
        <f>IF(
                 ISNA(VLOOKUP($Y269,Tableau2[[Sous catégorie culture de la garantie]:[garantie 7]],1+AF$3,FALSE)),
                  "",
                 IF(VLOOKUP($Y269,Tableau2[[Sous catégorie culture de la garantie]:[garantie 7]],1+AF$3,FALSE)="","",
                      VLOOKUP($Y269,Tableau2[[Sous catégorie culture de la garantie]:[garantie 7]],1+AF$3,FALSE)))</f>
        <v/>
      </c>
    </row>
    <row r="270" spans="1:32" ht="15" thickBot="1" x14ac:dyDescent="0.35">
      <c r="A270" s="25">
        <v>6</v>
      </c>
      <c r="B270" s="78" t="s">
        <v>53</v>
      </c>
      <c r="C270" s="52" t="str">
        <f>IF(ISNA(VLOOKUP(B270,Tableau3[],2,FALSE)),"X",VLOOKUP(B270,Tableau3[],2,FALSE))</f>
        <v>B</v>
      </c>
      <c r="D270" s="88" t="s">
        <v>55</v>
      </c>
      <c r="E270" s="26"/>
      <c r="F270" s="99" t="s">
        <v>57</v>
      </c>
      <c r="G270" s="26"/>
      <c r="H270" s="108" t="s">
        <v>94</v>
      </c>
      <c r="I270" s="26"/>
      <c r="J270" s="26"/>
      <c r="K270" s="118"/>
      <c r="L270" s="26"/>
      <c r="M270" s="125"/>
      <c r="N270" s="134"/>
      <c r="O270" s="145"/>
      <c r="P270" s="156"/>
      <c r="Q270" s="166">
        <v>7</v>
      </c>
      <c r="R270" s="171" t="s">
        <v>97</v>
      </c>
      <c r="S270" s="17"/>
      <c r="T270" s="183"/>
      <c r="U270" s="200"/>
      <c r="V270" t="str">
        <f>CONCATENATE(C270,E270,G270,I270,L270,S270)</f>
        <v>B</v>
      </c>
      <c r="W270" t="str">
        <f t="shared" si="4"/>
        <v>B</v>
      </c>
      <c r="X270" s="39" t="str">
        <f>IF(          ISNA(VLOOKUP(MID(W270,2,1),'Garanties par besoin'!$D$2:$F$18,2,FALSE)),
                           IF(ISNA(VLOOKUP(MID(W270,1,1),'Garanties par besoin'!$D$2:$F$18,2,FALSE)),
                            "",
                           VLOOKUP(MID(W270,1,1),'Garanties par besoin'!$D$2:$F$18,2,FALSE)),
                  VLOOKUP(MID(W270,2,1),'Garanties par besoin'!$D$2:$F$18,2,FALSE))</f>
        <v>Immobilier</v>
      </c>
      <c r="Y270" s="42" t="str">
        <f>IF(          ISNA(VLOOKUP(MID(W270,2,1),'Garanties par besoin'!$D$2:$F$18,3,FALSE)),
                           IF(ISNA(VLOOKUP(MID(W270,1,1),'Garanties par besoin'!$D$2:$F$18,3,FALSE)),
                            "",
                           VLOOKUP(MID(W270,1,1),'Garanties par besoin'!$D$2:$F$18,3,FALSE)),
                  VLOOKUP(MID(W270,2,1),'Garanties par besoin'!$D$2:$F$18,3,FALSE))</f>
        <v>Immobilier</v>
      </c>
      <c r="Z270" s="44" t="str">
        <f>IF(
                 ISNA(VLOOKUP($Y270,Tableau2[[Sous catégorie culture de la garantie]:[garantie 7]],1+Z$3,FALSE)),
                  "",
                 IF(VLOOKUP($Y270,Tableau2[[Sous catégorie culture de la garantie]:[garantie 7]],1+Z$3,FALSE)="","",
                      VLOOKUP($Y270,Tableau2[[Sous catégorie culture de la garantie]:[garantie 7]],1+Z$3,FALSE)))</f>
        <v>Caution Possible</v>
      </c>
      <c r="AA270" s="41" t="str">
        <f>IF(
                 ISNA(VLOOKUP($Y270,Tableau2[[Sous catégorie culture de la garantie]:[garantie 7]],1+AA$3,FALSE)),
                  "",
                 IF(VLOOKUP($Y270,Tableau2[[Sous catégorie culture de la garantie]:[garantie 7]],1+AA$3,FALSE)="","",
                      VLOOKUP($Y270,Tableau2[[Sous catégorie culture de la garantie]:[garantie 7]],1+AA$3,FALSE)))</f>
        <v>Hypotèque (si travaux)</v>
      </c>
      <c r="AB270" s="44" t="str">
        <f>IF(
                 ISNA(VLOOKUP($Y270,Tableau2[[Sous catégorie culture de la garantie]:[garantie 7]],1+AB$3,FALSE)),
                  "",
                 IF(VLOOKUP($Y270,Tableau2[[Sous catégorie culture de la garantie]:[garantie 7]],1+AB$3,FALSE)="","",
                      VLOOKUP($Y270,Tableau2[[Sous catégorie culture de la garantie]:[garantie 7]],1+AB$3,FALSE)))</f>
        <v>PPD (Privilège Préteur de Deniers)</v>
      </c>
      <c r="AC270" s="41" t="str">
        <f>IF(
                 ISNA(VLOOKUP($Y270,Tableau2[[Sous catégorie culture de la garantie]:[garantie 7]],1+AC$3,FALSE)),
                  "",
                 IF(VLOOKUP($Y270,Tableau2[[Sous catégorie culture de la garantie]:[garantie 7]],1+AC$3,FALSE)="","",
                      VLOOKUP($Y270,Tableau2[[Sous catégorie culture de la garantie]:[garantie 7]],1+AC$3,FALSE)))</f>
        <v>BPI</v>
      </c>
      <c r="AD270" s="44" t="str">
        <f>IF(
                 ISNA(VLOOKUP($Y270,Tableau2[[Sous catégorie culture de la garantie]:[garantie 7]],1+AD$3,FALSE)),
                  "",
                 IF(VLOOKUP($Y270,Tableau2[[Sous catégorie culture de la garantie]:[garantie 7]],1+AD$3,FALSE)="","",
                      VLOOKUP($Y270,Tableau2[[Sous catégorie culture de la garantie]:[garantie 7]],1+AD$3,FALSE)))</f>
        <v>SIAGI</v>
      </c>
      <c r="AE270" s="41" t="str">
        <f>IF(
                 ISNA(VLOOKUP($Y270,Tableau2[[Sous catégorie culture de la garantie]:[garantie 7]],1+AE$3,FALSE)),
                  "",
                 IF(VLOOKUP($Y270,Tableau2[[Sous catégorie culture de la garantie]:[garantie 7]],1+AE$3,FALSE)="","",
                      VLOOKUP($Y270,Tableau2[[Sous catégorie culture de la garantie]:[garantie 7]],1+AE$3,FALSE)))</f>
        <v/>
      </c>
      <c r="AF270" s="41" t="str">
        <f>IF(
                 ISNA(VLOOKUP($Y270,Tableau2[[Sous catégorie culture de la garantie]:[garantie 7]],1+AF$3,FALSE)),
                  "",
                 IF(VLOOKUP($Y270,Tableau2[[Sous catégorie culture de la garantie]:[garantie 7]],1+AF$3,FALSE)="","",
                      VLOOKUP($Y270,Tableau2[[Sous catégorie culture de la garantie]:[garantie 7]],1+AF$3,FALSE)))</f>
        <v/>
      </c>
    </row>
    <row r="271" spans="1:32" ht="15" thickBot="1" x14ac:dyDescent="0.35">
      <c r="A271" s="25">
        <v>6</v>
      </c>
      <c r="B271" s="78" t="s">
        <v>53</v>
      </c>
      <c r="C271" s="52" t="str">
        <f>IF(ISNA(VLOOKUP(B271,Tableau3[],2,FALSE)),"X",VLOOKUP(B271,Tableau3[],2,FALSE))</f>
        <v>B</v>
      </c>
      <c r="D271" s="88" t="s">
        <v>55</v>
      </c>
      <c r="E271" s="26"/>
      <c r="F271" s="99" t="s">
        <v>57</v>
      </c>
      <c r="G271" s="26"/>
      <c r="H271" s="108" t="s">
        <v>94</v>
      </c>
      <c r="I271" s="26"/>
      <c r="J271" s="26"/>
      <c r="K271" s="118"/>
      <c r="L271" s="26"/>
      <c r="M271" s="125"/>
      <c r="N271" s="134"/>
      <c r="O271" s="145"/>
      <c r="P271" s="156"/>
      <c r="Q271" s="166">
        <v>7</v>
      </c>
      <c r="R271" s="171" t="s">
        <v>98</v>
      </c>
      <c r="S271" s="17"/>
      <c r="T271" s="183"/>
      <c r="U271" s="200"/>
      <c r="V271" t="str">
        <f>CONCATENATE(C271,E271,G271,I271,L271,S271)</f>
        <v>B</v>
      </c>
      <c r="W271" t="str">
        <f t="shared" si="4"/>
        <v>B</v>
      </c>
      <c r="X271" s="39" t="str">
        <f>IF(          ISNA(VLOOKUP(MID(W271,2,1),'Garanties par besoin'!$D$2:$F$18,2,FALSE)),
                           IF(ISNA(VLOOKUP(MID(W271,1,1),'Garanties par besoin'!$D$2:$F$18,2,FALSE)),
                            "",
                           VLOOKUP(MID(W271,1,1),'Garanties par besoin'!$D$2:$F$18,2,FALSE)),
                  VLOOKUP(MID(W271,2,1),'Garanties par besoin'!$D$2:$F$18,2,FALSE))</f>
        <v>Immobilier</v>
      </c>
      <c r="Y271" s="42" t="str">
        <f>IF(          ISNA(VLOOKUP(MID(W271,2,1),'Garanties par besoin'!$D$2:$F$18,3,FALSE)),
                           IF(ISNA(VLOOKUP(MID(W271,1,1),'Garanties par besoin'!$D$2:$F$18,3,FALSE)),
                            "",
                           VLOOKUP(MID(W271,1,1),'Garanties par besoin'!$D$2:$F$18,3,FALSE)),
                  VLOOKUP(MID(W271,2,1),'Garanties par besoin'!$D$2:$F$18,3,FALSE))</f>
        <v>Immobilier</v>
      </c>
      <c r="Z271" s="44" t="str">
        <f>IF(
                 ISNA(VLOOKUP($Y271,Tableau2[[Sous catégorie culture de la garantie]:[garantie 7]],1+Z$3,FALSE)),
                  "",
                 IF(VLOOKUP($Y271,Tableau2[[Sous catégorie culture de la garantie]:[garantie 7]],1+Z$3,FALSE)="","",
                      VLOOKUP($Y271,Tableau2[[Sous catégorie culture de la garantie]:[garantie 7]],1+Z$3,FALSE)))</f>
        <v>Caution Possible</v>
      </c>
      <c r="AA271" s="41" t="str">
        <f>IF(
                 ISNA(VLOOKUP($Y271,Tableau2[[Sous catégorie culture de la garantie]:[garantie 7]],1+AA$3,FALSE)),
                  "",
                 IF(VLOOKUP($Y271,Tableau2[[Sous catégorie culture de la garantie]:[garantie 7]],1+AA$3,FALSE)="","",
                      VLOOKUP($Y271,Tableau2[[Sous catégorie culture de la garantie]:[garantie 7]],1+AA$3,FALSE)))</f>
        <v>Hypotèque (si travaux)</v>
      </c>
      <c r="AB271" s="44" t="str">
        <f>IF(
                 ISNA(VLOOKUP($Y271,Tableau2[[Sous catégorie culture de la garantie]:[garantie 7]],1+AB$3,FALSE)),
                  "",
                 IF(VLOOKUP($Y271,Tableau2[[Sous catégorie culture de la garantie]:[garantie 7]],1+AB$3,FALSE)="","",
                      VLOOKUP($Y271,Tableau2[[Sous catégorie culture de la garantie]:[garantie 7]],1+AB$3,FALSE)))</f>
        <v>PPD (Privilège Préteur de Deniers)</v>
      </c>
      <c r="AC271" s="41" t="str">
        <f>IF(
                 ISNA(VLOOKUP($Y271,Tableau2[[Sous catégorie culture de la garantie]:[garantie 7]],1+AC$3,FALSE)),
                  "",
                 IF(VLOOKUP($Y271,Tableau2[[Sous catégorie culture de la garantie]:[garantie 7]],1+AC$3,FALSE)="","",
                      VLOOKUP($Y271,Tableau2[[Sous catégorie culture de la garantie]:[garantie 7]],1+AC$3,FALSE)))</f>
        <v>BPI</v>
      </c>
      <c r="AD271" s="44" t="str">
        <f>IF(
                 ISNA(VLOOKUP($Y271,Tableau2[[Sous catégorie culture de la garantie]:[garantie 7]],1+AD$3,FALSE)),
                  "",
                 IF(VLOOKUP($Y271,Tableau2[[Sous catégorie culture de la garantie]:[garantie 7]],1+AD$3,FALSE)="","",
                      VLOOKUP($Y271,Tableau2[[Sous catégorie culture de la garantie]:[garantie 7]],1+AD$3,FALSE)))</f>
        <v>SIAGI</v>
      </c>
      <c r="AE271" s="41" t="str">
        <f>IF(
                 ISNA(VLOOKUP($Y271,Tableau2[[Sous catégorie culture de la garantie]:[garantie 7]],1+AE$3,FALSE)),
                  "",
                 IF(VLOOKUP($Y271,Tableau2[[Sous catégorie culture de la garantie]:[garantie 7]],1+AE$3,FALSE)="","",
                      VLOOKUP($Y271,Tableau2[[Sous catégorie culture de la garantie]:[garantie 7]],1+AE$3,FALSE)))</f>
        <v/>
      </c>
      <c r="AF271" s="41" t="str">
        <f>IF(
                 ISNA(VLOOKUP($Y271,Tableau2[[Sous catégorie culture de la garantie]:[garantie 7]],1+AF$3,FALSE)),
                  "",
                 IF(VLOOKUP($Y271,Tableau2[[Sous catégorie culture de la garantie]:[garantie 7]],1+AF$3,FALSE)="","",
                      VLOOKUP($Y271,Tableau2[[Sous catégorie culture de la garantie]:[garantie 7]],1+AF$3,FALSE)))</f>
        <v/>
      </c>
    </row>
    <row r="272" spans="1:32" ht="15" thickBot="1" x14ac:dyDescent="0.35">
      <c r="A272" s="25">
        <v>6</v>
      </c>
      <c r="B272" s="78" t="s">
        <v>53</v>
      </c>
      <c r="C272" s="52" t="str">
        <f>IF(ISNA(VLOOKUP(B272,Tableau3[],2,FALSE)),"X",VLOOKUP(B272,Tableau3[],2,FALSE))</f>
        <v>B</v>
      </c>
      <c r="D272" s="88" t="s">
        <v>55</v>
      </c>
      <c r="E272" s="26"/>
      <c r="F272" s="99" t="s">
        <v>57</v>
      </c>
      <c r="G272" s="26"/>
      <c r="H272" s="108" t="s">
        <v>94</v>
      </c>
      <c r="I272" s="26"/>
      <c r="J272" s="26"/>
      <c r="K272" s="118"/>
      <c r="L272" s="26"/>
      <c r="M272" s="125"/>
      <c r="N272" s="134"/>
      <c r="O272" s="145"/>
      <c r="P272" s="156"/>
      <c r="Q272" s="166">
        <v>7</v>
      </c>
      <c r="R272" s="171" t="s">
        <v>99</v>
      </c>
      <c r="S272" s="17"/>
      <c r="T272" s="183"/>
      <c r="U272" s="200"/>
      <c r="V272" t="str">
        <f>CONCATENATE(C272,E272,G272,I272,L272,S272)</f>
        <v>B</v>
      </c>
      <c r="W272" t="str">
        <f t="shared" ref="W272:W335" si="5">TRIM(SUBSTITUTE(V272,"X",""))</f>
        <v>B</v>
      </c>
      <c r="X272" s="39" t="str">
        <f>IF(          ISNA(VLOOKUP(MID(W272,2,1),'Garanties par besoin'!$D$2:$F$18,2,FALSE)),
                           IF(ISNA(VLOOKUP(MID(W272,1,1),'Garanties par besoin'!$D$2:$F$18,2,FALSE)),
                            "",
                           VLOOKUP(MID(W272,1,1),'Garanties par besoin'!$D$2:$F$18,2,FALSE)),
                  VLOOKUP(MID(W272,2,1),'Garanties par besoin'!$D$2:$F$18,2,FALSE))</f>
        <v>Immobilier</v>
      </c>
      <c r="Y272" s="42" t="str">
        <f>IF(          ISNA(VLOOKUP(MID(W272,2,1),'Garanties par besoin'!$D$2:$F$18,3,FALSE)),
                           IF(ISNA(VLOOKUP(MID(W272,1,1),'Garanties par besoin'!$D$2:$F$18,3,FALSE)),
                            "",
                           VLOOKUP(MID(W272,1,1),'Garanties par besoin'!$D$2:$F$18,3,FALSE)),
                  VLOOKUP(MID(W272,2,1),'Garanties par besoin'!$D$2:$F$18,3,FALSE))</f>
        <v>Immobilier</v>
      </c>
      <c r="Z272" s="44" t="str">
        <f>IF(
                 ISNA(VLOOKUP($Y272,Tableau2[[Sous catégorie culture de la garantie]:[garantie 7]],1+Z$3,FALSE)),
                  "",
                 IF(VLOOKUP($Y272,Tableau2[[Sous catégorie culture de la garantie]:[garantie 7]],1+Z$3,FALSE)="","",
                      VLOOKUP($Y272,Tableau2[[Sous catégorie culture de la garantie]:[garantie 7]],1+Z$3,FALSE)))</f>
        <v>Caution Possible</v>
      </c>
      <c r="AA272" s="41" t="str">
        <f>IF(
                 ISNA(VLOOKUP($Y272,Tableau2[[Sous catégorie culture de la garantie]:[garantie 7]],1+AA$3,FALSE)),
                  "",
                 IF(VLOOKUP($Y272,Tableau2[[Sous catégorie culture de la garantie]:[garantie 7]],1+AA$3,FALSE)="","",
                      VLOOKUP($Y272,Tableau2[[Sous catégorie culture de la garantie]:[garantie 7]],1+AA$3,FALSE)))</f>
        <v>Hypotèque (si travaux)</v>
      </c>
      <c r="AB272" s="44" t="str">
        <f>IF(
                 ISNA(VLOOKUP($Y272,Tableau2[[Sous catégorie culture de la garantie]:[garantie 7]],1+AB$3,FALSE)),
                  "",
                 IF(VLOOKUP($Y272,Tableau2[[Sous catégorie culture de la garantie]:[garantie 7]],1+AB$3,FALSE)="","",
                      VLOOKUP($Y272,Tableau2[[Sous catégorie culture de la garantie]:[garantie 7]],1+AB$3,FALSE)))</f>
        <v>PPD (Privilège Préteur de Deniers)</v>
      </c>
      <c r="AC272" s="41" t="str">
        <f>IF(
                 ISNA(VLOOKUP($Y272,Tableau2[[Sous catégorie culture de la garantie]:[garantie 7]],1+AC$3,FALSE)),
                  "",
                 IF(VLOOKUP($Y272,Tableau2[[Sous catégorie culture de la garantie]:[garantie 7]],1+AC$3,FALSE)="","",
                      VLOOKUP($Y272,Tableau2[[Sous catégorie culture de la garantie]:[garantie 7]],1+AC$3,FALSE)))</f>
        <v>BPI</v>
      </c>
      <c r="AD272" s="44" t="str">
        <f>IF(
                 ISNA(VLOOKUP($Y272,Tableau2[[Sous catégorie culture de la garantie]:[garantie 7]],1+AD$3,FALSE)),
                  "",
                 IF(VLOOKUP($Y272,Tableau2[[Sous catégorie culture de la garantie]:[garantie 7]],1+AD$3,FALSE)="","",
                      VLOOKUP($Y272,Tableau2[[Sous catégorie culture de la garantie]:[garantie 7]],1+AD$3,FALSE)))</f>
        <v>SIAGI</v>
      </c>
      <c r="AE272" s="41" t="str">
        <f>IF(
                 ISNA(VLOOKUP($Y272,Tableau2[[Sous catégorie culture de la garantie]:[garantie 7]],1+AE$3,FALSE)),
                  "",
                 IF(VLOOKUP($Y272,Tableau2[[Sous catégorie culture de la garantie]:[garantie 7]],1+AE$3,FALSE)="","",
                      VLOOKUP($Y272,Tableau2[[Sous catégorie culture de la garantie]:[garantie 7]],1+AE$3,FALSE)))</f>
        <v/>
      </c>
      <c r="AF272" s="41" t="str">
        <f>IF(
                 ISNA(VLOOKUP($Y272,Tableau2[[Sous catégorie culture de la garantie]:[garantie 7]],1+AF$3,FALSE)),
                  "",
                 IF(VLOOKUP($Y272,Tableau2[[Sous catégorie culture de la garantie]:[garantie 7]],1+AF$3,FALSE)="","",
                      VLOOKUP($Y272,Tableau2[[Sous catégorie culture de la garantie]:[garantie 7]],1+AF$3,FALSE)))</f>
        <v/>
      </c>
    </row>
    <row r="273" spans="1:32" ht="15" thickBot="1" x14ac:dyDescent="0.35">
      <c r="A273" s="34">
        <v>6</v>
      </c>
      <c r="B273" s="76" t="s">
        <v>53</v>
      </c>
      <c r="C273" s="52" t="str">
        <f>IF(ISNA(VLOOKUP(B273,Tableau3[],2,FALSE)),"X",VLOOKUP(B273,Tableau3[],2,FALSE))</f>
        <v>B</v>
      </c>
      <c r="D273" s="85" t="s">
        <v>55</v>
      </c>
      <c r="E273" s="15"/>
      <c r="F273" s="96" t="s">
        <v>57</v>
      </c>
      <c r="G273" s="15"/>
      <c r="H273" s="104" t="s">
        <v>100</v>
      </c>
      <c r="I273" s="15"/>
      <c r="J273" s="15"/>
      <c r="K273" s="113"/>
      <c r="L273" s="15"/>
      <c r="M273" s="123"/>
      <c r="N273" s="130"/>
      <c r="O273" s="141"/>
      <c r="P273" s="151"/>
      <c r="Q273" s="162">
        <v>7</v>
      </c>
      <c r="R273" s="171" t="s">
        <v>95</v>
      </c>
      <c r="S273" s="17"/>
      <c r="T273" s="183"/>
      <c r="U273" s="200"/>
      <c r="V273" t="str">
        <f>CONCATENATE(C273,E273,G273,I273,L273,S273)</f>
        <v>B</v>
      </c>
      <c r="W273" t="str">
        <f t="shared" si="5"/>
        <v>B</v>
      </c>
      <c r="X273" s="39" t="str">
        <f>IF(          ISNA(VLOOKUP(MID(W273,2,1),'Garanties par besoin'!$D$2:$F$18,2,FALSE)),
                           IF(ISNA(VLOOKUP(MID(W273,1,1),'Garanties par besoin'!$D$2:$F$18,2,FALSE)),
                            "",
                           VLOOKUP(MID(W273,1,1),'Garanties par besoin'!$D$2:$F$18,2,FALSE)),
                  VLOOKUP(MID(W273,2,1),'Garanties par besoin'!$D$2:$F$18,2,FALSE))</f>
        <v>Immobilier</v>
      </c>
      <c r="Y273" s="42" t="str">
        <f>IF(          ISNA(VLOOKUP(MID(W273,2,1),'Garanties par besoin'!$D$2:$F$18,3,FALSE)),
                           IF(ISNA(VLOOKUP(MID(W273,1,1),'Garanties par besoin'!$D$2:$F$18,3,FALSE)),
                            "",
                           VLOOKUP(MID(W273,1,1),'Garanties par besoin'!$D$2:$F$18,3,FALSE)),
                  VLOOKUP(MID(W273,2,1),'Garanties par besoin'!$D$2:$F$18,3,FALSE))</f>
        <v>Immobilier</v>
      </c>
      <c r="Z273" s="44" t="str">
        <f>IF(
                 ISNA(VLOOKUP($Y273,Tableau2[[Sous catégorie culture de la garantie]:[garantie 7]],1+Z$3,FALSE)),
                  "",
                 IF(VLOOKUP($Y273,Tableau2[[Sous catégorie culture de la garantie]:[garantie 7]],1+Z$3,FALSE)="","",
                      VLOOKUP($Y273,Tableau2[[Sous catégorie culture de la garantie]:[garantie 7]],1+Z$3,FALSE)))</f>
        <v>Caution Possible</v>
      </c>
      <c r="AA273" s="41" t="str">
        <f>IF(
                 ISNA(VLOOKUP($Y273,Tableau2[[Sous catégorie culture de la garantie]:[garantie 7]],1+AA$3,FALSE)),
                  "",
                 IF(VLOOKUP($Y273,Tableau2[[Sous catégorie culture de la garantie]:[garantie 7]],1+AA$3,FALSE)="","",
                      VLOOKUP($Y273,Tableau2[[Sous catégorie culture de la garantie]:[garantie 7]],1+AA$3,FALSE)))</f>
        <v>Hypotèque (si travaux)</v>
      </c>
      <c r="AB273" s="44" t="str">
        <f>IF(
                 ISNA(VLOOKUP($Y273,Tableau2[[Sous catégorie culture de la garantie]:[garantie 7]],1+AB$3,FALSE)),
                  "",
                 IF(VLOOKUP($Y273,Tableau2[[Sous catégorie culture de la garantie]:[garantie 7]],1+AB$3,FALSE)="","",
                      VLOOKUP($Y273,Tableau2[[Sous catégorie culture de la garantie]:[garantie 7]],1+AB$3,FALSE)))</f>
        <v>PPD (Privilège Préteur de Deniers)</v>
      </c>
      <c r="AC273" s="41" t="str">
        <f>IF(
                 ISNA(VLOOKUP($Y273,Tableau2[[Sous catégorie culture de la garantie]:[garantie 7]],1+AC$3,FALSE)),
                  "",
                 IF(VLOOKUP($Y273,Tableau2[[Sous catégorie culture de la garantie]:[garantie 7]],1+AC$3,FALSE)="","",
                      VLOOKUP($Y273,Tableau2[[Sous catégorie culture de la garantie]:[garantie 7]],1+AC$3,FALSE)))</f>
        <v>BPI</v>
      </c>
      <c r="AD273" s="44" t="str">
        <f>IF(
                 ISNA(VLOOKUP($Y273,Tableau2[[Sous catégorie culture de la garantie]:[garantie 7]],1+AD$3,FALSE)),
                  "",
                 IF(VLOOKUP($Y273,Tableau2[[Sous catégorie culture de la garantie]:[garantie 7]],1+AD$3,FALSE)="","",
                      VLOOKUP($Y273,Tableau2[[Sous catégorie culture de la garantie]:[garantie 7]],1+AD$3,FALSE)))</f>
        <v>SIAGI</v>
      </c>
      <c r="AE273" s="41" t="str">
        <f>IF(
                 ISNA(VLOOKUP($Y273,Tableau2[[Sous catégorie culture de la garantie]:[garantie 7]],1+AE$3,FALSE)),
                  "",
                 IF(VLOOKUP($Y273,Tableau2[[Sous catégorie culture de la garantie]:[garantie 7]],1+AE$3,FALSE)="","",
                      VLOOKUP($Y273,Tableau2[[Sous catégorie culture de la garantie]:[garantie 7]],1+AE$3,FALSE)))</f>
        <v/>
      </c>
      <c r="AF273" s="41" t="str">
        <f>IF(
                 ISNA(VLOOKUP($Y273,Tableau2[[Sous catégorie culture de la garantie]:[garantie 7]],1+AF$3,FALSE)),
                  "",
                 IF(VLOOKUP($Y273,Tableau2[[Sous catégorie culture de la garantie]:[garantie 7]],1+AF$3,FALSE)="","",
                      VLOOKUP($Y273,Tableau2[[Sous catégorie culture de la garantie]:[garantie 7]],1+AF$3,FALSE)))</f>
        <v/>
      </c>
    </row>
    <row r="274" spans="1:32" ht="15" thickBot="1" x14ac:dyDescent="0.35">
      <c r="A274" s="34">
        <v>6</v>
      </c>
      <c r="B274" s="76" t="s">
        <v>53</v>
      </c>
      <c r="C274" s="52" t="str">
        <f>IF(ISNA(VLOOKUP(B274,Tableau3[],2,FALSE)),"X",VLOOKUP(B274,Tableau3[],2,FALSE))</f>
        <v>B</v>
      </c>
      <c r="D274" s="85" t="s">
        <v>55</v>
      </c>
      <c r="E274" s="15"/>
      <c r="F274" s="96" t="s">
        <v>57</v>
      </c>
      <c r="G274" s="15"/>
      <c r="H274" s="104" t="s">
        <v>100</v>
      </c>
      <c r="I274" s="15"/>
      <c r="J274" s="15"/>
      <c r="K274" s="113"/>
      <c r="L274" s="15"/>
      <c r="M274" s="123"/>
      <c r="N274" s="130"/>
      <c r="O274" s="141"/>
      <c r="P274" s="151"/>
      <c r="Q274" s="162">
        <v>7</v>
      </c>
      <c r="R274" s="171" t="s">
        <v>96</v>
      </c>
      <c r="S274" s="17"/>
      <c r="T274" s="183"/>
      <c r="U274" s="200"/>
      <c r="V274" t="str">
        <f>CONCATENATE(C274,E274,G274,I274,L274,S274)</f>
        <v>B</v>
      </c>
      <c r="W274" t="str">
        <f t="shared" si="5"/>
        <v>B</v>
      </c>
      <c r="X274" s="39" t="str">
        <f>IF(          ISNA(VLOOKUP(MID(W274,2,1),'Garanties par besoin'!$D$2:$F$18,2,FALSE)),
                           IF(ISNA(VLOOKUP(MID(W274,1,1),'Garanties par besoin'!$D$2:$F$18,2,FALSE)),
                            "",
                           VLOOKUP(MID(W274,1,1),'Garanties par besoin'!$D$2:$F$18,2,FALSE)),
                  VLOOKUP(MID(W274,2,1),'Garanties par besoin'!$D$2:$F$18,2,FALSE))</f>
        <v>Immobilier</v>
      </c>
      <c r="Y274" s="42" t="str">
        <f>IF(          ISNA(VLOOKUP(MID(W274,2,1),'Garanties par besoin'!$D$2:$F$18,3,FALSE)),
                           IF(ISNA(VLOOKUP(MID(W274,1,1),'Garanties par besoin'!$D$2:$F$18,3,FALSE)),
                            "",
                           VLOOKUP(MID(W274,1,1),'Garanties par besoin'!$D$2:$F$18,3,FALSE)),
                  VLOOKUP(MID(W274,2,1),'Garanties par besoin'!$D$2:$F$18,3,FALSE))</f>
        <v>Immobilier</v>
      </c>
      <c r="Z274" s="44" t="str">
        <f>IF(
                 ISNA(VLOOKUP($Y274,Tableau2[[Sous catégorie culture de la garantie]:[garantie 7]],1+Z$3,FALSE)),
                  "",
                 IF(VLOOKUP($Y274,Tableau2[[Sous catégorie culture de la garantie]:[garantie 7]],1+Z$3,FALSE)="","",
                      VLOOKUP($Y274,Tableau2[[Sous catégorie culture de la garantie]:[garantie 7]],1+Z$3,FALSE)))</f>
        <v>Caution Possible</v>
      </c>
      <c r="AA274" s="41" t="str">
        <f>IF(
                 ISNA(VLOOKUP($Y274,Tableau2[[Sous catégorie culture de la garantie]:[garantie 7]],1+AA$3,FALSE)),
                  "",
                 IF(VLOOKUP($Y274,Tableau2[[Sous catégorie culture de la garantie]:[garantie 7]],1+AA$3,FALSE)="","",
                      VLOOKUP($Y274,Tableau2[[Sous catégorie culture de la garantie]:[garantie 7]],1+AA$3,FALSE)))</f>
        <v>Hypotèque (si travaux)</v>
      </c>
      <c r="AB274" s="44" t="str">
        <f>IF(
                 ISNA(VLOOKUP($Y274,Tableau2[[Sous catégorie culture de la garantie]:[garantie 7]],1+AB$3,FALSE)),
                  "",
                 IF(VLOOKUP($Y274,Tableau2[[Sous catégorie culture de la garantie]:[garantie 7]],1+AB$3,FALSE)="","",
                      VLOOKUP($Y274,Tableau2[[Sous catégorie culture de la garantie]:[garantie 7]],1+AB$3,FALSE)))</f>
        <v>PPD (Privilège Préteur de Deniers)</v>
      </c>
      <c r="AC274" s="41" t="str">
        <f>IF(
                 ISNA(VLOOKUP($Y274,Tableau2[[Sous catégorie culture de la garantie]:[garantie 7]],1+AC$3,FALSE)),
                  "",
                 IF(VLOOKUP($Y274,Tableau2[[Sous catégorie culture de la garantie]:[garantie 7]],1+AC$3,FALSE)="","",
                      VLOOKUP($Y274,Tableau2[[Sous catégorie culture de la garantie]:[garantie 7]],1+AC$3,FALSE)))</f>
        <v>BPI</v>
      </c>
      <c r="AD274" s="44" t="str">
        <f>IF(
                 ISNA(VLOOKUP($Y274,Tableau2[[Sous catégorie culture de la garantie]:[garantie 7]],1+AD$3,FALSE)),
                  "",
                 IF(VLOOKUP($Y274,Tableau2[[Sous catégorie culture de la garantie]:[garantie 7]],1+AD$3,FALSE)="","",
                      VLOOKUP($Y274,Tableau2[[Sous catégorie culture de la garantie]:[garantie 7]],1+AD$3,FALSE)))</f>
        <v>SIAGI</v>
      </c>
      <c r="AE274" s="41" t="str">
        <f>IF(
                 ISNA(VLOOKUP($Y274,Tableau2[[Sous catégorie culture de la garantie]:[garantie 7]],1+AE$3,FALSE)),
                  "",
                 IF(VLOOKUP($Y274,Tableau2[[Sous catégorie culture de la garantie]:[garantie 7]],1+AE$3,FALSE)="","",
                      VLOOKUP($Y274,Tableau2[[Sous catégorie culture de la garantie]:[garantie 7]],1+AE$3,FALSE)))</f>
        <v/>
      </c>
      <c r="AF274" s="41" t="str">
        <f>IF(
                 ISNA(VLOOKUP($Y274,Tableau2[[Sous catégorie culture de la garantie]:[garantie 7]],1+AF$3,FALSE)),
                  "",
                 IF(VLOOKUP($Y274,Tableau2[[Sous catégorie culture de la garantie]:[garantie 7]],1+AF$3,FALSE)="","",
                      VLOOKUP($Y274,Tableau2[[Sous catégorie culture de la garantie]:[garantie 7]],1+AF$3,FALSE)))</f>
        <v/>
      </c>
    </row>
    <row r="275" spans="1:32" ht="15" thickBot="1" x14ac:dyDescent="0.35">
      <c r="A275" s="34">
        <v>6</v>
      </c>
      <c r="B275" s="76" t="s">
        <v>53</v>
      </c>
      <c r="C275" s="52" t="str">
        <f>IF(ISNA(VLOOKUP(B275,Tableau3[],2,FALSE)),"X",VLOOKUP(B275,Tableau3[],2,FALSE))</f>
        <v>B</v>
      </c>
      <c r="D275" s="85" t="s">
        <v>55</v>
      </c>
      <c r="E275" s="15"/>
      <c r="F275" s="96" t="s">
        <v>57</v>
      </c>
      <c r="G275" s="15"/>
      <c r="H275" s="104" t="s">
        <v>100</v>
      </c>
      <c r="I275" s="15"/>
      <c r="J275" s="15"/>
      <c r="K275" s="113"/>
      <c r="L275" s="15"/>
      <c r="M275" s="123"/>
      <c r="N275" s="130"/>
      <c r="O275" s="141"/>
      <c r="P275" s="151"/>
      <c r="Q275" s="162">
        <v>7</v>
      </c>
      <c r="R275" s="174" t="s">
        <v>88</v>
      </c>
      <c r="S275" s="23"/>
      <c r="T275" s="183"/>
      <c r="U275" s="200"/>
      <c r="V275" t="str">
        <f>CONCATENATE(C275,E275,G275,I275,L275,S275)</f>
        <v>B</v>
      </c>
      <c r="W275" t="str">
        <f t="shared" si="5"/>
        <v>B</v>
      </c>
      <c r="X275" s="39" t="str">
        <f>IF(          ISNA(VLOOKUP(MID(W275,2,1),'Garanties par besoin'!$D$2:$F$18,2,FALSE)),
                           IF(ISNA(VLOOKUP(MID(W275,1,1),'Garanties par besoin'!$D$2:$F$18,2,FALSE)),
                            "",
                           VLOOKUP(MID(W275,1,1),'Garanties par besoin'!$D$2:$F$18,2,FALSE)),
                  VLOOKUP(MID(W275,2,1),'Garanties par besoin'!$D$2:$F$18,2,FALSE))</f>
        <v>Immobilier</v>
      </c>
      <c r="Y275" s="42" t="str">
        <f>IF(          ISNA(VLOOKUP(MID(W275,2,1),'Garanties par besoin'!$D$2:$F$18,3,FALSE)),
                           IF(ISNA(VLOOKUP(MID(W275,1,1),'Garanties par besoin'!$D$2:$F$18,3,FALSE)),
                            "",
                           VLOOKUP(MID(W275,1,1),'Garanties par besoin'!$D$2:$F$18,3,FALSE)),
                  VLOOKUP(MID(W275,2,1),'Garanties par besoin'!$D$2:$F$18,3,FALSE))</f>
        <v>Immobilier</v>
      </c>
      <c r="Z275" s="44" t="str">
        <f>IF(
                 ISNA(VLOOKUP($Y275,Tableau2[[Sous catégorie culture de la garantie]:[garantie 7]],1+Z$3,FALSE)),
                  "",
                 IF(VLOOKUP($Y275,Tableau2[[Sous catégorie culture de la garantie]:[garantie 7]],1+Z$3,FALSE)="","",
                      VLOOKUP($Y275,Tableau2[[Sous catégorie culture de la garantie]:[garantie 7]],1+Z$3,FALSE)))</f>
        <v>Caution Possible</v>
      </c>
      <c r="AA275" s="41" t="str">
        <f>IF(
                 ISNA(VLOOKUP($Y275,Tableau2[[Sous catégorie culture de la garantie]:[garantie 7]],1+AA$3,FALSE)),
                  "",
                 IF(VLOOKUP($Y275,Tableau2[[Sous catégorie culture de la garantie]:[garantie 7]],1+AA$3,FALSE)="","",
                      VLOOKUP($Y275,Tableau2[[Sous catégorie culture de la garantie]:[garantie 7]],1+AA$3,FALSE)))</f>
        <v>Hypotèque (si travaux)</v>
      </c>
      <c r="AB275" s="44" t="str">
        <f>IF(
                 ISNA(VLOOKUP($Y275,Tableau2[[Sous catégorie culture de la garantie]:[garantie 7]],1+AB$3,FALSE)),
                  "",
                 IF(VLOOKUP($Y275,Tableau2[[Sous catégorie culture de la garantie]:[garantie 7]],1+AB$3,FALSE)="","",
                      VLOOKUP($Y275,Tableau2[[Sous catégorie culture de la garantie]:[garantie 7]],1+AB$3,FALSE)))</f>
        <v>PPD (Privilège Préteur de Deniers)</v>
      </c>
      <c r="AC275" s="41" t="str">
        <f>IF(
                 ISNA(VLOOKUP($Y275,Tableau2[[Sous catégorie culture de la garantie]:[garantie 7]],1+AC$3,FALSE)),
                  "",
                 IF(VLOOKUP($Y275,Tableau2[[Sous catégorie culture de la garantie]:[garantie 7]],1+AC$3,FALSE)="","",
                      VLOOKUP($Y275,Tableau2[[Sous catégorie culture de la garantie]:[garantie 7]],1+AC$3,FALSE)))</f>
        <v>BPI</v>
      </c>
      <c r="AD275" s="44" t="str">
        <f>IF(
                 ISNA(VLOOKUP($Y275,Tableau2[[Sous catégorie culture de la garantie]:[garantie 7]],1+AD$3,FALSE)),
                  "",
                 IF(VLOOKUP($Y275,Tableau2[[Sous catégorie culture de la garantie]:[garantie 7]],1+AD$3,FALSE)="","",
                      VLOOKUP($Y275,Tableau2[[Sous catégorie culture de la garantie]:[garantie 7]],1+AD$3,FALSE)))</f>
        <v>SIAGI</v>
      </c>
      <c r="AE275" s="41" t="str">
        <f>IF(
                 ISNA(VLOOKUP($Y275,Tableau2[[Sous catégorie culture de la garantie]:[garantie 7]],1+AE$3,FALSE)),
                  "",
                 IF(VLOOKUP($Y275,Tableau2[[Sous catégorie culture de la garantie]:[garantie 7]],1+AE$3,FALSE)="","",
                      VLOOKUP($Y275,Tableau2[[Sous catégorie culture de la garantie]:[garantie 7]],1+AE$3,FALSE)))</f>
        <v/>
      </c>
      <c r="AF275" s="41" t="str">
        <f>IF(
                 ISNA(VLOOKUP($Y275,Tableau2[[Sous catégorie culture de la garantie]:[garantie 7]],1+AF$3,FALSE)),
                  "",
                 IF(VLOOKUP($Y275,Tableau2[[Sous catégorie culture de la garantie]:[garantie 7]],1+AF$3,FALSE)="","",
                      VLOOKUP($Y275,Tableau2[[Sous catégorie culture de la garantie]:[garantie 7]],1+AF$3,FALSE)))</f>
        <v/>
      </c>
    </row>
    <row r="276" spans="1:32" ht="15" thickBot="1" x14ac:dyDescent="0.35">
      <c r="A276" s="34">
        <v>6</v>
      </c>
      <c r="B276" s="76" t="s">
        <v>53</v>
      </c>
      <c r="C276" s="52" t="str">
        <f>IF(ISNA(VLOOKUP(B276,Tableau3[],2,FALSE)),"X",VLOOKUP(B276,Tableau3[],2,FALSE))</f>
        <v>B</v>
      </c>
      <c r="D276" s="85" t="s">
        <v>55</v>
      </c>
      <c r="E276" s="15"/>
      <c r="F276" s="96" t="s">
        <v>57</v>
      </c>
      <c r="G276" s="15"/>
      <c r="H276" s="104" t="s">
        <v>100</v>
      </c>
      <c r="I276" s="15"/>
      <c r="J276" s="15"/>
      <c r="K276" s="113"/>
      <c r="L276" s="15"/>
      <c r="M276" s="123"/>
      <c r="N276" s="130"/>
      <c r="O276" s="141"/>
      <c r="P276" s="151"/>
      <c r="Q276" s="162">
        <v>7</v>
      </c>
      <c r="R276" s="174" t="s">
        <v>89</v>
      </c>
      <c r="S276" s="23"/>
      <c r="T276" s="183"/>
      <c r="U276" s="200"/>
      <c r="V276" t="str">
        <f>CONCATENATE(C276,E276,G276,I276,L276,S276)</f>
        <v>B</v>
      </c>
      <c r="W276" t="str">
        <f t="shared" si="5"/>
        <v>B</v>
      </c>
      <c r="X276" s="39" t="str">
        <f>IF(          ISNA(VLOOKUP(MID(W276,2,1),'Garanties par besoin'!$D$2:$F$18,2,FALSE)),
                           IF(ISNA(VLOOKUP(MID(W276,1,1),'Garanties par besoin'!$D$2:$F$18,2,FALSE)),
                            "",
                           VLOOKUP(MID(W276,1,1),'Garanties par besoin'!$D$2:$F$18,2,FALSE)),
                  VLOOKUP(MID(W276,2,1),'Garanties par besoin'!$D$2:$F$18,2,FALSE))</f>
        <v>Immobilier</v>
      </c>
      <c r="Y276" s="42" t="str">
        <f>IF(          ISNA(VLOOKUP(MID(W276,2,1),'Garanties par besoin'!$D$2:$F$18,3,FALSE)),
                           IF(ISNA(VLOOKUP(MID(W276,1,1),'Garanties par besoin'!$D$2:$F$18,3,FALSE)),
                            "",
                           VLOOKUP(MID(W276,1,1),'Garanties par besoin'!$D$2:$F$18,3,FALSE)),
                  VLOOKUP(MID(W276,2,1),'Garanties par besoin'!$D$2:$F$18,3,FALSE))</f>
        <v>Immobilier</v>
      </c>
      <c r="Z276" s="44" t="str">
        <f>IF(
                 ISNA(VLOOKUP($Y276,Tableau2[[Sous catégorie culture de la garantie]:[garantie 7]],1+Z$3,FALSE)),
                  "",
                 IF(VLOOKUP($Y276,Tableau2[[Sous catégorie culture de la garantie]:[garantie 7]],1+Z$3,FALSE)="","",
                      VLOOKUP($Y276,Tableau2[[Sous catégorie culture de la garantie]:[garantie 7]],1+Z$3,FALSE)))</f>
        <v>Caution Possible</v>
      </c>
      <c r="AA276" s="41" t="str">
        <f>IF(
                 ISNA(VLOOKUP($Y276,Tableau2[[Sous catégorie culture de la garantie]:[garantie 7]],1+AA$3,FALSE)),
                  "",
                 IF(VLOOKUP($Y276,Tableau2[[Sous catégorie culture de la garantie]:[garantie 7]],1+AA$3,FALSE)="","",
                      VLOOKUP($Y276,Tableau2[[Sous catégorie culture de la garantie]:[garantie 7]],1+AA$3,FALSE)))</f>
        <v>Hypotèque (si travaux)</v>
      </c>
      <c r="AB276" s="44" t="str">
        <f>IF(
                 ISNA(VLOOKUP($Y276,Tableau2[[Sous catégorie culture de la garantie]:[garantie 7]],1+AB$3,FALSE)),
                  "",
                 IF(VLOOKUP($Y276,Tableau2[[Sous catégorie culture de la garantie]:[garantie 7]],1+AB$3,FALSE)="","",
                      VLOOKUP($Y276,Tableau2[[Sous catégorie culture de la garantie]:[garantie 7]],1+AB$3,FALSE)))</f>
        <v>PPD (Privilège Préteur de Deniers)</v>
      </c>
      <c r="AC276" s="41" t="str">
        <f>IF(
                 ISNA(VLOOKUP($Y276,Tableau2[[Sous catégorie culture de la garantie]:[garantie 7]],1+AC$3,FALSE)),
                  "",
                 IF(VLOOKUP($Y276,Tableau2[[Sous catégorie culture de la garantie]:[garantie 7]],1+AC$3,FALSE)="","",
                      VLOOKUP($Y276,Tableau2[[Sous catégorie culture de la garantie]:[garantie 7]],1+AC$3,FALSE)))</f>
        <v>BPI</v>
      </c>
      <c r="AD276" s="44" t="str">
        <f>IF(
                 ISNA(VLOOKUP($Y276,Tableau2[[Sous catégorie culture de la garantie]:[garantie 7]],1+AD$3,FALSE)),
                  "",
                 IF(VLOOKUP($Y276,Tableau2[[Sous catégorie culture de la garantie]:[garantie 7]],1+AD$3,FALSE)="","",
                      VLOOKUP($Y276,Tableau2[[Sous catégorie culture de la garantie]:[garantie 7]],1+AD$3,FALSE)))</f>
        <v>SIAGI</v>
      </c>
      <c r="AE276" s="41" t="str">
        <f>IF(
                 ISNA(VLOOKUP($Y276,Tableau2[[Sous catégorie culture de la garantie]:[garantie 7]],1+AE$3,FALSE)),
                  "",
                 IF(VLOOKUP($Y276,Tableau2[[Sous catégorie culture de la garantie]:[garantie 7]],1+AE$3,FALSE)="","",
                      VLOOKUP($Y276,Tableau2[[Sous catégorie culture de la garantie]:[garantie 7]],1+AE$3,FALSE)))</f>
        <v/>
      </c>
      <c r="AF276" s="41" t="str">
        <f>IF(
                 ISNA(VLOOKUP($Y276,Tableau2[[Sous catégorie culture de la garantie]:[garantie 7]],1+AF$3,FALSE)),
                  "",
                 IF(VLOOKUP($Y276,Tableau2[[Sous catégorie culture de la garantie]:[garantie 7]],1+AF$3,FALSE)="","",
                      VLOOKUP($Y276,Tableau2[[Sous catégorie culture de la garantie]:[garantie 7]],1+AF$3,FALSE)))</f>
        <v/>
      </c>
    </row>
    <row r="277" spans="1:32" ht="15" thickBot="1" x14ac:dyDescent="0.35">
      <c r="A277" s="34">
        <v>6</v>
      </c>
      <c r="B277" s="76" t="s">
        <v>53</v>
      </c>
      <c r="C277" s="52" t="str">
        <f>IF(ISNA(VLOOKUP(B277,Tableau3[],2,FALSE)),"X",VLOOKUP(B277,Tableau3[],2,FALSE))</f>
        <v>B</v>
      </c>
      <c r="D277" s="85" t="s">
        <v>55</v>
      </c>
      <c r="E277" s="15"/>
      <c r="F277" s="96" t="s">
        <v>57</v>
      </c>
      <c r="G277" s="15"/>
      <c r="H277" s="104" t="s">
        <v>100</v>
      </c>
      <c r="I277" s="15"/>
      <c r="J277" s="15"/>
      <c r="K277" s="113"/>
      <c r="L277" s="15"/>
      <c r="M277" s="123"/>
      <c r="N277" s="130"/>
      <c r="O277" s="141"/>
      <c r="P277" s="151"/>
      <c r="Q277" s="162">
        <v>7</v>
      </c>
      <c r="R277" s="171" t="s">
        <v>97</v>
      </c>
      <c r="S277" s="17"/>
      <c r="T277" s="183"/>
      <c r="U277" s="200"/>
      <c r="V277" t="str">
        <f>CONCATENATE(C277,E277,G277,I277,L277,S277)</f>
        <v>B</v>
      </c>
      <c r="W277" t="str">
        <f t="shared" si="5"/>
        <v>B</v>
      </c>
      <c r="X277" s="39" t="str">
        <f>IF(          ISNA(VLOOKUP(MID(W277,2,1),'Garanties par besoin'!$D$2:$F$18,2,FALSE)),
                           IF(ISNA(VLOOKUP(MID(W277,1,1),'Garanties par besoin'!$D$2:$F$18,2,FALSE)),
                            "",
                           VLOOKUP(MID(W277,1,1),'Garanties par besoin'!$D$2:$F$18,2,FALSE)),
                  VLOOKUP(MID(W277,2,1),'Garanties par besoin'!$D$2:$F$18,2,FALSE))</f>
        <v>Immobilier</v>
      </c>
      <c r="Y277" s="42" t="str">
        <f>IF(          ISNA(VLOOKUP(MID(W277,2,1),'Garanties par besoin'!$D$2:$F$18,3,FALSE)),
                           IF(ISNA(VLOOKUP(MID(W277,1,1),'Garanties par besoin'!$D$2:$F$18,3,FALSE)),
                            "",
                           VLOOKUP(MID(W277,1,1),'Garanties par besoin'!$D$2:$F$18,3,FALSE)),
                  VLOOKUP(MID(W277,2,1),'Garanties par besoin'!$D$2:$F$18,3,FALSE))</f>
        <v>Immobilier</v>
      </c>
      <c r="Z277" s="44" t="str">
        <f>IF(
                 ISNA(VLOOKUP($Y277,Tableau2[[Sous catégorie culture de la garantie]:[garantie 7]],1+Z$3,FALSE)),
                  "",
                 IF(VLOOKUP($Y277,Tableau2[[Sous catégorie culture de la garantie]:[garantie 7]],1+Z$3,FALSE)="","",
                      VLOOKUP($Y277,Tableau2[[Sous catégorie culture de la garantie]:[garantie 7]],1+Z$3,FALSE)))</f>
        <v>Caution Possible</v>
      </c>
      <c r="AA277" s="41" t="str">
        <f>IF(
                 ISNA(VLOOKUP($Y277,Tableau2[[Sous catégorie culture de la garantie]:[garantie 7]],1+AA$3,FALSE)),
                  "",
                 IF(VLOOKUP($Y277,Tableau2[[Sous catégorie culture de la garantie]:[garantie 7]],1+AA$3,FALSE)="","",
                      VLOOKUP($Y277,Tableau2[[Sous catégorie culture de la garantie]:[garantie 7]],1+AA$3,FALSE)))</f>
        <v>Hypotèque (si travaux)</v>
      </c>
      <c r="AB277" s="44" t="str">
        <f>IF(
                 ISNA(VLOOKUP($Y277,Tableau2[[Sous catégorie culture de la garantie]:[garantie 7]],1+AB$3,FALSE)),
                  "",
                 IF(VLOOKUP($Y277,Tableau2[[Sous catégorie culture de la garantie]:[garantie 7]],1+AB$3,FALSE)="","",
                      VLOOKUP($Y277,Tableau2[[Sous catégorie culture de la garantie]:[garantie 7]],1+AB$3,FALSE)))</f>
        <v>PPD (Privilège Préteur de Deniers)</v>
      </c>
      <c r="AC277" s="41" t="str">
        <f>IF(
                 ISNA(VLOOKUP($Y277,Tableau2[[Sous catégorie culture de la garantie]:[garantie 7]],1+AC$3,FALSE)),
                  "",
                 IF(VLOOKUP($Y277,Tableau2[[Sous catégorie culture de la garantie]:[garantie 7]],1+AC$3,FALSE)="","",
                      VLOOKUP($Y277,Tableau2[[Sous catégorie culture de la garantie]:[garantie 7]],1+AC$3,FALSE)))</f>
        <v>BPI</v>
      </c>
      <c r="AD277" s="44" t="str">
        <f>IF(
                 ISNA(VLOOKUP($Y277,Tableau2[[Sous catégorie culture de la garantie]:[garantie 7]],1+AD$3,FALSE)),
                  "",
                 IF(VLOOKUP($Y277,Tableau2[[Sous catégorie culture de la garantie]:[garantie 7]],1+AD$3,FALSE)="","",
                      VLOOKUP($Y277,Tableau2[[Sous catégorie culture de la garantie]:[garantie 7]],1+AD$3,FALSE)))</f>
        <v>SIAGI</v>
      </c>
      <c r="AE277" s="41" t="str">
        <f>IF(
                 ISNA(VLOOKUP($Y277,Tableau2[[Sous catégorie culture de la garantie]:[garantie 7]],1+AE$3,FALSE)),
                  "",
                 IF(VLOOKUP($Y277,Tableau2[[Sous catégorie culture de la garantie]:[garantie 7]],1+AE$3,FALSE)="","",
                      VLOOKUP($Y277,Tableau2[[Sous catégorie culture de la garantie]:[garantie 7]],1+AE$3,FALSE)))</f>
        <v/>
      </c>
      <c r="AF277" s="41" t="str">
        <f>IF(
                 ISNA(VLOOKUP($Y277,Tableau2[[Sous catégorie culture de la garantie]:[garantie 7]],1+AF$3,FALSE)),
                  "",
                 IF(VLOOKUP($Y277,Tableau2[[Sous catégorie culture de la garantie]:[garantie 7]],1+AF$3,FALSE)="","",
                      VLOOKUP($Y277,Tableau2[[Sous catégorie culture de la garantie]:[garantie 7]],1+AF$3,FALSE)))</f>
        <v/>
      </c>
    </row>
    <row r="278" spans="1:32" ht="15" thickBot="1" x14ac:dyDescent="0.35">
      <c r="A278" s="34">
        <v>6</v>
      </c>
      <c r="B278" s="76" t="s">
        <v>53</v>
      </c>
      <c r="C278" s="52" t="str">
        <f>IF(ISNA(VLOOKUP(B278,Tableau3[],2,FALSE)),"X",VLOOKUP(B278,Tableau3[],2,FALSE))</f>
        <v>B</v>
      </c>
      <c r="D278" s="85" t="s">
        <v>55</v>
      </c>
      <c r="E278" s="15"/>
      <c r="F278" s="96" t="s">
        <v>57</v>
      </c>
      <c r="G278" s="15"/>
      <c r="H278" s="104" t="s">
        <v>100</v>
      </c>
      <c r="I278" s="15"/>
      <c r="J278" s="15"/>
      <c r="K278" s="113"/>
      <c r="L278" s="15"/>
      <c r="M278" s="123"/>
      <c r="N278" s="130"/>
      <c r="O278" s="141"/>
      <c r="P278" s="151"/>
      <c r="Q278" s="162">
        <v>7</v>
      </c>
      <c r="R278" s="171" t="s">
        <v>98</v>
      </c>
      <c r="S278" s="17"/>
      <c r="T278" s="183"/>
      <c r="U278" s="200"/>
      <c r="V278" t="str">
        <f>CONCATENATE(C278,E278,G278,I278,L278,S278)</f>
        <v>B</v>
      </c>
      <c r="W278" t="str">
        <f t="shared" si="5"/>
        <v>B</v>
      </c>
      <c r="X278" s="39" t="str">
        <f>IF(          ISNA(VLOOKUP(MID(W278,2,1),'Garanties par besoin'!$D$2:$F$18,2,FALSE)),
                           IF(ISNA(VLOOKUP(MID(W278,1,1),'Garanties par besoin'!$D$2:$F$18,2,FALSE)),
                            "",
                           VLOOKUP(MID(W278,1,1),'Garanties par besoin'!$D$2:$F$18,2,FALSE)),
                  VLOOKUP(MID(W278,2,1),'Garanties par besoin'!$D$2:$F$18,2,FALSE))</f>
        <v>Immobilier</v>
      </c>
      <c r="Y278" s="42" t="str">
        <f>IF(          ISNA(VLOOKUP(MID(W278,2,1),'Garanties par besoin'!$D$2:$F$18,3,FALSE)),
                           IF(ISNA(VLOOKUP(MID(W278,1,1),'Garanties par besoin'!$D$2:$F$18,3,FALSE)),
                            "",
                           VLOOKUP(MID(W278,1,1),'Garanties par besoin'!$D$2:$F$18,3,FALSE)),
                  VLOOKUP(MID(W278,2,1),'Garanties par besoin'!$D$2:$F$18,3,FALSE))</f>
        <v>Immobilier</v>
      </c>
      <c r="Z278" s="44" t="str">
        <f>IF(
                 ISNA(VLOOKUP($Y278,Tableau2[[Sous catégorie culture de la garantie]:[garantie 7]],1+Z$3,FALSE)),
                  "",
                 IF(VLOOKUP($Y278,Tableau2[[Sous catégorie culture de la garantie]:[garantie 7]],1+Z$3,FALSE)="","",
                      VLOOKUP($Y278,Tableau2[[Sous catégorie culture de la garantie]:[garantie 7]],1+Z$3,FALSE)))</f>
        <v>Caution Possible</v>
      </c>
      <c r="AA278" s="41" t="str">
        <f>IF(
                 ISNA(VLOOKUP($Y278,Tableau2[[Sous catégorie culture de la garantie]:[garantie 7]],1+AA$3,FALSE)),
                  "",
                 IF(VLOOKUP($Y278,Tableau2[[Sous catégorie culture de la garantie]:[garantie 7]],1+AA$3,FALSE)="","",
                      VLOOKUP($Y278,Tableau2[[Sous catégorie culture de la garantie]:[garantie 7]],1+AA$3,FALSE)))</f>
        <v>Hypotèque (si travaux)</v>
      </c>
      <c r="AB278" s="44" t="str">
        <f>IF(
                 ISNA(VLOOKUP($Y278,Tableau2[[Sous catégorie culture de la garantie]:[garantie 7]],1+AB$3,FALSE)),
                  "",
                 IF(VLOOKUP($Y278,Tableau2[[Sous catégorie culture de la garantie]:[garantie 7]],1+AB$3,FALSE)="","",
                      VLOOKUP($Y278,Tableau2[[Sous catégorie culture de la garantie]:[garantie 7]],1+AB$3,FALSE)))</f>
        <v>PPD (Privilège Préteur de Deniers)</v>
      </c>
      <c r="AC278" s="41" t="str">
        <f>IF(
                 ISNA(VLOOKUP($Y278,Tableau2[[Sous catégorie culture de la garantie]:[garantie 7]],1+AC$3,FALSE)),
                  "",
                 IF(VLOOKUP($Y278,Tableau2[[Sous catégorie culture de la garantie]:[garantie 7]],1+AC$3,FALSE)="","",
                      VLOOKUP($Y278,Tableau2[[Sous catégorie culture de la garantie]:[garantie 7]],1+AC$3,FALSE)))</f>
        <v>BPI</v>
      </c>
      <c r="AD278" s="44" t="str">
        <f>IF(
                 ISNA(VLOOKUP($Y278,Tableau2[[Sous catégorie culture de la garantie]:[garantie 7]],1+AD$3,FALSE)),
                  "",
                 IF(VLOOKUP($Y278,Tableau2[[Sous catégorie culture de la garantie]:[garantie 7]],1+AD$3,FALSE)="","",
                      VLOOKUP($Y278,Tableau2[[Sous catégorie culture de la garantie]:[garantie 7]],1+AD$3,FALSE)))</f>
        <v>SIAGI</v>
      </c>
      <c r="AE278" s="41" t="str">
        <f>IF(
                 ISNA(VLOOKUP($Y278,Tableau2[[Sous catégorie culture de la garantie]:[garantie 7]],1+AE$3,FALSE)),
                  "",
                 IF(VLOOKUP($Y278,Tableau2[[Sous catégorie culture de la garantie]:[garantie 7]],1+AE$3,FALSE)="","",
                      VLOOKUP($Y278,Tableau2[[Sous catégorie culture de la garantie]:[garantie 7]],1+AE$3,FALSE)))</f>
        <v/>
      </c>
      <c r="AF278" s="41" t="str">
        <f>IF(
                 ISNA(VLOOKUP($Y278,Tableau2[[Sous catégorie culture de la garantie]:[garantie 7]],1+AF$3,FALSE)),
                  "",
                 IF(VLOOKUP($Y278,Tableau2[[Sous catégorie culture de la garantie]:[garantie 7]],1+AF$3,FALSE)="","",
                      VLOOKUP($Y278,Tableau2[[Sous catégorie culture de la garantie]:[garantie 7]],1+AF$3,FALSE)))</f>
        <v/>
      </c>
    </row>
    <row r="279" spans="1:32" ht="15" thickBot="1" x14ac:dyDescent="0.35">
      <c r="A279" s="34">
        <v>6</v>
      </c>
      <c r="B279" s="76" t="s">
        <v>53</v>
      </c>
      <c r="C279" s="52" t="str">
        <f>IF(ISNA(VLOOKUP(B279,Tableau3[],2,FALSE)),"X",VLOOKUP(B279,Tableau3[],2,FALSE))</f>
        <v>B</v>
      </c>
      <c r="D279" s="85" t="s">
        <v>55</v>
      </c>
      <c r="E279" s="15"/>
      <c r="F279" s="96" t="s">
        <v>57</v>
      </c>
      <c r="G279" s="15"/>
      <c r="H279" s="104" t="s">
        <v>100</v>
      </c>
      <c r="I279" s="15"/>
      <c r="J279" s="15"/>
      <c r="K279" s="113"/>
      <c r="L279" s="15"/>
      <c r="M279" s="122"/>
      <c r="N279" s="129"/>
      <c r="O279" s="141"/>
      <c r="P279" s="151"/>
      <c r="Q279" s="162">
        <v>1</v>
      </c>
      <c r="R279" s="171" t="s">
        <v>99</v>
      </c>
      <c r="S279" s="17"/>
      <c r="T279" s="183"/>
      <c r="U279" s="200"/>
      <c r="V279" t="str">
        <f>CONCATENATE(C279,E279,G279,I279,L279,S279)</f>
        <v>B</v>
      </c>
      <c r="W279" t="str">
        <f t="shared" si="5"/>
        <v>B</v>
      </c>
      <c r="X279" s="39" t="str">
        <f>IF(          ISNA(VLOOKUP(MID(W279,2,1),'Garanties par besoin'!$D$2:$F$18,2,FALSE)),
                           IF(ISNA(VLOOKUP(MID(W279,1,1),'Garanties par besoin'!$D$2:$F$18,2,FALSE)),
                            "",
                           VLOOKUP(MID(W279,1,1),'Garanties par besoin'!$D$2:$F$18,2,FALSE)),
                  VLOOKUP(MID(W279,2,1),'Garanties par besoin'!$D$2:$F$18,2,FALSE))</f>
        <v>Immobilier</v>
      </c>
      <c r="Y279" s="42" t="str">
        <f>IF(          ISNA(VLOOKUP(MID(W279,2,1),'Garanties par besoin'!$D$2:$F$18,3,FALSE)),
                           IF(ISNA(VLOOKUP(MID(W279,1,1),'Garanties par besoin'!$D$2:$F$18,3,FALSE)),
                            "",
                           VLOOKUP(MID(W279,1,1),'Garanties par besoin'!$D$2:$F$18,3,FALSE)),
                  VLOOKUP(MID(W279,2,1),'Garanties par besoin'!$D$2:$F$18,3,FALSE))</f>
        <v>Immobilier</v>
      </c>
      <c r="Z279" s="44" t="str">
        <f>IF(
                 ISNA(VLOOKUP($Y279,Tableau2[[Sous catégorie culture de la garantie]:[garantie 7]],1+Z$3,FALSE)),
                  "",
                 IF(VLOOKUP($Y279,Tableau2[[Sous catégorie culture de la garantie]:[garantie 7]],1+Z$3,FALSE)="","",
                      VLOOKUP($Y279,Tableau2[[Sous catégorie culture de la garantie]:[garantie 7]],1+Z$3,FALSE)))</f>
        <v>Caution Possible</v>
      </c>
      <c r="AA279" s="41" t="str">
        <f>IF(
                 ISNA(VLOOKUP($Y279,Tableau2[[Sous catégorie culture de la garantie]:[garantie 7]],1+AA$3,FALSE)),
                  "",
                 IF(VLOOKUP($Y279,Tableau2[[Sous catégorie culture de la garantie]:[garantie 7]],1+AA$3,FALSE)="","",
                      VLOOKUP($Y279,Tableau2[[Sous catégorie culture de la garantie]:[garantie 7]],1+AA$3,FALSE)))</f>
        <v>Hypotèque (si travaux)</v>
      </c>
      <c r="AB279" s="44" t="str">
        <f>IF(
                 ISNA(VLOOKUP($Y279,Tableau2[[Sous catégorie culture de la garantie]:[garantie 7]],1+AB$3,FALSE)),
                  "",
                 IF(VLOOKUP($Y279,Tableau2[[Sous catégorie culture de la garantie]:[garantie 7]],1+AB$3,FALSE)="","",
                      VLOOKUP($Y279,Tableau2[[Sous catégorie culture de la garantie]:[garantie 7]],1+AB$3,FALSE)))</f>
        <v>PPD (Privilège Préteur de Deniers)</v>
      </c>
      <c r="AC279" s="41" t="str">
        <f>IF(
                 ISNA(VLOOKUP($Y279,Tableau2[[Sous catégorie culture de la garantie]:[garantie 7]],1+AC$3,FALSE)),
                  "",
                 IF(VLOOKUP($Y279,Tableau2[[Sous catégorie culture de la garantie]:[garantie 7]],1+AC$3,FALSE)="","",
                      VLOOKUP($Y279,Tableau2[[Sous catégorie culture de la garantie]:[garantie 7]],1+AC$3,FALSE)))</f>
        <v>BPI</v>
      </c>
      <c r="AD279" s="44" t="str">
        <f>IF(
                 ISNA(VLOOKUP($Y279,Tableau2[[Sous catégorie culture de la garantie]:[garantie 7]],1+AD$3,FALSE)),
                  "",
                 IF(VLOOKUP($Y279,Tableau2[[Sous catégorie culture de la garantie]:[garantie 7]],1+AD$3,FALSE)="","",
                      VLOOKUP($Y279,Tableau2[[Sous catégorie culture de la garantie]:[garantie 7]],1+AD$3,FALSE)))</f>
        <v>SIAGI</v>
      </c>
      <c r="AE279" s="41" t="str">
        <f>IF(
                 ISNA(VLOOKUP($Y279,Tableau2[[Sous catégorie culture de la garantie]:[garantie 7]],1+AE$3,FALSE)),
                  "",
                 IF(VLOOKUP($Y279,Tableau2[[Sous catégorie culture de la garantie]:[garantie 7]],1+AE$3,FALSE)="","",
                      VLOOKUP($Y279,Tableau2[[Sous catégorie culture de la garantie]:[garantie 7]],1+AE$3,FALSE)))</f>
        <v/>
      </c>
      <c r="AF279" s="41" t="str">
        <f>IF(
                 ISNA(VLOOKUP($Y279,Tableau2[[Sous catégorie culture de la garantie]:[garantie 7]],1+AF$3,FALSE)),
                  "",
                 IF(VLOOKUP($Y279,Tableau2[[Sous catégorie culture de la garantie]:[garantie 7]],1+AF$3,FALSE)="","",
                      VLOOKUP($Y279,Tableau2[[Sous catégorie culture de la garantie]:[garantie 7]],1+AF$3,FALSE)))</f>
        <v/>
      </c>
    </row>
    <row r="280" spans="1:32" ht="15" thickBot="1" x14ac:dyDescent="0.35">
      <c r="A280" s="25">
        <v>6</v>
      </c>
      <c r="B280" s="78" t="s">
        <v>53</v>
      </c>
      <c r="C280" s="52" t="str">
        <f>IF(ISNA(VLOOKUP(B280,Tableau3[],2,FALSE)),"X",VLOOKUP(B280,Tableau3[],2,FALSE))</f>
        <v>B</v>
      </c>
      <c r="D280" s="88" t="s">
        <v>68</v>
      </c>
      <c r="E280" s="26"/>
      <c r="F280" s="99" t="s">
        <v>60</v>
      </c>
      <c r="G280" s="26"/>
      <c r="H280" s="108" t="s">
        <v>30</v>
      </c>
      <c r="I280" s="26"/>
      <c r="J280" s="26"/>
      <c r="K280" s="117" t="s">
        <v>32</v>
      </c>
      <c r="L280" s="26"/>
      <c r="M280" s="125" t="s">
        <v>94</v>
      </c>
      <c r="N280" s="134"/>
      <c r="O280" s="138"/>
      <c r="P280" s="156"/>
      <c r="Q280" s="166">
        <v>7</v>
      </c>
      <c r="R280" s="171" t="s">
        <v>95</v>
      </c>
      <c r="S280" s="17"/>
      <c r="T280" s="183"/>
      <c r="U280" s="200"/>
      <c r="V280" t="str">
        <f>CONCATENATE(C280,E280,G280,I280,L280,S280)</f>
        <v>B</v>
      </c>
      <c r="W280" t="str">
        <f t="shared" si="5"/>
        <v>B</v>
      </c>
      <c r="X280" s="39" t="str">
        <f>IF(          ISNA(VLOOKUP(MID(W280,2,1),'Garanties par besoin'!$D$2:$F$18,2,FALSE)),
                           IF(ISNA(VLOOKUP(MID(W280,1,1),'Garanties par besoin'!$D$2:$F$18,2,FALSE)),
                            "",
                           VLOOKUP(MID(W280,1,1),'Garanties par besoin'!$D$2:$F$18,2,FALSE)),
                  VLOOKUP(MID(W280,2,1),'Garanties par besoin'!$D$2:$F$18,2,FALSE))</f>
        <v>Immobilier</v>
      </c>
      <c r="Y280" s="42" t="str">
        <f>IF(          ISNA(VLOOKUP(MID(W280,2,1),'Garanties par besoin'!$D$2:$F$18,3,FALSE)),
                           IF(ISNA(VLOOKUP(MID(W280,1,1),'Garanties par besoin'!$D$2:$F$18,3,FALSE)),
                            "",
                           VLOOKUP(MID(W280,1,1),'Garanties par besoin'!$D$2:$F$18,3,FALSE)),
                  VLOOKUP(MID(W280,2,1),'Garanties par besoin'!$D$2:$F$18,3,FALSE))</f>
        <v>Immobilier</v>
      </c>
      <c r="Z280" s="44" t="str">
        <f>IF(
                 ISNA(VLOOKUP($Y280,Tableau2[[Sous catégorie culture de la garantie]:[garantie 7]],1+Z$3,FALSE)),
                  "",
                 IF(VLOOKUP($Y280,Tableau2[[Sous catégorie culture de la garantie]:[garantie 7]],1+Z$3,FALSE)="","",
                      VLOOKUP($Y280,Tableau2[[Sous catégorie culture de la garantie]:[garantie 7]],1+Z$3,FALSE)))</f>
        <v>Caution Possible</v>
      </c>
      <c r="AA280" s="41" t="str">
        <f>IF(
                 ISNA(VLOOKUP($Y280,Tableau2[[Sous catégorie culture de la garantie]:[garantie 7]],1+AA$3,FALSE)),
                  "",
                 IF(VLOOKUP($Y280,Tableau2[[Sous catégorie culture de la garantie]:[garantie 7]],1+AA$3,FALSE)="","",
                      VLOOKUP($Y280,Tableau2[[Sous catégorie culture de la garantie]:[garantie 7]],1+AA$3,FALSE)))</f>
        <v>Hypotèque (si travaux)</v>
      </c>
      <c r="AB280" s="44" t="str">
        <f>IF(
                 ISNA(VLOOKUP($Y280,Tableau2[[Sous catégorie culture de la garantie]:[garantie 7]],1+AB$3,FALSE)),
                  "",
                 IF(VLOOKUP($Y280,Tableau2[[Sous catégorie culture de la garantie]:[garantie 7]],1+AB$3,FALSE)="","",
                      VLOOKUP($Y280,Tableau2[[Sous catégorie culture de la garantie]:[garantie 7]],1+AB$3,FALSE)))</f>
        <v>PPD (Privilège Préteur de Deniers)</v>
      </c>
      <c r="AC280" s="41" t="str">
        <f>IF(
                 ISNA(VLOOKUP($Y280,Tableau2[[Sous catégorie culture de la garantie]:[garantie 7]],1+AC$3,FALSE)),
                  "",
                 IF(VLOOKUP($Y280,Tableau2[[Sous catégorie culture de la garantie]:[garantie 7]],1+AC$3,FALSE)="","",
                      VLOOKUP($Y280,Tableau2[[Sous catégorie culture de la garantie]:[garantie 7]],1+AC$3,FALSE)))</f>
        <v>BPI</v>
      </c>
      <c r="AD280" s="44" t="str">
        <f>IF(
                 ISNA(VLOOKUP($Y280,Tableau2[[Sous catégorie culture de la garantie]:[garantie 7]],1+AD$3,FALSE)),
                  "",
                 IF(VLOOKUP($Y280,Tableau2[[Sous catégorie culture de la garantie]:[garantie 7]],1+AD$3,FALSE)="","",
                      VLOOKUP($Y280,Tableau2[[Sous catégorie culture de la garantie]:[garantie 7]],1+AD$3,FALSE)))</f>
        <v>SIAGI</v>
      </c>
      <c r="AE280" s="41" t="str">
        <f>IF(
                 ISNA(VLOOKUP($Y280,Tableau2[[Sous catégorie culture de la garantie]:[garantie 7]],1+AE$3,FALSE)),
                  "",
                 IF(VLOOKUP($Y280,Tableau2[[Sous catégorie culture de la garantie]:[garantie 7]],1+AE$3,FALSE)="","",
                      VLOOKUP($Y280,Tableau2[[Sous catégorie culture de la garantie]:[garantie 7]],1+AE$3,FALSE)))</f>
        <v/>
      </c>
      <c r="AF280" s="41" t="str">
        <f>IF(
                 ISNA(VLOOKUP($Y280,Tableau2[[Sous catégorie culture de la garantie]:[garantie 7]],1+AF$3,FALSE)),
                  "",
                 IF(VLOOKUP($Y280,Tableau2[[Sous catégorie culture de la garantie]:[garantie 7]],1+AF$3,FALSE)="","",
                      VLOOKUP($Y280,Tableau2[[Sous catégorie culture de la garantie]:[garantie 7]],1+AF$3,FALSE)))</f>
        <v/>
      </c>
    </row>
    <row r="281" spans="1:32" ht="15" thickBot="1" x14ac:dyDescent="0.35">
      <c r="A281" s="25">
        <v>6</v>
      </c>
      <c r="B281" s="78" t="s">
        <v>53</v>
      </c>
      <c r="C281" s="52" t="str">
        <f>IF(ISNA(VLOOKUP(B281,Tableau3[],2,FALSE)),"X",VLOOKUP(B281,Tableau3[],2,FALSE))</f>
        <v>B</v>
      </c>
      <c r="D281" s="88" t="s">
        <v>68</v>
      </c>
      <c r="E281" s="26"/>
      <c r="F281" s="99" t="s">
        <v>60</v>
      </c>
      <c r="G281" s="26"/>
      <c r="H281" s="108" t="s">
        <v>30</v>
      </c>
      <c r="I281" s="26"/>
      <c r="J281" s="26"/>
      <c r="K281" s="117" t="s">
        <v>32</v>
      </c>
      <c r="L281" s="26"/>
      <c r="M281" s="125" t="s">
        <v>94</v>
      </c>
      <c r="N281" s="134"/>
      <c r="O281" s="138"/>
      <c r="P281" s="156"/>
      <c r="Q281" s="166">
        <v>7</v>
      </c>
      <c r="R281" s="171" t="s">
        <v>96</v>
      </c>
      <c r="S281" s="17"/>
      <c r="T281" s="183"/>
      <c r="U281" s="200"/>
      <c r="V281" t="str">
        <f>CONCATENATE(C281,E281,G281,I281,L281,S281)</f>
        <v>B</v>
      </c>
      <c r="W281" t="str">
        <f t="shared" si="5"/>
        <v>B</v>
      </c>
      <c r="X281" s="39" t="str">
        <f>IF(          ISNA(VLOOKUP(MID(W281,2,1),'Garanties par besoin'!$D$2:$F$18,2,FALSE)),
                           IF(ISNA(VLOOKUP(MID(W281,1,1),'Garanties par besoin'!$D$2:$F$18,2,FALSE)),
                            "",
                           VLOOKUP(MID(W281,1,1),'Garanties par besoin'!$D$2:$F$18,2,FALSE)),
                  VLOOKUP(MID(W281,2,1),'Garanties par besoin'!$D$2:$F$18,2,FALSE))</f>
        <v>Immobilier</v>
      </c>
      <c r="Y281" s="42" t="str">
        <f>IF(          ISNA(VLOOKUP(MID(W281,2,1),'Garanties par besoin'!$D$2:$F$18,3,FALSE)),
                           IF(ISNA(VLOOKUP(MID(W281,1,1),'Garanties par besoin'!$D$2:$F$18,3,FALSE)),
                            "",
                           VLOOKUP(MID(W281,1,1),'Garanties par besoin'!$D$2:$F$18,3,FALSE)),
                  VLOOKUP(MID(W281,2,1),'Garanties par besoin'!$D$2:$F$18,3,FALSE))</f>
        <v>Immobilier</v>
      </c>
      <c r="Z281" s="44" t="str">
        <f>IF(
                 ISNA(VLOOKUP($Y281,Tableau2[[Sous catégorie culture de la garantie]:[garantie 7]],1+Z$3,FALSE)),
                  "",
                 IF(VLOOKUP($Y281,Tableau2[[Sous catégorie culture de la garantie]:[garantie 7]],1+Z$3,FALSE)="","",
                      VLOOKUP($Y281,Tableau2[[Sous catégorie culture de la garantie]:[garantie 7]],1+Z$3,FALSE)))</f>
        <v>Caution Possible</v>
      </c>
      <c r="AA281" s="41" t="str">
        <f>IF(
                 ISNA(VLOOKUP($Y281,Tableau2[[Sous catégorie culture de la garantie]:[garantie 7]],1+AA$3,FALSE)),
                  "",
                 IF(VLOOKUP($Y281,Tableau2[[Sous catégorie culture de la garantie]:[garantie 7]],1+AA$3,FALSE)="","",
                      VLOOKUP($Y281,Tableau2[[Sous catégorie culture de la garantie]:[garantie 7]],1+AA$3,FALSE)))</f>
        <v>Hypotèque (si travaux)</v>
      </c>
      <c r="AB281" s="44" t="str">
        <f>IF(
                 ISNA(VLOOKUP($Y281,Tableau2[[Sous catégorie culture de la garantie]:[garantie 7]],1+AB$3,FALSE)),
                  "",
                 IF(VLOOKUP($Y281,Tableau2[[Sous catégorie culture de la garantie]:[garantie 7]],1+AB$3,FALSE)="","",
                      VLOOKUP($Y281,Tableau2[[Sous catégorie culture de la garantie]:[garantie 7]],1+AB$3,FALSE)))</f>
        <v>PPD (Privilège Préteur de Deniers)</v>
      </c>
      <c r="AC281" s="41" t="str">
        <f>IF(
                 ISNA(VLOOKUP($Y281,Tableau2[[Sous catégorie culture de la garantie]:[garantie 7]],1+AC$3,FALSE)),
                  "",
                 IF(VLOOKUP($Y281,Tableau2[[Sous catégorie culture de la garantie]:[garantie 7]],1+AC$3,FALSE)="","",
                      VLOOKUP($Y281,Tableau2[[Sous catégorie culture de la garantie]:[garantie 7]],1+AC$3,FALSE)))</f>
        <v>BPI</v>
      </c>
      <c r="AD281" s="44" t="str">
        <f>IF(
                 ISNA(VLOOKUP($Y281,Tableau2[[Sous catégorie culture de la garantie]:[garantie 7]],1+AD$3,FALSE)),
                  "",
                 IF(VLOOKUP($Y281,Tableau2[[Sous catégorie culture de la garantie]:[garantie 7]],1+AD$3,FALSE)="","",
                      VLOOKUP($Y281,Tableau2[[Sous catégorie culture de la garantie]:[garantie 7]],1+AD$3,FALSE)))</f>
        <v>SIAGI</v>
      </c>
      <c r="AE281" s="41" t="str">
        <f>IF(
                 ISNA(VLOOKUP($Y281,Tableau2[[Sous catégorie culture de la garantie]:[garantie 7]],1+AE$3,FALSE)),
                  "",
                 IF(VLOOKUP($Y281,Tableau2[[Sous catégorie culture de la garantie]:[garantie 7]],1+AE$3,FALSE)="","",
                      VLOOKUP($Y281,Tableau2[[Sous catégorie culture de la garantie]:[garantie 7]],1+AE$3,FALSE)))</f>
        <v/>
      </c>
      <c r="AF281" s="41" t="str">
        <f>IF(
                 ISNA(VLOOKUP($Y281,Tableau2[[Sous catégorie culture de la garantie]:[garantie 7]],1+AF$3,FALSE)),
                  "",
                 IF(VLOOKUP($Y281,Tableau2[[Sous catégorie culture de la garantie]:[garantie 7]],1+AF$3,FALSE)="","",
                      VLOOKUP($Y281,Tableau2[[Sous catégorie culture de la garantie]:[garantie 7]],1+AF$3,FALSE)))</f>
        <v/>
      </c>
    </row>
    <row r="282" spans="1:32" ht="15" thickBot="1" x14ac:dyDescent="0.35">
      <c r="A282" s="25">
        <v>6</v>
      </c>
      <c r="B282" s="78" t="s">
        <v>53</v>
      </c>
      <c r="C282" s="52" t="str">
        <f>IF(ISNA(VLOOKUP(B282,Tableau3[],2,FALSE)),"X",VLOOKUP(B282,Tableau3[],2,FALSE))</f>
        <v>B</v>
      </c>
      <c r="D282" s="88" t="s">
        <v>68</v>
      </c>
      <c r="E282" s="26"/>
      <c r="F282" s="99" t="s">
        <v>60</v>
      </c>
      <c r="G282" s="26"/>
      <c r="H282" s="108" t="s">
        <v>30</v>
      </c>
      <c r="I282" s="26"/>
      <c r="J282" s="26"/>
      <c r="K282" s="117" t="s">
        <v>32</v>
      </c>
      <c r="L282" s="26"/>
      <c r="M282" s="125" t="s">
        <v>94</v>
      </c>
      <c r="N282" s="134"/>
      <c r="O282" s="138"/>
      <c r="P282" s="156"/>
      <c r="Q282" s="166">
        <v>7</v>
      </c>
      <c r="R282" s="174" t="s">
        <v>88</v>
      </c>
      <c r="S282" s="23"/>
      <c r="T282" s="183"/>
      <c r="U282" s="200"/>
      <c r="V282" t="str">
        <f>CONCATENATE(C282,E282,G282,I282,L282,S282)</f>
        <v>B</v>
      </c>
      <c r="W282" t="str">
        <f t="shared" si="5"/>
        <v>B</v>
      </c>
      <c r="X282" s="39" t="str">
        <f>IF(          ISNA(VLOOKUP(MID(W282,2,1),'Garanties par besoin'!$D$2:$F$18,2,FALSE)),
                           IF(ISNA(VLOOKUP(MID(W282,1,1),'Garanties par besoin'!$D$2:$F$18,2,FALSE)),
                            "",
                           VLOOKUP(MID(W282,1,1),'Garanties par besoin'!$D$2:$F$18,2,FALSE)),
                  VLOOKUP(MID(W282,2,1),'Garanties par besoin'!$D$2:$F$18,2,FALSE))</f>
        <v>Immobilier</v>
      </c>
      <c r="Y282" s="42" t="str">
        <f>IF(          ISNA(VLOOKUP(MID(W282,2,1),'Garanties par besoin'!$D$2:$F$18,3,FALSE)),
                           IF(ISNA(VLOOKUP(MID(W282,1,1),'Garanties par besoin'!$D$2:$F$18,3,FALSE)),
                            "",
                           VLOOKUP(MID(W282,1,1),'Garanties par besoin'!$D$2:$F$18,3,FALSE)),
                  VLOOKUP(MID(W282,2,1),'Garanties par besoin'!$D$2:$F$18,3,FALSE))</f>
        <v>Immobilier</v>
      </c>
      <c r="Z282" s="44" t="str">
        <f>IF(
                 ISNA(VLOOKUP($Y282,Tableau2[[Sous catégorie culture de la garantie]:[garantie 7]],1+Z$3,FALSE)),
                  "",
                 IF(VLOOKUP($Y282,Tableau2[[Sous catégorie culture de la garantie]:[garantie 7]],1+Z$3,FALSE)="","",
                      VLOOKUP($Y282,Tableau2[[Sous catégorie culture de la garantie]:[garantie 7]],1+Z$3,FALSE)))</f>
        <v>Caution Possible</v>
      </c>
      <c r="AA282" s="41" t="str">
        <f>IF(
                 ISNA(VLOOKUP($Y282,Tableau2[[Sous catégorie culture de la garantie]:[garantie 7]],1+AA$3,FALSE)),
                  "",
                 IF(VLOOKUP($Y282,Tableau2[[Sous catégorie culture de la garantie]:[garantie 7]],1+AA$3,FALSE)="","",
                      VLOOKUP($Y282,Tableau2[[Sous catégorie culture de la garantie]:[garantie 7]],1+AA$3,FALSE)))</f>
        <v>Hypotèque (si travaux)</v>
      </c>
      <c r="AB282" s="44" t="str">
        <f>IF(
                 ISNA(VLOOKUP($Y282,Tableau2[[Sous catégorie culture de la garantie]:[garantie 7]],1+AB$3,FALSE)),
                  "",
                 IF(VLOOKUP($Y282,Tableau2[[Sous catégorie culture de la garantie]:[garantie 7]],1+AB$3,FALSE)="","",
                      VLOOKUP($Y282,Tableau2[[Sous catégorie culture de la garantie]:[garantie 7]],1+AB$3,FALSE)))</f>
        <v>PPD (Privilège Préteur de Deniers)</v>
      </c>
      <c r="AC282" s="41" t="str">
        <f>IF(
                 ISNA(VLOOKUP($Y282,Tableau2[[Sous catégorie culture de la garantie]:[garantie 7]],1+AC$3,FALSE)),
                  "",
                 IF(VLOOKUP($Y282,Tableau2[[Sous catégorie culture de la garantie]:[garantie 7]],1+AC$3,FALSE)="","",
                      VLOOKUP($Y282,Tableau2[[Sous catégorie culture de la garantie]:[garantie 7]],1+AC$3,FALSE)))</f>
        <v>BPI</v>
      </c>
      <c r="AD282" s="44" t="str">
        <f>IF(
                 ISNA(VLOOKUP($Y282,Tableau2[[Sous catégorie culture de la garantie]:[garantie 7]],1+AD$3,FALSE)),
                  "",
                 IF(VLOOKUP($Y282,Tableau2[[Sous catégorie culture de la garantie]:[garantie 7]],1+AD$3,FALSE)="","",
                      VLOOKUP($Y282,Tableau2[[Sous catégorie culture de la garantie]:[garantie 7]],1+AD$3,FALSE)))</f>
        <v>SIAGI</v>
      </c>
      <c r="AE282" s="41" t="str">
        <f>IF(
                 ISNA(VLOOKUP($Y282,Tableau2[[Sous catégorie culture de la garantie]:[garantie 7]],1+AE$3,FALSE)),
                  "",
                 IF(VLOOKUP($Y282,Tableau2[[Sous catégorie culture de la garantie]:[garantie 7]],1+AE$3,FALSE)="","",
                      VLOOKUP($Y282,Tableau2[[Sous catégorie culture de la garantie]:[garantie 7]],1+AE$3,FALSE)))</f>
        <v/>
      </c>
      <c r="AF282" s="41" t="str">
        <f>IF(
                 ISNA(VLOOKUP($Y282,Tableau2[[Sous catégorie culture de la garantie]:[garantie 7]],1+AF$3,FALSE)),
                  "",
                 IF(VLOOKUP($Y282,Tableau2[[Sous catégorie culture de la garantie]:[garantie 7]],1+AF$3,FALSE)="","",
                      VLOOKUP($Y282,Tableau2[[Sous catégorie culture de la garantie]:[garantie 7]],1+AF$3,FALSE)))</f>
        <v/>
      </c>
    </row>
    <row r="283" spans="1:32" ht="15" thickBot="1" x14ac:dyDescent="0.35">
      <c r="A283" s="25">
        <v>6</v>
      </c>
      <c r="B283" s="78" t="s">
        <v>53</v>
      </c>
      <c r="C283" s="52" t="str">
        <f>IF(ISNA(VLOOKUP(B283,Tableau3[],2,FALSE)),"X",VLOOKUP(B283,Tableau3[],2,FALSE))</f>
        <v>B</v>
      </c>
      <c r="D283" s="88" t="s">
        <v>68</v>
      </c>
      <c r="E283" s="26"/>
      <c r="F283" s="99" t="s">
        <v>60</v>
      </c>
      <c r="G283" s="26"/>
      <c r="H283" s="108" t="s">
        <v>30</v>
      </c>
      <c r="I283" s="26"/>
      <c r="J283" s="26"/>
      <c r="K283" s="117" t="s">
        <v>32</v>
      </c>
      <c r="L283" s="26"/>
      <c r="M283" s="125" t="s">
        <v>94</v>
      </c>
      <c r="N283" s="134"/>
      <c r="O283" s="138"/>
      <c r="P283" s="156"/>
      <c r="Q283" s="166">
        <v>7</v>
      </c>
      <c r="R283" s="174" t="s">
        <v>89</v>
      </c>
      <c r="S283" s="23"/>
      <c r="T283" s="183"/>
      <c r="U283" s="200"/>
      <c r="V283" t="str">
        <f>CONCATENATE(C283,E283,G283,I283,L283,S283)</f>
        <v>B</v>
      </c>
      <c r="W283" t="str">
        <f t="shared" si="5"/>
        <v>B</v>
      </c>
      <c r="X283" s="39" t="str">
        <f>IF(          ISNA(VLOOKUP(MID(W283,2,1),'Garanties par besoin'!$D$2:$F$18,2,FALSE)),
                           IF(ISNA(VLOOKUP(MID(W283,1,1),'Garanties par besoin'!$D$2:$F$18,2,FALSE)),
                            "",
                           VLOOKUP(MID(W283,1,1),'Garanties par besoin'!$D$2:$F$18,2,FALSE)),
                  VLOOKUP(MID(W283,2,1),'Garanties par besoin'!$D$2:$F$18,2,FALSE))</f>
        <v>Immobilier</v>
      </c>
      <c r="Y283" s="42" t="str">
        <f>IF(          ISNA(VLOOKUP(MID(W283,2,1),'Garanties par besoin'!$D$2:$F$18,3,FALSE)),
                           IF(ISNA(VLOOKUP(MID(W283,1,1),'Garanties par besoin'!$D$2:$F$18,3,FALSE)),
                            "",
                           VLOOKUP(MID(W283,1,1),'Garanties par besoin'!$D$2:$F$18,3,FALSE)),
                  VLOOKUP(MID(W283,2,1),'Garanties par besoin'!$D$2:$F$18,3,FALSE))</f>
        <v>Immobilier</v>
      </c>
      <c r="Z283" s="44" t="str">
        <f>IF(
                 ISNA(VLOOKUP($Y283,Tableau2[[Sous catégorie culture de la garantie]:[garantie 7]],1+Z$3,FALSE)),
                  "",
                 IF(VLOOKUP($Y283,Tableau2[[Sous catégorie culture de la garantie]:[garantie 7]],1+Z$3,FALSE)="","",
                      VLOOKUP($Y283,Tableau2[[Sous catégorie culture de la garantie]:[garantie 7]],1+Z$3,FALSE)))</f>
        <v>Caution Possible</v>
      </c>
      <c r="AA283" s="41" t="str">
        <f>IF(
                 ISNA(VLOOKUP($Y283,Tableau2[[Sous catégorie culture de la garantie]:[garantie 7]],1+AA$3,FALSE)),
                  "",
                 IF(VLOOKUP($Y283,Tableau2[[Sous catégorie culture de la garantie]:[garantie 7]],1+AA$3,FALSE)="","",
                      VLOOKUP($Y283,Tableau2[[Sous catégorie culture de la garantie]:[garantie 7]],1+AA$3,FALSE)))</f>
        <v>Hypotèque (si travaux)</v>
      </c>
      <c r="AB283" s="44" t="str">
        <f>IF(
                 ISNA(VLOOKUP($Y283,Tableau2[[Sous catégorie culture de la garantie]:[garantie 7]],1+AB$3,FALSE)),
                  "",
                 IF(VLOOKUP($Y283,Tableau2[[Sous catégorie culture de la garantie]:[garantie 7]],1+AB$3,FALSE)="","",
                      VLOOKUP($Y283,Tableau2[[Sous catégorie culture de la garantie]:[garantie 7]],1+AB$3,FALSE)))</f>
        <v>PPD (Privilège Préteur de Deniers)</v>
      </c>
      <c r="AC283" s="41" t="str">
        <f>IF(
                 ISNA(VLOOKUP($Y283,Tableau2[[Sous catégorie culture de la garantie]:[garantie 7]],1+AC$3,FALSE)),
                  "",
                 IF(VLOOKUP($Y283,Tableau2[[Sous catégorie culture de la garantie]:[garantie 7]],1+AC$3,FALSE)="","",
                      VLOOKUP($Y283,Tableau2[[Sous catégorie culture de la garantie]:[garantie 7]],1+AC$3,FALSE)))</f>
        <v>BPI</v>
      </c>
      <c r="AD283" s="44" t="str">
        <f>IF(
                 ISNA(VLOOKUP($Y283,Tableau2[[Sous catégorie culture de la garantie]:[garantie 7]],1+AD$3,FALSE)),
                  "",
                 IF(VLOOKUP($Y283,Tableau2[[Sous catégorie culture de la garantie]:[garantie 7]],1+AD$3,FALSE)="","",
                      VLOOKUP($Y283,Tableau2[[Sous catégorie culture de la garantie]:[garantie 7]],1+AD$3,FALSE)))</f>
        <v>SIAGI</v>
      </c>
      <c r="AE283" s="41" t="str">
        <f>IF(
                 ISNA(VLOOKUP($Y283,Tableau2[[Sous catégorie culture de la garantie]:[garantie 7]],1+AE$3,FALSE)),
                  "",
                 IF(VLOOKUP($Y283,Tableau2[[Sous catégorie culture de la garantie]:[garantie 7]],1+AE$3,FALSE)="","",
                      VLOOKUP($Y283,Tableau2[[Sous catégorie culture de la garantie]:[garantie 7]],1+AE$3,FALSE)))</f>
        <v/>
      </c>
      <c r="AF283" s="41" t="str">
        <f>IF(
                 ISNA(VLOOKUP($Y283,Tableau2[[Sous catégorie culture de la garantie]:[garantie 7]],1+AF$3,FALSE)),
                  "",
                 IF(VLOOKUP($Y283,Tableau2[[Sous catégorie culture de la garantie]:[garantie 7]],1+AF$3,FALSE)="","",
                      VLOOKUP($Y283,Tableau2[[Sous catégorie culture de la garantie]:[garantie 7]],1+AF$3,FALSE)))</f>
        <v/>
      </c>
    </row>
    <row r="284" spans="1:32" ht="15" thickBot="1" x14ac:dyDescent="0.35">
      <c r="A284" s="25">
        <v>6</v>
      </c>
      <c r="B284" s="78" t="s">
        <v>53</v>
      </c>
      <c r="C284" s="52" t="str">
        <f>IF(ISNA(VLOOKUP(B284,Tableau3[],2,FALSE)),"X",VLOOKUP(B284,Tableau3[],2,FALSE))</f>
        <v>B</v>
      </c>
      <c r="D284" s="88" t="s">
        <v>68</v>
      </c>
      <c r="E284" s="26"/>
      <c r="F284" s="99" t="s">
        <v>60</v>
      </c>
      <c r="G284" s="26"/>
      <c r="H284" s="108" t="s">
        <v>30</v>
      </c>
      <c r="I284" s="26"/>
      <c r="J284" s="26"/>
      <c r="K284" s="117" t="s">
        <v>32</v>
      </c>
      <c r="L284" s="26"/>
      <c r="M284" s="125" t="s">
        <v>94</v>
      </c>
      <c r="N284" s="134"/>
      <c r="O284" s="138"/>
      <c r="P284" s="156"/>
      <c r="Q284" s="166">
        <v>7</v>
      </c>
      <c r="R284" s="171" t="s">
        <v>97</v>
      </c>
      <c r="S284" s="17"/>
      <c r="T284" s="183"/>
      <c r="U284" s="200"/>
      <c r="V284" t="str">
        <f>CONCATENATE(C284,E284,G284,I284,L284,S284)</f>
        <v>B</v>
      </c>
      <c r="W284" t="str">
        <f t="shared" si="5"/>
        <v>B</v>
      </c>
      <c r="X284" s="39" t="str">
        <f>IF(          ISNA(VLOOKUP(MID(W284,2,1),'Garanties par besoin'!$D$2:$F$18,2,FALSE)),
                           IF(ISNA(VLOOKUP(MID(W284,1,1),'Garanties par besoin'!$D$2:$F$18,2,FALSE)),
                            "",
                           VLOOKUP(MID(W284,1,1),'Garanties par besoin'!$D$2:$F$18,2,FALSE)),
                  VLOOKUP(MID(W284,2,1),'Garanties par besoin'!$D$2:$F$18,2,FALSE))</f>
        <v>Immobilier</v>
      </c>
      <c r="Y284" s="42" t="str">
        <f>IF(          ISNA(VLOOKUP(MID(W284,2,1),'Garanties par besoin'!$D$2:$F$18,3,FALSE)),
                           IF(ISNA(VLOOKUP(MID(W284,1,1),'Garanties par besoin'!$D$2:$F$18,3,FALSE)),
                            "",
                           VLOOKUP(MID(W284,1,1),'Garanties par besoin'!$D$2:$F$18,3,FALSE)),
                  VLOOKUP(MID(W284,2,1),'Garanties par besoin'!$D$2:$F$18,3,FALSE))</f>
        <v>Immobilier</v>
      </c>
      <c r="Z284" s="44" t="str">
        <f>IF(
                 ISNA(VLOOKUP($Y284,Tableau2[[Sous catégorie culture de la garantie]:[garantie 7]],1+Z$3,FALSE)),
                  "",
                 IF(VLOOKUP($Y284,Tableau2[[Sous catégorie culture de la garantie]:[garantie 7]],1+Z$3,FALSE)="","",
                      VLOOKUP($Y284,Tableau2[[Sous catégorie culture de la garantie]:[garantie 7]],1+Z$3,FALSE)))</f>
        <v>Caution Possible</v>
      </c>
      <c r="AA284" s="41" t="str">
        <f>IF(
                 ISNA(VLOOKUP($Y284,Tableau2[[Sous catégorie culture de la garantie]:[garantie 7]],1+AA$3,FALSE)),
                  "",
                 IF(VLOOKUP($Y284,Tableau2[[Sous catégorie culture de la garantie]:[garantie 7]],1+AA$3,FALSE)="","",
                      VLOOKUP($Y284,Tableau2[[Sous catégorie culture de la garantie]:[garantie 7]],1+AA$3,FALSE)))</f>
        <v>Hypotèque (si travaux)</v>
      </c>
      <c r="AB284" s="44" t="str">
        <f>IF(
                 ISNA(VLOOKUP($Y284,Tableau2[[Sous catégorie culture de la garantie]:[garantie 7]],1+AB$3,FALSE)),
                  "",
                 IF(VLOOKUP($Y284,Tableau2[[Sous catégorie culture de la garantie]:[garantie 7]],1+AB$3,FALSE)="","",
                      VLOOKUP($Y284,Tableau2[[Sous catégorie culture de la garantie]:[garantie 7]],1+AB$3,FALSE)))</f>
        <v>PPD (Privilège Préteur de Deniers)</v>
      </c>
      <c r="AC284" s="41" t="str">
        <f>IF(
                 ISNA(VLOOKUP($Y284,Tableau2[[Sous catégorie culture de la garantie]:[garantie 7]],1+AC$3,FALSE)),
                  "",
                 IF(VLOOKUP($Y284,Tableau2[[Sous catégorie culture de la garantie]:[garantie 7]],1+AC$3,FALSE)="","",
                      VLOOKUP($Y284,Tableau2[[Sous catégorie culture de la garantie]:[garantie 7]],1+AC$3,FALSE)))</f>
        <v>BPI</v>
      </c>
      <c r="AD284" s="44" t="str">
        <f>IF(
                 ISNA(VLOOKUP($Y284,Tableau2[[Sous catégorie culture de la garantie]:[garantie 7]],1+AD$3,FALSE)),
                  "",
                 IF(VLOOKUP($Y284,Tableau2[[Sous catégorie culture de la garantie]:[garantie 7]],1+AD$3,FALSE)="","",
                      VLOOKUP($Y284,Tableau2[[Sous catégorie culture de la garantie]:[garantie 7]],1+AD$3,FALSE)))</f>
        <v>SIAGI</v>
      </c>
      <c r="AE284" s="41" t="str">
        <f>IF(
                 ISNA(VLOOKUP($Y284,Tableau2[[Sous catégorie culture de la garantie]:[garantie 7]],1+AE$3,FALSE)),
                  "",
                 IF(VLOOKUP($Y284,Tableau2[[Sous catégorie culture de la garantie]:[garantie 7]],1+AE$3,FALSE)="","",
                      VLOOKUP($Y284,Tableau2[[Sous catégorie culture de la garantie]:[garantie 7]],1+AE$3,FALSE)))</f>
        <v/>
      </c>
      <c r="AF284" s="41" t="str">
        <f>IF(
                 ISNA(VLOOKUP($Y284,Tableau2[[Sous catégorie culture de la garantie]:[garantie 7]],1+AF$3,FALSE)),
                  "",
                 IF(VLOOKUP($Y284,Tableau2[[Sous catégorie culture de la garantie]:[garantie 7]],1+AF$3,FALSE)="","",
                      VLOOKUP($Y284,Tableau2[[Sous catégorie culture de la garantie]:[garantie 7]],1+AF$3,FALSE)))</f>
        <v/>
      </c>
    </row>
    <row r="285" spans="1:32" ht="15" thickBot="1" x14ac:dyDescent="0.35">
      <c r="A285" s="25">
        <v>6</v>
      </c>
      <c r="B285" s="78" t="s">
        <v>53</v>
      </c>
      <c r="C285" s="52" t="str">
        <f>IF(ISNA(VLOOKUP(B285,Tableau3[],2,FALSE)),"X",VLOOKUP(B285,Tableau3[],2,FALSE))</f>
        <v>B</v>
      </c>
      <c r="D285" s="88" t="s">
        <v>68</v>
      </c>
      <c r="E285" s="26"/>
      <c r="F285" s="99" t="s">
        <v>60</v>
      </c>
      <c r="G285" s="26"/>
      <c r="H285" s="108" t="s">
        <v>30</v>
      </c>
      <c r="I285" s="26"/>
      <c r="J285" s="26"/>
      <c r="K285" s="117" t="s">
        <v>32</v>
      </c>
      <c r="L285" s="26"/>
      <c r="M285" s="125" t="s">
        <v>94</v>
      </c>
      <c r="N285" s="134"/>
      <c r="O285" s="138"/>
      <c r="P285" s="156"/>
      <c r="Q285" s="166">
        <v>7</v>
      </c>
      <c r="R285" s="171" t="s">
        <v>98</v>
      </c>
      <c r="S285" s="17"/>
      <c r="T285" s="183"/>
      <c r="U285" s="200"/>
      <c r="V285" t="str">
        <f>CONCATENATE(C285,E285,G285,I285,L285,S285)</f>
        <v>B</v>
      </c>
      <c r="W285" t="str">
        <f t="shared" si="5"/>
        <v>B</v>
      </c>
      <c r="X285" s="39" t="str">
        <f>IF(          ISNA(VLOOKUP(MID(W285,2,1),'Garanties par besoin'!$D$2:$F$18,2,FALSE)),
                           IF(ISNA(VLOOKUP(MID(W285,1,1),'Garanties par besoin'!$D$2:$F$18,2,FALSE)),
                            "",
                           VLOOKUP(MID(W285,1,1),'Garanties par besoin'!$D$2:$F$18,2,FALSE)),
                  VLOOKUP(MID(W285,2,1),'Garanties par besoin'!$D$2:$F$18,2,FALSE))</f>
        <v>Immobilier</v>
      </c>
      <c r="Y285" s="42" t="str">
        <f>IF(          ISNA(VLOOKUP(MID(W285,2,1),'Garanties par besoin'!$D$2:$F$18,3,FALSE)),
                           IF(ISNA(VLOOKUP(MID(W285,1,1),'Garanties par besoin'!$D$2:$F$18,3,FALSE)),
                            "",
                           VLOOKUP(MID(W285,1,1),'Garanties par besoin'!$D$2:$F$18,3,FALSE)),
                  VLOOKUP(MID(W285,2,1),'Garanties par besoin'!$D$2:$F$18,3,FALSE))</f>
        <v>Immobilier</v>
      </c>
      <c r="Z285" s="44" t="str">
        <f>IF(
                 ISNA(VLOOKUP($Y285,Tableau2[[Sous catégorie culture de la garantie]:[garantie 7]],1+Z$3,FALSE)),
                  "",
                 IF(VLOOKUP($Y285,Tableau2[[Sous catégorie culture de la garantie]:[garantie 7]],1+Z$3,FALSE)="","",
                      VLOOKUP($Y285,Tableau2[[Sous catégorie culture de la garantie]:[garantie 7]],1+Z$3,FALSE)))</f>
        <v>Caution Possible</v>
      </c>
      <c r="AA285" s="41" t="str">
        <f>IF(
                 ISNA(VLOOKUP($Y285,Tableau2[[Sous catégorie culture de la garantie]:[garantie 7]],1+AA$3,FALSE)),
                  "",
                 IF(VLOOKUP($Y285,Tableau2[[Sous catégorie culture de la garantie]:[garantie 7]],1+AA$3,FALSE)="","",
                      VLOOKUP($Y285,Tableau2[[Sous catégorie culture de la garantie]:[garantie 7]],1+AA$3,FALSE)))</f>
        <v>Hypotèque (si travaux)</v>
      </c>
      <c r="AB285" s="44" t="str">
        <f>IF(
                 ISNA(VLOOKUP($Y285,Tableau2[[Sous catégorie culture de la garantie]:[garantie 7]],1+AB$3,FALSE)),
                  "",
                 IF(VLOOKUP($Y285,Tableau2[[Sous catégorie culture de la garantie]:[garantie 7]],1+AB$3,FALSE)="","",
                      VLOOKUP($Y285,Tableau2[[Sous catégorie culture de la garantie]:[garantie 7]],1+AB$3,FALSE)))</f>
        <v>PPD (Privilège Préteur de Deniers)</v>
      </c>
      <c r="AC285" s="41" t="str">
        <f>IF(
                 ISNA(VLOOKUP($Y285,Tableau2[[Sous catégorie culture de la garantie]:[garantie 7]],1+AC$3,FALSE)),
                  "",
                 IF(VLOOKUP($Y285,Tableau2[[Sous catégorie culture de la garantie]:[garantie 7]],1+AC$3,FALSE)="","",
                      VLOOKUP($Y285,Tableau2[[Sous catégorie culture de la garantie]:[garantie 7]],1+AC$3,FALSE)))</f>
        <v>BPI</v>
      </c>
      <c r="AD285" s="44" t="str">
        <f>IF(
                 ISNA(VLOOKUP($Y285,Tableau2[[Sous catégorie culture de la garantie]:[garantie 7]],1+AD$3,FALSE)),
                  "",
                 IF(VLOOKUP($Y285,Tableau2[[Sous catégorie culture de la garantie]:[garantie 7]],1+AD$3,FALSE)="","",
                      VLOOKUP($Y285,Tableau2[[Sous catégorie culture de la garantie]:[garantie 7]],1+AD$3,FALSE)))</f>
        <v>SIAGI</v>
      </c>
      <c r="AE285" s="41" t="str">
        <f>IF(
                 ISNA(VLOOKUP($Y285,Tableau2[[Sous catégorie culture de la garantie]:[garantie 7]],1+AE$3,FALSE)),
                  "",
                 IF(VLOOKUP($Y285,Tableau2[[Sous catégorie culture de la garantie]:[garantie 7]],1+AE$3,FALSE)="","",
                      VLOOKUP($Y285,Tableau2[[Sous catégorie culture de la garantie]:[garantie 7]],1+AE$3,FALSE)))</f>
        <v/>
      </c>
      <c r="AF285" s="41" t="str">
        <f>IF(
                 ISNA(VLOOKUP($Y285,Tableau2[[Sous catégorie culture de la garantie]:[garantie 7]],1+AF$3,FALSE)),
                  "",
                 IF(VLOOKUP($Y285,Tableau2[[Sous catégorie culture de la garantie]:[garantie 7]],1+AF$3,FALSE)="","",
                      VLOOKUP($Y285,Tableau2[[Sous catégorie culture de la garantie]:[garantie 7]],1+AF$3,FALSE)))</f>
        <v/>
      </c>
    </row>
    <row r="286" spans="1:32" ht="15" thickBot="1" x14ac:dyDescent="0.35">
      <c r="A286" s="25">
        <v>6</v>
      </c>
      <c r="B286" s="78" t="s">
        <v>53</v>
      </c>
      <c r="C286" s="52" t="str">
        <f>IF(ISNA(VLOOKUP(B286,Tableau3[],2,FALSE)),"X",VLOOKUP(B286,Tableau3[],2,FALSE))</f>
        <v>B</v>
      </c>
      <c r="D286" s="88" t="s">
        <v>68</v>
      </c>
      <c r="E286" s="26"/>
      <c r="F286" s="99" t="s">
        <v>60</v>
      </c>
      <c r="G286" s="26"/>
      <c r="H286" s="108" t="s">
        <v>30</v>
      </c>
      <c r="I286" s="26"/>
      <c r="J286" s="26"/>
      <c r="K286" s="117" t="s">
        <v>32</v>
      </c>
      <c r="L286" s="26"/>
      <c r="M286" s="125" t="s">
        <v>94</v>
      </c>
      <c r="N286" s="134"/>
      <c r="O286" s="138"/>
      <c r="P286" s="156"/>
      <c r="Q286" s="166">
        <v>7</v>
      </c>
      <c r="R286" s="171" t="s">
        <v>99</v>
      </c>
      <c r="S286" s="17"/>
      <c r="T286" s="183"/>
      <c r="U286" s="200"/>
      <c r="V286" t="str">
        <f>CONCATENATE(C286,E286,G286,I286,L286,S286)</f>
        <v>B</v>
      </c>
      <c r="W286" t="str">
        <f t="shared" si="5"/>
        <v>B</v>
      </c>
      <c r="X286" s="39" t="str">
        <f>IF(          ISNA(VLOOKUP(MID(W286,2,1),'Garanties par besoin'!$D$2:$F$18,2,FALSE)),
                           IF(ISNA(VLOOKUP(MID(W286,1,1),'Garanties par besoin'!$D$2:$F$18,2,FALSE)),
                            "",
                           VLOOKUP(MID(W286,1,1),'Garanties par besoin'!$D$2:$F$18,2,FALSE)),
                  VLOOKUP(MID(W286,2,1),'Garanties par besoin'!$D$2:$F$18,2,FALSE))</f>
        <v>Immobilier</v>
      </c>
      <c r="Y286" s="42" t="str">
        <f>IF(          ISNA(VLOOKUP(MID(W286,2,1),'Garanties par besoin'!$D$2:$F$18,3,FALSE)),
                           IF(ISNA(VLOOKUP(MID(W286,1,1),'Garanties par besoin'!$D$2:$F$18,3,FALSE)),
                            "",
                           VLOOKUP(MID(W286,1,1),'Garanties par besoin'!$D$2:$F$18,3,FALSE)),
                  VLOOKUP(MID(W286,2,1),'Garanties par besoin'!$D$2:$F$18,3,FALSE))</f>
        <v>Immobilier</v>
      </c>
      <c r="Z286" s="44" t="str">
        <f>IF(
                 ISNA(VLOOKUP($Y286,Tableau2[[Sous catégorie culture de la garantie]:[garantie 7]],1+Z$3,FALSE)),
                  "",
                 IF(VLOOKUP($Y286,Tableau2[[Sous catégorie culture de la garantie]:[garantie 7]],1+Z$3,FALSE)="","",
                      VLOOKUP($Y286,Tableau2[[Sous catégorie culture de la garantie]:[garantie 7]],1+Z$3,FALSE)))</f>
        <v>Caution Possible</v>
      </c>
      <c r="AA286" s="41" t="str">
        <f>IF(
                 ISNA(VLOOKUP($Y286,Tableau2[[Sous catégorie culture de la garantie]:[garantie 7]],1+AA$3,FALSE)),
                  "",
                 IF(VLOOKUP($Y286,Tableau2[[Sous catégorie culture de la garantie]:[garantie 7]],1+AA$3,FALSE)="","",
                      VLOOKUP($Y286,Tableau2[[Sous catégorie culture de la garantie]:[garantie 7]],1+AA$3,FALSE)))</f>
        <v>Hypotèque (si travaux)</v>
      </c>
      <c r="AB286" s="44" t="str">
        <f>IF(
                 ISNA(VLOOKUP($Y286,Tableau2[[Sous catégorie culture de la garantie]:[garantie 7]],1+AB$3,FALSE)),
                  "",
                 IF(VLOOKUP($Y286,Tableau2[[Sous catégorie culture de la garantie]:[garantie 7]],1+AB$3,FALSE)="","",
                      VLOOKUP($Y286,Tableau2[[Sous catégorie culture de la garantie]:[garantie 7]],1+AB$3,FALSE)))</f>
        <v>PPD (Privilège Préteur de Deniers)</v>
      </c>
      <c r="AC286" s="41" t="str">
        <f>IF(
                 ISNA(VLOOKUP($Y286,Tableau2[[Sous catégorie culture de la garantie]:[garantie 7]],1+AC$3,FALSE)),
                  "",
                 IF(VLOOKUP($Y286,Tableau2[[Sous catégorie culture de la garantie]:[garantie 7]],1+AC$3,FALSE)="","",
                      VLOOKUP($Y286,Tableau2[[Sous catégorie culture de la garantie]:[garantie 7]],1+AC$3,FALSE)))</f>
        <v>BPI</v>
      </c>
      <c r="AD286" s="44" t="str">
        <f>IF(
                 ISNA(VLOOKUP($Y286,Tableau2[[Sous catégorie culture de la garantie]:[garantie 7]],1+AD$3,FALSE)),
                  "",
                 IF(VLOOKUP($Y286,Tableau2[[Sous catégorie culture de la garantie]:[garantie 7]],1+AD$3,FALSE)="","",
                      VLOOKUP($Y286,Tableau2[[Sous catégorie culture de la garantie]:[garantie 7]],1+AD$3,FALSE)))</f>
        <v>SIAGI</v>
      </c>
      <c r="AE286" s="41" t="str">
        <f>IF(
                 ISNA(VLOOKUP($Y286,Tableau2[[Sous catégorie culture de la garantie]:[garantie 7]],1+AE$3,FALSE)),
                  "",
                 IF(VLOOKUP($Y286,Tableau2[[Sous catégorie culture de la garantie]:[garantie 7]],1+AE$3,FALSE)="","",
                      VLOOKUP($Y286,Tableau2[[Sous catégorie culture de la garantie]:[garantie 7]],1+AE$3,FALSE)))</f>
        <v/>
      </c>
      <c r="AF286" s="41" t="str">
        <f>IF(
                 ISNA(VLOOKUP($Y286,Tableau2[[Sous catégorie culture de la garantie]:[garantie 7]],1+AF$3,FALSE)),
                  "",
                 IF(VLOOKUP($Y286,Tableau2[[Sous catégorie culture de la garantie]:[garantie 7]],1+AF$3,FALSE)="","",
                      VLOOKUP($Y286,Tableau2[[Sous catégorie culture de la garantie]:[garantie 7]],1+AF$3,FALSE)))</f>
        <v/>
      </c>
    </row>
    <row r="287" spans="1:32" ht="15" thickBot="1" x14ac:dyDescent="0.35">
      <c r="A287" s="34">
        <v>6</v>
      </c>
      <c r="B287" s="76" t="s">
        <v>53</v>
      </c>
      <c r="C287" s="52" t="str">
        <f>IF(ISNA(VLOOKUP(B287,Tableau3[],2,FALSE)),"X",VLOOKUP(B287,Tableau3[],2,FALSE))</f>
        <v>B</v>
      </c>
      <c r="D287" s="85" t="s">
        <v>68</v>
      </c>
      <c r="E287" s="15"/>
      <c r="F287" s="96" t="s">
        <v>60</v>
      </c>
      <c r="G287" s="15"/>
      <c r="H287" s="104" t="s">
        <v>30</v>
      </c>
      <c r="I287" s="15"/>
      <c r="J287" s="15"/>
      <c r="K287" s="117" t="s">
        <v>32</v>
      </c>
      <c r="L287" s="15"/>
      <c r="M287" s="123" t="s">
        <v>100</v>
      </c>
      <c r="N287" s="130"/>
      <c r="O287" s="138"/>
      <c r="P287" s="151"/>
      <c r="Q287" s="162">
        <v>7</v>
      </c>
      <c r="R287" s="171" t="s">
        <v>95</v>
      </c>
      <c r="S287" s="17"/>
      <c r="T287" s="183"/>
      <c r="U287" s="200"/>
      <c r="V287" t="str">
        <f>CONCATENATE(C287,E287,G287,I287,L287,S287)</f>
        <v>B</v>
      </c>
      <c r="W287" t="str">
        <f t="shared" si="5"/>
        <v>B</v>
      </c>
      <c r="X287" s="39" t="str">
        <f>IF(          ISNA(VLOOKUP(MID(W287,2,1),'Garanties par besoin'!$D$2:$F$18,2,FALSE)),
                           IF(ISNA(VLOOKUP(MID(W287,1,1),'Garanties par besoin'!$D$2:$F$18,2,FALSE)),
                            "",
                           VLOOKUP(MID(W287,1,1),'Garanties par besoin'!$D$2:$F$18,2,FALSE)),
                  VLOOKUP(MID(W287,2,1),'Garanties par besoin'!$D$2:$F$18,2,FALSE))</f>
        <v>Immobilier</v>
      </c>
      <c r="Y287" s="42" t="str">
        <f>IF(          ISNA(VLOOKUP(MID(W287,2,1),'Garanties par besoin'!$D$2:$F$18,3,FALSE)),
                           IF(ISNA(VLOOKUP(MID(W287,1,1),'Garanties par besoin'!$D$2:$F$18,3,FALSE)),
                            "",
                           VLOOKUP(MID(W287,1,1),'Garanties par besoin'!$D$2:$F$18,3,FALSE)),
                  VLOOKUP(MID(W287,2,1),'Garanties par besoin'!$D$2:$F$18,3,FALSE))</f>
        <v>Immobilier</v>
      </c>
      <c r="Z287" s="44" t="str">
        <f>IF(
                 ISNA(VLOOKUP($Y287,Tableau2[[Sous catégorie culture de la garantie]:[garantie 7]],1+Z$3,FALSE)),
                  "",
                 IF(VLOOKUP($Y287,Tableau2[[Sous catégorie culture de la garantie]:[garantie 7]],1+Z$3,FALSE)="","",
                      VLOOKUP($Y287,Tableau2[[Sous catégorie culture de la garantie]:[garantie 7]],1+Z$3,FALSE)))</f>
        <v>Caution Possible</v>
      </c>
      <c r="AA287" s="41" t="str">
        <f>IF(
                 ISNA(VLOOKUP($Y287,Tableau2[[Sous catégorie culture de la garantie]:[garantie 7]],1+AA$3,FALSE)),
                  "",
                 IF(VLOOKUP($Y287,Tableau2[[Sous catégorie culture de la garantie]:[garantie 7]],1+AA$3,FALSE)="","",
                      VLOOKUP($Y287,Tableau2[[Sous catégorie culture de la garantie]:[garantie 7]],1+AA$3,FALSE)))</f>
        <v>Hypotèque (si travaux)</v>
      </c>
      <c r="AB287" s="44" t="str">
        <f>IF(
                 ISNA(VLOOKUP($Y287,Tableau2[[Sous catégorie culture de la garantie]:[garantie 7]],1+AB$3,FALSE)),
                  "",
                 IF(VLOOKUP($Y287,Tableau2[[Sous catégorie culture de la garantie]:[garantie 7]],1+AB$3,FALSE)="","",
                      VLOOKUP($Y287,Tableau2[[Sous catégorie culture de la garantie]:[garantie 7]],1+AB$3,FALSE)))</f>
        <v>PPD (Privilège Préteur de Deniers)</v>
      </c>
      <c r="AC287" s="41" t="str">
        <f>IF(
                 ISNA(VLOOKUP($Y287,Tableau2[[Sous catégorie culture de la garantie]:[garantie 7]],1+AC$3,FALSE)),
                  "",
                 IF(VLOOKUP($Y287,Tableau2[[Sous catégorie culture de la garantie]:[garantie 7]],1+AC$3,FALSE)="","",
                      VLOOKUP($Y287,Tableau2[[Sous catégorie culture de la garantie]:[garantie 7]],1+AC$3,FALSE)))</f>
        <v>BPI</v>
      </c>
      <c r="AD287" s="44" t="str">
        <f>IF(
                 ISNA(VLOOKUP($Y287,Tableau2[[Sous catégorie culture de la garantie]:[garantie 7]],1+AD$3,FALSE)),
                  "",
                 IF(VLOOKUP($Y287,Tableau2[[Sous catégorie culture de la garantie]:[garantie 7]],1+AD$3,FALSE)="","",
                      VLOOKUP($Y287,Tableau2[[Sous catégorie culture de la garantie]:[garantie 7]],1+AD$3,FALSE)))</f>
        <v>SIAGI</v>
      </c>
      <c r="AE287" s="41" t="str">
        <f>IF(
                 ISNA(VLOOKUP($Y287,Tableau2[[Sous catégorie culture de la garantie]:[garantie 7]],1+AE$3,FALSE)),
                  "",
                 IF(VLOOKUP($Y287,Tableau2[[Sous catégorie culture de la garantie]:[garantie 7]],1+AE$3,FALSE)="","",
                      VLOOKUP($Y287,Tableau2[[Sous catégorie culture de la garantie]:[garantie 7]],1+AE$3,FALSE)))</f>
        <v/>
      </c>
      <c r="AF287" s="41" t="str">
        <f>IF(
                 ISNA(VLOOKUP($Y287,Tableau2[[Sous catégorie culture de la garantie]:[garantie 7]],1+AF$3,FALSE)),
                  "",
                 IF(VLOOKUP($Y287,Tableau2[[Sous catégorie culture de la garantie]:[garantie 7]],1+AF$3,FALSE)="","",
                      VLOOKUP($Y287,Tableau2[[Sous catégorie culture de la garantie]:[garantie 7]],1+AF$3,FALSE)))</f>
        <v/>
      </c>
    </row>
    <row r="288" spans="1:32" ht="15" thickBot="1" x14ac:dyDescent="0.35">
      <c r="A288" s="34">
        <v>6</v>
      </c>
      <c r="B288" s="76" t="s">
        <v>53</v>
      </c>
      <c r="C288" s="52" t="str">
        <f>IF(ISNA(VLOOKUP(B288,Tableau3[],2,FALSE)),"X",VLOOKUP(B288,Tableau3[],2,FALSE))</f>
        <v>B</v>
      </c>
      <c r="D288" s="85" t="s">
        <v>68</v>
      </c>
      <c r="E288" s="15"/>
      <c r="F288" s="96" t="s">
        <v>60</v>
      </c>
      <c r="G288" s="15"/>
      <c r="H288" s="104" t="s">
        <v>30</v>
      </c>
      <c r="I288" s="15"/>
      <c r="J288" s="15"/>
      <c r="K288" s="117" t="s">
        <v>32</v>
      </c>
      <c r="L288" s="15"/>
      <c r="M288" s="123" t="s">
        <v>100</v>
      </c>
      <c r="N288" s="130"/>
      <c r="O288" s="138"/>
      <c r="P288" s="151"/>
      <c r="Q288" s="162">
        <v>7</v>
      </c>
      <c r="R288" s="171" t="s">
        <v>96</v>
      </c>
      <c r="S288" s="17"/>
      <c r="T288" s="183"/>
      <c r="U288" s="200"/>
      <c r="V288" t="str">
        <f>CONCATENATE(C288,E288,G288,I288,L288,S288)</f>
        <v>B</v>
      </c>
      <c r="W288" t="str">
        <f t="shared" si="5"/>
        <v>B</v>
      </c>
      <c r="X288" s="39" t="str">
        <f>IF(          ISNA(VLOOKUP(MID(W288,2,1),'Garanties par besoin'!$D$2:$F$18,2,FALSE)),
                           IF(ISNA(VLOOKUP(MID(W288,1,1),'Garanties par besoin'!$D$2:$F$18,2,FALSE)),
                            "",
                           VLOOKUP(MID(W288,1,1),'Garanties par besoin'!$D$2:$F$18,2,FALSE)),
                  VLOOKUP(MID(W288,2,1),'Garanties par besoin'!$D$2:$F$18,2,FALSE))</f>
        <v>Immobilier</v>
      </c>
      <c r="Y288" s="42" t="str">
        <f>IF(          ISNA(VLOOKUP(MID(W288,2,1),'Garanties par besoin'!$D$2:$F$18,3,FALSE)),
                           IF(ISNA(VLOOKUP(MID(W288,1,1),'Garanties par besoin'!$D$2:$F$18,3,FALSE)),
                            "",
                           VLOOKUP(MID(W288,1,1),'Garanties par besoin'!$D$2:$F$18,3,FALSE)),
                  VLOOKUP(MID(W288,2,1),'Garanties par besoin'!$D$2:$F$18,3,FALSE))</f>
        <v>Immobilier</v>
      </c>
      <c r="Z288" s="44" t="str">
        <f>IF(
                 ISNA(VLOOKUP($Y288,Tableau2[[Sous catégorie culture de la garantie]:[garantie 7]],1+Z$3,FALSE)),
                  "",
                 IF(VLOOKUP($Y288,Tableau2[[Sous catégorie culture de la garantie]:[garantie 7]],1+Z$3,FALSE)="","",
                      VLOOKUP($Y288,Tableau2[[Sous catégorie culture de la garantie]:[garantie 7]],1+Z$3,FALSE)))</f>
        <v>Caution Possible</v>
      </c>
      <c r="AA288" s="41" t="str">
        <f>IF(
                 ISNA(VLOOKUP($Y288,Tableau2[[Sous catégorie culture de la garantie]:[garantie 7]],1+AA$3,FALSE)),
                  "",
                 IF(VLOOKUP($Y288,Tableau2[[Sous catégorie culture de la garantie]:[garantie 7]],1+AA$3,FALSE)="","",
                      VLOOKUP($Y288,Tableau2[[Sous catégorie culture de la garantie]:[garantie 7]],1+AA$3,FALSE)))</f>
        <v>Hypotèque (si travaux)</v>
      </c>
      <c r="AB288" s="44" t="str">
        <f>IF(
                 ISNA(VLOOKUP($Y288,Tableau2[[Sous catégorie culture de la garantie]:[garantie 7]],1+AB$3,FALSE)),
                  "",
                 IF(VLOOKUP($Y288,Tableau2[[Sous catégorie culture de la garantie]:[garantie 7]],1+AB$3,FALSE)="","",
                      VLOOKUP($Y288,Tableau2[[Sous catégorie culture de la garantie]:[garantie 7]],1+AB$3,FALSE)))</f>
        <v>PPD (Privilège Préteur de Deniers)</v>
      </c>
      <c r="AC288" s="41" t="str">
        <f>IF(
                 ISNA(VLOOKUP($Y288,Tableau2[[Sous catégorie culture de la garantie]:[garantie 7]],1+AC$3,FALSE)),
                  "",
                 IF(VLOOKUP($Y288,Tableau2[[Sous catégorie culture de la garantie]:[garantie 7]],1+AC$3,FALSE)="","",
                      VLOOKUP($Y288,Tableau2[[Sous catégorie culture de la garantie]:[garantie 7]],1+AC$3,FALSE)))</f>
        <v>BPI</v>
      </c>
      <c r="AD288" s="44" t="str">
        <f>IF(
                 ISNA(VLOOKUP($Y288,Tableau2[[Sous catégorie culture de la garantie]:[garantie 7]],1+AD$3,FALSE)),
                  "",
                 IF(VLOOKUP($Y288,Tableau2[[Sous catégorie culture de la garantie]:[garantie 7]],1+AD$3,FALSE)="","",
                      VLOOKUP($Y288,Tableau2[[Sous catégorie culture de la garantie]:[garantie 7]],1+AD$3,FALSE)))</f>
        <v>SIAGI</v>
      </c>
      <c r="AE288" s="41" t="str">
        <f>IF(
                 ISNA(VLOOKUP($Y288,Tableau2[[Sous catégorie culture de la garantie]:[garantie 7]],1+AE$3,FALSE)),
                  "",
                 IF(VLOOKUP($Y288,Tableau2[[Sous catégorie culture de la garantie]:[garantie 7]],1+AE$3,FALSE)="","",
                      VLOOKUP($Y288,Tableau2[[Sous catégorie culture de la garantie]:[garantie 7]],1+AE$3,FALSE)))</f>
        <v/>
      </c>
      <c r="AF288" s="41" t="str">
        <f>IF(
                 ISNA(VLOOKUP($Y288,Tableau2[[Sous catégorie culture de la garantie]:[garantie 7]],1+AF$3,FALSE)),
                  "",
                 IF(VLOOKUP($Y288,Tableau2[[Sous catégorie culture de la garantie]:[garantie 7]],1+AF$3,FALSE)="","",
                      VLOOKUP($Y288,Tableau2[[Sous catégorie culture de la garantie]:[garantie 7]],1+AF$3,FALSE)))</f>
        <v/>
      </c>
    </row>
    <row r="289" spans="1:32" ht="15" thickBot="1" x14ac:dyDescent="0.35">
      <c r="A289" s="34">
        <v>6</v>
      </c>
      <c r="B289" s="76" t="s">
        <v>53</v>
      </c>
      <c r="C289" s="52" t="str">
        <f>IF(ISNA(VLOOKUP(B289,Tableau3[],2,FALSE)),"X",VLOOKUP(B289,Tableau3[],2,FALSE))</f>
        <v>B</v>
      </c>
      <c r="D289" s="85" t="s">
        <v>68</v>
      </c>
      <c r="E289" s="15"/>
      <c r="F289" s="96" t="s">
        <v>60</v>
      </c>
      <c r="G289" s="15"/>
      <c r="H289" s="104" t="s">
        <v>30</v>
      </c>
      <c r="I289" s="15"/>
      <c r="J289" s="15"/>
      <c r="K289" s="117" t="s">
        <v>32</v>
      </c>
      <c r="L289" s="15"/>
      <c r="M289" s="123" t="s">
        <v>100</v>
      </c>
      <c r="N289" s="130"/>
      <c r="O289" s="138"/>
      <c r="P289" s="151"/>
      <c r="Q289" s="162">
        <v>7</v>
      </c>
      <c r="R289" s="174" t="s">
        <v>88</v>
      </c>
      <c r="S289" s="23"/>
      <c r="T289" s="183"/>
      <c r="U289" s="200"/>
      <c r="V289" t="str">
        <f>CONCATENATE(C289,E289,G289,I289,L289,S289)</f>
        <v>B</v>
      </c>
      <c r="W289" t="str">
        <f t="shared" si="5"/>
        <v>B</v>
      </c>
      <c r="X289" s="39" t="str">
        <f>IF(          ISNA(VLOOKUP(MID(W289,2,1),'Garanties par besoin'!$D$2:$F$18,2,FALSE)),
                           IF(ISNA(VLOOKUP(MID(W289,1,1),'Garanties par besoin'!$D$2:$F$18,2,FALSE)),
                            "",
                           VLOOKUP(MID(W289,1,1),'Garanties par besoin'!$D$2:$F$18,2,FALSE)),
                  VLOOKUP(MID(W289,2,1),'Garanties par besoin'!$D$2:$F$18,2,FALSE))</f>
        <v>Immobilier</v>
      </c>
      <c r="Y289" s="42" t="str">
        <f>IF(          ISNA(VLOOKUP(MID(W289,2,1),'Garanties par besoin'!$D$2:$F$18,3,FALSE)),
                           IF(ISNA(VLOOKUP(MID(W289,1,1),'Garanties par besoin'!$D$2:$F$18,3,FALSE)),
                            "",
                           VLOOKUP(MID(W289,1,1),'Garanties par besoin'!$D$2:$F$18,3,FALSE)),
                  VLOOKUP(MID(W289,2,1),'Garanties par besoin'!$D$2:$F$18,3,FALSE))</f>
        <v>Immobilier</v>
      </c>
      <c r="Z289" s="44" t="str">
        <f>IF(
                 ISNA(VLOOKUP($Y289,Tableau2[[Sous catégorie culture de la garantie]:[garantie 7]],1+Z$3,FALSE)),
                  "",
                 IF(VLOOKUP($Y289,Tableau2[[Sous catégorie culture de la garantie]:[garantie 7]],1+Z$3,FALSE)="","",
                      VLOOKUP($Y289,Tableau2[[Sous catégorie culture de la garantie]:[garantie 7]],1+Z$3,FALSE)))</f>
        <v>Caution Possible</v>
      </c>
      <c r="AA289" s="41" t="str">
        <f>IF(
                 ISNA(VLOOKUP($Y289,Tableau2[[Sous catégorie culture de la garantie]:[garantie 7]],1+AA$3,FALSE)),
                  "",
                 IF(VLOOKUP($Y289,Tableau2[[Sous catégorie culture de la garantie]:[garantie 7]],1+AA$3,FALSE)="","",
                      VLOOKUP($Y289,Tableau2[[Sous catégorie culture de la garantie]:[garantie 7]],1+AA$3,FALSE)))</f>
        <v>Hypotèque (si travaux)</v>
      </c>
      <c r="AB289" s="44" t="str">
        <f>IF(
                 ISNA(VLOOKUP($Y289,Tableau2[[Sous catégorie culture de la garantie]:[garantie 7]],1+AB$3,FALSE)),
                  "",
                 IF(VLOOKUP($Y289,Tableau2[[Sous catégorie culture de la garantie]:[garantie 7]],1+AB$3,FALSE)="","",
                      VLOOKUP($Y289,Tableau2[[Sous catégorie culture de la garantie]:[garantie 7]],1+AB$3,FALSE)))</f>
        <v>PPD (Privilège Préteur de Deniers)</v>
      </c>
      <c r="AC289" s="41" t="str">
        <f>IF(
                 ISNA(VLOOKUP($Y289,Tableau2[[Sous catégorie culture de la garantie]:[garantie 7]],1+AC$3,FALSE)),
                  "",
                 IF(VLOOKUP($Y289,Tableau2[[Sous catégorie culture de la garantie]:[garantie 7]],1+AC$3,FALSE)="","",
                      VLOOKUP($Y289,Tableau2[[Sous catégorie culture de la garantie]:[garantie 7]],1+AC$3,FALSE)))</f>
        <v>BPI</v>
      </c>
      <c r="AD289" s="44" t="str">
        <f>IF(
                 ISNA(VLOOKUP($Y289,Tableau2[[Sous catégorie culture de la garantie]:[garantie 7]],1+AD$3,FALSE)),
                  "",
                 IF(VLOOKUP($Y289,Tableau2[[Sous catégorie culture de la garantie]:[garantie 7]],1+AD$3,FALSE)="","",
                      VLOOKUP($Y289,Tableau2[[Sous catégorie culture de la garantie]:[garantie 7]],1+AD$3,FALSE)))</f>
        <v>SIAGI</v>
      </c>
      <c r="AE289" s="41" t="str">
        <f>IF(
                 ISNA(VLOOKUP($Y289,Tableau2[[Sous catégorie culture de la garantie]:[garantie 7]],1+AE$3,FALSE)),
                  "",
                 IF(VLOOKUP($Y289,Tableau2[[Sous catégorie culture de la garantie]:[garantie 7]],1+AE$3,FALSE)="","",
                      VLOOKUP($Y289,Tableau2[[Sous catégorie culture de la garantie]:[garantie 7]],1+AE$3,FALSE)))</f>
        <v/>
      </c>
      <c r="AF289" s="41" t="str">
        <f>IF(
                 ISNA(VLOOKUP($Y289,Tableau2[[Sous catégorie culture de la garantie]:[garantie 7]],1+AF$3,FALSE)),
                  "",
                 IF(VLOOKUP($Y289,Tableau2[[Sous catégorie culture de la garantie]:[garantie 7]],1+AF$3,FALSE)="","",
                      VLOOKUP($Y289,Tableau2[[Sous catégorie culture de la garantie]:[garantie 7]],1+AF$3,FALSE)))</f>
        <v/>
      </c>
    </row>
    <row r="290" spans="1:32" ht="15" thickBot="1" x14ac:dyDescent="0.35">
      <c r="A290" s="34">
        <v>6</v>
      </c>
      <c r="B290" s="76" t="s">
        <v>53</v>
      </c>
      <c r="C290" s="52" t="str">
        <f>IF(ISNA(VLOOKUP(B290,Tableau3[],2,FALSE)),"X",VLOOKUP(B290,Tableau3[],2,FALSE))</f>
        <v>B</v>
      </c>
      <c r="D290" s="85" t="s">
        <v>68</v>
      </c>
      <c r="E290" s="15"/>
      <c r="F290" s="96" t="s">
        <v>60</v>
      </c>
      <c r="G290" s="15"/>
      <c r="H290" s="104" t="s">
        <v>30</v>
      </c>
      <c r="I290" s="15"/>
      <c r="J290" s="15"/>
      <c r="K290" s="117" t="s">
        <v>32</v>
      </c>
      <c r="L290" s="15"/>
      <c r="M290" s="123" t="s">
        <v>100</v>
      </c>
      <c r="N290" s="130"/>
      <c r="O290" s="138"/>
      <c r="P290" s="151"/>
      <c r="Q290" s="162">
        <v>7</v>
      </c>
      <c r="R290" s="174" t="s">
        <v>89</v>
      </c>
      <c r="S290" s="23"/>
      <c r="T290" s="183"/>
      <c r="U290" s="200"/>
      <c r="V290" t="str">
        <f>CONCATENATE(C290,E290,G290,I290,L290,S290)</f>
        <v>B</v>
      </c>
      <c r="W290" t="str">
        <f t="shared" si="5"/>
        <v>B</v>
      </c>
      <c r="X290" s="39" t="str">
        <f>IF(          ISNA(VLOOKUP(MID(W290,2,1),'Garanties par besoin'!$D$2:$F$18,2,FALSE)),
                           IF(ISNA(VLOOKUP(MID(W290,1,1),'Garanties par besoin'!$D$2:$F$18,2,FALSE)),
                            "",
                           VLOOKUP(MID(W290,1,1),'Garanties par besoin'!$D$2:$F$18,2,FALSE)),
                  VLOOKUP(MID(W290,2,1),'Garanties par besoin'!$D$2:$F$18,2,FALSE))</f>
        <v>Immobilier</v>
      </c>
      <c r="Y290" s="42" t="str">
        <f>IF(          ISNA(VLOOKUP(MID(W290,2,1),'Garanties par besoin'!$D$2:$F$18,3,FALSE)),
                           IF(ISNA(VLOOKUP(MID(W290,1,1),'Garanties par besoin'!$D$2:$F$18,3,FALSE)),
                            "",
                           VLOOKUP(MID(W290,1,1),'Garanties par besoin'!$D$2:$F$18,3,FALSE)),
                  VLOOKUP(MID(W290,2,1),'Garanties par besoin'!$D$2:$F$18,3,FALSE))</f>
        <v>Immobilier</v>
      </c>
      <c r="Z290" s="44" t="str">
        <f>IF(
                 ISNA(VLOOKUP($Y290,Tableau2[[Sous catégorie culture de la garantie]:[garantie 7]],1+Z$3,FALSE)),
                  "",
                 IF(VLOOKUP($Y290,Tableau2[[Sous catégorie culture de la garantie]:[garantie 7]],1+Z$3,FALSE)="","",
                      VLOOKUP($Y290,Tableau2[[Sous catégorie culture de la garantie]:[garantie 7]],1+Z$3,FALSE)))</f>
        <v>Caution Possible</v>
      </c>
      <c r="AA290" s="41" t="str">
        <f>IF(
                 ISNA(VLOOKUP($Y290,Tableau2[[Sous catégorie culture de la garantie]:[garantie 7]],1+AA$3,FALSE)),
                  "",
                 IF(VLOOKUP($Y290,Tableau2[[Sous catégorie culture de la garantie]:[garantie 7]],1+AA$3,FALSE)="","",
                      VLOOKUP($Y290,Tableau2[[Sous catégorie culture de la garantie]:[garantie 7]],1+AA$3,FALSE)))</f>
        <v>Hypotèque (si travaux)</v>
      </c>
      <c r="AB290" s="44" t="str">
        <f>IF(
                 ISNA(VLOOKUP($Y290,Tableau2[[Sous catégorie culture de la garantie]:[garantie 7]],1+AB$3,FALSE)),
                  "",
                 IF(VLOOKUP($Y290,Tableau2[[Sous catégorie culture de la garantie]:[garantie 7]],1+AB$3,FALSE)="","",
                      VLOOKUP($Y290,Tableau2[[Sous catégorie culture de la garantie]:[garantie 7]],1+AB$3,FALSE)))</f>
        <v>PPD (Privilège Préteur de Deniers)</v>
      </c>
      <c r="AC290" s="41" t="str">
        <f>IF(
                 ISNA(VLOOKUP($Y290,Tableau2[[Sous catégorie culture de la garantie]:[garantie 7]],1+AC$3,FALSE)),
                  "",
                 IF(VLOOKUP($Y290,Tableau2[[Sous catégorie culture de la garantie]:[garantie 7]],1+AC$3,FALSE)="","",
                      VLOOKUP($Y290,Tableau2[[Sous catégorie culture de la garantie]:[garantie 7]],1+AC$3,FALSE)))</f>
        <v>BPI</v>
      </c>
      <c r="AD290" s="44" t="str">
        <f>IF(
                 ISNA(VLOOKUP($Y290,Tableau2[[Sous catégorie culture de la garantie]:[garantie 7]],1+AD$3,FALSE)),
                  "",
                 IF(VLOOKUP($Y290,Tableau2[[Sous catégorie culture de la garantie]:[garantie 7]],1+AD$3,FALSE)="","",
                      VLOOKUP($Y290,Tableau2[[Sous catégorie culture de la garantie]:[garantie 7]],1+AD$3,FALSE)))</f>
        <v>SIAGI</v>
      </c>
      <c r="AE290" s="41" t="str">
        <f>IF(
                 ISNA(VLOOKUP($Y290,Tableau2[[Sous catégorie culture de la garantie]:[garantie 7]],1+AE$3,FALSE)),
                  "",
                 IF(VLOOKUP($Y290,Tableau2[[Sous catégorie culture de la garantie]:[garantie 7]],1+AE$3,FALSE)="","",
                      VLOOKUP($Y290,Tableau2[[Sous catégorie culture de la garantie]:[garantie 7]],1+AE$3,FALSE)))</f>
        <v/>
      </c>
      <c r="AF290" s="41" t="str">
        <f>IF(
                 ISNA(VLOOKUP($Y290,Tableau2[[Sous catégorie culture de la garantie]:[garantie 7]],1+AF$3,FALSE)),
                  "",
                 IF(VLOOKUP($Y290,Tableau2[[Sous catégorie culture de la garantie]:[garantie 7]],1+AF$3,FALSE)="","",
                      VLOOKUP($Y290,Tableau2[[Sous catégorie culture de la garantie]:[garantie 7]],1+AF$3,FALSE)))</f>
        <v/>
      </c>
    </row>
    <row r="291" spans="1:32" ht="15" thickBot="1" x14ac:dyDescent="0.35">
      <c r="A291" s="34">
        <v>6</v>
      </c>
      <c r="B291" s="76" t="s">
        <v>53</v>
      </c>
      <c r="C291" s="52" t="str">
        <f>IF(ISNA(VLOOKUP(B291,Tableau3[],2,FALSE)),"X",VLOOKUP(B291,Tableau3[],2,FALSE))</f>
        <v>B</v>
      </c>
      <c r="D291" s="85" t="s">
        <v>68</v>
      </c>
      <c r="E291" s="15"/>
      <c r="F291" s="96" t="s">
        <v>60</v>
      </c>
      <c r="G291" s="15"/>
      <c r="H291" s="104" t="s">
        <v>30</v>
      </c>
      <c r="I291" s="15"/>
      <c r="J291" s="15"/>
      <c r="K291" s="117" t="s">
        <v>32</v>
      </c>
      <c r="L291" s="15"/>
      <c r="M291" s="123" t="s">
        <v>100</v>
      </c>
      <c r="N291" s="130"/>
      <c r="O291" s="138"/>
      <c r="P291" s="151"/>
      <c r="Q291" s="162">
        <v>7</v>
      </c>
      <c r="R291" s="171" t="s">
        <v>97</v>
      </c>
      <c r="S291" s="17"/>
      <c r="T291" s="183"/>
      <c r="U291" s="200"/>
      <c r="V291" t="str">
        <f>CONCATENATE(C291,E291,G291,I291,L291,S291)</f>
        <v>B</v>
      </c>
      <c r="W291" t="str">
        <f t="shared" si="5"/>
        <v>B</v>
      </c>
      <c r="X291" s="39" t="str">
        <f>IF(          ISNA(VLOOKUP(MID(W291,2,1),'Garanties par besoin'!$D$2:$F$18,2,FALSE)),
                           IF(ISNA(VLOOKUP(MID(W291,1,1),'Garanties par besoin'!$D$2:$F$18,2,FALSE)),
                            "",
                           VLOOKUP(MID(W291,1,1),'Garanties par besoin'!$D$2:$F$18,2,FALSE)),
                  VLOOKUP(MID(W291,2,1),'Garanties par besoin'!$D$2:$F$18,2,FALSE))</f>
        <v>Immobilier</v>
      </c>
      <c r="Y291" s="42" t="str">
        <f>IF(          ISNA(VLOOKUP(MID(W291,2,1),'Garanties par besoin'!$D$2:$F$18,3,FALSE)),
                           IF(ISNA(VLOOKUP(MID(W291,1,1),'Garanties par besoin'!$D$2:$F$18,3,FALSE)),
                            "",
                           VLOOKUP(MID(W291,1,1),'Garanties par besoin'!$D$2:$F$18,3,FALSE)),
                  VLOOKUP(MID(W291,2,1),'Garanties par besoin'!$D$2:$F$18,3,FALSE))</f>
        <v>Immobilier</v>
      </c>
      <c r="Z291" s="44" t="str">
        <f>IF(
                 ISNA(VLOOKUP($Y291,Tableau2[[Sous catégorie culture de la garantie]:[garantie 7]],1+Z$3,FALSE)),
                  "",
                 IF(VLOOKUP($Y291,Tableau2[[Sous catégorie culture de la garantie]:[garantie 7]],1+Z$3,FALSE)="","",
                      VLOOKUP($Y291,Tableau2[[Sous catégorie culture de la garantie]:[garantie 7]],1+Z$3,FALSE)))</f>
        <v>Caution Possible</v>
      </c>
      <c r="AA291" s="41" t="str">
        <f>IF(
                 ISNA(VLOOKUP($Y291,Tableau2[[Sous catégorie culture de la garantie]:[garantie 7]],1+AA$3,FALSE)),
                  "",
                 IF(VLOOKUP($Y291,Tableau2[[Sous catégorie culture de la garantie]:[garantie 7]],1+AA$3,FALSE)="","",
                      VLOOKUP($Y291,Tableau2[[Sous catégorie culture de la garantie]:[garantie 7]],1+AA$3,FALSE)))</f>
        <v>Hypotèque (si travaux)</v>
      </c>
      <c r="AB291" s="44" t="str">
        <f>IF(
                 ISNA(VLOOKUP($Y291,Tableau2[[Sous catégorie culture de la garantie]:[garantie 7]],1+AB$3,FALSE)),
                  "",
                 IF(VLOOKUP($Y291,Tableau2[[Sous catégorie culture de la garantie]:[garantie 7]],1+AB$3,FALSE)="","",
                      VLOOKUP($Y291,Tableau2[[Sous catégorie culture de la garantie]:[garantie 7]],1+AB$3,FALSE)))</f>
        <v>PPD (Privilège Préteur de Deniers)</v>
      </c>
      <c r="AC291" s="41" t="str">
        <f>IF(
                 ISNA(VLOOKUP($Y291,Tableau2[[Sous catégorie culture de la garantie]:[garantie 7]],1+AC$3,FALSE)),
                  "",
                 IF(VLOOKUP($Y291,Tableau2[[Sous catégorie culture de la garantie]:[garantie 7]],1+AC$3,FALSE)="","",
                      VLOOKUP($Y291,Tableau2[[Sous catégorie culture de la garantie]:[garantie 7]],1+AC$3,FALSE)))</f>
        <v>BPI</v>
      </c>
      <c r="AD291" s="44" t="str">
        <f>IF(
                 ISNA(VLOOKUP($Y291,Tableau2[[Sous catégorie culture de la garantie]:[garantie 7]],1+AD$3,FALSE)),
                  "",
                 IF(VLOOKUP($Y291,Tableau2[[Sous catégorie culture de la garantie]:[garantie 7]],1+AD$3,FALSE)="","",
                      VLOOKUP($Y291,Tableau2[[Sous catégorie culture de la garantie]:[garantie 7]],1+AD$3,FALSE)))</f>
        <v>SIAGI</v>
      </c>
      <c r="AE291" s="41" t="str">
        <f>IF(
                 ISNA(VLOOKUP($Y291,Tableau2[[Sous catégorie culture de la garantie]:[garantie 7]],1+AE$3,FALSE)),
                  "",
                 IF(VLOOKUP($Y291,Tableau2[[Sous catégorie culture de la garantie]:[garantie 7]],1+AE$3,FALSE)="","",
                      VLOOKUP($Y291,Tableau2[[Sous catégorie culture de la garantie]:[garantie 7]],1+AE$3,FALSE)))</f>
        <v/>
      </c>
      <c r="AF291" s="41" t="str">
        <f>IF(
                 ISNA(VLOOKUP($Y291,Tableau2[[Sous catégorie culture de la garantie]:[garantie 7]],1+AF$3,FALSE)),
                  "",
                 IF(VLOOKUP($Y291,Tableau2[[Sous catégorie culture de la garantie]:[garantie 7]],1+AF$3,FALSE)="","",
                      VLOOKUP($Y291,Tableau2[[Sous catégorie culture de la garantie]:[garantie 7]],1+AF$3,FALSE)))</f>
        <v/>
      </c>
    </row>
    <row r="292" spans="1:32" ht="15" thickBot="1" x14ac:dyDescent="0.35">
      <c r="A292" s="34">
        <v>6</v>
      </c>
      <c r="B292" s="76" t="s">
        <v>53</v>
      </c>
      <c r="C292" s="52" t="str">
        <f>IF(ISNA(VLOOKUP(B292,Tableau3[],2,FALSE)),"X",VLOOKUP(B292,Tableau3[],2,FALSE))</f>
        <v>B</v>
      </c>
      <c r="D292" s="85" t="s">
        <v>68</v>
      </c>
      <c r="E292" s="15"/>
      <c r="F292" s="96" t="s">
        <v>60</v>
      </c>
      <c r="G292" s="15"/>
      <c r="H292" s="104" t="s">
        <v>30</v>
      </c>
      <c r="I292" s="15"/>
      <c r="J292" s="15"/>
      <c r="K292" s="117" t="s">
        <v>32</v>
      </c>
      <c r="L292" s="15"/>
      <c r="M292" s="123" t="s">
        <v>100</v>
      </c>
      <c r="N292" s="130"/>
      <c r="O292" s="138"/>
      <c r="P292" s="151"/>
      <c r="Q292" s="162">
        <v>7</v>
      </c>
      <c r="R292" s="171" t="s">
        <v>98</v>
      </c>
      <c r="S292" s="17"/>
      <c r="T292" s="183"/>
      <c r="U292" s="200"/>
      <c r="V292" t="str">
        <f>CONCATENATE(C292,E292,G292,I292,L292,S292)</f>
        <v>B</v>
      </c>
      <c r="W292" t="str">
        <f t="shared" si="5"/>
        <v>B</v>
      </c>
      <c r="X292" s="39" t="str">
        <f>IF(          ISNA(VLOOKUP(MID(W292,2,1),'Garanties par besoin'!$D$2:$F$18,2,FALSE)),
                           IF(ISNA(VLOOKUP(MID(W292,1,1),'Garanties par besoin'!$D$2:$F$18,2,FALSE)),
                            "",
                           VLOOKUP(MID(W292,1,1),'Garanties par besoin'!$D$2:$F$18,2,FALSE)),
                  VLOOKUP(MID(W292,2,1),'Garanties par besoin'!$D$2:$F$18,2,FALSE))</f>
        <v>Immobilier</v>
      </c>
      <c r="Y292" s="42" t="str">
        <f>IF(          ISNA(VLOOKUP(MID(W292,2,1),'Garanties par besoin'!$D$2:$F$18,3,FALSE)),
                           IF(ISNA(VLOOKUP(MID(W292,1,1),'Garanties par besoin'!$D$2:$F$18,3,FALSE)),
                            "",
                           VLOOKUP(MID(W292,1,1),'Garanties par besoin'!$D$2:$F$18,3,FALSE)),
                  VLOOKUP(MID(W292,2,1),'Garanties par besoin'!$D$2:$F$18,3,FALSE))</f>
        <v>Immobilier</v>
      </c>
      <c r="Z292" s="44" t="str">
        <f>IF(
                 ISNA(VLOOKUP($Y292,Tableau2[[Sous catégorie culture de la garantie]:[garantie 7]],1+Z$3,FALSE)),
                  "",
                 IF(VLOOKUP($Y292,Tableau2[[Sous catégorie culture de la garantie]:[garantie 7]],1+Z$3,FALSE)="","",
                      VLOOKUP($Y292,Tableau2[[Sous catégorie culture de la garantie]:[garantie 7]],1+Z$3,FALSE)))</f>
        <v>Caution Possible</v>
      </c>
      <c r="AA292" s="41" t="str">
        <f>IF(
                 ISNA(VLOOKUP($Y292,Tableau2[[Sous catégorie culture de la garantie]:[garantie 7]],1+AA$3,FALSE)),
                  "",
                 IF(VLOOKUP($Y292,Tableau2[[Sous catégorie culture de la garantie]:[garantie 7]],1+AA$3,FALSE)="","",
                      VLOOKUP($Y292,Tableau2[[Sous catégorie culture de la garantie]:[garantie 7]],1+AA$3,FALSE)))</f>
        <v>Hypotèque (si travaux)</v>
      </c>
      <c r="AB292" s="44" t="str">
        <f>IF(
                 ISNA(VLOOKUP($Y292,Tableau2[[Sous catégorie culture de la garantie]:[garantie 7]],1+AB$3,FALSE)),
                  "",
                 IF(VLOOKUP($Y292,Tableau2[[Sous catégorie culture de la garantie]:[garantie 7]],1+AB$3,FALSE)="","",
                      VLOOKUP($Y292,Tableau2[[Sous catégorie culture de la garantie]:[garantie 7]],1+AB$3,FALSE)))</f>
        <v>PPD (Privilège Préteur de Deniers)</v>
      </c>
      <c r="AC292" s="41" t="str">
        <f>IF(
                 ISNA(VLOOKUP($Y292,Tableau2[[Sous catégorie culture de la garantie]:[garantie 7]],1+AC$3,FALSE)),
                  "",
                 IF(VLOOKUP($Y292,Tableau2[[Sous catégorie culture de la garantie]:[garantie 7]],1+AC$3,FALSE)="","",
                      VLOOKUP($Y292,Tableau2[[Sous catégorie culture de la garantie]:[garantie 7]],1+AC$3,FALSE)))</f>
        <v>BPI</v>
      </c>
      <c r="AD292" s="44" t="str">
        <f>IF(
                 ISNA(VLOOKUP($Y292,Tableau2[[Sous catégorie culture de la garantie]:[garantie 7]],1+AD$3,FALSE)),
                  "",
                 IF(VLOOKUP($Y292,Tableau2[[Sous catégorie culture de la garantie]:[garantie 7]],1+AD$3,FALSE)="","",
                      VLOOKUP($Y292,Tableau2[[Sous catégorie culture de la garantie]:[garantie 7]],1+AD$3,FALSE)))</f>
        <v>SIAGI</v>
      </c>
      <c r="AE292" s="41" t="str">
        <f>IF(
                 ISNA(VLOOKUP($Y292,Tableau2[[Sous catégorie culture de la garantie]:[garantie 7]],1+AE$3,FALSE)),
                  "",
                 IF(VLOOKUP($Y292,Tableau2[[Sous catégorie culture de la garantie]:[garantie 7]],1+AE$3,FALSE)="","",
                      VLOOKUP($Y292,Tableau2[[Sous catégorie culture de la garantie]:[garantie 7]],1+AE$3,FALSE)))</f>
        <v/>
      </c>
      <c r="AF292" s="41" t="str">
        <f>IF(
                 ISNA(VLOOKUP($Y292,Tableau2[[Sous catégorie culture de la garantie]:[garantie 7]],1+AF$3,FALSE)),
                  "",
                 IF(VLOOKUP($Y292,Tableau2[[Sous catégorie culture de la garantie]:[garantie 7]],1+AF$3,FALSE)="","",
                      VLOOKUP($Y292,Tableau2[[Sous catégorie culture de la garantie]:[garantie 7]],1+AF$3,FALSE)))</f>
        <v/>
      </c>
    </row>
    <row r="293" spans="1:32" ht="15" thickBot="1" x14ac:dyDescent="0.35">
      <c r="A293" s="34">
        <v>6</v>
      </c>
      <c r="B293" s="76" t="s">
        <v>53</v>
      </c>
      <c r="C293" s="52" t="str">
        <f>IF(ISNA(VLOOKUP(B293,Tableau3[],2,FALSE)),"X",VLOOKUP(B293,Tableau3[],2,FALSE))</f>
        <v>B</v>
      </c>
      <c r="D293" s="85" t="s">
        <v>68</v>
      </c>
      <c r="E293" s="15"/>
      <c r="F293" s="96" t="s">
        <v>60</v>
      </c>
      <c r="G293" s="15"/>
      <c r="H293" s="104" t="s">
        <v>30</v>
      </c>
      <c r="I293" s="15"/>
      <c r="J293" s="15"/>
      <c r="K293" s="117" t="s">
        <v>32</v>
      </c>
      <c r="L293" s="15"/>
      <c r="M293" s="123" t="s">
        <v>100</v>
      </c>
      <c r="N293" s="130"/>
      <c r="O293" s="138"/>
      <c r="P293" s="151"/>
      <c r="Q293" s="162">
        <v>7</v>
      </c>
      <c r="R293" s="171" t="s">
        <v>99</v>
      </c>
      <c r="S293" s="17"/>
      <c r="T293" s="183"/>
      <c r="U293" s="200"/>
      <c r="V293" t="str">
        <f>CONCATENATE(C293,E293,G293,I293,L293,S293)</f>
        <v>B</v>
      </c>
      <c r="W293" t="str">
        <f t="shared" si="5"/>
        <v>B</v>
      </c>
      <c r="X293" s="39" t="str">
        <f>IF(          ISNA(VLOOKUP(MID(W293,2,1),'Garanties par besoin'!$D$2:$F$18,2,FALSE)),
                           IF(ISNA(VLOOKUP(MID(W293,1,1),'Garanties par besoin'!$D$2:$F$18,2,FALSE)),
                            "",
                           VLOOKUP(MID(W293,1,1),'Garanties par besoin'!$D$2:$F$18,2,FALSE)),
                  VLOOKUP(MID(W293,2,1),'Garanties par besoin'!$D$2:$F$18,2,FALSE))</f>
        <v>Immobilier</v>
      </c>
      <c r="Y293" s="42" t="str">
        <f>IF(          ISNA(VLOOKUP(MID(W293,2,1),'Garanties par besoin'!$D$2:$F$18,3,FALSE)),
                           IF(ISNA(VLOOKUP(MID(W293,1,1),'Garanties par besoin'!$D$2:$F$18,3,FALSE)),
                            "",
                           VLOOKUP(MID(W293,1,1),'Garanties par besoin'!$D$2:$F$18,3,FALSE)),
                  VLOOKUP(MID(W293,2,1),'Garanties par besoin'!$D$2:$F$18,3,FALSE))</f>
        <v>Immobilier</v>
      </c>
      <c r="Z293" s="44" t="str">
        <f>IF(
                 ISNA(VLOOKUP($Y293,Tableau2[[Sous catégorie culture de la garantie]:[garantie 7]],1+Z$3,FALSE)),
                  "",
                 IF(VLOOKUP($Y293,Tableau2[[Sous catégorie culture de la garantie]:[garantie 7]],1+Z$3,FALSE)="","",
                      VLOOKUP($Y293,Tableau2[[Sous catégorie culture de la garantie]:[garantie 7]],1+Z$3,FALSE)))</f>
        <v>Caution Possible</v>
      </c>
      <c r="AA293" s="41" t="str">
        <f>IF(
                 ISNA(VLOOKUP($Y293,Tableau2[[Sous catégorie culture de la garantie]:[garantie 7]],1+AA$3,FALSE)),
                  "",
                 IF(VLOOKUP($Y293,Tableau2[[Sous catégorie culture de la garantie]:[garantie 7]],1+AA$3,FALSE)="","",
                      VLOOKUP($Y293,Tableau2[[Sous catégorie culture de la garantie]:[garantie 7]],1+AA$3,FALSE)))</f>
        <v>Hypotèque (si travaux)</v>
      </c>
      <c r="AB293" s="44" t="str">
        <f>IF(
                 ISNA(VLOOKUP($Y293,Tableau2[[Sous catégorie culture de la garantie]:[garantie 7]],1+AB$3,FALSE)),
                  "",
                 IF(VLOOKUP($Y293,Tableau2[[Sous catégorie culture de la garantie]:[garantie 7]],1+AB$3,FALSE)="","",
                      VLOOKUP($Y293,Tableau2[[Sous catégorie culture de la garantie]:[garantie 7]],1+AB$3,FALSE)))</f>
        <v>PPD (Privilège Préteur de Deniers)</v>
      </c>
      <c r="AC293" s="41" t="str">
        <f>IF(
                 ISNA(VLOOKUP($Y293,Tableau2[[Sous catégorie culture de la garantie]:[garantie 7]],1+AC$3,FALSE)),
                  "",
                 IF(VLOOKUP($Y293,Tableau2[[Sous catégorie culture de la garantie]:[garantie 7]],1+AC$3,FALSE)="","",
                      VLOOKUP($Y293,Tableau2[[Sous catégorie culture de la garantie]:[garantie 7]],1+AC$3,FALSE)))</f>
        <v>BPI</v>
      </c>
      <c r="AD293" s="44" t="str">
        <f>IF(
                 ISNA(VLOOKUP($Y293,Tableau2[[Sous catégorie culture de la garantie]:[garantie 7]],1+AD$3,FALSE)),
                  "",
                 IF(VLOOKUP($Y293,Tableau2[[Sous catégorie culture de la garantie]:[garantie 7]],1+AD$3,FALSE)="","",
                      VLOOKUP($Y293,Tableau2[[Sous catégorie culture de la garantie]:[garantie 7]],1+AD$3,FALSE)))</f>
        <v>SIAGI</v>
      </c>
      <c r="AE293" s="41" t="str">
        <f>IF(
                 ISNA(VLOOKUP($Y293,Tableau2[[Sous catégorie culture de la garantie]:[garantie 7]],1+AE$3,FALSE)),
                  "",
                 IF(VLOOKUP($Y293,Tableau2[[Sous catégorie culture de la garantie]:[garantie 7]],1+AE$3,FALSE)="","",
                      VLOOKUP($Y293,Tableau2[[Sous catégorie culture de la garantie]:[garantie 7]],1+AE$3,FALSE)))</f>
        <v/>
      </c>
      <c r="AF293" s="41" t="str">
        <f>IF(
                 ISNA(VLOOKUP($Y293,Tableau2[[Sous catégorie culture de la garantie]:[garantie 7]],1+AF$3,FALSE)),
                  "",
                 IF(VLOOKUP($Y293,Tableau2[[Sous catégorie culture de la garantie]:[garantie 7]],1+AF$3,FALSE)="","",
                      VLOOKUP($Y293,Tableau2[[Sous catégorie culture de la garantie]:[garantie 7]],1+AF$3,FALSE)))</f>
        <v/>
      </c>
    </row>
    <row r="294" spans="1:32" ht="15" thickBot="1" x14ac:dyDescent="0.35">
      <c r="A294" s="27">
        <v>6</v>
      </c>
      <c r="B294" s="79" t="s">
        <v>53</v>
      </c>
      <c r="C294" s="52"/>
      <c r="D294" s="89" t="s">
        <v>68</v>
      </c>
      <c r="E294" s="28"/>
      <c r="F294" s="100" t="s">
        <v>60</v>
      </c>
      <c r="G294" s="28"/>
      <c r="H294" s="109" t="s">
        <v>31</v>
      </c>
      <c r="I294" s="28"/>
      <c r="J294" s="28"/>
      <c r="K294" s="119"/>
      <c r="L294" s="28"/>
      <c r="M294" s="126"/>
      <c r="N294" s="135"/>
      <c r="O294" s="138"/>
      <c r="P294" s="158"/>
      <c r="Q294" s="167">
        <v>0</v>
      </c>
      <c r="R294" s="180" t="s">
        <v>58</v>
      </c>
      <c r="S294" s="37"/>
      <c r="T294" s="183"/>
      <c r="U294" s="200"/>
      <c r="V294" t="str">
        <f>CONCATENATE(C294,E294,G294,I294,L294,S294)</f>
        <v/>
      </c>
      <c r="W294" t="str">
        <f t="shared" si="5"/>
        <v/>
      </c>
      <c r="X294" s="39" t="str">
        <f>IF(          ISNA(VLOOKUP(MID(W294,2,1),'Garanties par besoin'!$D$2:$F$18,2,FALSE)),
                           IF(ISNA(VLOOKUP(MID(W294,1,1),'Garanties par besoin'!$D$2:$F$18,2,FALSE)),
                            "",
                           VLOOKUP(MID(W294,1,1),'Garanties par besoin'!$D$2:$F$18,2,FALSE)),
                  VLOOKUP(MID(W294,2,1),'Garanties par besoin'!$D$2:$F$18,2,FALSE))</f>
        <v/>
      </c>
      <c r="Y294" s="42" t="str">
        <f>IF(          ISNA(VLOOKUP(MID(W294,2,1),'Garanties par besoin'!$D$2:$F$18,3,FALSE)),
                           IF(ISNA(VLOOKUP(MID(W294,1,1),'Garanties par besoin'!$D$2:$F$18,3,FALSE)),
                            "",
                           VLOOKUP(MID(W294,1,1),'Garanties par besoin'!$D$2:$F$18,3,FALSE)),
                  VLOOKUP(MID(W294,2,1),'Garanties par besoin'!$D$2:$F$18,3,FALSE))</f>
        <v/>
      </c>
      <c r="Z294" s="44" t="str">
        <f>IF(
                 ISNA(VLOOKUP($Y294,Tableau2[[Sous catégorie culture de la garantie]:[garantie 7]],1+Z$3,FALSE)),
                  "",
                 IF(VLOOKUP($Y294,Tableau2[[Sous catégorie culture de la garantie]:[garantie 7]],1+Z$3,FALSE)="","",
                      VLOOKUP($Y294,Tableau2[[Sous catégorie culture de la garantie]:[garantie 7]],1+Z$3,FALSE)))</f>
        <v/>
      </c>
      <c r="AA294" s="41" t="str">
        <f>IF(
                 ISNA(VLOOKUP($Y294,Tableau2[[Sous catégorie culture de la garantie]:[garantie 7]],1+AA$3,FALSE)),
                  "",
                 IF(VLOOKUP($Y294,Tableau2[[Sous catégorie culture de la garantie]:[garantie 7]],1+AA$3,FALSE)="","",
                      VLOOKUP($Y294,Tableau2[[Sous catégorie culture de la garantie]:[garantie 7]],1+AA$3,FALSE)))</f>
        <v/>
      </c>
      <c r="AB294" s="44" t="str">
        <f>IF(
                 ISNA(VLOOKUP($Y294,Tableau2[[Sous catégorie culture de la garantie]:[garantie 7]],1+AB$3,FALSE)),
                  "",
                 IF(VLOOKUP($Y294,Tableau2[[Sous catégorie culture de la garantie]:[garantie 7]],1+AB$3,FALSE)="","",
                      VLOOKUP($Y294,Tableau2[[Sous catégorie culture de la garantie]:[garantie 7]],1+AB$3,FALSE)))</f>
        <v/>
      </c>
      <c r="AC294" s="41" t="str">
        <f>IF(
                 ISNA(VLOOKUP($Y294,Tableau2[[Sous catégorie culture de la garantie]:[garantie 7]],1+AC$3,FALSE)),
                  "",
                 IF(VLOOKUP($Y294,Tableau2[[Sous catégorie culture de la garantie]:[garantie 7]],1+AC$3,FALSE)="","",
                      VLOOKUP($Y294,Tableau2[[Sous catégorie culture de la garantie]:[garantie 7]],1+AC$3,FALSE)))</f>
        <v/>
      </c>
      <c r="AD294" s="44" t="str">
        <f>IF(
                 ISNA(VLOOKUP($Y294,Tableau2[[Sous catégorie culture de la garantie]:[garantie 7]],1+AD$3,FALSE)),
                  "",
                 IF(VLOOKUP($Y294,Tableau2[[Sous catégorie culture de la garantie]:[garantie 7]],1+AD$3,FALSE)="","",
                      VLOOKUP($Y294,Tableau2[[Sous catégorie culture de la garantie]:[garantie 7]],1+AD$3,FALSE)))</f>
        <v/>
      </c>
      <c r="AE294" s="41" t="str">
        <f>IF(
                 ISNA(VLOOKUP($Y294,Tableau2[[Sous catégorie culture de la garantie]:[garantie 7]],1+AE$3,FALSE)),
                  "",
                 IF(VLOOKUP($Y294,Tableau2[[Sous catégorie culture de la garantie]:[garantie 7]],1+AE$3,FALSE)="","",
                      VLOOKUP($Y294,Tableau2[[Sous catégorie culture de la garantie]:[garantie 7]],1+AE$3,FALSE)))</f>
        <v/>
      </c>
      <c r="AF294" s="41" t="str">
        <f>IF(
                 ISNA(VLOOKUP($Y294,Tableau2[[Sous catégorie culture de la garantie]:[garantie 7]],1+AF$3,FALSE)),
                  "",
                 IF(VLOOKUP($Y294,Tableau2[[Sous catégorie culture de la garantie]:[garantie 7]],1+AF$3,FALSE)="","",
                      VLOOKUP($Y294,Tableau2[[Sous catégorie culture de la garantie]:[garantie 7]],1+AF$3,FALSE)))</f>
        <v/>
      </c>
    </row>
    <row r="295" spans="1:32" ht="15" thickBot="1" x14ac:dyDescent="0.35">
      <c r="A295" s="32">
        <v>7</v>
      </c>
      <c r="B295" s="75" t="s">
        <v>69</v>
      </c>
      <c r="C295" s="52"/>
      <c r="D295" s="84" t="s">
        <v>70</v>
      </c>
      <c r="E295" s="11"/>
      <c r="F295" s="94"/>
      <c r="G295" s="11"/>
      <c r="H295" s="102"/>
      <c r="I295" s="11"/>
      <c r="J295" s="11"/>
      <c r="K295" s="111"/>
      <c r="L295" s="11"/>
      <c r="M295" s="121"/>
      <c r="N295" s="128"/>
      <c r="O295" s="139"/>
      <c r="P295" s="149"/>
      <c r="Q295" s="161">
        <v>0</v>
      </c>
      <c r="R295" s="178" t="s">
        <v>71</v>
      </c>
      <c r="S295" s="33"/>
      <c r="T295" s="183"/>
      <c r="U295" s="200"/>
      <c r="V295" t="str">
        <f>CONCATENATE(C295,E295,G295,I295,L295,S295)</f>
        <v/>
      </c>
      <c r="W295" t="str">
        <f t="shared" si="5"/>
        <v/>
      </c>
      <c r="X295" s="39" t="str">
        <f>IF(          ISNA(VLOOKUP(MID(W295,2,1),'Garanties par besoin'!$D$2:$F$18,2,FALSE)),
                           IF(ISNA(VLOOKUP(MID(W295,1,1),'Garanties par besoin'!$D$2:$F$18,2,FALSE)),
                            "",
                           VLOOKUP(MID(W295,1,1),'Garanties par besoin'!$D$2:$F$18,2,FALSE)),
                  VLOOKUP(MID(W295,2,1),'Garanties par besoin'!$D$2:$F$18,2,FALSE))</f>
        <v/>
      </c>
      <c r="Y295" s="42" t="str">
        <f>IF(          ISNA(VLOOKUP(MID(W295,2,1),'Garanties par besoin'!$D$2:$F$18,3,FALSE)),
                           IF(ISNA(VLOOKUP(MID(W295,1,1),'Garanties par besoin'!$D$2:$F$18,3,FALSE)),
                            "",
                           VLOOKUP(MID(W295,1,1),'Garanties par besoin'!$D$2:$F$18,3,FALSE)),
                  VLOOKUP(MID(W295,2,1),'Garanties par besoin'!$D$2:$F$18,3,FALSE))</f>
        <v/>
      </c>
      <c r="Z295" s="44" t="str">
        <f>IF(
                 ISNA(VLOOKUP($Y295,Tableau2[[Sous catégorie culture de la garantie]:[garantie 7]],1+Z$3,FALSE)),
                  "",
                 IF(VLOOKUP($Y295,Tableau2[[Sous catégorie culture de la garantie]:[garantie 7]],1+Z$3,FALSE)="","",
                      VLOOKUP($Y295,Tableau2[[Sous catégorie culture de la garantie]:[garantie 7]],1+Z$3,FALSE)))</f>
        <v/>
      </c>
      <c r="AA295" s="41" t="str">
        <f>IF(
                 ISNA(VLOOKUP($Y295,Tableau2[[Sous catégorie culture de la garantie]:[garantie 7]],1+AA$3,FALSE)),
                  "",
                 IF(VLOOKUP($Y295,Tableau2[[Sous catégorie culture de la garantie]:[garantie 7]],1+AA$3,FALSE)="","",
                      VLOOKUP($Y295,Tableau2[[Sous catégorie culture de la garantie]:[garantie 7]],1+AA$3,FALSE)))</f>
        <v/>
      </c>
      <c r="AB295" s="44" t="str">
        <f>IF(
                 ISNA(VLOOKUP($Y295,Tableau2[[Sous catégorie culture de la garantie]:[garantie 7]],1+AB$3,FALSE)),
                  "",
                 IF(VLOOKUP($Y295,Tableau2[[Sous catégorie culture de la garantie]:[garantie 7]],1+AB$3,FALSE)="","",
                      VLOOKUP($Y295,Tableau2[[Sous catégorie culture de la garantie]:[garantie 7]],1+AB$3,FALSE)))</f>
        <v/>
      </c>
      <c r="AC295" s="41" t="str">
        <f>IF(
                 ISNA(VLOOKUP($Y295,Tableau2[[Sous catégorie culture de la garantie]:[garantie 7]],1+AC$3,FALSE)),
                  "",
                 IF(VLOOKUP($Y295,Tableau2[[Sous catégorie culture de la garantie]:[garantie 7]],1+AC$3,FALSE)="","",
                      VLOOKUP($Y295,Tableau2[[Sous catégorie culture de la garantie]:[garantie 7]],1+AC$3,FALSE)))</f>
        <v/>
      </c>
      <c r="AD295" s="44" t="str">
        <f>IF(
                 ISNA(VLOOKUP($Y295,Tableau2[[Sous catégorie culture de la garantie]:[garantie 7]],1+AD$3,FALSE)),
                  "",
                 IF(VLOOKUP($Y295,Tableau2[[Sous catégorie culture de la garantie]:[garantie 7]],1+AD$3,FALSE)="","",
                      VLOOKUP($Y295,Tableau2[[Sous catégorie culture de la garantie]:[garantie 7]],1+AD$3,FALSE)))</f>
        <v/>
      </c>
      <c r="AE295" s="41" t="str">
        <f>IF(
                 ISNA(VLOOKUP($Y295,Tableau2[[Sous catégorie culture de la garantie]:[garantie 7]],1+AE$3,FALSE)),
                  "",
                 IF(VLOOKUP($Y295,Tableau2[[Sous catégorie culture de la garantie]:[garantie 7]],1+AE$3,FALSE)="","",
                      VLOOKUP($Y295,Tableau2[[Sous catégorie culture de la garantie]:[garantie 7]],1+AE$3,FALSE)))</f>
        <v/>
      </c>
      <c r="AF295" s="41" t="str">
        <f>IF(
                 ISNA(VLOOKUP($Y295,Tableau2[[Sous catégorie culture de la garantie]:[garantie 7]],1+AF$3,FALSE)),
                  "",
                 IF(VLOOKUP($Y295,Tableau2[[Sous catégorie culture de la garantie]:[garantie 7]],1+AF$3,FALSE)="","",
                      VLOOKUP($Y295,Tableau2[[Sous catégorie culture de la garantie]:[garantie 7]],1+AF$3,FALSE)))</f>
        <v/>
      </c>
    </row>
    <row r="296" spans="1:32" ht="15" thickBot="1" x14ac:dyDescent="0.35">
      <c r="A296" s="25">
        <v>7</v>
      </c>
      <c r="B296" s="78" t="s">
        <v>69</v>
      </c>
      <c r="C296" s="52" t="str">
        <f>IF(ISNA(VLOOKUP(B296,Tableau3[],2,FALSE)),"X",VLOOKUP(B296,Tableau3[],2,FALSE))</f>
        <v>A</v>
      </c>
      <c r="D296" s="88" t="s">
        <v>72</v>
      </c>
      <c r="E296" s="26"/>
      <c r="F296" s="99" t="s">
        <v>73</v>
      </c>
      <c r="G296" s="26"/>
      <c r="H296" s="108" t="s">
        <v>74</v>
      </c>
      <c r="I296" s="26"/>
      <c r="J296" s="26"/>
      <c r="K296" s="118" t="s">
        <v>75</v>
      </c>
      <c r="L296" s="26"/>
      <c r="M296" s="125"/>
      <c r="N296" s="134"/>
      <c r="O296" s="145"/>
      <c r="P296" s="156"/>
      <c r="Q296" s="169">
        <v>6</v>
      </c>
      <c r="R296" s="181" t="s">
        <v>36</v>
      </c>
      <c r="S296" s="23"/>
      <c r="T296" s="183"/>
      <c r="U296" s="200"/>
      <c r="V296" t="str">
        <f>CONCATENATE(C296,E296,G296,I296,L296,S296)</f>
        <v>A</v>
      </c>
      <c r="W296" t="str">
        <f t="shared" si="5"/>
        <v>A</v>
      </c>
      <c r="X296" s="39" t="str">
        <f>IF(          ISNA(VLOOKUP(MID(W296,2,1),'Garanties par besoin'!$D$2:$F$18,2,FALSE)),
                           IF(ISNA(VLOOKUP(MID(W296,1,1),'Garanties par besoin'!$D$2:$F$18,2,FALSE)),
                            "",
                           VLOOKUP(MID(W296,1,1),'Garanties par besoin'!$D$2:$F$18,2,FALSE)),
                  VLOOKUP(MID(W296,2,1),'Garanties par besoin'!$D$2:$F$18,2,FALSE))</f>
        <v>Matériel</v>
      </c>
      <c r="Y296" s="42" t="str">
        <f>IF(          ISNA(VLOOKUP(MID(W296,2,1),'Garanties par besoin'!$D$2:$F$18,3,FALSE)),
                           IF(ISNA(VLOOKUP(MID(W296,1,1),'Garanties par besoin'!$D$2:$F$18,3,FALSE)),
                            "",
                           VLOOKUP(MID(W296,1,1),'Garanties par besoin'!$D$2:$F$18,3,FALSE)),
                  VLOOKUP(MID(W296,2,1),'Garanties par besoin'!$D$2:$F$18,3,FALSE))</f>
        <v>Véhicule</v>
      </c>
      <c r="Z296" s="44" t="str">
        <f>IF(
                 ISNA(VLOOKUP($Y296,Tableau2[[Sous catégorie culture de la garantie]:[garantie 7]],1+Z$3,FALSE)),
                  "",
                 IF(VLOOKUP($Y296,Tableau2[[Sous catégorie culture de la garantie]:[garantie 7]],1+Z$3,FALSE)="","",
                      VLOOKUP($Y296,Tableau2[[Sous catégorie culture de la garantie]:[garantie 7]],1+Z$3,FALSE)))</f>
        <v>Financement possible sans garantie</v>
      </c>
      <c r="AA296" s="41" t="str">
        <f>IF(
                 ISNA(VLOOKUP($Y296,Tableau2[[Sous catégorie culture de la garantie]:[garantie 7]],1+AA$3,FALSE)),
                  "",
                 IF(VLOOKUP($Y296,Tableau2[[Sous catégorie culture de la garantie]:[garantie 7]],1+AA$3,FALSE)="","",
                      VLOOKUP($Y296,Tableau2[[Sous catégorie culture de la garantie]:[garantie 7]],1+AA$3,FALSE)))</f>
        <v>Caution Possible</v>
      </c>
      <c r="AB296" s="44" t="str">
        <f>IF(
                 ISNA(VLOOKUP($Y296,Tableau2[[Sous catégorie culture de la garantie]:[garantie 7]],1+AB$3,FALSE)),
                  "",
                 IF(VLOOKUP($Y296,Tableau2[[Sous catégorie culture de la garantie]:[garantie 7]],1+AB$3,FALSE)="","",
                      VLOOKUP($Y296,Tableau2[[Sous catégorie culture de la garantie]:[garantie 7]],1+AB$3,FALSE)))</f>
        <v>Nantissement de véhicule</v>
      </c>
      <c r="AC296" s="41" t="str">
        <f>IF(
                 ISNA(VLOOKUP($Y296,Tableau2[[Sous catégorie culture de la garantie]:[garantie 7]],1+AC$3,FALSE)),
                  "",
                 IF(VLOOKUP($Y296,Tableau2[[Sous catégorie culture de la garantie]:[garantie 7]],1+AC$3,FALSE)="","",
                      VLOOKUP($Y296,Tableau2[[Sous catégorie culture de la garantie]:[garantie 7]],1+AC$3,FALSE)))</f>
        <v/>
      </c>
      <c r="AD296" s="44" t="str">
        <f>IF(
                 ISNA(VLOOKUP($Y296,Tableau2[[Sous catégorie culture de la garantie]:[garantie 7]],1+AD$3,FALSE)),
                  "",
                 IF(VLOOKUP($Y296,Tableau2[[Sous catégorie culture de la garantie]:[garantie 7]],1+AD$3,FALSE)="","",
                      VLOOKUP($Y296,Tableau2[[Sous catégorie culture de la garantie]:[garantie 7]],1+AD$3,FALSE)))</f>
        <v/>
      </c>
      <c r="AE296" s="41" t="str">
        <f>IF(
                 ISNA(VLOOKUP($Y296,Tableau2[[Sous catégorie culture de la garantie]:[garantie 7]],1+AE$3,FALSE)),
                  "",
                 IF(VLOOKUP($Y296,Tableau2[[Sous catégorie culture de la garantie]:[garantie 7]],1+AE$3,FALSE)="","",
                      VLOOKUP($Y296,Tableau2[[Sous catégorie culture de la garantie]:[garantie 7]],1+AE$3,FALSE)))</f>
        <v/>
      </c>
      <c r="AF296" s="41" t="str">
        <f>IF(
                 ISNA(VLOOKUP($Y296,Tableau2[[Sous catégorie culture de la garantie]:[garantie 7]],1+AF$3,FALSE)),
                  "",
                 IF(VLOOKUP($Y296,Tableau2[[Sous catégorie culture de la garantie]:[garantie 7]],1+AF$3,FALSE)="","",
                      VLOOKUP($Y296,Tableau2[[Sous catégorie culture de la garantie]:[garantie 7]],1+AF$3,FALSE)))</f>
        <v/>
      </c>
    </row>
    <row r="297" spans="1:32" ht="15" thickBot="1" x14ac:dyDescent="0.35">
      <c r="A297" s="25">
        <v>7</v>
      </c>
      <c r="B297" s="78" t="s">
        <v>69</v>
      </c>
      <c r="C297" s="52" t="str">
        <f>IF(ISNA(VLOOKUP(B297,Tableau3[],2,FALSE)),"X",VLOOKUP(B297,Tableau3[],2,FALSE))</f>
        <v>A</v>
      </c>
      <c r="D297" s="88" t="s">
        <v>72</v>
      </c>
      <c r="E297" s="26"/>
      <c r="F297" s="99" t="s">
        <v>73</v>
      </c>
      <c r="G297" s="26"/>
      <c r="H297" s="108" t="s">
        <v>74</v>
      </c>
      <c r="I297" s="26"/>
      <c r="J297" s="26"/>
      <c r="K297" s="118" t="s">
        <v>75</v>
      </c>
      <c r="L297" s="26"/>
      <c r="M297" s="125"/>
      <c r="N297" s="134"/>
      <c r="O297" s="145"/>
      <c r="P297" s="156"/>
      <c r="Q297" s="169">
        <v>6</v>
      </c>
      <c r="R297" s="181" t="s">
        <v>87</v>
      </c>
      <c r="S297" s="23"/>
      <c r="T297" s="183"/>
      <c r="U297" s="200"/>
      <c r="V297" t="str">
        <f>CONCATENATE(C297,E297,G297,I297,L297,S297)</f>
        <v>A</v>
      </c>
      <c r="W297" t="str">
        <f t="shared" si="5"/>
        <v>A</v>
      </c>
      <c r="X297" s="39" t="str">
        <f>IF(          ISNA(VLOOKUP(MID(W297,2,1),'Garanties par besoin'!$D$2:$F$18,2,FALSE)),
                           IF(ISNA(VLOOKUP(MID(W297,1,1),'Garanties par besoin'!$D$2:$F$18,2,FALSE)),
                            "",
                           VLOOKUP(MID(W297,1,1),'Garanties par besoin'!$D$2:$F$18,2,FALSE)),
                  VLOOKUP(MID(W297,2,1),'Garanties par besoin'!$D$2:$F$18,2,FALSE))</f>
        <v>Matériel</v>
      </c>
      <c r="Y297" s="42" t="str">
        <f>IF(          ISNA(VLOOKUP(MID(W297,2,1),'Garanties par besoin'!$D$2:$F$18,3,FALSE)),
                           IF(ISNA(VLOOKUP(MID(W297,1,1),'Garanties par besoin'!$D$2:$F$18,3,FALSE)),
                            "",
                           VLOOKUP(MID(W297,1,1),'Garanties par besoin'!$D$2:$F$18,3,FALSE)),
                  VLOOKUP(MID(W297,2,1),'Garanties par besoin'!$D$2:$F$18,3,FALSE))</f>
        <v>Véhicule</v>
      </c>
      <c r="Z297" s="44" t="str">
        <f>IF(
                 ISNA(VLOOKUP($Y297,Tableau2[[Sous catégorie culture de la garantie]:[garantie 7]],1+Z$3,FALSE)),
                  "",
                 IF(VLOOKUP($Y297,Tableau2[[Sous catégorie culture de la garantie]:[garantie 7]],1+Z$3,FALSE)="","",
                      VLOOKUP($Y297,Tableau2[[Sous catégorie culture de la garantie]:[garantie 7]],1+Z$3,FALSE)))</f>
        <v>Financement possible sans garantie</v>
      </c>
      <c r="AA297" s="41" t="str">
        <f>IF(
                 ISNA(VLOOKUP($Y297,Tableau2[[Sous catégorie culture de la garantie]:[garantie 7]],1+AA$3,FALSE)),
                  "",
                 IF(VLOOKUP($Y297,Tableau2[[Sous catégorie culture de la garantie]:[garantie 7]],1+AA$3,FALSE)="","",
                      VLOOKUP($Y297,Tableau2[[Sous catégorie culture de la garantie]:[garantie 7]],1+AA$3,FALSE)))</f>
        <v>Caution Possible</v>
      </c>
      <c r="AB297" s="44" t="str">
        <f>IF(
                 ISNA(VLOOKUP($Y297,Tableau2[[Sous catégorie culture de la garantie]:[garantie 7]],1+AB$3,FALSE)),
                  "",
                 IF(VLOOKUP($Y297,Tableau2[[Sous catégorie culture de la garantie]:[garantie 7]],1+AB$3,FALSE)="","",
                      VLOOKUP($Y297,Tableau2[[Sous catégorie culture de la garantie]:[garantie 7]],1+AB$3,FALSE)))</f>
        <v>Nantissement de véhicule</v>
      </c>
      <c r="AC297" s="41" t="str">
        <f>IF(
                 ISNA(VLOOKUP($Y297,Tableau2[[Sous catégorie culture de la garantie]:[garantie 7]],1+AC$3,FALSE)),
                  "",
                 IF(VLOOKUP($Y297,Tableau2[[Sous catégorie culture de la garantie]:[garantie 7]],1+AC$3,FALSE)="","",
                      VLOOKUP($Y297,Tableau2[[Sous catégorie culture de la garantie]:[garantie 7]],1+AC$3,FALSE)))</f>
        <v/>
      </c>
      <c r="AD297" s="44" t="str">
        <f>IF(
                 ISNA(VLOOKUP($Y297,Tableau2[[Sous catégorie culture de la garantie]:[garantie 7]],1+AD$3,FALSE)),
                  "",
                 IF(VLOOKUP($Y297,Tableau2[[Sous catégorie culture de la garantie]:[garantie 7]],1+AD$3,FALSE)="","",
                      VLOOKUP($Y297,Tableau2[[Sous catégorie culture de la garantie]:[garantie 7]],1+AD$3,FALSE)))</f>
        <v/>
      </c>
      <c r="AE297" s="41" t="str">
        <f>IF(
                 ISNA(VLOOKUP($Y297,Tableau2[[Sous catégorie culture de la garantie]:[garantie 7]],1+AE$3,FALSE)),
                  "",
                 IF(VLOOKUP($Y297,Tableau2[[Sous catégorie culture de la garantie]:[garantie 7]],1+AE$3,FALSE)="","",
                      VLOOKUP($Y297,Tableau2[[Sous catégorie culture de la garantie]:[garantie 7]],1+AE$3,FALSE)))</f>
        <v/>
      </c>
      <c r="AF297" s="41" t="str">
        <f>IF(
                 ISNA(VLOOKUP($Y297,Tableau2[[Sous catégorie culture de la garantie]:[garantie 7]],1+AF$3,FALSE)),
                  "",
                 IF(VLOOKUP($Y297,Tableau2[[Sous catégorie culture de la garantie]:[garantie 7]],1+AF$3,FALSE)="","",
                      VLOOKUP($Y297,Tableau2[[Sous catégorie culture de la garantie]:[garantie 7]],1+AF$3,FALSE)))</f>
        <v/>
      </c>
    </row>
    <row r="298" spans="1:32" ht="15" thickBot="1" x14ac:dyDescent="0.35">
      <c r="A298" s="25">
        <v>7</v>
      </c>
      <c r="B298" s="78" t="s">
        <v>69</v>
      </c>
      <c r="C298" s="52" t="str">
        <f>IF(ISNA(VLOOKUP(B298,Tableau3[],2,FALSE)),"X",VLOOKUP(B298,Tableau3[],2,FALSE))</f>
        <v>A</v>
      </c>
      <c r="D298" s="88" t="s">
        <v>72</v>
      </c>
      <c r="E298" s="26"/>
      <c r="F298" s="99" t="s">
        <v>73</v>
      </c>
      <c r="G298" s="26"/>
      <c r="H298" s="108" t="s">
        <v>74</v>
      </c>
      <c r="I298" s="26"/>
      <c r="J298" s="26"/>
      <c r="K298" s="118" t="s">
        <v>75</v>
      </c>
      <c r="L298" s="26"/>
      <c r="M298" s="125"/>
      <c r="N298" s="134"/>
      <c r="O298" s="145"/>
      <c r="P298" s="156"/>
      <c r="Q298" s="169">
        <v>6</v>
      </c>
      <c r="R298" s="181" t="s">
        <v>88</v>
      </c>
      <c r="S298" s="23"/>
      <c r="T298" s="183"/>
      <c r="U298" s="200"/>
      <c r="V298" t="str">
        <f>CONCATENATE(C298,E298,G298,I298,L298,S298)</f>
        <v>A</v>
      </c>
      <c r="W298" t="str">
        <f t="shared" si="5"/>
        <v>A</v>
      </c>
      <c r="X298" s="39" t="str">
        <f>IF(          ISNA(VLOOKUP(MID(W298,2,1),'Garanties par besoin'!$D$2:$F$18,2,FALSE)),
                           IF(ISNA(VLOOKUP(MID(W298,1,1),'Garanties par besoin'!$D$2:$F$18,2,FALSE)),
                            "",
                           VLOOKUP(MID(W298,1,1),'Garanties par besoin'!$D$2:$F$18,2,FALSE)),
                  VLOOKUP(MID(W298,2,1),'Garanties par besoin'!$D$2:$F$18,2,FALSE))</f>
        <v>Matériel</v>
      </c>
      <c r="Y298" s="42" t="str">
        <f>IF(          ISNA(VLOOKUP(MID(W298,2,1),'Garanties par besoin'!$D$2:$F$18,3,FALSE)),
                           IF(ISNA(VLOOKUP(MID(W298,1,1),'Garanties par besoin'!$D$2:$F$18,3,FALSE)),
                            "",
                           VLOOKUP(MID(W298,1,1),'Garanties par besoin'!$D$2:$F$18,3,FALSE)),
                  VLOOKUP(MID(W298,2,1),'Garanties par besoin'!$D$2:$F$18,3,FALSE))</f>
        <v>Véhicule</v>
      </c>
      <c r="Z298" s="44" t="str">
        <f>IF(
                 ISNA(VLOOKUP($Y298,Tableau2[[Sous catégorie culture de la garantie]:[garantie 7]],1+Z$3,FALSE)),
                  "",
                 IF(VLOOKUP($Y298,Tableau2[[Sous catégorie culture de la garantie]:[garantie 7]],1+Z$3,FALSE)="","",
                      VLOOKUP($Y298,Tableau2[[Sous catégorie culture de la garantie]:[garantie 7]],1+Z$3,FALSE)))</f>
        <v>Financement possible sans garantie</v>
      </c>
      <c r="AA298" s="41" t="str">
        <f>IF(
                 ISNA(VLOOKUP($Y298,Tableau2[[Sous catégorie culture de la garantie]:[garantie 7]],1+AA$3,FALSE)),
                  "",
                 IF(VLOOKUP($Y298,Tableau2[[Sous catégorie culture de la garantie]:[garantie 7]],1+AA$3,FALSE)="","",
                      VLOOKUP($Y298,Tableau2[[Sous catégorie culture de la garantie]:[garantie 7]],1+AA$3,FALSE)))</f>
        <v>Caution Possible</v>
      </c>
      <c r="AB298" s="44" t="str">
        <f>IF(
                 ISNA(VLOOKUP($Y298,Tableau2[[Sous catégorie culture de la garantie]:[garantie 7]],1+AB$3,FALSE)),
                  "",
                 IF(VLOOKUP($Y298,Tableau2[[Sous catégorie culture de la garantie]:[garantie 7]],1+AB$3,FALSE)="","",
                      VLOOKUP($Y298,Tableau2[[Sous catégorie culture de la garantie]:[garantie 7]],1+AB$3,FALSE)))</f>
        <v>Nantissement de véhicule</v>
      </c>
      <c r="AC298" s="41" t="str">
        <f>IF(
                 ISNA(VLOOKUP($Y298,Tableau2[[Sous catégorie culture de la garantie]:[garantie 7]],1+AC$3,FALSE)),
                  "",
                 IF(VLOOKUP($Y298,Tableau2[[Sous catégorie culture de la garantie]:[garantie 7]],1+AC$3,FALSE)="","",
                      VLOOKUP($Y298,Tableau2[[Sous catégorie culture de la garantie]:[garantie 7]],1+AC$3,FALSE)))</f>
        <v/>
      </c>
      <c r="AD298" s="44" t="str">
        <f>IF(
                 ISNA(VLOOKUP($Y298,Tableau2[[Sous catégorie culture de la garantie]:[garantie 7]],1+AD$3,FALSE)),
                  "",
                 IF(VLOOKUP($Y298,Tableau2[[Sous catégorie culture de la garantie]:[garantie 7]],1+AD$3,FALSE)="","",
                      VLOOKUP($Y298,Tableau2[[Sous catégorie culture de la garantie]:[garantie 7]],1+AD$3,FALSE)))</f>
        <v/>
      </c>
      <c r="AE298" s="41" t="str">
        <f>IF(
                 ISNA(VLOOKUP($Y298,Tableau2[[Sous catégorie culture de la garantie]:[garantie 7]],1+AE$3,FALSE)),
                  "",
                 IF(VLOOKUP($Y298,Tableau2[[Sous catégorie culture de la garantie]:[garantie 7]],1+AE$3,FALSE)="","",
                      VLOOKUP($Y298,Tableau2[[Sous catégorie culture de la garantie]:[garantie 7]],1+AE$3,FALSE)))</f>
        <v/>
      </c>
      <c r="AF298" s="41" t="str">
        <f>IF(
                 ISNA(VLOOKUP($Y298,Tableau2[[Sous catégorie culture de la garantie]:[garantie 7]],1+AF$3,FALSE)),
                  "",
                 IF(VLOOKUP($Y298,Tableau2[[Sous catégorie culture de la garantie]:[garantie 7]],1+AF$3,FALSE)="","",
                      VLOOKUP($Y298,Tableau2[[Sous catégorie culture de la garantie]:[garantie 7]],1+AF$3,FALSE)))</f>
        <v/>
      </c>
    </row>
    <row r="299" spans="1:32" ht="15" thickBot="1" x14ac:dyDescent="0.35">
      <c r="A299" s="25">
        <v>7</v>
      </c>
      <c r="B299" s="78" t="s">
        <v>69</v>
      </c>
      <c r="C299" s="52" t="str">
        <f>IF(ISNA(VLOOKUP(B299,Tableau3[],2,FALSE)),"X",VLOOKUP(B299,Tableau3[],2,FALSE))</f>
        <v>A</v>
      </c>
      <c r="D299" s="88" t="s">
        <v>72</v>
      </c>
      <c r="E299" s="26"/>
      <c r="F299" s="99" t="s">
        <v>73</v>
      </c>
      <c r="G299" s="26"/>
      <c r="H299" s="108" t="s">
        <v>74</v>
      </c>
      <c r="I299" s="26"/>
      <c r="J299" s="26"/>
      <c r="K299" s="118" t="s">
        <v>75</v>
      </c>
      <c r="L299" s="26"/>
      <c r="M299" s="125"/>
      <c r="N299" s="134"/>
      <c r="O299" s="145"/>
      <c r="P299" s="156"/>
      <c r="Q299" s="169">
        <v>6</v>
      </c>
      <c r="R299" s="181" t="s">
        <v>89</v>
      </c>
      <c r="S299" s="23"/>
      <c r="T299" s="183"/>
      <c r="U299" s="200"/>
      <c r="V299" t="str">
        <f>CONCATENATE(C299,E299,G299,I299,L299,S299)</f>
        <v>A</v>
      </c>
      <c r="W299" t="str">
        <f t="shared" si="5"/>
        <v>A</v>
      </c>
      <c r="X299" s="39" t="str">
        <f>IF(          ISNA(VLOOKUP(MID(W299,2,1),'Garanties par besoin'!$D$2:$F$18,2,FALSE)),
                           IF(ISNA(VLOOKUP(MID(W299,1,1),'Garanties par besoin'!$D$2:$F$18,2,FALSE)),
                            "",
                           VLOOKUP(MID(W299,1,1),'Garanties par besoin'!$D$2:$F$18,2,FALSE)),
                  VLOOKUP(MID(W299,2,1),'Garanties par besoin'!$D$2:$F$18,2,FALSE))</f>
        <v>Matériel</v>
      </c>
      <c r="Y299" s="42" t="str">
        <f>IF(          ISNA(VLOOKUP(MID(W299,2,1),'Garanties par besoin'!$D$2:$F$18,3,FALSE)),
                           IF(ISNA(VLOOKUP(MID(W299,1,1),'Garanties par besoin'!$D$2:$F$18,3,FALSE)),
                            "",
                           VLOOKUP(MID(W299,1,1),'Garanties par besoin'!$D$2:$F$18,3,FALSE)),
                  VLOOKUP(MID(W299,2,1),'Garanties par besoin'!$D$2:$F$18,3,FALSE))</f>
        <v>Véhicule</v>
      </c>
      <c r="Z299" s="44" t="str">
        <f>IF(
                 ISNA(VLOOKUP($Y299,Tableau2[[Sous catégorie culture de la garantie]:[garantie 7]],1+Z$3,FALSE)),
                  "",
                 IF(VLOOKUP($Y299,Tableau2[[Sous catégorie culture de la garantie]:[garantie 7]],1+Z$3,FALSE)="","",
                      VLOOKUP($Y299,Tableau2[[Sous catégorie culture de la garantie]:[garantie 7]],1+Z$3,FALSE)))</f>
        <v>Financement possible sans garantie</v>
      </c>
      <c r="AA299" s="41" t="str">
        <f>IF(
                 ISNA(VLOOKUP($Y299,Tableau2[[Sous catégorie culture de la garantie]:[garantie 7]],1+AA$3,FALSE)),
                  "",
                 IF(VLOOKUP($Y299,Tableau2[[Sous catégorie culture de la garantie]:[garantie 7]],1+AA$3,FALSE)="","",
                      VLOOKUP($Y299,Tableau2[[Sous catégorie culture de la garantie]:[garantie 7]],1+AA$3,FALSE)))</f>
        <v>Caution Possible</v>
      </c>
      <c r="AB299" s="44" t="str">
        <f>IF(
                 ISNA(VLOOKUP($Y299,Tableau2[[Sous catégorie culture de la garantie]:[garantie 7]],1+AB$3,FALSE)),
                  "",
                 IF(VLOOKUP($Y299,Tableau2[[Sous catégorie culture de la garantie]:[garantie 7]],1+AB$3,FALSE)="","",
                      VLOOKUP($Y299,Tableau2[[Sous catégorie culture de la garantie]:[garantie 7]],1+AB$3,FALSE)))</f>
        <v>Nantissement de véhicule</v>
      </c>
      <c r="AC299" s="41" t="str">
        <f>IF(
                 ISNA(VLOOKUP($Y299,Tableau2[[Sous catégorie culture de la garantie]:[garantie 7]],1+AC$3,FALSE)),
                  "",
                 IF(VLOOKUP($Y299,Tableau2[[Sous catégorie culture de la garantie]:[garantie 7]],1+AC$3,FALSE)="","",
                      VLOOKUP($Y299,Tableau2[[Sous catégorie culture de la garantie]:[garantie 7]],1+AC$3,FALSE)))</f>
        <v/>
      </c>
      <c r="AD299" s="44" t="str">
        <f>IF(
                 ISNA(VLOOKUP($Y299,Tableau2[[Sous catégorie culture de la garantie]:[garantie 7]],1+AD$3,FALSE)),
                  "",
                 IF(VLOOKUP($Y299,Tableau2[[Sous catégorie culture de la garantie]:[garantie 7]],1+AD$3,FALSE)="","",
                      VLOOKUP($Y299,Tableau2[[Sous catégorie culture de la garantie]:[garantie 7]],1+AD$3,FALSE)))</f>
        <v/>
      </c>
      <c r="AE299" s="41" t="str">
        <f>IF(
                 ISNA(VLOOKUP($Y299,Tableau2[[Sous catégorie culture de la garantie]:[garantie 7]],1+AE$3,FALSE)),
                  "",
                 IF(VLOOKUP($Y299,Tableau2[[Sous catégorie culture de la garantie]:[garantie 7]],1+AE$3,FALSE)="","",
                      VLOOKUP($Y299,Tableau2[[Sous catégorie culture de la garantie]:[garantie 7]],1+AE$3,FALSE)))</f>
        <v/>
      </c>
      <c r="AF299" s="41" t="str">
        <f>IF(
                 ISNA(VLOOKUP($Y299,Tableau2[[Sous catégorie culture de la garantie]:[garantie 7]],1+AF$3,FALSE)),
                  "",
                 IF(VLOOKUP($Y299,Tableau2[[Sous catégorie culture de la garantie]:[garantie 7]],1+AF$3,FALSE)="","",
                      VLOOKUP($Y299,Tableau2[[Sous catégorie culture de la garantie]:[garantie 7]],1+AF$3,FALSE)))</f>
        <v/>
      </c>
    </row>
    <row r="300" spans="1:32" ht="15" thickBot="1" x14ac:dyDescent="0.35">
      <c r="A300" s="25">
        <v>7</v>
      </c>
      <c r="B300" s="78" t="s">
        <v>69</v>
      </c>
      <c r="C300" s="52" t="str">
        <f>IF(ISNA(VLOOKUP(B300,Tableau3[],2,FALSE)),"X",VLOOKUP(B300,Tableau3[],2,FALSE))</f>
        <v>A</v>
      </c>
      <c r="D300" s="88" t="s">
        <v>72</v>
      </c>
      <c r="E300" s="26"/>
      <c r="F300" s="99" t="s">
        <v>73</v>
      </c>
      <c r="G300" s="26"/>
      <c r="H300" s="108" t="s">
        <v>74</v>
      </c>
      <c r="I300" s="26"/>
      <c r="J300" s="26"/>
      <c r="K300" s="118" t="s">
        <v>75</v>
      </c>
      <c r="L300" s="26"/>
      <c r="M300" s="125"/>
      <c r="N300" s="134"/>
      <c r="O300" s="145"/>
      <c r="P300" s="156"/>
      <c r="Q300" s="169">
        <v>6</v>
      </c>
      <c r="R300" s="181" t="s">
        <v>90</v>
      </c>
      <c r="S300" s="23"/>
      <c r="T300" s="196"/>
      <c r="U300" s="200"/>
      <c r="V300" t="str">
        <f>CONCATENATE(C300,E300,G300,I300,L300,S300)</f>
        <v>A</v>
      </c>
      <c r="W300" t="str">
        <f t="shared" si="5"/>
        <v>A</v>
      </c>
      <c r="X300" s="39" t="str">
        <f>IF(          ISNA(VLOOKUP(MID(W300,2,1),'Garanties par besoin'!$D$2:$F$18,2,FALSE)),
                           IF(ISNA(VLOOKUP(MID(W300,1,1),'Garanties par besoin'!$D$2:$F$18,2,FALSE)),
                            "",
                           VLOOKUP(MID(W300,1,1),'Garanties par besoin'!$D$2:$F$18,2,FALSE)),
                  VLOOKUP(MID(W300,2,1),'Garanties par besoin'!$D$2:$F$18,2,FALSE))</f>
        <v>Matériel</v>
      </c>
      <c r="Y300" s="42" t="str">
        <f>IF(          ISNA(VLOOKUP(MID(W300,2,1),'Garanties par besoin'!$D$2:$F$18,3,FALSE)),
                           IF(ISNA(VLOOKUP(MID(W300,1,1),'Garanties par besoin'!$D$2:$F$18,3,FALSE)),
                            "",
                           VLOOKUP(MID(W300,1,1),'Garanties par besoin'!$D$2:$F$18,3,FALSE)),
                  VLOOKUP(MID(W300,2,1),'Garanties par besoin'!$D$2:$F$18,3,FALSE))</f>
        <v>Véhicule</v>
      </c>
      <c r="Z300" s="44" t="str">
        <f>IF(
                 ISNA(VLOOKUP($Y300,Tableau2[[Sous catégorie culture de la garantie]:[garantie 7]],1+Z$3,FALSE)),
                  "",
                 IF(VLOOKUP($Y300,Tableau2[[Sous catégorie culture de la garantie]:[garantie 7]],1+Z$3,FALSE)="","",
                      VLOOKUP($Y300,Tableau2[[Sous catégorie culture de la garantie]:[garantie 7]],1+Z$3,FALSE)))</f>
        <v>Financement possible sans garantie</v>
      </c>
      <c r="AA300" s="41" t="str">
        <f>IF(
                 ISNA(VLOOKUP($Y300,Tableau2[[Sous catégorie culture de la garantie]:[garantie 7]],1+AA$3,FALSE)),
                  "",
                 IF(VLOOKUP($Y300,Tableau2[[Sous catégorie culture de la garantie]:[garantie 7]],1+AA$3,FALSE)="","",
                      VLOOKUP($Y300,Tableau2[[Sous catégorie culture de la garantie]:[garantie 7]],1+AA$3,FALSE)))</f>
        <v>Caution Possible</v>
      </c>
      <c r="AB300" s="44" t="str">
        <f>IF(
                 ISNA(VLOOKUP($Y300,Tableau2[[Sous catégorie culture de la garantie]:[garantie 7]],1+AB$3,FALSE)),
                  "",
                 IF(VLOOKUP($Y300,Tableau2[[Sous catégorie culture de la garantie]:[garantie 7]],1+AB$3,FALSE)="","",
                      VLOOKUP($Y300,Tableau2[[Sous catégorie culture de la garantie]:[garantie 7]],1+AB$3,FALSE)))</f>
        <v>Nantissement de véhicule</v>
      </c>
      <c r="AC300" s="41" t="str">
        <f>IF(
                 ISNA(VLOOKUP($Y300,Tableau2[[Sous catégorie culture de la garantie]:[garantie 7]],1+AC$3,FALSE)),
                  "",
                 IF(VLOOKUP($Y300,Tableau2[[Sous catégorie culture de la garantie]:[garantie 7]],1+AC$3,FALSE)="","",
                      VLOOKUP($Y300,Tableau2[[Sous catégorie culture de la garantie]:[garantie 7]],1+AC$3,FALSE)))</f>
        <v/>
      </c>
      <c r="AD300" s="44" t="str">
        <f>IF(
                 ISNA(VLOOKUP($Y300,Tableau2[[Sous catégorie culture de la garantie]:[garantie 7]],1+AD$3,FALSE)),
                  "",
                 IF(VLOOKUP($Y300,Tableau2[[Sous catégorie culture de la garantie]:[garantie 7]],1+AD$3,FALSE)="","",
                      VLOOKUP($Y300,Tableau2[[Sous catégorie culture de la garantie]:[garantie 7]],1+AD$3,FALSE)))</f>
        <v/>
      </c>
      <c r="AE300" s="41" t="str">
        <f>IF(
                 ISNA(VLOOKUP($Y300,Tableau2[[Sous catégorie culture de la garantie]:[garantie 7]],1+AE$3,FALSE)),
                  "",
                 IF(VLOOKUP($Y300,Tableau2[[Sous catégorie culture de la garantie]:[garantie 7]],1+AE$3,FALSE)="","",
                      VLOOKUP($Y300,Tableau2[[Sous catégorie culture de la garantie]:[garantie 7]],1+AE$3,FALSE)))</f>
        <v/>
      </c>
      <c r="AF300" s="41" t="str">
        <f>IF(
                 ISNA(VLOOKUP($Y300,Tableau2[[Sous catégorie culture de la garantie]:[garantie 7]],1+AF$3,FALSE)),
                  "",
                 IF(VLOOKUP($Y300,Tableau2[[Sous catégorie culture de la garantie]:[garantie 7]],1+AF$3,FALSE)="","",
                      VLOOKUP($Y300,Tableau2[[Sous catégorie culture de la garantie]:[garantie 7]],1+AF$3,FALSE)))</f>
        <v/>
      </c>
    </row>
    <row r="301" spans="1:32" ht="15" thickBot="1" x14ac:dyDescent="0.35">
      <c r="A301" s="25">
        <v>7</v>
      </c>
      <c r="B301" s="78" t="s">
        <v>69</v>
      </c>
      <c r="C301" s="52" t="str">
        <f>IF(ISNA(VLOOKUP(B301,Tableau3[],2,FALSE)),"X",VLOOKUP(B301,Tableau3[],2,FALSE))</f>
        <v>A</v>
      </c>
      <c r="D301" s="88" t="s">
        <v>72</v>
      </c>
      <c r="E301" s="26"/>
      <c r="F301" s="99" t="s">
        <v>73</v>
      </c>
      <c r="G301" s="26"/>
      <c r="H301" s="108" t="s">
        <v>74</v>
      </c>
      <c r="I301" s="26"/>
      <c r="J301" s="26"/>
      <c r="K301" s="118" t="s">
        <v>75</v>
      </c>
      <c r="L301" s="26"/>
      <c r="M301" s="125"/>
      <c r="N301" s="134"/>
      <c r="O301" s="145"/>
      <c r="P301" s="156"/>
      <c r="Q301" s="166">
        <v>6</v>
      </c>
      <c r="R301" s="181" t="s">
        <v>91</v>
      </c>
      <c r="S301" s="23"/>
      <c r="T301" s="196"/>
      <c r="U301" s="200"/>
      <c r="V301" t="str">
        <f>CONCATENATE(C301,E301,G301,I301,L301,S301)</f>
        <v>A</v>
      </c>
      <c r="W301" t="str">
        <f t="shared" si="5"/>
        <v>A</v>
      </c>
      <c r="X301" s="39" t="str">
        <f>IF(          ISNA(VLOOKUP(MID(W301,2,1),'Garanties par besoin'!$D$2:$F$18,2,FALSE)),
                           IF(ISNA(VLOOKUP(MID(W301,1,1),'Garanties par besoin'!$D$2:$F$18,2,FALSE)),
                            "",
                           VLOOKUP(MID(W301,1,1),'Garanties par besoin'!$D$2:$F$18,2,FALSE)),
                  VLOOKUP(MID(W301,2,1),'Garanties par besoin'!$D$2:$F$18,2,FALSE))</f>
        <v>Matériel</v>
      </c>
      <c r="Y301" s="42" t="str">
        <f>IF(          ISNA(VLOOKUP(MID(W301,2,1),'Garanties par besoin'!$D$2:$F$18,3,FALSE)),
                           IF(ISNA(VLOOKUP(MID(W301,1,1),'Garanties par besoin'!$D$2:$F$18,3,FALSE)),
                            "",
                           VLOOKUP(MID(W301,1,1),'Garanties par besoin'!$D$2:$F$18,3,FALSE)),
                  VLOOKUP(MID(W301,2,1),'Garanties par besoin'!$D$2:$F$18,3,FALSE))</f>
        <v>Véhicule</v>
      </c>
      <c r="Z301" s="44" t="str">
        <f>IF(
                 ISNA(VLOOKUP($Y301,Tableau2[[Sous catégorie culture de la garantie]:[garantie 7]],1+Z$3,FALSE)),
                  "",
                 IF(VLOOKUP($Y301,Tableau2[[Sous catégorie culture de la garantie]:[garantie 7]],1+Z$3,FALSE)="","",
                      VLOOKUP($Y301,Tableau2[[Sous catégorie culture de la garantie]:[garantie 7]],1+Z$3,FALSE)))</f>
        <v>Financement possible sans garantie</v>
      </c>
      <c r="AA301" s="41" t="str">
        <f>IF(
                 ISNA(VLOOKUP($Y301,Tableau2[[Sous catégorie culture de la garantie]:[garantie 7]],1+AA$3,FALSE)),
                  "",
                 IF(VLOOKUP($Y301,Tableau2[[Sous catégorie culture de la garantie]:[garantie 7]],1+AA$3,FALSE)="","",
                      VLOOKUP($Y301,Tableau2[[Sous catégorie culture de la garantie]:[garantie 7]],1+AA$3,FALSE)))</f>
        <v>Caution Possible</v>
      </c>
      <c r="AB301" s="44" t="str">
        <f>IF(
                 ISNA(VLOOKUP($Y301,Tableau2[[Sous catégorie culture de la garantie]:[garantie 7]],1+AB$3,FALSE)),
                  "",
                 IF(VLOOKUP($Y301,Tableau2[[Sous catégorie culture de la garantie]:[garantie 7]],1+AB$3,FALSE)="","",
                      VLOOKUP($Y301,Tableau2[[Sous catégorie culture de la garantie]:[garantie 7]],1+AB$3,FALSE)))</f>
        <v>Nantissement de véhicule</v>
      </c>
      <c r="AC301" s="41" t="str">
        <f>IF(
                 ISNA(VLOOKUP($Y301,Tableau2[[Sous catégorie culture de la garantie]:[garantie 7]],1+AC$3,FALSE)),
                  "",
                 IF(VLOOKUP($Y301,Tableau2[[Sous catégorie culture de la garantie]:[garantie 7]],1+AC$3,FALSE)="","",
                      VLOOKUP($Y301,Tableau2[[Sous catégorie culture de la garantie]:[garantie 7]],1+AC$3,FALSE)))</f>
        <v/>
      </c>
      <c r="AD301" s="44" t="str">
        <f>IF(
                 ISNA(VLOOKUP($Y301,Tableau2[[Sous catégorie culture de la garantie]:[garantie 7]],1+AD$3,FALSE)),
                  "",
                 IF(VLOOKUP($Y301,Tableau2[[Sous catégorie culture de la garantie]:[garantie 7]],1+AD$3,FALSE)="","",
                      VLOOKUP($Y301,Tableau2[[Sous catégorie culture de la garantie]:[garantie 7]],1+AD$3,FALSE)))</f>
        <v/>
      </c>
      <c r="AE301" s="41" t="str">
        <f>IF(
                 ISNA(VLOOKUP($Y301,Tableau2[[Sous catégorie culture de la garantie]:[garantie 7]],1+AE$3,FALSE)),
                  "",
                 IF(VLOOKUP($Y301,Tableau2[[Sous catégorie culture de la garantie]:[garantie 7]],1+AE$3,FALSE)="","",
                      VLOOKUP($Y301,Tableau2[[Sous catégorie culture de la garantie]:[garantie 7]],1+AE$3,FALSE)))</f>
        <v/>
      </c>
      <c r="AF301" s="41" t="str">
        <f>IF(
                 ISNA(VLOOKUP($Y301,Tableau2[[Sous catégorie culture de la garantie]:[garantie 7]],1+AF$3,FALSE)),
                  "",
                 IF(VLOOKUP($Y301,Tableau2[[Sous catégorie culture de la garantie]:[garantie 7]],1+AF$3,FALSE)="","",
                      VLOOKUP($Y301,Tableau2[[Sous catégorie culture de la garantie]:[garantie 7]],1+AF$3,FALSE)))</f>
        <v/>
      </c>
    </row>
    <row r="302" spans="1:32" ht="15" thickBot="1" x14ac:dyDescent="0.35">
      <c r="A302" s="34">
        <v>7</v>
      </c>
      <c r="B302" s="76" t="s">
        <v>69</v>
      </c>
      <c r="C302" s="52" t="str">
        <f>IF(ISNA(VLOOKUP(B302,Tableau3[],2,FALSE)),"X",VLOOKUP(B302,Tableau3[],2,FALSE))</f>
        <v>A</v>
      </c>
      <c r="D302" s="85" t="s">
        <v>72</v>
      </c>
      <c r="E302" s="15"/>
      <c r="F302" s="96" t="s">
        <v>73</v>
      </c>
      <c r="G302" s="15"/>
      <c r="H302" s="104" t="s">
        <v>74</v>
      </c>
      <c r="I302" s="15"/>
      <c r="J302" s="15"/>
      <c r="K302" s="113" t="s">
        <v>76</v>
      </c>
      <c r="L302" s="15"/>
      <c r="M302" s="123"/>
      <c r="N302" s="130"/>
      <c r="O302" s="141"/>
      <c r="P302" s="151"/>
      <c r="Q302" s="162">
        <v>1</v>
      </c>
      <c r="R302" s="171" t="s">
        <v>92</v>
      </c>
      <c r="S302" s="17" t="s">
        <v>187</v>
      </c>
      <c r="T302" s="196"/>
      <c r="U302" s="200"/>
      <c r="V302" t="str">
        <f>CONCATENATE(C302,E302,G302,I302,L302,S302)</f>
        <v>AD</v>
      </c>
      <c r="W302" t="str">
        <f t="shared" si="5"/>
        <v>AD</v>
      </c>
      <c r="X302" s="39" t="str">
        <f>IF(          ISNA(VLOOKUP(MID(W302,2,1),'Garanties par besoin'!$D$2:$F$18,2,FALSE)),
                           IF(ISNA(VLOOKUP(MID(W302,1,1),'Garanties par besoin'!$D$2:$F$18,2,FALSE)),
                            "",
                           VLOOKUP(MID(W302,1,1),'Garanties par besoin'!$D$2:$F$18,2,FALSE)),
                  VLOOKUP(MID(W302,2,1),'Garanties par besoin'!$D$2:$F$18,2,FALSE))</f>
        <v>Crédit Bail / LOA</v>
      </c>
      <c r="Y302" s="42" t="str">
        <f>IF(          ISNA(VLOOKUP(MID(W302,2,1),'Garanties par besoin'!$D$2:$F$18,3,FALSE)),
                           IF(ISNA(VLOOKUP(MID(W302,1,1),'Garanties par besoin'!$D$2:$F$18,3,FALSE)),
                            "",
                           VLOOKUP(MID(W302,1,1),'Garanties par besoin'!$D$2:$F$18,3,FALSE)),
                  VLOOKUP(MID(W302,2,1),'Garanties par besoin'!$D$2:$F$18,3,FALSE))</f>
        <v>Crédit Bail / LOA</v>
      </c>
      <c r="Z302" s="44" t="str">
        <f>IF(
                 ISNA(VLOOKUP($Y302,Tableau2[[Sous catégorie culture de la garantie]:[garantie 7]],1+Z$3,FALSE)),
                  "",
                 IF(VLOOKUP($Y302,Tableau2[[Sous catégorie culture de la garantie]:[garantie 7]],1+Z$3,FALSE)="","",
                      VLOOKUP($Y302,Tableau2[[Sous catégorie culture de la garantie]:[garantie 7]],1+Z$3,FALSE)))</f>
        <v/>
      </c>
      <c r="AA302" s="41"/>
      <c r="AB302" s="44"/>
      <c r="AC302" s="41"/>
      <c r="AD302" s="44"/>
      <c r="AE302" s="41"/>
      <c r="AF302" s="41" t="str">
        <f>IF(
                 ISNA(VLOOKUP($Y302,Tableau2[[Sous catégorie culture de la garantie]:[garantie 7]],1+AF$3,FALSE)),
                  "",
                 IF(VLOOKUP($Y302,Tableau2[[Sous catégorie culture de la garantie]:[garantie 7]],1+AF$3,FALSE)="","",
                      VLOOKUP($Y302,Tableau2[[Sous catégorie culture de la garantie]:[garantie 7]],1+AF$3,FALSE)))</f>
        <v/>
      </c>
    </row>
    <row r="303" spans="1:32" ht="15" thickBot="1" x14ac:dyDescent="0.35">
      <c r="A303" s="25">
        <v>7</v>
      </c>
      <c r="B303" s="78" t="s">
        <v>69</v>
      </c>
      <c r="C303" s="52" t="str">
        <f>IF(ISNA(VLOOKUP(B303,Tableau3[],2,FALSE)),"X",VLOOKUP(B303,Tableau3[],2,FALSE))</f>
        <v>A</v>
      </c>
      <c r="D303" s="88" t="s">
        <v>72</v>
      </c>
      <c r="E303" s="26"/>
      <c r="F303" s="99" t="s">
        <v>73</v>
      </c>
      <c r="G303" s="26"/>
      <c r="H303" s="108" t="s">
        <v>74</v>
      </c>
      <c r="I303" s="26"/>
      <c r="J303" s="26"/>
      <c r="K303" s="118" t="s">
        <v>219</v>
      </c>
      <c r="L303" s="26"/>
      <c r="M303" s="125"/>
      <c r="N303" s="134"/>
      <c r="O303" s="145"/>
      <c r="P303" s="156"/>
      <c r="Q303" s="166">
        <v>7</v>
      </c>
      <c r="R303" s="171" t="s">
        <v>92</v>
      </c>
      <c r="S303" s="17" t="s">
        <v>187</v>
      </c>
      <c r="T303" s="196"/>
      <c r="U303" s="200"/>
      <c r="V303" t="str">
        <f>CONCATENATE(C303,E303,G303,I303,L303,S303)</f>
        <v>AD</v>
      </c>
      <c r="W303" t="str">
        <f t="shared" si="5"/>
        <v>AD</v>
      </c>
      <c r="X303" s="39" t="str">
        <f>IF(          ISNA(VLOOKUP(MID(W303,2,1),'Garanties par besoin'!$D$2:$F$18,2,FALSE)),
                           IF(ISNA(VLOOKUP(MID(W303,1,1),'Garanties par besoin'!$D$2:$F$18,2,FALSE)),
                            "",
                           VLOOKUP(MID(W303,1,1),'Garanties par besoin'!$D$2:$F$18,2,FALSE)),
                  VLOOKUP(MID(W303,2,1),'Garanties par besoin'!$D$2:$F$18,2,FALSE))</f>
        <v>Crédit Bail / LOA</v>
      </c>
      <c r="Y303" s="42" t="str">
        <f>IF(          ISNA(VLOOKUP(MID(W303,2,1),'Garanties par besoin'!$D$2:$F$18,3,FALSE)),
                           IF(ISNA(VLOOKUP(MID(W303,1,1),'Garanties par besoin'!$D$2:$F$18,3,FALSE)),
                            "",
                           VLOOKUP(MID(W303,1,1),'Garanties par besoin'!$D$2:$F$18,3,FALSE)),
                  VLOOKUP(MID(W303,2,1),'Garanties par besoin'!$D$2:$F$18,3,FALSE))</f>
        <v>Crédit Bail / LOA</v>
      </c>
      <c r="Z303" s="44" t="str">
        <f>IF(
                 ISNA(VLOOKUP($Y303,Tableau2[[Sous catégorie culture de la garantie]:[garantie 7]],1+Z$3,FALSE)),
                  "",
                 IF(VLOOKUP($Y303,Tableau2[[Sous catégorie culture de la garantie]:[garantie 7]],1+Z$3,FALSE)="","",
                      VLOOKUP($Y303,Tableau2[[Sous catégorie culture de la garantie]:[garantie 7]],1+Z$3,FALSE)))</f>
        <v/>
      </c>
      <c r="AA303" s="41"/>
      <c r="AB303" s="44"/>
      <c r="AC303" s="41"/>
      <c r="AD303" s="44"/>
      <c r="AE303" s="41"/>
      <c r="AF303" s="41" t="str">
        <f>IF(
                 ISNA(VLOOKUP($Y303,Tableau2[[Sous catégorie culture de la garantie]:[garantie 7]],1+AF$3,FALSE)),
                  "",
                 IF(VLOOKUP($Y303,Tableau2[[Sous catégorie culture de la garantie]:[garantie 7]],1+AF$3,FALSE)="","",
                      VLOOKUP($Y303,Tableau2[[Sous catégorie culture de la garantie]:[garantie 7]],1+AF$3,FALSE)))</f>
        <v/>
      </c>
    </row>
    <row r="304" spans="1:32" ht="15" thickBot="1" x14ac:dyDescent="0.35">
      <c r="A304" s="25">
        <v>7</v>
      </c>
      <c r="B304" s="78" t="s">
        <v>69</v>
      </c>
      <c r="C304" s="52" t="str">
        <f>IF(ISNA(VLOOKUP(B304,Tableau3[],2,FALSE)),"X",VLOOKUP(B304,Tableau3[],2,FALSE))</f>
        <v>A</v>
      </c>
      <c r="D304" s="88" t="s">
        <v>72</v>
      </c>
      <c r="E304" s="26"/>
      <c r="F304" s="99" t="s">
        <v>73</v>
      </c>
      <c r="G304" s="26"/>
      <c r="H304" s="108" t="s">
        <v>74</v>
      </c>
      <c r="I304" s="26"/>
      <c r="J304" s="26"/>
      <c r="K304" s="118" t="s">
        <v>219</v>
      </c>
      <c r="L304" s="26"/>
      <c r="M304" s="125"/>
      <c r="N304" s="134"/>
      <c r="O304" s="145"/>
      <c r="P304" s="156"/>
      <c r="Q304" s="166">
        <v>7</v>
      </c>
      <c r="R304" s="181" t="s">
        <v>36</v>
      </c>
      <c r="S304" s="17"/>
      <c r="T304" s="196"/>
      <c r="U304" s="202"/>
      <c r="V304" t="str">
        <f>CONCATENATE(C304,E304,G304,I304,L304,S304)</f>
        <v>A</v>
      </c>
      <c r="W304" t="str">
        <f t="shared" si="5"/>
        <v>A</v>
      </c>
      <c r="X304" s="39" t="str">
        <f>IF(          ISNA(VLOOKUP(MID(W304,2,1),'Garanties par besoin'!$D$2:$F$18,2,FALSE)),
                           IF(ISNA(VLOOKUP(MID(W304,1,1),'Garanties par besoin'!$D$2:$F$18,2,FALSE)),
                            "",
                           VLOOKUP(MID(W304,1,1),'Garanties par besoin'!$D$2:$F$18,2,FALSE)),
                  VLOOKUP(MID(W304,2,1),'Garanties par besoin'!$D$2:$F$18,2,FALSE))</f>
        <v>Matériel</v>
      </c>
      <c r="Y304" s="42" t="str">
        <f>IF(          ISNA(VLOOKUP(MID(W304,2,1),'Garanties par besoin'!$D$2:$F$18,3,FALSE)),
                           IF(ISNA(VLOOKUP(MID(W304,1,1),'Garanties par besoin'!$D$2:$F$18,3,FALSE)),
                            "",
                           VLOOKUP(MID(W304,1,1),'Garanties par besoin'!$D$2:$F$18,3,FALSE)),
                  VLOOKUP(MID(W304,2,1),'Garanties par besoin'!$D$2:$F$18,3,FALSE))</f>
        <v>Véhicule</v>
      </c>
      <c r="Z304" s="44" t="str">
        <f>IF(
                 ISNA(VLOOKUP($Y304,Tableau2[[Sous catégorie culture de la garantie]:[garantie 7]],1+Z$3,FALSE)),
                  "",
                 IF(VLOOKUP($Y304,Tableau2[[Sous catégorie culture de la garantie]:[garantie 7]],1+Z$3,FALSE)="","",
                      VLOOKUP($Y304,Tableau2[[Sous catégorie culture de la garantie]:[garantie 7]],1+Z$3,FALSE)))</f>
        <v>Financement possible sans garantie</v>
      </c>
      <c r="AA304" s="41" t="str">
        <f>IF(
                 ISNA(VLOOKUP($Y304,Tableau2[[Sous catégorie culture de la garantie]:[garantie 7]],1+AA$3,FALSE)),
                  "",
                 IF(VLOOKUP($Y304,Tableau2[[Sous catégorie culture de la garantie]:[garantie 7]],1+AA$3,FALSE)="","",
                      VLOOKUP($Y304,Tableau2[[Sous catégorie culture de la garantie]:[garantie 7]],1+AA$3,FALSE)))</f>
        <v>Caution Possible</v>
      </c>
      <c r="AB304" s="44" t="str">
        <f>IF(
                 ISNA(VLOOKUP($Y304,Tableau2[[Sous catégorie culture de la garantie]:[garantie 7]],1+AB$3,FALSE)),
                  "",
                 IF(VLOOKUP($Y304,Tableau2[[Sous catégorie culture de la garantie]:[garantie 7]],1+AB$3,FALSE)="","",
                      VLOOKUP($Y304,Tableau2[[Sous catégorie culture de la garantie]:[garantie 7]],1+AB$3,FALSE)))</f>
        <v>Nantissement de véhicule</v>
      </c>
      <c r="AC304" s="41" t="str">
        <f>IF(
                 ISNA(VLOOKUP($Y304,Tableau2[[Sous catégorie culture de la garantie]:[garantie 7]],1+AC$3,FALSE)),
                  "",
                 IF(VLOOKUP($Y304,Tableau2[[Sous catégorie culture de la garantie]:[garantie 7]],1+AC$3,FALSE)="","",
                      VLOOKUP($Y304,Tableau2[[Sous catégorie culture de la garantie]:[garantie 7]],1+AC$3,FALSE)))</f>
        <v/>
      </c>
      <c r="AD304" s="44" t="str">
        <f>IF(
                 ISNA(VLOOKUP($Y304,Tableau2[[Sous catégorie culture de la garantie]:[garantie 7]],1+AD$3,FALSE)),
                  "",
                 IF(VLOOKUP($Y304,Tableau2[[Sous catégorie culture de la garantie]:[garantie 7]],1+AD$3,FALSE)="","",
                      VLOOKUP($Y304,Tableau2[[Sous catégorie culture de la garantie]:[garantie 7]],1+AD$3,FALSE)))</f>
        <v/>
      </c>
      <c r="AE304" s="41" t="str">
        <f>IF(
                 ISNA(VLOOKUP($Y304,Tableau2[[Sous catégorie culture de la garantie]:[garantie 7]],1+AE$3,FALSE)),
                  "",
                 IF(VLOOKUP($Y304,Tableau2[[Sous catégorie culture de la garantie]:[garantie 7]],1+AE$3,FALSE)="","",
                      VLOOKUP($Y304,Tableau2[[Sous catégorie culture de la garantie]:[garantie 7]],1+AE$3,FALSE)))</f>
        <v/>
      </c>
      <c r="AF304" s="41" t="str">
        <f>IF(
                 ISNA(VLOOKUP($Y304,Tableau2[[Sous catégorie culture de la garantie]:[garantie 7]],1+AF$3,FALSE)),
                  "",
                 IF(VLOOKUP($Y304,Tableau2[[Sous catégorie culture de la garantie]:[garantie 7]],1+AF$3,FALSE)="","",
                      VLOOKUP($Y304,Tableau2[[Sous catégorie culture de la garantie]:[garantie 7]],1+AF$3,FALSE)))</f>
        <v/>
      </c>
    </row>
    <row r="305" spans="1:32" ht="15" thickBot="1" x14ac:dyDescent="0.35">
      <c r="A305" s="25">
        <v>7</v>
      </c>
      <c r="B305" s="78" t="s">
        <v>69</v>
      </c>
      <c r="C305" s="52" t="str">
        <f>IF(ISNA(VLOOKUP(B305,Tableau3[],2,FALSE)),"X",VLOOKUP(B305,Tableau3[],2,FALSE))</f>
        <v>A</v>
      </c>
      <c r="D305" s="88" t="s">
        <v>72</v>
      </c>
      <c r="E305" s="26"/>
      <c r="F305" s="99" t="s">
        <v>73</v>
      </c>
      <c r="G305" s="26"/>
      <c r="H305" s="108" t="s">
        <v>74</v>
      </c>
      <c r="I305" s="26"/>
      <c r="J305" s="26"/>
      <c r="K305" s="118" t="s">
        <v>219</v>
      </c>
      <c r="L305" s="26"/>
      <c r="M305" s="125"/>
      <c r="N305" s="134"/>
      <c r="O305" s="145"/>
      <c r="P305" s="156"/>
      <c r="Q305" s="166">
        <v>7</v>
      </c>
      <c r="R305" s="181" t="s">
        <v>87</v>
      </c>
      <c r="S305" s="17"/>
      <c r="T305" s="196"/>
      <c r="U305" s="183"/>
      <c r="V305" t="str">
        <f>CONCATENATE(C305,E305,G305,I305,L305,S305)</f>
        <v>A</v>
      </c>
      <c r="W305" t="str">
        <f t="shared" si="5"/>
        <v>A</v>
      </c>
      <c r="X305" s="39" t="str">
        <f>IF(          ISNA(VLOOKUP(MID(W305,2,1),'Garanties par besoin'!$D$2:$F$18,2,FALSE)),
                           IF(ISNA(VLOOKUP(MID(W305,1,1),'Garanties par besoin'!$D$2:$F$18,2,FALSE)),
                            "",
                           VLOOKUP(MID(W305,1,1),'Garanties par besoin'!$D$2:$F$18,2,FALSE)),
                  VLOOKUP(MID(W305,2,1),'Garanties par besoin'!$D$2:$F$18,2,FALSE))</f>
        <v>Matériel</v>
      </c>
      <c r="Y305" s="42" t="str">
        <f>IF(          ISNA(VLOOKUP(MID(W305,2,1),'Garanties par besoin'!$D$2:$F$18,3,FALSE)),
                           IF(ISNA(VLOOKUP(MID(W305,1,1),'Garanties par besoin'!$D$2:$F$18,3,FALSE)),
                            "",
                           VLOOKUP(MID(W305,1,1),'Garanties par besoin'!$D$2:$F$18,3,FALSE)),
                  VLOOKUP(MID(W305,2,1),'Garanties par besoin'!$D$2:$F$18,3,FALSE))</f>
        <v>Véhicule</v>
      </c>
      <c r="Z305" s="44" t="str">
        <f>IF(
                 ISNA(VLOOKUP($Y305,Tableau2[[Sous catégorie culture de la garantie]:[garantie 7]],1+Z$3,FALSE)),
                  "",
                 IF(VLOOKUP($Y305,Tableau2[[Sous catégorie culture de la garantie]:[garantie 7]],1+Z$3,FALSE)="","",
                      VLOOKUP($Y305,Tableau2[[Sous catégorie culture de la garantie]:[garantie 7]],1+Z$3,FALSE)))</f>
        <v>Financement possible sans garantie</v>
      </c>
      <c r="AA305" s="41" t="str">
        <f>IF(
                 ISNA(VLOOKUP($Y305,Tableau2[[Sous catégorie culture de la garantie]:[garantie 7]],1+AA$3,FALSE)),
                  "",
                 IF(VLOOKUP($Y305,Tableau2[[Sous catégorie culture de la garantie]:[garantie 7]],1+AA$3,FALSE)="","",
                      VLOOKUP($Y305,Tableau2[[Sous catégorie culture de la garantie]:[garantie 7]],1+AA$3,FALSE)))</f>
        <v>Caution Possible</v>
      </c>
      <c r="AB305" s="44" t="str">
        <f>IF(
                 ISNA(VLOOKUP($Y305,Tableau2[[Sous catégorie culture de la garantie]:[garantie 7]],1+AB$3,FALSE)),
                  "",
                 IF(VLOOKUP($Y305,Tableau2[[Sous catégorie culture de la garantie]:[garantie 7]],1+AB$3,FALSE)="","",
                      VLOOKUP($Y305,Tableau2[[Sous catégorie culture de la garantie]:[garantie 7]],1+AB$3,FALSE)))</f>
        <v>Nantissement de véhicule</v>
      </c>
      <c r="AC305" s="41" t="str">
        <f>IF(
                 ISNA(VLOOKUP($Y305,Tableau2[[Sous catégorie culture de la garantie]:[garantie 7]],1+AC$3,FALSE)),
                  "",
                 IF(VLOOKUP($Y305,Tableau2[[Sous catégorie culture de la garantie]:[garantie 7]],1+AC$3,FALSE)="","",
                      VLOOKUP($Y305,Tableau2[[Sous catégorie culture de la garantie]:[garantie 7]],1+AC$3,FALSE)))</f>
        <v/>
      </c>
      <c r="AD305" s="44" t="str">
        <f>IF(
                 ISNA(VLOOKUP($Y305,Tableau2[[Sous catégorie culture de la garantie]:[garantie 7]],1+AD$3,FALSE)),
                  "",
                 IF(VLOOKUP($Y305,Tableau2[[Sous catégorie culture de la garantie]:[garantie 7]],1+AD$3,FALSE)="","",
                      VLOOKUP($Y305,Tableau2[[Sous catégorie culture de la garantie]:[garantie 7]],1+AD$3,FALSE)))</f>
        <v/>
      </c>
      <c r="AE305" s="41" t="str">
        <f>IF(
                 ISNA(VLOOKUP($Y305,Tableau2[[Sous catégorie culture de la garantie]:[garantie 7]],1+AE$3,FALSE)),
                  "",
                 IF(VLOOKUP($Y305,Tableau2[[Sous catégorie culture de la garantie]:[garantie 7]],1+AE$3,FALSE)="","",
                      VLOOKUP($Y305,Tableau2[[Sous catégorie culture de la garantie]:[garantie 7]],1+AE$3,FALSE)))</f>
        <v/>
      </c>
      <c r="AF305" s="41" t="str">
        <f>IF(
                 ISNA(VLOOKUP($Y305,Tableau2[[Sous catégorie culture de la garantie]:[garantie 7]],1+AF$3,FALSE)),
                  "",
                 IF(VLOOKUP($Y305,Tableau2[[Sous catégorie culture de la garantie]:[garantie 7]],1+AF$3,FALSE)="","",
                      VLOOKUP($Y305,Tableau2[[Sous catégorie culture de la garantie]:[garantie 7]],1+AF$3,FALSE)))</f>
        <v/>
      </c>
    </row>
    <row r="306" spans="1:32" ht="15" thickBot="1" x14ac:dyDescent="0.35">
      <c r="A306" s="25">
        <v>7</v>
      </c>
      <c r="B306" s="78" t="s">
        <v>69</v>
      </c>
      <c r="C306" s="52" t="str">
        <f>IF(ISNA(VLOOKUP(B306,Tableau3[],2,FALSE)),"X",VLOOKUP(B306,Tableau3[],2,FALSE))</f>
        <v>A</v>
      </c>
      <c r="D306" s="88" t="s">
        <v>72</v>
      </c>
      <c r="E306" s="26"/>
      <c r="F306" s="99" t="s">
        <v>73</v>
      </c>
      <c r="G306" s="26"/>
      <c r="H306" s="108" t="s">
        <v>74</v>
      </c>
      <c r="I306" s="26"/>
      <c r="J306" s="26"/>
      <c r="K306" s="118" t="s">
        <v>219</v>
      </c>
      <c r="L306" s="26"/>
      <c r="M306" s="125"/>
      <c r="N306" s="134"/>
      <c r="O306" s="145"/>
      <c r="P306" s="156"/>
      <c r="Q306" s="166">
        <v>7</v>
      </c>
      <c r="R306" s="181" t="s">
        <v>88</v>
      </c>
      <c r="S306" s="17"/>
      <c r="T306" s="196"/>
      <c r="U306" s="183"/>
      <c r="V306" t="str">
        <f>CONCATENATE(C306,E306,G306,I306,L306,S306)</f>
        <v>A</v>
      </c>
      <c r="W306" t="str">
        <f t="shared" si="5"/>
        <v>A</v>
      </c>
      <c r="X306" s="39" t="str">
        <f>IF(          ISNA(VLOOKUP(MID(W306,2,1),'Garanties par besoin'!$D$2:$F$18,2,FALSE)),
                           IF(ISNA(VLOOKUP(MID(W306,1,1),'Garanties par besoin'!$D$2:$F$18,2,FALSE)),
                            "",
                           VLOOKUP(MID(W306,1,1),'Garanties par besoin'!$D$2:$F$18,2,FALSE)),
                  VLOOKUP(MID(W306,2,1),'Garanties par besoin'!$D$2:$F$18,2,FALSE))</f>
        <v>Matériel</v>
      </c>
      <c r="Y306" s="42" t="str">
        <f>IF(          ISNA(VLOOKUP(MID(W306,2,1),'Garanties par besoin'!$D$2:$F$18,3,FALSE)),
                           IF(ISNA(VLOOKUP(MID(W306,1,1),'Garanties par besoin'!$D$2:$F$18,3,FALSE)),
                            "",
                           VLOOKUP(MID(W306,1,1),'Garanties par besoin'!$D$2:$F$18,3,FALSE)),
                  VLOOKUP(MID(W306,2,1),'Garanties par besoin'!$D$2:$F$18,3,FALSE))</f>
        <v>Véhicule</v>
      </c>
      <c r="Z306" s="44" t="str">
        <f>IF(
                 ISNA(VLOOKUP($Y306,Tableau2[[Sous catégorie culture de la garantie]:[garantie 7]],1+Z$3,FALSE)),
                  "",
                 IF(VLOOKUP($Y306,Tableau2[[Sous catégorie culture de la garantie]:[garantie 7]],1+Z$3,FALSE)="","",
                      VLOOKUP($Y306,Tableau2[[Sous catégorie culture de la garantie]:[garantie 7]],1+Z$3,FALSE)))</f>
        <v>Financement possible sans garantie</v>
      </c>
      <c r="AA306" s="41" t="str">
        <f>IF(
                 ISNA(VLOOKUP($Y306,Tableau2[[Sous catégorie culture de la garantie]:[garantie 7]],1+AA$3,FALSE)),
                  "",
                 IF(VLOOKUP($Y306,Tableau2[[Sous catégorie culture de la garantie]:[garantie 7]],1+AA$3,FALSE)="","",
                      VLOOKUP($Y306,Tableau2[[Sous catégorie culture de la garantie]:[garantie 7]],1+AA$3,FALSE)))</f>
        <v>Caution Possible</v>
      </c>
      <c r="AB306" s="44" t="str">
        <f>IF(
                 ISNA(VLOOKUP($Y306,Tableau2[[Sous catégorie culture de la garantie]:[garantie 7]],1+AB$3,FALSE)),
                  "",
                 IF(VLOOKUP($Y306,Tableau2[[Sous catégorie culture de la garantie]:[garantie 7]],1+AB$3,FALSE)="","",
                      VLOOKUP($Y306,Tableau2[[Sous catégorie culture de la garantie]:[garantie 7]],1+AB$3,FALSE)))</f>
        <v>Nantissement de véhicule</v>
      </c>
      <c r="AC306" s="41" t="str">
        <f>IF(
                 ISNA(VLOOKUP($Y306,Tableau2[[Sous catégorie culture de la garantie]:[garantie 7]],1+AC$3,FALSE)),
                  "",
                 IF(VLOOKUP($Y306,Tableau2[[Sous catégorie culture de la garantie]:[garantie 7]],1+AC$3,FALSE)="","",
                      VLOOKUP($Y306,Tableau2[[Sous catégorie culture de la garantie]:[garantie 7]],1+AC$3,FALSE)))</f>
        <v/>
      </c>
      <c r="AD306" s="44" t="str">
        <f>IF(
                 ISNA(VLOOKUP($Y306,Tableau2[[Sous catégorie culture de la garantie]:[garantie 7]],1+AD$3,FALSE)),
                  "",
                 IF(VLOOKUP($Y306,Tableau2[[Sous catégorie culture de la garantie]:[garantie 7]],1+AD$3,FALSE)="","",
                      VLOOKUP($Y306,Tableau2[[Sous catégorie culture de la garantie]:[garantie 7]],1+AD$3,FALSE)))</f>
        <v/>
      </c>
      <c r="AE306" s="41" t="str">
        <f>IF(
                 ISNA(VLOOKUP($Y306,Tableau2[[Sous catégorie culture de la garantie]:[garantie 7]],1+AE$3,FALSE)),
                  "",
                 IF(VLOOKUP($Y306,Tableau2[[Sous catégorie culture de la garantie]:[garantie 7]],1+AE$3,FALSE)="","",
                      VLOOKUP($Y306,Tableau2[[Sous catégorie culture de la garantie]:[garantie 7]],1+AE$3,FALSE)))</f>
        <v/>
      </c>
      <c r="AF306" s="41" t="str">
        <f>IF(
                 ISNA(VLOOKUP($Y306,Tableau2[[Sous catégorie culture de la garantie]:[garantie 7]],1+AF$3,FALSE)),
                  "",
                 IF(VLOOKUP($Y306,Tableau2[[Sous catégorie culture de la garantie]:[garantie 7]],1+AF$3,FALSE)="","",
                      VLOOKUP($Y306,Tableau2[[Sous catégorie culture de la garantie]:[garantie 7]],1+AF$3,FALSE)))</f>
        <v/>
      </c>
    </row>
    <row r="307" spans="1:32" ht="15" thickBot="1" x14ac:dyDescent="0.35">
      <c r="A307" s="25">
        <v>7</v>
      </c>
      <c r="B307" s="78" t="s">
        <v>69</v>
      </c>
      <c r="C307" s="52" t="str">
        <f>IF(ISNA(VLOOKUP(B307,Tableau3[],2,FALSE)),"X",VLOOKUP(B307,Tableau3[],2,FALSE))</f>
        <v>A</v>
      </c>
      <c r="D307" s="88" t="s">
        <v>72</v>
      </c>
      <c r="E307" s="26"/>
      <c r="F307" s="99" t="s">
        <v>73</v>
      </c>
      <c r="G307" s="26"/>
      <c r="H307" s="108" t="s">
        <v>74</v>
      </c>
      <c r="I307" s="26"/>
      <c r="J307" s="26"/>
      <c r="K307" s="118" t="s">
        <v>219</v>
      </c>
      <c r="L307" s="26"/>
      <c r="M307" s="125"/>
      <c r="N307" s="134"/>
      <c r="O307" s="145"/>
      <c r="P307" s="156"/>
      <c r="Q307" s="166">
        <v>7</v>
      </c>
      <c r="R307" s="181" t="s">
        <v>89</v>
      </c>
      <c r="S307" s="17"/>
      <c r="T307" s="196"/>
      <c r="U307" s="183"/>
      <c r="V307" t="str">
        <f>CONCATENATE(C307,E307,G307,I307,L307,S307)</f>
        <v>A</v>
      </c>
      <c r="W307" t="str">
        <f t="shared" si="5"/>
        <v>A</v>
      </c>
      <c r="X307" s="39" t="str">
        <f>IF(          ISNA(VLOOKUP(MID(W307,2,1),'Garanties par besoin'!$D$2:$F$18,2,FALSE)),
                           IF(ISNA(VLOOKUP(MID(W307,1,1),'Garanties par besoin'!$D$2:$F$18,2,FALSE)),
                            "",
                           VLOOKUP(MID(W307,1,1),'Garanties par besoin'!$D$2:$F$18,2,FALSE)),
                  VLOOKUP(MID(W307,2,1),'Garanties par besoin'!$D$2:$F$18,2,FALSE))</f>
        <v>Matériel</v>
      </c>
      <c r="Y307" s="42" t="str">
        <f>IF(          ISNA(VLOOKUP(MID(W307,2,1),'Garanties par besoin'!$D$2:$F$18,3,FALSE)),
                           IF(ISNA(VLOOKUP(MID(W307,1,1),'Garanties par besoin'!$D$2:$F$18,3,FALSE)),
                            "",
                           VLOOKUP(MID(W307,1,1),'Garanties par besoin'!$D$2:$F$18,3,FALSE)),
                  VLOOKUP(MID(W307,2,1),'Garanties par besoin'!$D$2:$F$18,3,FALSE))</f>
        <v>Véhicule</v>
      </c>
      <c r="Z307" s="44" t="str">
        <f>IF(
                 ISNA(VLOOKUP($Y307,Tableau2[[Sous catégorie culture de la garantie]:[garantie 7]],1+Z$3,FALSE)),
                  "",
                 IF(VLOOKUP($Y307,Tableau2[[Sous catégorie culture de la garantie]:[garantie 7]],1+Z$3,FALSE)="","",
                      VLOOKUP($Y307,Tableau2[[Sous catégorie culture de la garantie]:[garantie 7]],1+Z$3,FALSE)))</f>
        <v>Financement possible sans garantie</v>
      </c>
      <c r="AA307" s="41" t="str">
        <f>IF(
                 ISNA(VLOOKUP($Y307,Tableau2[[Sous catégorie culture de la garantie]:[garantie 7]],1+AA$3,FALSE)),
                  "",
                 IF(VLOOKUP($Y307,Tableau2[[Sous catégorie culture de la garantie]:[garantie 7]],1+AA$3,FALSE)="","",
                      VLOOKUP($Y307,Tableau2[[Sous catégorie culture de la garantie]:[garantie 7]],1+AA$3,FALSE)))</f>
        <v>Caution Possible</v>
      </c>
      <c r="AB307" s="44" t="str">
        <f>IF(
                 ISNA(VLOOKUP($Y307,Tableau2[[Sous catégorie culture de la garantie]:[garantie 7]],1+AB$3,FALSE)),
                  "",
                 IF(VLOOKUP($Y307,Tableau2[[Sous catégorie culture de la garantie]:[garantie 7]],1+AB$3,FALSE)="","",
                      VLOOKUP($Y307,Tableau2[[Sous catégorie culture de la garantie]:[garantie 7]],1+AB$3,FALSE)))</f>
        <v>Nantissement de véhicule</v>
      </c>
      <c r="AC307" s="41" t="str">
        <f>IF(
                 ISNA(VLOOKUP($Y307,Tableau2[[Sous catégorie culture de la garantie]:[garantie 7]],1+AC$3,FALSE)),
                  "",
                 IF(VLOOKUP($Y307,Tableau2[[Sous catégorie culture de la garantie]:[garantie 7]],1+AC$3,FALSE)="","",
                      VLOOKUP($Y307,Tableau2[[Sous catégorie culture de la garantie]:[garantie 7]],1+AC$3,FALSE)))</f>
        <v/>
      </c>
      <c r="AD307" s="44" t="str">
        <f>IF(
                 ISNA(VLOOKUP($Y307,Tableau2[[Sous catégorie culture de la garantie]:[garantie 7]],1+AD$3,FALSE)),
                  "",
                 IF(VLOOKUP($Y307,Tableau2[[Sous catégorie culture de la garantie]:[garantie 7]],1+AD$3,FALSE)="","",
                      VLOOKUP($Y307,Tableau2[[Sous catégorie culture de la garantie]:[garantie 7]],1+AD$3,FALSE)))</f>
        <v/>
      </c>
      <c r="AE307" s="41" t="str">
        <f>IF(
                 ISNA(VLOOKUP($Y307,Tableau2[[Sous catégorie culture de la garantie]:[garantie 7]],1+AE$3,FALSE)),
                  "",
                 IF(VLOOKUP($Y307,Tableau2[[Sous catégorie culture de la garantie]:[garantie 7]],1+AE$3,FALSE)="","",
                      VLOOKUP($Y307,Tableau2[[Sous catégorie culture de la garantie]:[garantie 7]],1+AE$3,FALSE)))</f>
        <v/>
      </c>
      <c r="AF307" s="41" t="str">
        <f>IF(
                 ISNA(VLOOKUP($Y307,Tableau2[[Sous catégorie culture de la garantie]:[garantie 7]],1+AF$3,FALSE)),
                  "",
                 IF(VLOOKUP($Y307,Tableau2[[Sous catégorie culture de la garantie]:[garantie 7]],1+AF$3,FALSE)="","",
                      VLOOKUP($Y307,Tableau2[[Sous catégorie culture de la garantie]:[garantie 7]],1+AF$3,FALSE)))</f>
        <v/>
      </c>
    </row>
    <row r="308" spans="1:32" ht="15" thickBot="1" x14ac:dyDescent="0.35">
      <c r="A308" s="25">
        <v>7</v>
      </c>
      <c r="B308" s="78" t="s">
        <v>69</v>
      </c>
      <c r="C308" s="52" t="str">
        <f>IF(ISNA(VLOOKUP(B308,Tableau3[],2,FALSE)),"X",VLOOKUP(B308,Tableau3[],2,FALSE))</f>
        <v>A</v>
      </c>
      <c r="D308" s="88" t="s">
        <v>72</v>
      </c>
      <c r="E308" s="26"/>
      <c r="F308" s="99" t="s">
        <v>73</v>
      </c>
      <c r="G308" s="26"/>
      <c r="H308" s="108" t="s">
        <v>74</v>
      </c>
      <c r="I308" s="26"/>
      <c r="J308" s="26"/>
      <c r="K308" s="118" t="s">
        <v>219</v>
      </c>
      <c r="L308" s="26"/>
      <c r="M308" s="125"/>
      <c r="N308" s="134"/>
      <c r="O308" s="145"/>
      <c r="P308" s="156"/>
      <c r="Q308" s="166">
        <v>7</v>
      </c>
      <c r="R308" s="181" t="s">
        <v>90</v>
      </c>
      <c r="S308" s="17"/>
      <c r="T308" s="196"/>
      <c r="U308" s="183"/>
      <c r="V308" t="str">
        <f>CONCATENATE(C308,E308,G308,I308,L308,S308)</f>
        <v>A</v>
      </c>
      <c r="W308" t="str">
        <f t="shared" si="5"/>
        <v>A</v>
      </c>
      <c r="X308" s="39" t="str">
        <f>IF(          ISNA(VLOOKUP(MID(W308,2,1),'Garanties par besoin'!$D$2:$F$18,2,FALSE)),
                           IF(ISNA(VLOOKUP(MID(W308,1,1),'Garanties par besoin'!$D$2:$F$18,2,FALSE)),
                            "",
                           VLOOKUP(MID(W308,1,1),'Garanties par besoin'!$D$2:$F$18,2,FALSE)),
                  VLOOKUP(MID(W308,2,1),'Garanties par besoin'!$D$2:$F$18,2,FALSE))</f>
        <v>Matériel</v>
      </c>
      <c r="Y308" s="42" t="str">
        <f>IF(          ISNA(VLOOKUP(MID(W308,2,1),'Garanties par besoin'!$D$2:$F$18,3,FALSE)),
                           IF(ISNA(VLOOKUP(MID(W308,1,1),'Garanties par besoin'!$D$2:$F$18,3,FALSE)),
                            "",
                           VLOOKUP(MID(W308,1,1),'Garanties par besoin'!$D$2:$F$18,3,FALSE)),
                  VLOOKUP(MID(W308,2,1),'Garanties par besoin'!$D$2:$F$18,3,FALSE))</f>
        <v>Véhicule</v>
      </c>
      <c r="Z308" s="44" t="str">
        <f>IF(
                 ISNA(VLOOKUP($Y308,Tableau2[[Sous catégorie culture de la garantie]:[garantie 7]],1+Z$3,FALSE)),
                  "",
                 IF(VLOOKUP($Y308,Tableau2[[Sous catégorie culture de la garantie]:[garantie 7]],1+Z$3,FALSE)="","",
                      VLOOKUP($Y308,Tableau2[[Sous catégorie culture de la garantie]:[garantie 7]],1+Z$3,FALSE)))</f>
        <v>Financement possible sans garantie</v>
      </c>
      <c r="AA308" s="41" t="str">
        <f>IF(
                 ISNA(VLOOKUP($Y308,Tableau2[[Sous catégorie culture de la garantie]:[garantie 7]],1+AA$3,FALSE)),
                  "",
                 IF(VLOOKUP($Y308,Tableau2[[Sous catégorie culture de la garantie]:[garantie 7]],1+AA$3,FALSE)="","",
                      VLOOKUP($Y308,Tableau2[[Sous catégorie culture de la garantie]:[garantie 7]],1+AA$3,FALSE)))</f>
        <v>Caution Possible</v>
      </c>
      <c r="AB308" s="44" t="str">
        <f>IF(
                 ISNA(VLOOKUP($Y308,Tableau2[[Sous catégorie culture de la garantie]:[garantie 7]],1+AB$3,FALSE)),
                  "",
                 IF(VLOOKUP($Y308,Tableau2[[Sous catégorie culture de la garantie]:[garantie 7]],1+AB$3,FALSE)="","",
                      VLOOKUP($Y308,Tableau2[[Sous catégorie culture de la garantie]:[garantie 7]],1+AB$3,FALSE)))</f>
        <v>Nantissement de véhicule</v>
      </c>
      <c r="AC308" s="41" t="str">
        <f>IF(
                 ISNA(VLOOKUP($Y308,Tableau2[[Sous catégorie culture de la garantie]:[garantie 7]],1+AC$3,FALSE)),
                  "",
                 IF(VLOOKUP($Y308,Tableau2[[Sous catégorie culture de la garantie]:[garantie 7]],1+AC$3,FALSE)="","",
                      VLOOKUP($Y308,Tableau2[[Sous catégorie culture de la garantie]:[garantie 7]],1+AC$3,FALSE)))</f>
        <v/>
      </c>
      <c r="AD308" s="44" t="str">
        <f>IF(
                 ISNA(VLOOKUP($Y308,Tableau2[[Sous catégorie culture de la garantie]:[garantie 7]],1+AD$3,FALSE)),
                  "",
                 IF(VLOOKUP($Y308,Tableau2[[Sous catégorie culture de la garantie]:[garantie 7]],1+AD$3,FALSE)="","",
                      VLOOKUP($Y308,Tableau2[[Sous catégorie culture de la garantie]:[garantie 7]],1+AD$3,FALSE)))</f>
        <v/>
      </c>
      <c r="AE308" s="41" t="str">
        <f>IF(
                 ISNA(VLOOKUP($Y308,Tableau2[[Sous catégorie culture de la garantie]:[garantie 7]],1+AE$3,FALSE)),
                  "",
                 IF(VLOOKUP($Y308,Tableau2[[Sous catégorie culture de la garantie]:[garantie 7]],1+AE$3,FALSE)="","",
                      VLOOKUP($Y308,Tableau2[[Sous catégorie culture de la garantie]:[garantie 7]],1+AE$3,FALSE)))</f>
        <v/>
      </c>
      <c r="AF308" s="41" t="str">
        <f>IF(
                 ISNA(VLOOKUP($Y308,Tableau2[[Sous catégorie culture de la garantie]:[garantie 7]],1+AF$3,FALSE)),
                  "",
                 IF(VLOOKUP($Y308,Tableau2[[Sous catégorie culture de la garantie]:[garantie 7]],1+AF$3,FALSE)="","",
                      VLOOKUP($Y308,Tableau2[[Sous catégorie culture de la garantie]:[garantie 7]],1+AF$3,FALSE)))</f>
        <v/>
      </c>
    </row>
    <row r="309" spans="1:32" ht="15" thickBot="1" x14ac:dyDescent="0.35">
      <c r="A309" s="25">
        <v>7</v>
      </c>
      <c r="B309" s="78" t="s">
        <v>69</v>
      </c>
      <c r="C309" s="52" t="str">
        <f>IF(ISNA(VLOOKUP(B309,Tableau3[],2,FALSE)),"X",VLOOKUP(B309,Tableau3[],2,FALSE))</f>
        <v>A</v>
      </c>
      <c r="D309" s="88" t="s">
        <v>72</v>
      </c>
      <c r="E309" s="26"/>
      <c r="F309" s="99" t="s">
        <v>73</v>
      </c>
      <c r="G309" s="26"/>
      <c r="H309" s="108" t="s">
        <v>74</v>
      </c>
      <c r="I309" s="26"/>
      <c r="J309" s="26"/>
      <c r="K309" s="118" t="s">
        <v>219</v>
      </c>
      <c r="L309" s="26"/>
      <c r="M309" s="125"/>
      <c r="N309" s="134"/>
      <c r="O309" s="145"/>
      <c r="P309" s="156"/>
      <c r="Q309" s="166">
        <v>7</v>
      </c>
      <c r="R309" s="181" t="s">
        <v>91</v>
      </c>
      <c r="S309" s="17"/>
      <c r="T309" s="196"/>
      <c r="U309" s="183"/>
      <c r="V309" t="str">
        <f>CONCATENATE(C309,E309,G309,I309,L309,S309)</f>
        <v>A</v>
      </c>
      <c r="W309" t="str">
        <f t="shared" si="5"/>
        <v>A</v>
      </c>
      <c r="X309" s="39" t="str">
        <f>IF(          ISNA(VLOOKUP(MID(W309,2,1),'Garanties par besoin'!$D$2:$F$18,2,FALSE)),
                           IF(ISNA(VLOOKUP(MID(W309,1,1),'Garanties par besoin'!$D$2:$F$18,2,FALSE)),
                            "",
                           VLOOKUP(MID(W309,1,1),'Garanties par besoin'!$D$2:$F$18,2,FALSE)),
                  VLOOKUP(MID(W309,2,1),'Garanties par besoin'!$D$2:$F$18,2,FALSE))</f>
        <v>Matériel</v>
      </c>
      <c r="Y309" s="42" t="str">
        <f>IF(          ISNA(VLOOKUP(MID(W309,2,1),'Garanties par besoin'!$D$2:$F$18,3,FALSE)),
                           IF(ISNA(VLOOKUP(MID(W309,1,1),'Garanties par besoin'!$D$2:$F$18,3,FALSE)),
                            "",
                           VLOOKUP(MID(W309,1,1),'Garanties par besoin'!$D$2:$F$18,3,FALSE)),
                  VLOOKUP(MID(W309,2,1),'Garanties par besoin'!$D$2:$F$18,3,FALSE))</f>
        <v>Véhicule</v>
      </c>
      <c r="Z309" s="44" t="str">
        <f>IF(
                 ISNA(VLOOKUP($Y309,Tableau2[[Sous catégorie culture de la garantie]:[garantie 7]],1+Z$3,FALSE)),
                  "",
                 IF(VLOOKUP($Y309,Tableau2[[Sous catégorie culture de la garantie]:[garantie 7]],1+Z$3,FALSE)="","",
                      VLOOKUP($Y309,Tableau2[[Sous catégorie culture de la garantie]:[garantie 7]],1+Z$3,FALSE)))</f>
        <v>Financement possible sans garantie</v>
      </c>
      <c r="AA309" s="41" t="str">
        <f>IF(
                 ISNA(VLOOKUP($Y309,Tableau2[[Sous catégorie culture de la garantie]:[garantie 7]],1+AA$3,FALSE)),
                  "",
                 IF(VLOOKUP($Y309,Tableau2[[Sous catégorie culture de la garantie]:[garantie 7]],1+AA$3,FALSE)="","",
                      VLOOKUP($Y309,Tableau2[[Sous catégorie culture de la garantie]:[garantie 7]],1+AA$3,FALSE)))</f>
        <v>Caution Possible</v>
      </c>
      <c r="AB309" s="44" t="str">
        <f>IF(
                 ISNA(VLOOKUP($Y309,Tableau2[[Sous catégorie culture de la garantie]:[garantie 7]],1+AB$3,FALSE)),
                  "",
                 IF(VLOOKUP($Y309,Tableau2[[Sous catégorie culture de la garantie]:[garantie 7]],1+AB$3,FALSE)="","",
                      VLOOKUP($Y309,Tableau2[[Sous catégorie culture de la garantie]:[garantie 7]],1+AB$3,FALSE)))</f>
        <v>Nantissement de véhicule</v>
      </c>
      <c r="AC309" s="41" t="str">
        <f>IF(
                 ISNA(VLOOKUP($Y309,Tableau2[[Sous catégorie culture de la garantie]:[garantie 7]],1+AC$3,FALSE)),
                  "",
                 IF(VLOOKUP($Y309,Tableau2[[Sous catégorie culture de la garantie]:[garantie 7]],1+AC$3,FALSE)="","",
                      VLOOKUP($Y309,Tableau2[[Sous catégorie culture de la garantie]:[garantie 7]],1+AC$3,FALSE)))</f>
        <v/>
      </c>
      <c r="AD309" s="44" t="str">
        <f>IF(
                 ISNA(VLOOKUP($Y309,Tableau2[[Sous catégorie culture de la garantie]:[garantie 7]],1+AD$3,FALSE)),
                  "",
                 IF(VLOOKUP($Y309,Tableau2[[Sous catégorie culture de la garantie]:[garantie 7]],1+AD$3,FALSE)="","",
                      VLOOKUP($Y309,Tableau2[[Sous catégorie culture de la garantie]:[garantie 7]],1+AD$3,FALSE)))</f>
        <v/>
      </c>
      <c r="AE309" s="41" t="str">
        <f>IF(
                 ISNA(VLOOKUP($Y309,Tableau2[[Sous catégorie culture de la garantie]:[garantie 7]],1+AE$3,FALSE)),
                  "",
                 IF(VLOOKUP($Y309,Tableau2[[Sous catégorie culture de la garantie]:[garantie 7]],1+AE$3,FALSE)="","",
                      VLOOKUP($Y309,Tableau2[[Sous catégorie culture de la garantie]:[garantie 7]],1+AE$3,FALSE)))</f>
        <v/>
      </c>
      <c r="AF309" s="41" t="str">
        <f>IF(
                 ISNA(VLOOKUP($Y309,Tableau2[[Sous catégorie culture de la garantie]:[garantie 7]],1+AF$3,FALSE)),
                  "",
                 IF(VLOOKUP($Y309,Tableau2[[Sous catégorie culture de la garantie]:[garantie 7]],1+AF$3,FALSE)="","",
                      VLOOKUP($Y309,Tableau2[[Sous catégorie culture de la garantie]:[garantie 7]],1+AF$3,FALSE)))</f>
        <v/>
      </c>
    </row>
    <row r="310" spans="1:32" ht="15" thickBot="1" x14ac:dyDescent="0.35">
      <c r="A310" s="34">
        <v>7</v>
      </c>
      <c r="B310" s="76" t="s">
        <v>69</v>
      </c>
      <c r="C310" s="52" t="str">
        <f>IF(ISNA(VLOOKUP(B310,Tableau3[],2,FALSE)),"X",VLOOKUP(B310,Tableau3[],2,FALSE))</f>
        <v>A</v>
      </c>
      <c r="D310" s="85" t="s">
        <v>72</v>
      </c>
      <c r="E310" s="15"/>
      <c r="F310" s="96" t="s">
        <v>73</v>
      </c>
      <c r="G310" s="15"/>
      <c r="H310" s="104" t="s">
        <v>77</v>
      </c>
      <c r="I310" s="15"/>
      <c r="J310" s="15"/>
      <c r="K310" s="113" t="s">
        <v>78</v>
      </c>
      <c r="L310" s="15"/>
      <c r="M310" s="122" t="s">
        <v>75</v>
      </c>
      <c r="N310" s="130"/>
      <c r="O310" s="141"/>
      <c r="P310" s="151"/>
      <c r="Q310" s="163">
        <v>6</v>
      </c>
      <c r="R310" s="181" t="s">
        <v>36</v>
      </c>
      <c r="S310" s="23"/>
      <c r="T310" s="196"/>
      <c r="U310" s="183"/>
      <c r="V310" t="str">
        <f>CONCATENATE(C310,E310,G310,I310,L310,S310)</f>
        <v>A</v>
      </c>
      <c r="W310" t="str">
        <f t="shared" si="5"/>
        <v>A</v>
      </c>
      <c r="X310" s="39" t="str">
        <f>IF(          ISNA(VLOOKUP(MID(W310,2,1),'Garanties par besoin'!$D$2:$F$18,2,FALSE)),
                           IF(ISNA(VLOOKUP(MID(W310,1,1),'Garanties par besoin'!$D$2:$F$18,2,FALSE)),
                            "",
                           VLOOKUP(MID(W310,1,1),'Garanties par besoin'!$D$2:$F$18,2,FALSE)),
                  VLOOKUP(MID(W310,2,1),'Garanties par besoin'!$D$2:$F$18,2,FALSE))</f>
        <v>Matériel</v>
      </c>
      <c r="Y310" s="42" t="str">
        <f>IF(          ISNA(VLOOKUP(MID(W310,2,1),'Garanties par besoin'!$D$2:$F$18,3,FALSE)),
                           IF(ISNA(VLOOKUP(MID(W310,1,1),'Garanties par besoin'!$D$2:$F$18,3,FALSE)),
                            "",
                           VLOOKUP(MID(W310,1,1),'Garanties par besoin'!$D$2:$F$18,3,FALSE)),
                  VLOOKUP(MID(W310,2,1),'Garanties par besoin'!$D$2:$F$18,3,FALSE))</f>
        <v>Véhicule</v>
      </c>
      <c r="Z310" s="44" t="str">
        <f>IF(
                 ISNA(VLOOKUP($Y310,Tableau2[[Sous catégorie culture de la garantie]:[garantie 7]],1+Z$3,FALSE)),
                  "",
                 IF(VLOOKUP($Y310,Tableau2[[Sous catégorie culture de la garantie]:[garantie 7]],1+Z$3,FALSE)="","",
                      VLOOKUP($Y310,Tableau2[[Sous catégorie culture de la garantie]:[garantie 7]],1+Z$3,FALSE)))</f>
        <v>Financement possible sans garantie</v>
      </c>
      <c r="AA310" s="41" t="str">
        <f>IF(
                 ISNA(VLOOKUP($Y310,Tableau2[[Sous catégorie culture de la garantie]:[garantie 7]],1+AA$3,FALSE)),
                  "",
                 IF(VLOOKUP($Y310,Tableau2[[Sous catégorie culture de la garantie]:[garantie 7]],1+AA$3,FALSE)="","",
                      VLOOKUP($Y310,Tableau2[[Sous catégorie culture de la garantie]:[garantie 7]],1+AA$3,FALSE)))</f>
        <v>Caution Possible</v>
      </c>
      <c r="AB310" s="44" t="str">
        <f>IF(
                 ISNA(VLOOKUP($Y310,Tableau2[[Sous catégorie culture de la garantie]:[garantie 7]],1+AB$3,FALSE)),
                  "",
                 IF(VLOOKUP($Y310,Tableau2[[Sous catégorie culture de la garantie]:[garantie 7]],1+AB$3,FALSE)="","",
                      VLOOKUP($Y310,Tableau2[[Sous catégorie culture de la garantie]:[garantie 7]],1+AB$3,FALSE)))</f>
        <v>Nantissement de véhicule</v>
      </c>
      <c r="AC310" s="41" t="str">
        <f>IF(
                 ISNA(VLOOKUP($Y310,Tableau2[[Sous catégorie culture de la garantie]:[garantie 7]],1+AC$3,FALSE)),
                  "",
                 IF(VLOOKUP($Y310,Tableau2[[Sous catégorie culture de la garantie]:[garantie 7]],1+AC$3,FALSE)="","",
                      VLOOKUP($Y310,Tableau2[[Sous catégorie culture de la garantie]:[garantie 7]],1+AC$3,FALSE)))</f>
        <v/>
      </c>
      <c r="AD310" s="44" t="str">
        <f>IF(
                 ISNA(VLOOKUP($Y310,Tableau2[[Sous catégorie culture de la garantie]:[garantie 7]],1+AD$3,FALSE)),
                  "",
                 IF(VLOOKUP($Y310,Tableau2[[Sous catégorie culture de la garantie]:[garantie 7]],1+AD$3,FALSE)="","",
                      VLOOKUP($Y310,Tableau2[[Sous catégorie culture de la garantie]:[garantie 7]],1+AD$3,FALSE)))</f>
        <v/>
      </c>
      <c r="AE310" s="41" t="str">
        <f>IF(
                 ISNA(VLOOKUP($Y310,Tableau2[[Sous catégorie culture de la garantie]:[garantie 7]],1+AE$3,FALSE)),
                  "",
                 IF(VLOOKUP($Y310,Tableau2[[Sous catégorie culture de la garantie]:[garantie 7]],1+AE$3,FALSE)="","",
                      VLOOKUP($Y310,Tableau2[[Sous catégorie culture de la garantie]:[garantie 7]],1+AE$3,FALSE)))</f>
        <v/>
      </c>
      <c r="AF310" s="41" t="str">
        <f>IF(
                 ISNA(VLOOKUP($Y310,Tableau2[[Sous catégorie culture de la garantie]:[garantie 7]],1+AF$3,FALSE)),
                  "",
                 IF(VLOOKUP($Y310,Tableau2[[Sous catégorie culture de la garantie]:[garantie 7]],1+AF$3,FALSE)="","",
                      VLOOKUP($Y310,Tableau2[[Sous catégorie culture de la garantie]:[garantie 7]],1+AF$3,FALSE)))</f>
        <v/>
      </c>
    </row>
    <row r="311" spans="1:32" ht="15" thickBot="1" x14ac:dyDescent="0.35">
      <c r="A311" s="34">
        <v>7</v>
      </c>
      <c r="B311" s="76" t="s">
        <v>69</v>
      </c>
      <c r="C311" s="52" t="str">
        <f>IF(ISNA(VLOOKUP(B311,Tableau3[],2,FALSE)),"X",VLOOKUP(B311,Tableau3[],2,FALSE))</f>
        <v>A</v>
      </c>
      <c r="D311" s="85" t="s">
        <v>72</v>
      </c>
      <c r="E311" s="15"/>
      <c r="F311" s="96" t="s">
        <v>73</v>
      </c>
      <c r="G311" s="15"/>
      <c r="H311" s="104" t="s">
        <v>77</v>
      </c>
      <c r="I311" s="15"/>
      <c r="J311" s="15"/>
      <c r="K311" s="113" t="s">
        <v>78</v>
      </c>
      <c r="L311" s="15"/>
      <c r="M311" s="122" t="s">
        <v>75</v>
      </c>
      <c r="N311" s="130"/>
      <c r="O311" s="141"/>
      <c r="P311" s="151"/>
      <c r="Q311" s="163">
        <v>6</v>
      </c>
      <c r="R311" s="181" t="s">
        <v>87</v>
      </c>
      <c r="S311" s="23"/>
      <c r="T311" s="196"/>
      <c r="U311" s="183"/>
      <c r="V311" t="str">
        <f>CONCATENATE(C311,E311,G311,I311,L311,S311)</f>
        <v>A</v>
      </c>
      <c r="W311" t="str">
        <f t="shared" si="5"/>
        <v>A</v>
      </c>
      <c r="X311" s="39" t="str">
        <f>IF(          ISNA(VLOOKUP(MID(W311,2,1),'Garanties par besoin'!$D$2:$F$18,2,FALSE)),
                           IF(ISNA(VLOOKUP(MID(W311,1,1),'Garanties par besoin'!$D$2:$F$18,2,FALSE)),
                            "",
                           VLOOKUP(MID(W311,1,1),'Garanties par besoin'!$D$2:$F$18,2,FALSE)),
                  VLOOKUP(MID(W311,2,1),'Garanties par besoin'!$D$2:$F$18,2,FALSE))</f>
        <v>Matériel</v>
      </c>
      <c r="Y311" s="42" t="str">
        <f>IF(          ISNA(VLOOKUP(MID(W311,2,1),'Garanties par besoin'!$D$2:$F$18,3,FALSE)),
                           IF(ISNA(VLOOKUP(MID(W311,1,1),'Garanties par besoin'!$D$2:$F$18,3,FALSE)),
                            "",
                           VLOOKUP(MID(W311,1,1),'Garanties par besoin'!$D$2:$F$18,3,FALSE)),
                  VLOOKUP(MID(W311,2,1),'Garanties par besoin'!$D$2:$F$18,3,FALSE))</f>
        <v>Véhicule</v>
      </c>
      <c r="Z311" s="44" t="str">
        <f>IF(
                 ISNA(VLOOKUP($Y311,Tableau2[[Sous catégorie culture de la garantie]:[garantie 7]],1+Z$3,FALSE)),
                  "",
                 IF(VLOOKUP($Y311,Tableau2[[Sous catégorie culture de la garantie]:[garantie 7]],1+Z$3,FALSE)="","",
                      VLOOKUP($Y311,Tableau2[[Sous catégorie culture de la garantie]:[garantie 7]],1+Z$3,FALSE)))</f>
        <v>Financement possible sans garantie</v>
      </c>
      <c r="AA311" s="41" t="str">
        <f>IF(
                 ISNA(VLOOKUP($Y311,Tableau2[[Sous catégorie culture de la garantie]:[garantie 7]],1+AA$3,FALSE)),
                  "",
                 IF(VLOOKUP($Y311,Tableau2[[Sous catégorie culture de la garantie]:[garantie 7]],1+AA$3,FALSE)="","",
                      VLOOKUP($Y311,Tableau2[[Sous catégorie culture de la garantie]:[garantie 7]],1+AA$3,FALSE)))</f>
        <v>Caution Possible</v>
      </c>
      <c r="AB311" s="44" t="str">
        <f>IF(
                 ISNA(VLOOKUP($Y311,Tableau2[[Sous catégorie culture de la garantie]:[garantie 7]],1+AB$3,FALSE)),
                  "",
                 IF(VLOOKUP($Y311,Tableau2[[Sous catégorie culture de la garantie]:[garantie 7]],1+AB$3,FALSE)="","",
                      VLOOKUP($Y311,Tableau2[[Sous catégorie culture de la garantie]:[garantie 7]],1+AB$3,FALSE)))</f>
        <v>Nantissement de véhicule</v>
      </c>
      <c r="AC311" s="41" t="str">
        <f>IF(
                 ISNA(VLOOKUP($Y311,Tableau2[[Sous catégorie culture de la garantie]:[garantie 7]],1+AC$3,FALSE)),
                  "",
                 IF(VLOOKUP($Y311,Tableau2[[Sous catégorie culture de la garantie]:[garantie 7]],1+AC$3,FALSE)="","",
                      VLOOKUP($Y311,Tableau2[[Sous catégorie culture de la garantie]:[garantie 7]],1+AC$3,FALSE)))</f>
        <v/>
      </c>
      <c r="AD311" s="44" t="str">
        <f>IF(
                 ISNA(VLOOKUP($Y311,Tableau2[[Sous catégorie culture de la garantie]:[garantie 7]],1+AD$3,FALSE)),
                  "",
                 IF(VLOOKUP($Y311,Tableau2[[Sous catégorie culture de la garantie]:[garantie 7]],1+AD$3,FALSE)="","",
                      VLOOKUP($Y311,Tableau2[[Sous catégorie culture de la garantie]:[garantie 7]],1+AD$3,FALSE)))</f>
        <v/>
      </c>
      <c r="AE311" s="41" t="str">
        <f>IF(
                 ISNA(VLOOKUP($Y311,Tableau2[[Sous catégorie culture de la garantie]:[garantie 7]],1+AE$3,FALSE)),
                  "",
                 IF(VLOOKUP($Y311,Tableau2[[Sous catégorie culture de la garantie]:[garantie 7]],1+AE$3,FALSE)="","",
                      VLOOKUP($Y311,Tableau2[[Sous catégorie culture de la garantie]:[garantie 7]],1+AE$3,FALSE)))</f>
        <v/>
      </c>
      <c r="AF311" s="41" t="str">
        <f>IF(
                 ISNA(VLOOKUP($Y311,Tableau2[[Sous catégorie culture de la garantie]:[garantie 7]],1+AF$3,FALSE)),
                  "",
                 IF(VLOOKUP($Y311,Tableau2[[Sous catégorie culture de la garantie]:[garantie 7]],1+AF$3,FALSE)="","",
                      VLOOKUP($Y311,Tableau2[[Sous catégorie culture de la garantie]:[garantie 7]],1+AF$3,FALSE)))</f>
        <v/>
      </c>
    </row>
    <row r="312" spans="1:32" ht="15" thickBot="1" x14ac:dyDescent="0.35">
      <c r="A312" s="34">
        <v>7</v>
      </c>
      <c r="B312" s="76" t="s">
        <v>69</v>
      </c>
      <c r="C312" s="52" t="str">
        <f>IF(ISNA(VLOOKUP(B312,Tableau3[],2,FALSE)),"X",VLOOKUP(B312,Tableau3[],2,FALSE))</f>
        <v>A</v>
      </c>
      <c r="D312" s="85" t="s">
        <v>72</v>
      </c>
      <c r="E312" s="15"/>
      <c r="F312" s="96" t="s">
        <v>73</v>
      </c>
      <c r="G312" s="15"/>
      <c r="H312" s="104" t="s">
        <v>77</v>
      </c>
      <c r="I312" s="15"/>
      <c r="J312" s="15"/>
      <c r="K312" s="113" t="s">
        <v>78</v>
      </c>
      <c r="L312" s="15"/>
      <c r="M312" s="122" t="s">
        <v>75</v>
      </c>
      <c r="N312" s="130"/>
      <c r="O312" s="141"/>
      <c r="P312" s="151"/>
      <c r="Q312" s="163">
        <v>6</v>
      </c>
      <c r="R312" s="181" t="s">
        <v>88</v>
      </c>
      <c r="S312" s="23"/>
      <c r="T312" s="196"/>
      <c r="U312" s="183"/>
      <c r="V312" t="str">
        <f>CONCATENATE(C312,E312,G312,I312,L312,S312)</f>
        <v>A</v>
      </c>
      <c r="W312" t="str">
        <f t="shared" si="5"/>
        <v>A</v>
      </c>
      <c r="X312" s="39" t="str">
        <f>IF(          ISNA(VLOOKUP(MID(W312,2,1),'Garanties par besoin'!$D$2:$F$18,2,FALSE)),
                           IF(ISNA(VLOOKUP(MID(W312,1,1),'Garanties par besoin'!$D$2:$F$18,2,FALSE)),
                            "",
                           VLOOKUP(MID(W312,1,1),'Garanties par besoin'!$D$2:$F$18,2,FALSE)),
                  VLOOKUP(MID(W312,2,1),'Garanties par besoin'!$D$2:$F$18,2,FALSE))</f>
        <v>Matériel</v>
      </c>
      <c r="Y312" s="42" t="str">
        <f>IF(          ISNA(VLOOKUP(MID(W312,2,1),'Garanties par besoin'!$D$2:$F$18,3,FALSE)),
                           IF(ISNA(VLOOKUP(MID(W312,1,1),'Garanties par besoin'!$D$2:$F$18,3,FALSE)),
                            "",
                           VLOOKUP(MID(W312,1,1),'Garanties par besoin'!$D$2:$F$18,3,FALSE)),
                  VLOOKUP(MID(W312,2,1),'Garanties par besoin'!$D$2:$F$18,3,FALSE))</f>
        <v>Véhicule</v>
      </c>
      <c r="Z312" s="44" t="str">
        <f>IF(
                 ISNA(VLOOKUP($Y312,Tableau2[[Sous catégorie culture de la garantie]:[garantie 7]],1+Z$3,FALSE)),
                  "",
                 IF(VLOOKUP($Y312,Tableau2[[Sous catégorie culture de la garantie]:[garantie 7]],1+Z$3,FALSE)="","",
                      VLOOKUP($Y312,Tableau2[[Sous catégorie culture de la garantie]:[garantie 7]],1+Z$3,FALSE)))</f>
        <v>Financement possible sans garantie</v>
      </c>
      <c r="AA312" s="41" t="str">
        <f>IF(
                 ISNA(VLOOKUP($Y312,Tableau2[[Sous catégorie culture de la garantie]:[garantie 7]],1+AA$3,FALSE)),
                  "",
                 IF(VLOOKUP($Y312,Tableau2[[Sous catégorie culture de la garantie]:[garantie 7]],1+AA$3,FALSE)="","",
                      VLOOKUP($Y312,Tableau2[[Sous catégorie culture de la garantie]:[garantie 7]],1+AA$3,FALSE)))</f>
        <v>Caution Possible</v>
      </c>
      <c r="AB312" s="44" t="str">
        <f>IF(
                 ISNA(VLOOKUP($Y312,Tableau2[[Sous catégorie culture de la garantie]:[garantie 7]],1+AB$3,FALSE)),
                  "",
                 IF(VLOOKUP($Y312,Tableau2[[Sous catégorie culture de la garantie]:[garantie 7]],1+AB$3,FALSE)="","",
                      VLOOKUP($Y312,Tableau2[[Sous catégorie culture de la garantie]:[garantie 7]],1+AB$3,FALSE)))</f>
        <v>Nantissement de véhicule</v>
      </c>
      <c r="AC312" s="41" t="str">
        <f>IF(
                 ISNA(VLOOKUP($Y312,Tableau2[[Sous catégorie culture de la garantie]:[garantie 7]],1+AC$3,FALSE)),
                  "",
                 IF(VLOOKUP($Y312,Tableau2[[Sous catégorie culture de la garantie]:[garantie 7]],1+AC$3,FALSE)="","",
                      VLOOKUP($Y312,Tableau2[[Sous catégorie culture de la garantie]:[garantie 7]],1+AC$3,FALSE)))</f>
        <v/>
      </c>
      <c r="AD312" s="44" t="str">
        <f>IF(
                 ISNA(VLOOKUP($Y312,Tableau2[[Sous catégorie culture de la garantie]:[garantie 7]],1+AD$3,FALSE)),
                  "",
                 IF(VLOOKUP($Y312,Tableau2[[Sous catégorie culture de la garantie]:[garantie 7]],1+AD$3,FALSE)="","",
                      VLOOKUP($Y312,Tableau2[[Sous catégorie culture de la garantie]:[garantie 7]],1+AD$3,FALSE)))</f>
        <v/>
      </c>
      <c r="AE312" s="41" t="str">
        <f>IF(
                 ISNA(VLOOKUP($Y312,Tableau2[[Sous catégorie culture de la garantie]:[garantie 7]],1+AE$3,FALSE)),
                  "",
                 IF(VLOOKUP($Y312,Tableau2[[Sous catégorie culture de la garantie]:[garantie 7]],1+AE$3,FALSE)="","",
                      VLOOKUP($Y312,Tableau2[[Sous catégorie culture de la garantie]:[garantie 7]],1+AE$3,FALSE)))</f>
        <v/>
      </c>
      <c r="AF312" s="41" t="str">
        <f>IF(
                 ISNA(VLOOKUP($Y312,Tableau2[[Sous catégorie culture de la garantie]:[garantie 7]],1+AF$3,FALSE)),
                  "",
                 IF(VLOOKUP($Y312,Tableau2[[Sous catégorie culture de la garantie]:[garantie 7]],1+AF$3,FALSE)="","",
                      VLOOKUP($Y312,Tableau2[[Sous catégorie culture de la garantie]:[garantie 7]],1+AF$3,FALSE)))</f>
        <v/>
      </c>
    </row>
    <row r="313" spans="1:32" ht="15" thickBot="1" x14ac:dyDescent="0.35">
      <c r="A313" s="34">
        <v>7</v>
      </c>
      <c r="B313" s="76" t="s">
        <v>69</v>
      </c>
      <c r="C313" s="52" t="str">
        <f>IF(ISNA(VLOOKUP(B313,Tableau3[],2,FALSE)),"X",VLOOKUP(B313,Tableau3[],2,FALSE))</f>
        <v>A</v>
      </c>
      <c r="D313" s="85" t="s">
        <v>72</v>
      </c>
      <c r="E313" s="15"/>
      <c r="F313" s="96" t="s">
        <v>73</v>
      </c>
      <c r="G313" s="15"/>
      <c r="H313" s="104" t="s">
        <v>77</v>
      </c>
      <c r="I313" s="15"/>
      <c r="J313" s="15"/>
      <c r="K313" s="113" t="s">
        <v>78</v>
      </c>
      <c r="L313" s="15"/>
      <c r="M313" s="122" t="s">
        <v>75</v>
      </c>
      <c r="N313" s="130"/>
      <c r="O313" s="141"/>
      <c r="P313" s="151"/>
      <c r="Q313" s="163">
        <v>6</v>
      </c>
      <c r="R313" s="181" t="s">
        <v>89</v>
      </c>
      <c r="S313" s="23"/>
      <c r="T313" s="196"/>
      <c r="U313" s="183"/>
      <c r="V313" t="str">
        <f>CONCATENATE(C313,E313,G313,I313,L313,S313)</f>
        <v>A</v>
      </c>
      <c r="W313" t="str">
        <f t="shared" si="5"/>
        <v>A</v>
      </c>
      <c r="X313" s="39" t="str">
        <f>IF(          ISNA(VLOOKUP(MID(W313,2,1),'Garanties par besoin'!$D$2:$F$18,2,FALSE)),
                           IF(ISNA(VLOOKUP(MID(W313,1,1),'Garanties par besoin'!$D$2:$F$18,2,FALSE)),
                            "",
                           VLOOKUP(MID(W313,1,1),'Garanties par besoin'!$D$2:$F$18,2,FALSE)),
                  VLOOKUP(MID(W313,2,1),'Garanties par besoin'!$D$2:$F$18,2,FALSE))</f>
        <v>Matériel</v>
      </c>
      <c r="Y313" s="42" t="str">
        <f>IF(          ISNA(VLOOKUP(MID(W313,2,1),'Garanties par besoin'!$D$2:$F$18,3,FALSE)),
                           IF(ISNA(VLOOKUP(MID(W313,1,1),'Garanties par besoin'!$D$2:$F$18,3,FALSE)),
                            "",
                           VLOOKUP(MID(W313,1,1),'Garanties par besoin'!$D$2:$F$18,3,FALSE)),
                  VLOOKUP(MID(W313,2,1),'Garanties par besoin'!$D$2:$F$18,3,FALSE))</f>
        <v>Véhicule</v>
      </c>
      <c r="Z313" s="44" t="str">
        <f>IF(
                 ISNA(VLOOKUP($Y313,Tableau2[[Sous catégorie culture de la garantie]:[garantie 7]],1+Z$3,FALSE)),
                  "",
                 IF(VLOOKUP($Y313,Tableau2[[Sous catégorie culture de la garantie]:[garantie 7]],1+Z$3,FALSE)="","",
                      VLOOKUP($Y313,Tableau2[[Sous catégorie culture de la garantie]:[garantie 7]],1+Z$3,FALSE)))</f>
        <v>Financement possible sans garantie</v>
      </c>
      <c r="AA313" s="41" t="str">
        <f>IF(
                 ISNA(VLOOKUP($Y313,Tableau2[[Sous catégorie culture de la garantie]:[garantie 7]],1+AA$3,FALSE)),
                  "",
                 IF(VLOOKUP($Y313,Tableau2[[Sous catégorie culture de la garantie]:[garantie 7]],1+AA$3,FALSE)="","",
                      VLOOKUP($Y313,Tableau2[[Sous catégorie culture de la garantie]:[garantie 7]],1+AA$3,FALSE)))</f>
        <v>Caution Possible</v>
      </c>
      <c r="AB313" s="44" t="str">
        <f>IF(
                 ISNA(VLOOKUP($Y313,Tableau2[[Sous catégorie culture de la garantie]:[garantie 7]],1+AB$3,FALSE)),
                  "",
                 IF(VLOOKUP($Y313,Tableau2[[Sous catégorie culture de la garantie]:[garantie 7]],1+AB$3,FALSE)="","",
                      VLOOKUP($Y313,Tableau2[[Sous catégorie culture de la garantie]:[garantie 7]],1+AB$3,FALSE)))</f>
        <v>Nantissement de véhicule</v>
      </c>
      <c r="AC313" s="41" t="str">
        <f>IF(
                 ISNA(VLOOKUP($Y313,Tableau2[[Sous catégorie culture de la garantie]:[garantie 7]],1+AC$3,FALSE)),
                  "",
                 IF(VLOOKUP($Y313,Tableau2[[Sous catégorie culture de la garantie]:[garantie 7]],1+AC$3,FALSE)="","",
                      VLOOKUP($Y313,Tableau2[[Sous catégorie culture de la garantie]:[garantie 7]],1+AC$3,FALSE)))</f>
        <v/>
      </c>
      <c r="AD313" s="44" t="str">
        <f>IF(
                 ISNA(VLOOKUP($Y313,Tableau2[[Sous catégorie culture de la garantie]:[garantie 7]],1+AD$3,FALSE)),
                  "",
                 IF(VLOOKUP($Y313,Tableau2[[Sous catégorie culture de la garantie]:[garantie 7]],1+AD$3,FALSE)="","",
                      VLOOKUP($Y313,Tableau2[[Sous catégorie culture de la garantie]:[garantie 7]],1+AD$3,FALSE)))</f>
        <v/>
      </c>
      <c r="AE313" s="41" t="str">
        <f>IF(
                 ISNA(VLOOKUP($Y313,Tableau2[[Sous catégorie culture de la garantie]:[garantie 7]],1+AE$3,FALSE)),
                  "",
                 IF(VLOOKUP($Y313,Tableau2[[Sous catégorie culture de la garantie]:[garantie 7]],1+AE$3,FALSE)="","",
                      VLOOKUP($Y313,Tableau2[[Sous catégorie culture de la garantie]:[garantie 7]],1+AE$3,FALSE)))</f>
        <v/>
      </c>
      <c r="AF313" s="41" t="str">
        <f>IF(
                 ISNA(VLOOKUP($Y313,Tableau2[[Sous catégorie culture de la garantie]:[garantie 7]],1+AF$3,FALSE)),
                  "",
                 IF(VLOOKUP($Y313,Tableau2[[Sous catégorie culture de la garantie]:[garantie 7]],1+AF$3,FALSE)="","",
                      VLOOKUP($Y313,Tableau2[[Sous catégorie culture de la garantie]:[garantie 7]],1+AF$3,FALSE)))</f>
        <v/>
      </c>
    </row>
    <row r="314" spans="1:32" ht="15" thickBot="1" x14ac:dyDescent="0.35">
      <c r="A314" s="34">
        <v>7</v>
      </c>
      <c r="B314" s="76" t="s">
        <v>69</v>
      </c>
      <c r="C314" s="52" t="str">
        <f>IF(ISNA(VLOOKUP(B314,Tableau3[],2,FALSE)),"X",VLOOKUP(B314,Tableau3[],2,FALSE))</f>
        <v>A</v>
      </c>
      <c r="D314" s="85" t="s">
        <v>72</v>
      </c>
      <c r="E314" s="15"/>
      <c r="F314" s="96" t="s">
        <v>73</v>
      </c>
      <c r="G314" s="15"/>
      <c r="H314" s="104" t="s">
        <v>77</v>
      </c>
      <c r="I314" s="15"/>
      <c r="J314" s="15"/>
      <c r="K314" s="113" t="s">
        <v>78</v>
      </c>
      <c r="L314" s="15"/>
      <c r="M314" s="122" t="s">
        <v>75</v>
      </c>
      <c r="N314" s="130"/>
      <c r="O314" s="141"/>
      <c r="P314" s="151"/>
      <c r="Q314" s="163">
        <v>6</v>
      </c>
      <c r="R314" s="181" t="s">
        <v>90</v>
      </c>
      <c r="S314" s="23"/>
      <c r="T314" s="196"/>
      <c r="U314" s="183"/>
      <c r="V314" t="str">
        <f>CONCATENATE(C314,E314,G314,I314,L314,S314)</f>
        <v>A</v>
      </c>
      <c r="W314" t="str">
        <f t="shared" si="5"/>
        <v>A</v>
      </c>
      <c r="X314" s="39" t="str">
        <f>IF(          ISNA(VLOOKUP(MID(W314,2,1),'Garanties par besoin'!$D$2:$F$18,2,FALSE)),
                           IF(ISNA(VLOOKUP(MID(W314,1,1),'Garanties par besoin'!$D$2:$F$18,2,FALSE)),
                            "",
                           VLOOKUP(MID(W314,1,1),'Garanties par besoin'!$D$2:$F$18,2,FALSE)),
                  VLOOKUP(MID(W314,2,1),'Garanties par besoin'!$D$2:$F$18,2,FALSE))</f>
        <v>Matériel</v>
      </c>
      <c r="Y314" s="42" t="str">
        <f>IF(          ISNA(VLOOKUP(MID(W314,2,1),'Garanties par besoin'!$D$2:$F$18,3,FALSE)),
                           IF(ISNA(VLOOKUP(MID(W314,1,1),'Garanties par besoin'!$D$2:$F$18,3,FALSE)),
                            "",
                           VLOOKUP(MID(W314,1,1),'Garanties par besoin'!$D$2:$F$18,3,FALSE)),
                  VLOOKUP(MID(W314,2,1),'Garanties par besoin'!$D$2:$F$18,3,FALSE))</f>
        <v>Véhicule</v>
      </c>
      <c r="Z314" s="44" t="str">
        <f>IF(
                 ISNA(VLOOKUP($Y314,Tableau2[[Sous catégorie culture de la garantie]:[garantie 7]],1+Z$3,FALSE)),
                  "",
                 IF(VLOOKUP($Y314,Tableau2[[Sous catégorie culture de la garantie]:[garantie 7]],1+Z$3,FALSE)="","",
                      VLOOKUP($Y314,Tableau2[[Sous catégorie culture de la garantie]:[garantie 7]],1+Z$3,FALSE)))</f>
        <v>Financement possible sans garantie</v>
      </c>
      <c r="AA314" s="41" t="str">
        <f>IF(
                 ISNA(VLOOKUP($Y314,Tableau2[[Sous catégorie culture de la garantie]:[garantie 7]],1+AA$3,FALSE)),
                  "",
                 IF(VLOOKUP($Y314,Tableau2[[Sous catégorie culture de la garantie]:[garantie 7]],1+AA$3,FALSE)="","",
                      VLOOKUP($Y314,Tableau2[[Sous catégorie culture de la garantie]:[garantie 7]],1+AA$3,FALSE)))</f>
        <v>Caution Possible</v>
      </c>
      <c r="AB314" s="44" t="str">
        <f>IF(
                 ISNA(VLOOKUP($Y314,Tableau2[[Sous catégorie culture de la garantie]:[garantie 7]],1+AB$3,FALSE)),
                  "",
                 IF(VLOOKUP($Y314,Tableau2[[Sous catégorie culture de la garantie]:[garantie 7]],1+AB$3,FALSE)="","",
                      VLOOKUP($Y314,Tableau2[[Sous catégorie culture de la garantie]:[garantie 7]],1+AB$3,FALSE)))</f>
        <v>Nantissement de véhicule</v>
      </c>
      <c r="AC314" s="41" t="str">
        <f>IF(
                 ISNA(VLOOKUP($Y314,Tableau2[[Sous catégorie culture de la garantie]:[garantie 7]],1+AC$3,FALSE)),
                  "",
                 IF(VLOOKUP($Y314,Tableau2[[Sous catégorie culture de la garantie]:[garantie 7]],1+AC$3,FALSE)="","",
                      VLOOKUP($Y314,Tableau2[[Sous catégorie culture de la garantie]:[garantie 7]],1+AC$3,FALSE)))</f>
        <v/>
      </c>
      <c r="AD314" s="44" t="str">
        <f>IF(
                 ISNA(VLOOKUP($Y314,Tableau2[[Sous catégorie culture de la garantie]:[garantie 7]],1+AD$3,FALSE)),
                  "",
                 IF(VLOOKUP($Y314,Tableau2[[Sous catégorie culture de la garantie]:[garantie 7]],1+AD$3,FALSE)="","",
                      VLOOKUP($Y314,Tableau2[[Sous catégorie culture de la garantie]:[garantie 7]],1+AD$3,FALSE)))</f>
        <v/>
      </c>
      <c r="AE314" s="41" t="str">
        <f>IF(
                 ISNA(VLOOKUP($Y314,Tableau2[[Sous catégorie culture de la garantie]:[garantie 7]],1+AE$3,FALSE)),
                  "",
                 IF(VLOOKUP($Y314,Tableau2[[Sous catégorie culture de la garantie]:[garantie 7]],1+AE$3,FALSE)="","",
                      VLOOKUP($Y314,Tableau2[[Sous catégorie culture de la garantie]:[garantie 7]],1+AE$3,FALSE)))</f>
        <v/>
      </c>
      <c r="AF314" s="41" t="str">
        <f>IF(
                 ISNA(VLOOKUP($Y314,Tableau2[[Sous catégorie culture de la garantie]:[garantie 7]],1+AF$3,FALSE)),
                  "",
                 IF(VLOOKUP($Y314,Tableau2[[Sous catégorie culture de la garantie]:[garantie 7]],1+AF$3,FALSE)="","",
                      VLOOKUP($Y314,Tableau2[[Sous catégorie culture de la garantie]:[garantie 7]],1+AF$3,FALSE)))</f>
        <v/>
      </c>
    </row>
    <row r="315" spans="1:32" ht="15" thickBot="1" x14ac:dyDescent="0.35">
      <c r="A315" s="34">
        <v>7</v>
      </c>
      <c r="B315" s="76" t="s">
        <v>69</v>
      </c>
      <c r="C315" s="52"/>
      <c r="D315" s="85" t="s">
        <v>72</v>
      </c>
      <c r="E315" s="15"/>
      <c r="F315" s="96" t="s">
        <v>73</v>
      </c>
      <c r="G315" s="15"/>
      <c r="H315" s="104" t="s">
        <v>77</v>
      </c>
      <c r="I315" s="15"/>
      <c r="J315" s="15"/>
      <c r="K315" s="113" t="s">
        <v>78</v>
      </c>
      <c r="L315" s="15"/>
      <c r="M315" s="122" t="s">
        <v>75</v>
      </c>
      <c r="N315" s="130"/>
      <c r="O315" s="141"/>
      <c r="P315" s="151"/>
      <c r="Q315" s="163">
        <v>6</v>
      </c>
      <c r="R315" s="181" t="s">
        <v>91</v>
      </c>
      <c r="S315" s="23"/>
      <c r="T315" s="196"/>
      <c r="U315" s="183"/>
      <c r="V315" t="str">
        <f>CONCATENATE(C315,E315,G315,I315,L315,S315)</f>
        <v/>
      </c>
      <c r="W315" t="str">
        <f t="shared" si="5"/>
        <v/>
      </c>
      <c r="X315" s="39" t="str">
        <f>IF(          ISNA(VLOOKUP(MID(W315,2,1),'Garanties par besoin'!$D$2:$F$18,2,FALSE)),
                           IF(ISNA(VLOOKUP(MID(W315,1,1),'Garanties par besoin'!$D$2:$F$18,2,FALSE)),
                            "",
                           VLOOKUP(MID(W315,1,1),'Garanties par besoin'!$D$2:$F$18,2,FALSE)),
                  VLOOKUP(MID(W315,2,1),'Garanties par besoin'!$D$2:$F$18,2,FALSE))</f>
        <v/>
      </c>
      <c r="Y315" s="42" t="str">
        <f>IF(          ISNA(VLOOKUP(MID(W315,2,1),'Garanties par besoin'!$D$2:$F$18,3,FALSE)),
                           IF(ISNA(VLOOKUP(MID(W315,1,1),'Garanties par besoin'!$D$2:$F$18,3,FALSE)),
                            "",
                           VLOOKUP(MID(W315,1,1),'Garanties par besoin'!$D$2:$F$18,3,FALSE)),
                  VLOOKUP(MID(W315,2,1),'Garanties par besoin'!$D$2:$F$18,3,FALSE))</f>
        <v/>
      </c>
      <c r="Z315" s="44" t="str">
        <f>IF(
                 ISNA(VLOOKUP($Y315,Tableau2[[Sous catégorie culture de la garantie]:[garantie 7]],1+Z$3,FALSE)),
                  "",
                 IF(VLOOKUP($Y315,Tableau2[[Sous catégorie culture de la garantie]:[garantie 7]],1+Z$3,FALSE)="","",
                      VLOOKUP($Y315,Tableau2[[Sous catégorie culture de la garantie]:[garantie 7]],1+Z$3,FALSE)))</f>
        <v/>
      </c>
      <c r="AA315" s="41" t="str">
        <f>IF(
                 ISNA(VLOOKUP($Y315,Tableau2[[Sous catégorie culture de la garantie]:[garantie 7]],1+AA$3,FALSE)),
                  "",
                 IF(VLOOKUP($Y315,Tableau2[[Sous catégorie culture de la garantie]:[garantie 7]],1+AA$3,FALSE)="","",
                      VLOOKUP($Y315,Tableau2[[Sous catégorie culture de la garantie]:[garantie 7]],1+AA$3,FALSE)))</f>
        <v/>
      </c>
      <c r="AB315" s="44" t="str">
        <f>IF(
                 ISNA(VLOOKUP($Y315,Tableau2[[Sous catégorie culture de la garantie]:[garantie 7]],1+AB$3,FALSE)),
                  "",
                 IF(VLOOKUP($Y315,Tableau2[[Sous catégorie culture de la garantie]:[garantie 7]],1+AB$3,FALSE)="","",
                      VLOOKUP($Y315,Tableau2[[Sous catégorie culture de la garantie]:[garantie 7]],1+AB$3,FALSE)))</f>
        <v/>
      </c>
      <c r="AC315" s="41" t="str">
        <f>IF(
                 ISNA(VLOOKUP($Y315,Tableau2[[Sous catégorie culture de la garantie]:[garantie 7]],1+AC$3,FALSE)),
                  "",
                 IF(VLOOKUP($Y315,Tableau2[[Sous catégorie culture de la garantie]:[garantie 7]],1+AC$3,FALSE)="","",
                      VLOOKUP($Y315,Tableau2[[Sous catégorie culture de la garantie]:[garantie 7]],1+AC$3,FALSE)))</f>
        <v/>
      </c>
      <c r="AD315" s="44" t="str">
        <f>IF(
                 ISNA(VLOOKUP($Y315,Tableau2[[Sous catégorie culture de la garantie]:[garantie 7]],1+AD$3,FALSE)),
                  "",
                 IF(VLOOKUP($Y315,Tableau2[[Sous catégorie culture de la garantie]:[garantie 7]],1+AD$3,FALSE)="","",
                      VLOOKUP($Y315,Tableau2[[Sous catégorie culture de la garantie]:[garantie 7]],1+AD$3,FALSE)))</f>
        <v/>
      </c>
      <c r="AE315" s="41" t="str">
        <f>IF(
                 ISNA(VLOOKUP($Y315,Tableau2[[Sous catégorie culture de la garantie]:[garantie 7]],1+AE$3,FALSE)),
                  "",
                 IF(VLOOKUP($Y315,Tableau2[[Sous catégorie culture de la garantie]:[garantie 7]],1+AE$3,FALSE)="","",
                      VLOOKUP($Y315,Tableau2[[Sous catégorie culture de la garantie]:[garantie 7]],1+AE$3,FALSE)))</f>
        <v/>
      </c>
      <c r="AF315" s="41" t="str">
        <f>IF(
                 ISNA(VLOOKUP($Y315,Tableau2[[Sous catégorie culture de la garantie]:[garantie 7]],1+AF$3,FALSE)),
                  "",
                 IF(VLOOKUP($Y315,Tableau2[[Sous catégorie culture de la garantie]:[garantie 7]],1+AF$3,FALSE)="","",
                      VLOOKUP($Y315,Tableau2[[Sous catégorie culture de la garantie]:[garantie 7]],1+AF$3,FALSE)))</f>
        <v/>
      </c>
    </row>
    <row r="316" spans="1:32" ht="15" thickBot="1" x14ac:dyDescent="0.35">
      <c r="A316" s="25">
        <v>7</v>
      </c>
      <c r="B316" s="78" t="s">
        <v>69</v>
      </c>
      <c r="C316" s="52" t="str">
        <f>IF(ISNA(VLOOKUP(B316,Tableau3[],2,FALSE)),"X",VLOOKUP(B316,Tableau3[],2,FALSE))</f>
        <v>A</v>
      </c>
      <c r="D316" s="88" t="s">
        <v>72</v>
      </c>
      <c r="E316" s="26"/>
      <c r="F316" s="99" t="s">
        <v>73</v>
      </c>
      <c r="G316" s="26"/>
      <c r="H316" s="108" t="s">
        <v>77</v>
      </c>
      <c r="I316" s="26"/>
      <c r="J316" s="26"/>
      <c r="K316" s="118" t="s">
        <v>78</v>
      </c>
      <c r="L316" s="26"/>
      <c r="M316" s="125" t="s">
        <v>76</v>
      </c>
      <c r="N316" s="134"/>
      <c r="O316" s="145"/>
      <c r="P316" s="156"/>
      <c r="Q316" s="166">
        <v>7</v>
      </c>
      <c r="R316" s="171" t="s">
        <v>92</v>
      </c>
      <c r="S316" s="17" t="s">
        <v>187</v>
      </c>
      <c r="T316" s="196"/>
      <c r="U316" s="183"/>
      <c r="V316" t="str">
        <f>CONCATENATE(C316,E316,G316,I316,L316,S316)</f>
        <v>AD</v>
      </c>
      <c r="W316" t="str">
        <f t="shared" si="5"/>
        <v>AD</v>
      </c>
      <c r="X316" s="39" t="str">
        <f>IF(          ISNA(VLOOKUP(MID(W316,2,1),'Garanties par besoin'!$D$2:$F$18,2,FALSE)),
                           IF(ISNA(VLOOKUP(MID(W316,1,1),'Garanties par besoin'!$D$2:$F$18,2,FALSE)),
                            "",
                           VLOOKUP(MID(W316,1,1),'Garanties par besoin'!$D$2:$F$18,2,FALSE)),
                  VLOOKUP(MID(W316,2,1),'Garanties par besoin'!$D$2:$F$18,2,FALSE))</f>
        <v>Crédit Bail / LOA</v>
      </c>
      <c r="Y316" s="42" t="str">
        <f>IF(          ISNA(VLOOKUP(MID(W316,2,1),'Garanties par besoin'!$D$2:$F$18,3,FALSE)),
                           IF(ISNA(VLOOKUP(MID(W316,1,1),'Garanties par besoin'!$D$2:$F$18,3,FALSE)),
                            "",
                           VLOOKUP(MID(W316,1,1),'Garanties par besoin'!$D$2:$F$18,3,FALSE)),
                  VLOOKUP(MID(W316,2,1),'Garanties par besoin'!$D$2:$F$18,3,FALSE))</f>
        <v>Crédit Bail / LOA</v>
      </c>
      <c r="Z316" s="44" t="str">
        <f>IF(
                 ISNA(VLOOKUP($Y316,Tableau2[[Sous catégorie culture de la garantie]:[garantie 7]],1+Z$3,FALSE)),
                  "",
                 IF(VLOOKUP($Y316,Tableau2[[Sous catégorie culture de la garantie]:[garantie 7]],1+Z$3,FALSE)="","",
                      VLOOKUP($Y316,Tableau2[[Sous catégorie culture de la garantie]:[garantie 7]],1+Z$3,FALSE)))</f>
        <v/>
      </c>
      <c r="AA316" s="41"/>
      <c r="AB316" s="44"/>
      <c r="AC316" s="41"/>
      <c r="AD316" s="44"/>
      <c r="AE316" s="41"/>
      <c r="AF316" s="41" t="str">
        <f>IF(
                 ISNA(VLOOKUP($Y316,Tableau2[[Sous catégorie culture de la garantie]:[garantie 7]],1+AF$3,FALSE)),
                  "",
                 IF(VLOOKUP($Y316,Tableau2[[Sous catégorie culture de la garantie]:[garantie 7]],1+AF$3,FALSE)="","",
                      VLOOKUP($Y316,Tableau2[[Sous catégorie culture de la garantie]:[garantie 7]],1+AF$3,FALSE)))</f>
        <v/>
      </c>
    </row>
    <row r="317" spans="1:32" ht="15" thickBot="1" x14ac:dyDescent="0.35">
      <c r="A317" s="25">
        <v>7</v>
      </c>
      <c r="B317" s="78" t="s">
        <v>69</v>
      </c>
      <c r="C317" s="52" t="str">
        <f>IF(ISNA(VLOOKUP(B317,Tableau3[],2,FALSE)),"X",VLOOKUP(B317,Tableau3[],2,FALSE))</f>
        <v>A</v>
      </c>
      <c r="D317" s="88" t="s">
        <v>72</v>
      </c>
      <c r="E317" s="26"/>
      <c r="F317" s="99" t="s">
        <v>73</v>
      </c>
      <c r="G317" s="26"/>
      <c r="H317" s="108" t="s">
        <v>77</v>
      </c>
      <c r="I317" s="26"/>
      <c r="J317" s="26"/>
      <c r="K317" s="118" t="s">
        <v>78</v>
      </c>
      <c r="L317" s="26"/>
      <c r="M317" s="125" t="s">
        <v>76</v>
      </c>
      <c r="N317" s="134"/>
      <c r="O317" s="145"/>
      <c r="P317" s="156"/>
      <c r="Q317" s="169">
        <v>7</v>
      </c>
      <c r="R317" s="181" t="s">
        <v>36</v>
      </c>
      <c r="S317" s="23"/>
      <c r="T317" s="196"/>
      <c r="U317" s="183"/>
      <c r="V317" t="str">
        <f>CONCATENATE(C317,E317,G317,I317,L317,S317)</f>
        <v>A</v>
      </c>
      <c r="W317" t="str">
        <f t="shared" si="5"/>
        <v>A</v>
      </c>
      <c r="X317" s="39" t="str">
        <f>IF(          ISNA(VLOOKUP(MID(W317,2,1),'Garanties par besoin'!$D$2:$F$18,2,FALSE)),
                           IF(ISNA(VLOOKUP(MID(W317,1,1),'Garanties par besoin'!$D$2:$F$18,2,FALSE)),
                            "",
                           VLOOKUP(MID(W317,1,1),'Garanties par besoin'!$D$2:$F$18,2,FALSE)),
                  VLOOKUP(MID(W317,2,1),'Garanties par besoin'!$D$2:$F$18,2,FALSE))</f>
        <v>Matériel</v>
      </c>
      <c r="Y317" s="42" t="str">
        <f>IF(          ISNA(VLOOKUP(MID(W317,2,1),'Garanties par besoin'!$D$2:$F$18,3,FALSE)),
                           IF(ISNA(VLOOKUP(MID(W317,1,1),'Garanties par besoin'!$D$2:$F$18,3,FALSE)),
                            "",
                           VLOOKUP(MID(W317,1,1),'Garanties par besoin'!$D$2:$F$18,3,FALSE)),
                  VLOOKUP(MID(W317,2,1),'Garanties par besoin'!$D$2:$F$18,3,FALSE))</f>
        <v>Véhicule</v>
      </c>
      <c r="Z317" s="44" t="str">
        <f>IF(
                 ISNA(VLOOKUP($Y317,Tableau2[[Sous catégorie culture de la garantie]:[garantie 7]],1+Z$3,FALSE)),
                  "",
                 IF(VLOOKUP($Y317,Tableau2[[Sous catégorie culture de la garantie]:[garantie 7]],1+Z$3,FALSE)="","",
                      VLOOKUP($Y317,Tableau2[[Sous catégorie culture de la garantie]:[garantie 7]],1+Z$3,FALSE)))</f>
        <v>Financement possible sans garantie</v>
      </c>
      <c r="AA317" s="41" t="str">
        <f>IF(
                 ISNA(VLOOKUP($Y317,Tableau2[[Sous catégorie culture de la garantie]:[garantie 7]],1+AA$3,FALSE)),
                  "",
                 IF(VLOOKUP($Y317,Tableau2[[Sous catégorie culture de la garantie]:[garantie 7]],1+AA$3,FALSE)="","",
                      VLOOKUP($Y317,Tableau2[[Sous catégorie culture de la garantie]:[garantie 7]],1+AA$3,FALSE)))</f>
        <v>Caution Possible</v>
      </c>
      <c r="AB317" s="44" t="str">
        <f>IF(
                 ISNA(VLOOKUP($Y317,Tableau2[[Sous catégorie culture de la garantie]:[garantie 7]],1+AB$3,FALSE)),
                  "",
                 IF(VLOOKUP($Y317,Tableau2[[Sous catégorie culture de la garantie]:[garantie 7]],1+AB$3,FALSE)="","",
                      VLOOKUP($Y317,Tableau2[[Sous catégorie culture de la garantie]:[garantie 7]],1+AB$3,FALSE)))</f>
        <v>Nantissement de véhicule</v>
      </c>
      <c r="AC317" s="41" t="str">
        <f>IF(
                 ISNA(VLOOKUP($Y317,Tableau2[[Sous catégorie culture de la garantie]:[garantie 7]],1+AC$3,FALSE)),
                  "",
                 IF(VLOOKUP($Y317,Tableau2[[Sous catégorie culture de la garantie]:[garantie 7]],1+AC$3,FALSE)="","",
                      VLOOKUP($Y317,Tableau2[[Sous catégorie culture de la garantie]:[garantie 7]],1+AC$3,FALSE)))</f>
        <v/>
      </c>
      <c r="AD317" s="44" t="str">
        <f>IF(
                 ISNA(VLOOKUP($Y317,Tableau2[[Sous catégorie culture de la garantie]:[garantie 7]],1+AD$3,FALSE)),
                  "",
                 IF(VLOOKUP($Y317,Tableau2[[Sous catégorie culture de la garantie]:[garantie 7]],1+AD$3,FALSE)="","",
                      VLOOKUP($Y317,Tableau2[[Sous catégorie culture de la garantie]:[garantie 7]],1+AD$3,FALSE)))</f>
        <v/>
      </c>
      <c r="AE317" s="41" t="str">
        <f>IF(
                 ISNA(VLOOKUP($Y317,Tableau2[[Sous catégorie culture de la garantie]:[garantie 7]],1+AE$3,FALSE)),
                  "",
                 IF(VLOOKUP($Y317,Tableau2[[Sous catégorie culture de la garantie]:[garantie 7]],1+AE$3,FALSE)="","",
                      VLOOKUP($Y317,Tableau2[[Sous catégorie culture de la garantie]:[garantie 7]],1+AE$3,FALSE)))</f>
        <v/>
      </c>
      <c r="AF317" s="41" t="str">
        <f>IF(
                 ISNA(VLOOKUP($Y317,Tableau2[[Sous catégorie culture de la garantie]:[garantie 7]],1+AF$3,FALSE)),
                  "",
                 IF(VLOOKUP($Y317,Tableau2[[Sous catégorie culture de la garantie]:[garantie 7]],1+AF$3,FALSE)="","",
                      VLOOKUP($Y317,Tableau2[[Sous catégorie culture de la garantie]:[garantie 7]],1+AF$3,FALSE)))</f>
        <v/>
      </c>
    </row>
    <row r="318" spans="1:32" ht="15" thickBot="1" x14ac:dyDescent="0.35">
      <c r="A318" s="25">
        <v>7</v>
      </c>
      <c r="B318" s="78" t="s">
        <v>69</v>
      </c>
      <c r="C318" s="52" t="str">
        <f>IF(ISNA(VLOOKUP(B318,Tableau3[],2,FALSE)),"X",VLOOKUP(B318,Tableau3[],2,FALSE))</f>
        <v>A</v>
      </c>
      <c r="D318" s="88" t="s">
        <v>72</v>
      </c>
      <c r="E318" s="26"/>
      <c r="F318" s="99" t="s">
        <v>73</v>
      </c>
      <c r="G318" s="26"/>
      <c r="H318" s="108" t="s">
        <v>77</v>
      </c>
      <c r="I318" s="26"/>
      <c r="J318" s="26"/>
      <c r="K318" s="118" t="s">
        <v>78</v>
      </c>
      <c r="L318" s="26"/>
      <c r="M318" s="125" t="s">
        <v>76</v>
      </c>
      <c r="N318" s="134"/>
      <c r="O318" s="145"/>
      <c r="P318" s="156"/>
      <c r="Q318" s="169">
        <v>7</v>
      </c>
      <c r="R318" s="181" t="s">
        <v>87</v>
      </c>
      <c r="S318" s="23"/>
      <c r="T318" s="196"/>
      <c r="U318" s="183"/>
      <c r="V318" t="str">
        <f>CONCATENATE(C318,E318,G318,I318,L318,S318)</f>
        <v>A</v>
      </c>
      <c r="W318" t="str">
        <f t="shared" si="5"/>
        <v>A</v>
      </c>
      <c r="X318" s="39" t="str">
        <f>IF(          ISNA(VLOOKUP(MID(W318,2,1),'Garanties par besoin'!$D$2:$F$18,2,FALSE)),
                           IF(ISNA(VLOOKUP(MID(W318,1,1),'Garanties par besoin'!$D$2:$F$18,2,FALSE)),
                            "",
                           VLOOKUP(MID(W318,1,1),'Garanties par besoin'!$D$2:$F$18,2,FALSE)),
                  VLOOKUP(MID(W318,2,1),'Garanties par besoin'!$D$2:$F$18,2,FALSE))</f>
        <v>Matériel</v>
      </c>
      <c r="Y318" s="42" t="str">
        <f>IF(          ISNA(VLOOKUP(MID(W318,2,1),'Garanties par besoin'!$D$2:$F$18,3,FALSE)),
                           IF(ISNA(VLOOKUP(MID(W318,1,1),'Garanties par besoin'!$D$2:$F$18,3,FALSE)),
                            "",
                           VLOOKUP(MID(W318,1,1),'Garanties par besoin'!$D$2:$F$18,3,FALSE)),
                  VLOOKUP(MID(W318,2,1),'Garanties par besoin'!$D$2:$F$18,3,FALSE))</f>
        <v>Véhicule</v>
      </c>
      <c r="Z318" s="44" t="str">
        <f>IF(
                 ISNA(VLOOKUP($Y318,Tableau2[[Sous catégorie culture de la garantie]:[garantie 7]],1+Z$3,FALSE)),
                  "",
                 IF(VLOOKUP($Y318,Tableau2[[Sous catégorie culture de la garantie]:[garantie 7]],1+Z$3,FALSE)="","",
                      VLOOKUP($Y318,Tableau2[[Sous catégorie culture de la garantie]:[garantie 7]],1+Z$3,FALSE)))</f>
        <v>Financement possible sans garantie</v>
      </c>
      <c r="AA318" s="41" t="str">
        <f>IF(
                 ISNA(VLOOKUP($Y318,Tableau2[[Sous catégorie culture de la garantie]:[garantie 7]],1+AA$3,FALSE)),
                  "",
                 IF(VLOOKUP($Y318,Tableau2[[Sous catégorie culture de la garantie]:[garantie 7]],1+AA$3,FALSE)="","",
                      VLOOKUP($Y318,Tableau2[[Sous catégorie culture de la garantie]:[garantie 7]],1+AA$3,FALSE)))</f>
        <v>Caution Possible</v>
      </c>
      <c r="AB318" s="44" t="str">
        <f>IF(
                 ISNA(VLOOKUP($Y318,Tableau2[[Sous catégorie culture de la garantie]:[garantie 7]],1+AB$3,FALSE)),
                  "",
                 IF(VLOOKUP($Y318,Tableau2[[Sous catégorie culture de la garantie]:[garantie 7]],1+AB$3,FALSE)="","",
                      VLOOKUP($Y318,Tableau2[[Sous catégorie culture de la garantie]:[garantie 7]],1+AB$3,FALSE)))</f>
        <v>Nantissement de véhicule</v>
      </c>
      <c r="AC318" s="41" t="str">
        <f>IF(
                 ISNA(VLOOKUP($Y318,Tableau2[[Sous catégorie culture de la garantie]:[garantie 7]],1+AC$3,FALSE)),
                  "",
                 IF(VLOOKUP($Y318,Tableau2[[Sous catégorie culture de la garantie]:[garantie 7]],1+AC$3,FALSE)="","",
                      VLOOKUP($Y318,Tableau2[[Sous catégorie culture de la garantie]:[garantie 7]],1+AC$3,FALSE)))</f>
        <v/>
      </c>
      <c r="AD318" s="44" t="str">
        <f>IF(
                 ISNA(VLOOKUP($Y318,Tableau2[[Sous catégorie culture de la garantie]:[garantie 7]],1+AD$3,FALSE)),
                  "",
                 IF(VLOOKUP($Y318,Tableau2[[Sous catégorie culture de la garantie]:[garantie 7]],1+AD$3,FALSE)="","",
                      VLOOKUP($Y318,Tableau2[[Sous catégorie culture de la garantie]:[garantie 7]],1+AD$3,FALSE)))</f>
        <v/>
      </c>
      <c r="AE318" s="41" t="str">
        <f>IF(
                 ISNA(VLOOKUP($Y318,Tableau2[[Sous catégorie culture de la garantie]:[garantie 7]],1+AE$3,FALSE)),
                  "",
                 IF(VLOOKUP($Y318,Tableau2[[Sous catégorie culture de la garantie]:[garantie 7]],1+AE$3,FALSE)="","",
                      VLOOKUP($Y318,Tableau2[[Sous catégorie culture de la garantie]:[garantie 7]],1+AE$3,FALSE)))</f>
        <v/>
      </c>
      <c r="AF318" s="41" t="str">
        <f>IF(
                 ISNA(VLOOKUP($Y318,Tableau2[[Sous catégorie culture de la garantie]:[garantie 7]],1+AF$3,FALSE)),
                  "",
                 IF(VLOOKUP($Y318,Tableau2[[Sous catégorie culture de la garantie]:[garantie 7]],1+AF$3,FALSE)="","",
                      VLOOKUP($Y318,Tableau2[[Sous catégorie culture de la garantie]:[garantie 7]],1+AF$3,FALSE)))</f>
        <v/>
      </c>
    </row>
    <row r="319" spans="1:32" ht="15" thickBot="1" x14ac:dyDescent="0.35">
      <c r="A319" s="25">
        <v>7</v>
      </c>
      <c r="B319" s="78" t="s">
        <v>69</v>
      </c>
      <c r="C319" s="52" t="str">
        <f>IF(ISNA(VLOOKUP(B319,Tableau3[],2,FALSE)),"X",VLOOKUP(B319,Tableau3[],2,FALSE))</f>
        <v>A</v>
      </c>
      <c r="D319" s="88" t="s">
        <v>72</v>
      </c>
      <c r="E319" s="26"/>
      <c r="F319" s="99" t="s">
        <v>73</v>
      </c>
      <c r="G319" s="26"/>
      <c r="H319" s="108" t="s">
        <v>77</v>
      </c>
      <c r="I319" s="26"/>
      <c r="J319" s="26"/>
      <c r="K319" s="118" t="s">
        <v>78</v>
      </c>
      <c r="L319" s="26"/>
      <c r="M319" s="125" t="s">
        <v>76</v>
      </c>
      <c r="N319" s="134"/>
      <c r="O319" s="145"/>
      <c r="P319" s="156"/>
      <c r="Q319" s="169">
        <v>7</v>
      </c>
      <c r="R319" s="181" t="s">
        <v>88</v>
      </c>
      <c r="S319" s="23"/>
      <c r="T319" s="196"/>
      <c r="U319" s="183"/>
      <c r="V319" t="str">
        <f>CONCATENATE(C319,E319,G319,I319,L319,S319)</f>
        <v>A</v>
      </c>
      <c r="W319" t="str">
        <f t="shared" si="5"/>
        <v>A</v>
      </c>
      <c r="X319" s="39" t="str">
        <f>IF(          ISNA(VLOOKUP(MID(W319,2,1),'Garanties par besoin'!$D$2:$F$18,2,FALSE)),
                           IF(ISNA(VLOOKUP(MID(W319,1,1),'Garanties par besoin'!$D$2:$F$18,2,FALSE)),
                            "",
                           VLOOKUP(MID(W319,1,1),'Garanties par besoin'!$D$2:$F$18,2,FALSE)),
                  VLOOKUP(MID(W319,2,1),'Garanties par besoin'!$D$2:$F$18,2,FALSE))</f>
        <v>Matériel</v>
      </c>
      <c r="Y319" s="42" t="str">
        <f>IF(          ISNA(VLOOKUP(MID(W319,2,1),'Garanties par besoin'!$D$2:$F$18,3,FALSE)),
                           IF(ISNA(VLOOKUP(MID(W319,1,1),'Garanties par besoin'!$D$2:$F$18,3,FALSE)),
                            "",
                           VLOOKUP(MID(W319,1,1),'Garanties par besoin'!$D$2:$F$18,3,FALSE)),
                  VLOOKUP(MID(W319,2,1),'Garanties par besoin'!$D$2:$F$18,3,FALSE))</f>
        <v>Véhicule</v>
      </c>
      <c r="Z319" s="44" t="str">
        <f>IF(
                 ISNA(VLOOKUP($Y319,Tableau2[[Sous catégorie culture de la garantie]:[garantie 7]],1+Z$3,FALSE)),
                  "",
                 IF(VLOOKUP($Y319,Tableau2[[Sous catégorie culture de la garantie]:[garantie 7]],1+Z$3,FALSE)="","",
                      VLOOKUP($Y319,Tableau2[[Sous catégorie culture de la garantie]:[garantie 7]],1+Z$3,FALSE)))</f>
        <v>Financement possible sans garantie</v>
      </c>
      <c r="AA319" s="41" t="str">
        <f>IF(
                 ISNA(VLOOKUP($Y319,Tableau2[[Sous catégorie culture de la garantie]:[garantie 7]],1+AA$3,FALSE)),
                  "",
                 IF(VLOOKUP($Y319,Tableau2[[Sous catégorie culture de la garantie]:[garantie 7]],1+AA$3,FALSE)="","",
                      VLOOKUP($Y319,Tableau2[[Sous catégorie culture de la garantie]:[garantie 7]],1+AA$3,FALSE)))</f>
        <v>Caution Possible</v>
      </c>
      <c r="AB319" s="44" t="str">
        <f>IF(
                 ISNA(VLOOKUP($Y319,Tableau2[[Sous catégorie culture de la garantie]:[garantie 7]],1+AB$3,FALSE)),
                  "",
                 IF(VLOOKUP($Y319,Tableau2[[Sous catégorie culture de la garantie]:[garantie 7]],1+AB$3,FALSE)="","",
                      VLOOKUP($Y319,Tableau2[[Sous catégorie culture de la garantie]:[garantie 7]],1+AB$3,FALSE)))</f>
        <v>Nantissement de véhicule</v>
      </c>
      <c r="AC319" s="41" t="str">
        <f>IF(
                 ISNA(VLOOKUP($Y319,Tableau2[[Sous catégorie culture de la garantie]:[garantie 7]],1+AC$3,FALSE)),
                  "",
                 IF(VLOOKUP($Y319,Tableau2[[Sous catégorie culture de la garantie]:[garantie 7]],1+AC$3,FALSE)="","",
                      VLOOKUP($Y319,Tableau2[[Sous catégorie culture de la garantie]:[garantie 7]],1+AC$3,FALSE)))</f>
        <v/>
      </c>
      <c r="AD319" s="44" t="str">
        <f>IF(
                 ISNA(VLOOKUP($Y319,Tableau2[[Sous catégorie culture de la garantie]:[garantie 7]],1+AD$3,FALSE)),
                  "",
                 IF(VLOOKUP($Y319,Tableau2[[Sous catégorie culture de la garantie]:[garantie 7]],1+AD$3,FALSE)="","",
                      VLOOKUP($Y319,Tableau2[[Sous catégorie culture de la garantie]:[garantie 7]],1+AD$3,FALSE)))</f>
        <v/>
      </c>
      <c r="AE319" s="41" t="str">
        <f>IF(
                 ISNA(VLOOKUP($Y319,Tableau2[[Sous catégorie culture de la garantie]:[garantie 7]],1+AE$3,FALSE)),
                  "",
                 IF(VLOOKUP($Y319,Tableau2[[Sous catégorie culture de la garantie]:[garantie 7]],1+AE$3,FALSE)="","",
                      VLOOKUP($Y319,Tableau2[[Sous catégorie culture de la garantie]:[garantie 7]],1+AE$3,FALSE)))</f>
        <v/>
      </c>
      <c r="AF319" s="41" t="str">
        <f>IF(
                 ISNA(VLOOKUP($Y319,Tableau2[[Sous catégorie culture de la garantie]:[garantie 7]],1+AF$3,FALSE)),
                  "",
                 IF(VLOOKUP($Y319,Tableau2[[Sous catégorie culture de la garantie]:[garantie 7]],1+AF$3,FALSE)="","",
                      VLOOKUP($Y319,Tableau2[[Sous catégorie culture de la garantie]:[garantie 7]],1+AF$3,FALSE)))</f>
        <v/>
      </c>
    </row>
    <row r="320" spans="1:32" ht="15" thickBot="1" x14ac:dyDescent="0.35">
      <c r="A320" s="25">
        <v>7</v>
      </c>
      <c r="B320" s="78" t="s">
        <v>69</v>
      </c>
      <c r="C320" s="52" t="str">
        <f>IF(ISNA(VLOOKUP(B320,Tableau3[],2,FALSE)),"X",VLOOKUP(B320,Tableau3[],2,FALSE))</f>
        <v>A</v>
      </c>
      <c r="D320" s="88" t="s">
        <v>72</v>
      </c>
      <c r="E320" s="26"/>
      <c r="F320" s="99" t="s">
        <v>73</v>
      </c>
      <c r="G320" s="26"/>
      <c r="H320" s="108" t="s">
        <v>77</v>
      </c>
      <c r="I320" s="26"/>
      <c r="J320" s="26"/>
      <c r="K320" s="118" t="s">
        <v>78</v>
      </c>
      <c r="L320" s="26"/>
      <c r="M320" s="125" t="s">
        <v>76</v>
      </c>
      <c r="N320" s="134"/>
      <c r="O320" s="145"/>
      <c r="P320" s="156"/>
      <c r="Q320" s="169">
        <v>7</v>
      </c>
      <c r="R320" s="181" t="s">
        <v>89</v>
      </c>
      <c r="S320" s="23"/>
      <c r="T320" s="196"/>
      <c r="U320" s="183"/>
      <c r="V320" t="str">
        <f>CONCATENATE(C320,E320,G320,I320,L320,S320)</f>
        <v>A</v>
      </c>
      <c r="W320" t="str">
        <f t="shared" si="5"/>
        <v>A</v>
      </c>
      <c r="X320" s="39" t="str">
        <f>IF(          ISNA(VLOOKUP(MID(W320,2,1),'Garanties par besoin'!$D$2:$F$18,2,FALSE)),
                           IF(ISNA(VLOOKUP(MID(W320,1,1),'Garanties par besoin'!$D$2:$F$18,2,FALSE)),
                            "",
                           VLOOKUP(MID(W320,1,1),'Garanties par besoin'!$D$2:$F$18,2,FALSE)),
                  VLOOKUP(MID(W320,2,1),'Garanties par besoin'!$D$2:$F$18,2,FALSE))</f>
        <v>Matériel</v>
      </c>
      <c r="Y320" s="42" t="str">
        <f>IF(          ISNA(VLOOKUP(MID(W320,2,1),'Garanties par besoin'!$D$2:$F$18,3,FALSE)),
                           IF(ISNA(VLOOKUP(MID(W320,1,1),'Garanties par besoin'!$D$2:$F$18,3,FALSE)),
                            "",
                           VLOOKUP(MID(W320,1,1),'Garanties par besoin'!$D$2:$F$18,3,FALSE)),
                  VLOOKUP(MID(W320,2,1),'Garanties par besoin'!$D$2:$F$18,3,FALSE))</f>
        <v>Véhicule</v>
      </c>
      <c r="Z320" s="44" t="str">
        <f>IF(
                 ISNA(VLOOKUP($Y320,Tableau2[[Sous catégorie culture de la garantie]:[garantie 7]],1+Z$3,FALSE)),
                  "",
                 IF(VLOOKUP($Y320,Tableau2[[Sous catégorie culture de la garantie]:[garantie 7]],1+Z$3,FALSE)="","",
                      VLOOKUP($Y320,Tableau2[[Sous catégorie culture de la garantie]:[garantie 7]],1+Z$3,FALSE)))</f>
        <v>Financement possible sans garantie</v>
      </c>
      <c r="AA320" s="41" t="str">
        <f>IF(
                 ISNA(VLOOKUP($Y320,Tableau2[[Sous catégorie culture de la garantie]:[garantie 7]],1+AA$3,FALSE)),
                  "",
                 IF(VLOOKUP($Y320,Tableau2[[Sous catégorie culture de la garantie]:[garantie 7]],1+AA$3,FALSE)="","",
                      VLOOKUP($Y320,Tableau2[[Sous catégorie culture de la garantie]:[garantie 7]],1+AA$3,FALSE)))</f>
        <v>Caution Possible</v>
      </c>
      <c r="AB320" s="44" t="str">
        <f>IF(
                 ISNA(VLOOKUP($Y320,Tableau2[[Sous catégorie culture de la garantie]:[garantie 7]],1+AB$3,FALSE)),
                  "",
                 IF(VLOOKUP($Y320,Tableau2[[Sous catégorie culture de la garantie]:[garantie 7]],1+AB$3,FALSE)="","",
                      VLOOKUP($Y320,Tableau2[[Sous catégorie culture de la garantie]:[garantie 7]],1+AB$3,FALSE)))</f>
        <v>Nantissement de véhicule</v>
      </c>
      <c r="AC320" s="41" t="str">
        <f>IF(
                 ISNA(VLOOKUP($Y320,Tableau2[[Sous catégorie culture de la garantie]:[garantie 7]],1+AC$3,FALSE)),
                  "",
                 IF(VLOOKUP($Y320,Tableau2[[Sous catégorie culture de la garantie]:[garantie 7]],1+AC$3,FALSE)="","",
                      VLOOKUP($Y320,Tableau2[[Sous catégorie culture de la garantie]:[garantie 7]],1+AC$3,FALSE)))</f>
        <v/>
      </c>
      <c r="AD320" s="44" t="str">
        <f>IF(
                 ISNA(VLOOKUP($Y320,Tableau2[[Sous catégorie culture de la garantie]:[garantie 7]],1+AD$3,FALSE)),
                  "",
                 IF(VLOOKUP($Y320,Tableau2[[Sous catégorie culture de la garantie]:[garantie 7]],1+AD$3,FALSE)="","",
                      VLOOKUP($Y320,Tableau2[[Sous catégorie culture de la garantie]:[garantie 7]],1+AD$3,FALSE)))</f>
        <v/>
      </c>
      <c r="AE320" s="41" t="str">
        <f>IF(
                 ISNA(VLOOKUP($Y320,Tableau2[[Sous catégorie culture de la garantie]:[garantie 7]],1+AE$3,FALSE)),
                  "",
                 IF(VLOOKUP($Y320,Tableau2[[Sous catégorie culture de la garantie]:[garantie 7]],1+AE$3,FALSE)="","",
                      VLOOKUP($Y320,Tableau2[[Sous catégorie culture de la garantie]:[garantie 7]],1+AE$3,FALSE)))</f>
        <v/>
      </c>
      <c r="AF320" s="41" t="str">
        <f>IF(
                 ISNA(VLOOKUP($Y320,Tableau2[[Sous catégorie culture de la garantie]:[garantie 7]],1+AF$3,FALSE)),
                  "",
                 IF(VLOOKUP($Y320,Tableau2[[Sous catégorie culture de la garantie]:[garantie 7]],1+AF$3,FALSE)="","",
                      VLOOKUP($Y320,Tableau2[[Sous catégorie culture de la garantie]:[garantie 7]],1+AF$3,FALSE)))</f>
        <v/>
      </c>
    </row>
    <row r="321" spans="1:32" ht="15" thickBot="1" x14ac:dyDescent="0.35">
      <c r="A321" s="25">
        <v>7</v>
      </c>
      <c r="B321" s="78" t="s">
        <v>69</v>
      </c>
      <c r="C321" s="52" t="str">
        <f>IF(ISNA(VLOOKUP(B321,Tableau3[],2,FALSE)),"X",VLOOKUP(B321,Tableau3[],2,FALSE))</f>
        <v>A</v>
      </c>
      <c r="D321" s="88" t="s">
        <v>72</v>
      </c>
      <c r="E321" s="26"/>
      <c r="F321" s="99" t="s">
        <v>73</v>
      </c>
      <c r="G321" s="26"/>
      <c r="H321" s="108" t="s">
        <v>77</v>
      </c>
      <c r="I321" s="26"/>
      <c r="J321" s="26"/>
      <c r="K321" s="118" t="s">
        <v>78</v>
      </c>
      <c r="L321" s="26"/>
      <c r="M321" s="125" t="s">
        <v>76</v>
      </c>
      <c r="N321" s="134"/>
      <c r="O321" s="145"/>
      <c r="P321" s="156"/>
      <c r="Q321" s="169">
        <v>7</v>
      </c>
      <c r="R321" s="181" t="s">
        <v>90</v>
      </c>
      <c r="S321" s="23"/>
      <c r="T321" s="196"/>
      <c r="U321" s="183"/>
      <c r="V321" t="str">
        <f>CONCATENATE(C321,E321,G321,I321,L321,S321)</f>
        <v>A</v>
      </c>
      <c r="W321" t="str">
        <f t="shared" si="5"/>
        <v>A</v>
      </c>
      <c r="X321" s="39" t="str">
        <f>IF(          ISNA(VLOOKUP(MID(W321,2,1),'Garanties par besoin'!$D$2:$F$18,2,FALSE)),
                           IF(ISNA(VLOOKUP(MID(W321,1,1),'Garanties par besoin'!$D$2:$F$18,2,FALSE)),
                            "",
                           VLOOKUP(MID(W321,1,1),'Garanties par besoin'!$D$2:$F$18,2,FALSE)),
                  VLOOKUP(MID(W321,2,1),'Garanties par besoin'!$D$2:$F$18,2,FALSE))</f>
        <v>Matériel</v>
      </c>
      <c r="Y321" s="42" t="str">
        <f>IF(          ISNA(VLOOKUP(MID(W321,2,1),'Garanties par besoin'!$D$2:$F$18,3,FALSE)),
                           IF(ISNA(VLOOKUP(MID(W321,1,1),'Garanties par besoin'!$D$2:$F$18,3,FALSE)),
                            "",
                           VLOOKUP(MID(W321,1,1),'Garanties par besoin'!$D$2:$F$18,3,FALSE)),
                  VLOOKUP(MID(W321,2,1),'Garanties par besoin'!$D$2:$F$18,3,FALSE))</f>
        <v>Véhicule</v>
      </c>
      <c r="Z321" s="44" t="str">
        <f>IF(
                 ISNA(VLOOKUP($Y321,Tableau2[[Sous catégorie culture de la garantie]:[garantie 7]],1+Z$3,FALSE)),
                  "",
                 IF(VLOOKUP($Y321,Tableau2[[Sous catégorie culture de la garantie]:[garantie 7]],1+Z$3,FALSE)="","",
                      VLOOKUP($Y321,Tableau2[[Sous catégorie culture de la garantie]:[garantie 7]],1+Z$3,FALSE)))</f>
        <v>Financement possible sans garantie</v>
      </c>
      <c r="AA321" s="41" t="str">
        <f>IF(
                 ISNA(VLOOKUP($Y321,Tableau2[[Sous catégorie culture de la garantie]:[garantie 7]],1+AA$3,FALSE)),
                  "",
                 IF(VLOOKUP($Y321,Tableau2[[Sous catégorie culture de la garantie]:[garantie 7]],1+AA$3,FALSE)="","",
                      VLOOKUP($Y321,Tableau2[[Sous catégorie culture de la garantie]:[garantie 7]],1+AA$3,FALSE)))</f>
        <v>Caution Possible</v>
      </c>
      <c r="AB321" s="44" t="str">
        <f>IF(
                 ISNA(VLOOKUP($Y321,Tableau2[[Sous catégorie culture de la garantie]:[garantie 7]],1+AB$3,FALSE)),
                  "",
                 IF(VLOOKUP($Y321,Tableau2[[Sous catégorie culture de la garantie]:[garantie 7]],1+AB$3,FALSE)="","",
                      VLOOKUP($Y321,Tableau2[[Sous catégorie culture de la garantie]:[garantie 7]],1+AB$3,FALSE)))</f>
        <v>Nantissement de véhicule</v>
      </c>
      <c r="AC321" s="41" t="str">
        <f>IF(
                 ISNA(VLOOKUP($Y321,Tableau2[[Sous catégorie culture de la garantie]:[garantie 7]],1+AC$3,FALSE)),
                  "",
                 IF(VLOOKUP($Y321,Tableau2[[Sous catégorie culture de la garantie]:[garantie 7]],1+AC$3,FALSE)="","",
                      VLOOKUP($Y321,Tableau2[[Sous catégorie culture de la garantie]:[garantie 7]],1+AC$3,FALSE)))</f>
        <v/>
      </c>
      <c r="AD321" s="44" t="str">
        <f>IF(
                 ISNA(VLOOKUP($Y321,Tableau2[[Sous catégorie culture de la garantie]:[garantie 7]],1+AD$3,FALSE)),
                  "",
                 IF(VLOOKUP($Y321,Tableau2[[Sous catégorie culture de la garantie]:[garantie 7]],1+AD$3,FALSE)="","",
                      VLOOKUP($Y321,Tableau2[[Sous catégorie culture de la garantie]:[garantie 7]],1+AD$3,FALSE)))</f>
        <v/>
      </c>
      <c r="AE321" s="41" t="str">
        <f>IF(
                 ISNA(VLOOKUP($Y321,Tableau2[[Sous catégorie culture de la garantie]:[garantie 7]],1+AE$3,FALSE)),
                  "",
                 IF(VLOOKUP($Y321,Tableau2[[Sous catégorie culture de la garantie]:[garantie 7]],1+AE$3,FALSE)="","",
                      VLOOKUP($Y321,Tableau2[[Sous catégorie culture de la garantie]:[garantie 7]],1+AE$3,FALSE)))</f>
        <v/>
      </c>
      <c r="AF321" s="41" t="str">
        <f>IF(
                 ISNA(VLOOKUP($Y321,Tableau2[[Sous catégorie culture de la garantie]:[garantie 7]],1+AF$3,FALSE)),
                  "",
                 IF(VLOOKUP($Y321,Tableau2[[Sous catégorie culture de la garantie]:[garantie 7]],1+AF$3,FALSE)="","",
                      VLOOKUP($Y321,Tableau2[[Sous catégorie culture de la garantie]:[garantie 7]],1+AF$3,FALSE)))</f>
        <v/>
      </c>
    </row>
    <row r="322" spans="1:32" ht="15" thickBot="1" x14ac:dyDescent="0.35">
      <c r="A322" s="25">
        <v>7</v>
      </c>
      <c r="B322" s="78" t="s">
        <v>69</v>
      </c>
      <c r="C322" s="52" t="str">
        <f>IF(ISNA(VLOOKUP(B322,Tableau3[],2,FALSE)),"X",VLOOKUP(B322,Tableau3[],2,FALSE))</f>
        <v>A</v>
      </c>
      <c r="D322" s="88" t="s">
        <v>72</v>
      </c>
      <c r="E322" s="26"/>
      <c r="F322" s="99" t="s">
        <v>73</v>
      </c>
      <c r="G322" s="26"/>
      <c r="H322" s="108" t="s">
        <v>77</v>
      </c>
      <c r="I322" s="26"/>
      <c r="J322" s="26"/>
      <c r="K322" s="118" t="s">
        <v>78</v>
      </c>
      <c r="L322" s="26"/>
      <c r="M322" s="125" t="s">
        <v>76</v>
      </c>
      <c r="N322" s="134"/>
      <c r="O322" s="145"/>
      <c r="P322" s="156"/>
      <c r="Q322" s="169">
        <v>7</v>
      </c>
      <c r="R322" s="181" t="s">
        <v>91</v>
      </c>
      <c r="S322" s="23"/>
      <c r="T322" s="196"/>
      <c r="U322" s="183"/>
      <c r="V322" t="str">
        <f>CONCATENATE(C322,E322,G322,I322,L322,S322)</f>
        <v>A</v>
      </c>
      <c r="W322" t="str">
        <f t="shared" si="5"/>
        <v>A</v>
      </c>
      <c r="X322" s="39" t="str">
        <f>IF(          ISNA(VLOOKUP(MID(W322,2,1),'Garanties par besoin'!$D$2:$F$18,2,FALSE)),
                           IF(ISNA(VLOOKUP(MID(W322,1,1),'Garanties par besoin'!$D$2:$F$18,2,FALSE)),
                            "",
                           VLOOKUP(MID(W322,1,1),'Garanties par besoin'!$D$2:$F$18,2,FALSE)),
                  VLOOKUP(MID(W322,2,1),'Garanties par besoin'!$D$2:$F$18,2,FALSE))</f>
        <v>Matériel</v>
      </c>
      <c r="Y322" s="42" t="str">
        <f>IF(          ISNA(VLOOKUP(MID(W322,2,1),'Garanties par besoin'!$D$2:$F$18,3,FALSE)),
                           IF(ISNA(VLOOKUP(MID(W322,1,1),'Garanties par besoin'!$D$2:$F$18,3,FALSE)),
                            "",
                           VLOOKUP(MID(W322,1,1),'Garanties par besoin'!$D$2:$F$18,3,FALSE)),
                  VLOOKUP(MID(W322,2,1),'Garanties par besoin'!$D$2:$F$18,3,FALSE))</f>
        <v>Véhicule</v>
      </c>
      <c r="Z322" s="44" t="str">
        <f>IF(
                 ISNA(VLOOKUP($Y322,Tableau2[[Sous catégorie culture de la garantie]:[garantie 7]],1+Z$3,FALSE)),
                  "",
                 IF(VLOOKUP($Y322,Tableau2[[Sous catégorie culture de la garantie]:[garantie 7]],1+Z$3,FALSE)="","",
                      VLOOKUP($Y322,Tableau2[[Sous catégorie culture de la garantie]:[garantie 7]],1+Z$3,FALSE)))</f>
        <v>Financement possible sans garantie</v>
      </c>
      <c r="AA322" s="41" t="str">
        <f>IF(
                 ISNA(VLOOKUP($Y322,Tableau2[[Sous catégorie culture de la garantie]:[garantie 7]],1+AA$3,FALSE)),
                  "",
                 IF(VLOOKUP($Y322,Tableau2[[Sous catégorie culture de la garantie]:[garantie 7]],1+AA$3,FALSE)="","",
                      VLOOKUP($Y322,Tableau2[[Sous catégorie culture de la garantie]:[garantie 7]],1+AA$3,FALSE)))</f>
        <v>Caution Possible</v>
      </c>
      <c r="AB322" s="44" t="str">
        <f>IF(
                 ISNA(VLOOKUP($Y322,Tableau2[[Sous catégorie culture de la garantie]:[garantie 7]],1+AB$3,FALSE)),
                  "",
                 IF(VLOOKUP($Y322,Tableau2[[Sous catégorie culture de la garantie]:[garantie 7]],1+AB$3,FALSE)="","",
                      VLOOKUP($Y322,Tableau2[[Sous catégorie culture de la garantie]:[garantie 7]],1+AB$3,FALSE)))</f>
        <v>Nantissement de véhicule</v>
      </c>
      <c r="AC322" s="41" t="str">
        <f>IF(
                 ISNA(VLOOKUP($Y322,Tableau2[[Sous catégorie culture de la garantie]:[garantie 7]],1+AC$3,FALSE)),
                  "",
                 IF(VLOOKUP($Y322,Tableau2[[Sous catégorie culture de la garantie]:[garantie 7]],1+AC$3,FALSE)="","",
                      VLOOKUP($Y322,Tableau2[[Sous catégorie culture de la garantie]:[garantie 7]],1+AC$3,FALSE)))</f>
        <v/>
      </c>
      <c r="AD322" s="44" t="str">
        <f>IF(
                 ISNA(VLOOKUP($Y322,Tableau2[[Sous catégorie culture de la garantie]:[garantie 7]],1+AD$3,FALSE)),
                  "",
                 IF(VLOOKUP($Y322,Tableau2[[Sous catégorie culture de la garantie]:[garantie 7]],1+AD$3,FALSE)="","",
                      VLOOKUP($Y322,Tableau2[[Sous catégorie culture de la garantie]:[garantie 7]],1+AD$3,FALSE)))</f>
        <v/>
      </c>
      <c r="AE322" s="41" t="str">
        <f>IF(
                 ISNA(VLOOKUP($Y322,Tableau2[[Sous catégorie culture de la garantie]:[garantie 7]],1+AE$3,FALSE)),
                  "",
                 IF(VLOOKUP($Y322,Tableau2[[Sous catégorie culture de la garantie]:[garantie 7]],1+AE$3,FALSE)="","",
                      VLOOKUP($Y322,Tableau2[[Sous catégorie culture de la garantie]:[garantie 7]],1+AE$3,FALSE)))</f>
        <v/>
      </c>
      <c r="AF322" s="41" t="str">
        <f>IF(
                 ISNA(VLOOKUP($Y322,Tableau2[[Sous catégorie culture de la garantie]:[garantie 7]],1+AF$3,FALSE)),
                  "",
                 IF(VLOOKUP($Y322,Tableau2[[Sous catégorie culture de la garantie]:[garantie 7]],1+AF$3,FALSE)="","",
                      VLOOKUP($Y322,Tableau2[[Sous catégorie culture de la garantie]:[garantie 7]],1+AF$3,FALSE)))</f>
        <v/>
      </c>
    </row>
    <row r="323" spans="1:32" ht="15" thickBot="1" x14ac:dyDescent="0.35">
      <c r="A323" s="34">
        <v>7</v>
      </c>
      <c r="B323" s="76" t="s">
        <v>69</v>
      </c>
      <c r="C323" s="52" t="str">
        <f>IF(ISNA(VLOOKUP(B323,Tableau3[],2,FALSE)),"X",VLOOKUP(B323,Tableau3[],2,FALSE))</f>
        <v>A</v>
      </c>
      <c r="D323" s="85" t="s">
        <v>72</v>
      </c>
      <c r="E323" s="15"/>
      <c r="F323" s="96" t="s">
        <v>73</v>
      </c>
      <c r="G323" s="15"/>
      <c r="H323" s="104" t="s">
        <v>77</v>
      </c>
      <c r="I323" s="15"/>
      <c r="J323" s="15"/>
      <c r="K323" s="113" t="s">
        <v>78</v>
      </c>
      <c r="L323" s="15"/>
      <c r="M323" s="122" t="s">
        <v>219</v>
      </c>
      <c r="N323" s="130"/>
      <c r="O323" s="141"/>
      <c r="P323" s="151"/>
      <c r="Q323" s="162">
        <v>7</v>
      </c>
      <c r="R323" s="171" t="s">
        <v>92</v>
      </c>
      <c r="S323" s="17" t="s">
        <v>187</v>
      </c>
      <c r="T323" s="196"/>
      <c r="U323" s="183"/>
      <c r="V323" t="str">
        <f>CONCATENATE(C323,E323,G323,I323,L323,S323)</f>
        <v>AD</v>
      </c>
      <c r="W323" t="str">
        <f t="shared" si="5"/>
        <v>AD</v>
      </c>
      <c r="X323" s="39" t="str">
        <f>IF(          ISNA(VLOOKUP(MID(W323,2,1),'Garanties par besoin'!$D$2:$F$18,2,FALSE)),
                           IF(ISNA(VLOOKUP(MID(W323,1,1),'Garanties par besoin'!$D$2:$F$18,2,FALSE)),
                            "",
                           VLOOKUP(MID(W323,1,1),'Garanties par besoin'!$D$2:$F$18,2,FALSE)),
                  VLOOKUP(MID(W323,2,1),'Garanties par besoin'!$D$2:$F$18,2,FALSE))</f>
        <v>Crédit Bail / LOA</v>
      </c>
      <c r="Y323" s="42" t="str">
        <f>IF(          ISNA(VLOOKUP(MID(W323,2,1),'Garanties par besoin'!$D$2:$F$18,3,FALSE)),
                           IF(ISNA(VLOOKUP(MID(W323,1,1),'Garanties par besoin'!$D$2:$F$18,3,FALSE)),
                            "",
                           VLOOKUP(MID(W323,1,1),'Garanties par besoin'!$D$2:$F$18,3,FALSE)),
                  VLOOKUP(MID(W323,2,1),'Garanties par besoin'!$D$2:$F$18,3,FALSE))</f>
        <v>Crédit Bail / LOA</v>
      </c>
      <c r="Z323" s="44" t="str">
        <f>IF(
                 ISNA(VLOOKUP($Y323,Tableau2[[Sous catégorie culture de la garantie]:[garantie 7]],1+Z$3,FALSE)),
                  "",
                 IF(VLOOKUP($Y323,Tableau2[[Sous catégorie culture de la garantie]:[garantie 7]],1+Z$3,FALSE)="","",
                      VLOOKUP($Y323,Tableau2[[Sous catégorie culture de la garantie]:[garantie 7]],1+Z$3,FALSE)))</f>
        <v/>
      </c>
      <c r="AA323" s="41"/>
      <c r="AB323" s="44"/>
      <c r="AC323" s="41"/>
      <c r="AD323" s="44"/>
      <c r="AE323" s="41"/>
      <c r="AF323" s="41" t="str">
        <f>IF(
                 ISNA(VLOOKUP($Y323,Tableau2[[Sous catégorie culture de la garantie]:[garantie 7]],1+AF$3,FALSE)),
                  "",
                 IF(VLOOKUP($Y323,Tableau2[[Sous catégorie culture de la garantie]:[garantie 7]],1+AF$3,FALSE)="","",
                      VLOOKUP($Y323,Tableau2[[Sous catégorie culture de la garantie]:[garantie 7]],1+AF$3,FALSE)))</f>
        <v/>
      </c>
    </row>
    <row r="324" spans="1:32" ht="15" thickBot="1" x14ac:dyDescent="0.35">
      <c r="A324" s="34">
        <v>7</v>
      </c>
      <c r="B324" s="76" t="s">
        <v>69</v>
      </c>
      <c r="C324" s="52" t="str">
        <f>IF(ISNA(VLOOKUP(B324,Tableau3[],2,FALSE)),"X",VLOOKUP(B324,Tableau3[],2,FALSE))</f>
        <v>A</v>
      </c>
      <c r="D324" s="85" t="s">
        <v>72</v>
      </c>
      <c r="E324" s="15"/>
      <c r="F324" s="96" t="s">
        <v>73</v>
      </c>
      <c r="G324" s="15"/>
      <c r="H324" s="104" t="s">
        <v>77</v>
      </c>
      <c r="I324" s="15"/>
      <c r="J324" s="15"/>
      <c r="K324" s="113" t="s">
        <v>78</v>
      </c>
      <c r="L324" s="15"/>
      <c r="M324" s="122" t="s">
        <v>219</v>
      </c>
      <c r="N324" s="130"/>
      <c r="O324" s="141"/>
      <c r="P324" s="151"/>
      <c r="Q324" s="163">
        <v>7</v>
      </c>
      <c r="R324" s="181" t="s">
        <v>36</v>
      </c>
      <c r="S324" s="23"/>
      <c r="T324" s="196"/>
      <c r="U324" s="183"/>
      <c r="V324" t="str">
        <f>CONCATENATE(C324,E324,G324,I324,L324,S324)</f>
        <v>A</v>
      </c>
      <c r="W324" t="str">
        <f t="shared" si="5"/>
        <v>A</v>
      </c>
      <c r="X324" s="39" t="str">
        <f>IF(          ISNA(VLOOKUP(MID(W324,2,1),'Garanties par besoin'!$D$2:$F$18,2,FALSE)),
                           IF(ISNA(VLOOKUP(MID(W324,1,1),'Garanties par besoin'!$D$2:$F$18,2,FALSE)),
                            "",
                           VLOOKUP(MID(W324,1,1),'Garanties par besoin'!$D$2:$F$18,2,FALSE)),
                  VLOOKUP(MID(W324,2,1),'Garanties par besoin'!$D$2:$F$18,2,FALSE))</f>
        <v>Matériel</v>
      </c>
      <c r="Y324" s="42" t="str">
        <f>IF(          ISNA(VLOOKUP(MID(W324,2,1),'Garanties par besoin'!$D$2:$F$18,3,FALSE)),
                           IF(ISNA(VLOOKUP(MID(W324,1,1),'Garanties par besoin'!$D$2:$F$18,3,FALSE)),
                            "",
                           VLOOKUP(MID(W324,1,1),'Garanties par besoin'!$D$2:$F$18,3,FALSE)),
                  VLOOKUP(MID(W324,2,1),'Garanties par besoin'!$D$2:$F$18,3,FALSE))</f>
        <v>Véhicule</v>
      </c>
      <c r="Z324" s="44" t="str">
        <f>IF(
                 ISNA(VLOOKUP($Y324,Tableau2[[Sous catégorie culture de la garantie]:[garantie 7]],1+Z$3,FALSE)),
                  "",
                 IF(VLOOKUP($Y324,Tableau2[[Sous catégorie culture de la garantie]:[garantie 7]],1+Z$3,FALSE)="","",
                      VLOOKUP($Y324,Tableau2[[Sous catégorie culture de la garantie]:[garantie 7]],1+Z$3,FALSE)))</f>
        <v>Financement possible sans garantie</v>
      </c>
      <c r="AA324" s="41" t="str">
        <f>IF(
                 ISNA(VLOOKUP($Y324,Tableau2[[Sous catégorie culture de la garantie]:[garantie 7]],1+AA$3,FALSE)),
                  "",
                 IF(VLOOKUP($Y324,Tableau2[[Sous catégorie culture de la garantie]:[garantie 7]],1+AA$3,FALSE)="","",
                      VLOOKUP($Y324,Tableau2[[Sous catégorie culture de la garantie]:[garantie 7]],1+AA$3,FALSE)))</f>
        <v>Caution Possible</v>
      </c>
      <c r="AB324" s="44" t="str">
        <f>IF(
                 ISNA(VLOOKUP($Y324,Tableau2[[Sous catégorie culture de la garantie]:[garantie 7]],1+AB$3,FALSE)),
                  "",
                 IF(VLOOKUP($Y324,Tableau2[[Sous catégorie culture de la garantie]:[garantie 7]],1+AB$3,FALSE)="","",
                      VLOOKUP($Y324,Tableau2[[Sous catégorie culture de la garantie]:[garantie 7]],1+AB$3,FALSE)))</f>
        <v>Nantissement de véhicule</v>
      </c>
      <c r="AC324" s="41" t="str">
        <f>IF(
                 ISNA(VLOOKUP($Y324,Tableau2[[Sous catégorie culture de la garantie]:[garantie 7]],1+AC$3,FALSE)),
                  "",
                 IF(VLOOKUP($Y324,Tableau2[[Sous catégorie culture de la garantie]:[garantie 7]],1+AC$3,FALSE)="","",
                      VLOOKUP($Y324,Tableau2[[Sous catégorie culture de la garantie]:[garantie 7]],1+AC$3,FALSE)))</f>
        <v/>
      </c>
      <c r="AD324" s="44" t="str">
        <f>IF(
                 ISNA(VLOOKUP($Y324,Tableau2[[Sous catégorie culture de la garantie]:[garantie 7]],1+AD$3,FALSE)),
                  "",
                 IF(VLOOKUP($Y324,Tableau2[[Sous catégorie culture de la garantie]:[garantie 7]],1+AD$3,FALSE)="","",
                      VLOOKUP($Y324,Tableau2[[Sous catégorie culture de la garantie]:[garantie 7]],1+AD$3,FALSE)))</f>
        <v/>
      </c>
      <c r="AE324" s="41" t="str">
        <f>IF(
                 ISNA(VLOOKUP($Y324,Tableau2[[Sous catégorie culture de la garantie]:[garantie 7]],1+AE$3,FALSE)),
                  "",
                 IF(VLOOKUP($Y324,Tableau2[[Sous catégorie culture de la garantie]:[garantie 7]],1+AE$3,FALSE)="","",
                      VLOOKUP($Y324,Tableau2[[Sous catégorie culture de la garantie]:[garantie 7]],1+AE$3,FALSE)))</f>
        <v/>
      </c>
      <c r="AF324" s="41" t="str">
        <f>IF(
                 ISNA(VLOOKUP($Y324,Tableau2[[Sous catégorie culture de la garantie]:[garantie 7]],1+AF$3,FALSE)),
                  "",
                 IF(VLOOKUP($Y324,Tableau2[[Sous catégorie culture de la garantie]:[garantie 7]],1+AF$3,FALSE)="","",
                      VLOOKUP($Y324,Tableau2[[Sous catégorie culture de la garantie]:[garantie 7]],1+AF$3,FALSE)))</f>
        <v/>
      </c>
    </row>
    <row r="325" spans="1:32" ht="15" thickBot="1" x14ac:dyDescent="0.35">
      <c r="A325" s="34">
        <v>7</v>
      </c>
      <c r="B325" s="76" t="s">
        <v>69</v>
      </c>
      <c r="C325" s="52" t="str">
        <f>IF(ISNA(VLOOKUP(B325,Tableau3[],2,FALSE)),"X",VLOOKUP(B325,Tableau3[],2,FALSE))</f>
        <v>A</v>
      </c>
      <c r="D325" s="85" t="s">
        <v>72</v>
      </c>
      <c r="E325" s="15"/>
      <c r="F325" s="96" t="s">
        <v>73</v>
      </c>
      <c r="G325" s="15"/>
      <c r="H325" s="104" t="s">
        <v>77</v>
      </c>
      <c r="I325" s="15"/>
      <c r="J325" s="15"/>
      <c r="K325" s="113" t="s">
        <v>78</v>
      </c>
      <c r="L325" s="15"/>
      <c r="M325" s="122" t="s">
        <v>219</v>
      </c>
      <c r="N325" s="130"/>
      <c r="O325" s="141"/>
      <c r="P325" s="151"/>
      <c r="Q325" s="163">
        <v>7</v>
      </c>
      <c r="R325" s="181" t="s">
        <v>87</v>
      </c>
      <c r="S325" s="23"/>
      <c r="T325" s="196"/>
      <c r="U325" s="183"/>
      <c r="V325" t="str">
        <f>CONCATENATE(C325,E325,G325,I325,L325,S325)</f>
        <v>A</v>
      </c>
      <c r="W325" t="str">
        <f t="shared" si="5"/>
        <v>A</v>
      </c>
      <c r="X325" s="39" t="str">
        <f>IF(          ISNA(VLOOKUP(MID(W325,2,1),'Garanties par besoin'!$D$2:$F$18,2,FALSE)),
                           IF(ISNA(VLOOKUP(MID(W325,1,1),'Garanties par besoin'!$D$2:$F$18,2,FALSE)),
                            "",
                           VLOOKUP(MID(W325,1,1),'Garanties par besoin'!$D$2:$F$18,2,FALSE)),
                  VLOOKUP(MID(W325,2,1),'Garanties par besoin'!$D$2:$F$18,2,FALSE))</f>
        <v>Matériel</v>
      </c>
      <c r="Y325" s="42" t="str">
        <f>IF(          ISNA(VLOOKUP(MID(W325,2,1),'Garanties par besoin'!$D$2:$F$18,3,FALSE)),
                           IF(ISNA(VLOOKUP(MID(W325,1,1),'Garanties par besoin'!$D$2:$F$18,3,FALSE)),
                            "",
                           VLOOKUP(MID(W325,1,1),'Garanties par besoin'!$D$2:$F$18,3,FALSE)),
                  VLOOKUP(MID(W325,2,1),'Garanties par besoin'!$D$2:$F$18,3,FALSE))</f>
        <v>Véhicule</v>
      </c>
      <c r="Z325" s="44" t="str">
        <f>IF(
                 ISNA(VLOOKUP($Y325,Tableau2[[Sous catégorie culture de la garantie]:[garantie 7]],1+Z$3,FALSE)),
                  "",
                 IF(VLOOKUP($Y325,Tableau2[[Sous catégorie culture de la garantie]:[garantie 7]],1+Z$3,FALSE)="","",
                      VLOOKUP($Y325,Tableau2[[Sous catégorie culture de la garantie]:[garantie 7]],1+Z$3,FALSE)))</f>
        <v>Financement possible sans garantie</v>
      </c>
      <c r="AA325" s="41" t="str">
        <f>IF(
                 ISNA(VLOOKUP($Y325,Tableau2[[Sous catégorie culture de la garantie]:[garantie 7]],1+AA$3,FALSE)),
                  "",
                 IF(VLOOKUP($Y325,Tableau2[[Sous catégorie culture de la garantie]:[garantie 7]],1+AA$3,FALSE)="","",
                      VLOOKUP($Y325,Tableau2[[Sous catégorie culture de la garantie]:[garantie 7]],1+AA$3,FALSE)))</f>
        <v>Caution Possible</v>
      </c>
      <c r="AB325" s="44" t="str">
        <f>IF(
                 ISNA(VLOOKUP($Y325,Tableau2[[Sous catégorie culture de la garantie]:[garantie 7]],1+AB$3,FALSE)),
                  "",
                 IF(VLOOKUP($Y325,Tableau2[[Sous catégorie culture de la garantie]:[garantie 7]],1+AB$3,FALSE)="","",
                      VLOOKUP($Y325,Tableau2[[Sous catégorie culture de la garantie]:[garantie 7]],1+AB$3,FALSE)))</f>
        <v>Nantissement de véhicule</v>
      </c>
      <c r="AC325" s="41" t="str">
        <f>IF(
                 ISNA(VLOOKUP($Y325,Tableau2[[Sous catégorie culture de la garantie]:[garantie 7]],1+AC$3,FALSE)),
                  "",
                 IF(VLOOKUP($Y325,Tableau2[[Sous catégorie culture de la garantie]:[garantie 7]],1+AC$3,FALSE)="","",
                      VLOOKUP($Y325,Tableau2[[Sous catégorie culture de la garantie]:[garantie 7]],1+AC$3,FALSE)))</f>
        <v/>
      </c>
      <c r="AD325" s="44" t="str">
        <f>IF(
                 ISNA(VLOOKUP($Y325,Tableau2[[Sous catégorie culture de la garantie]:[garantie 7]],1+AD$3,FALSE)),
                  "",
                 IF(VLOOKUP($Y325,Tableau2[[Sous catégorie culture de la garantie]:[garantie 7]],1+AD$3,FALSE)="","",
                      VLOOKUP($Y325,Tableau2[[Sous catégorie culture de la garantie]:[garantie 7]],1+AD$3,FALSE)))</f>
        <v/>
      </c>
      <c r="AE325" s="41" t="str">
        <f>IF(
                 ISNA(VLOOKUP($Y325,Tableau2[[Sous catégorie culture de la garantie]:[garantie 7]],1+AE$3,FALSE)),
                  "",
                 IF(VLOOKUP($Y325,Tableau2[[Sous catégorie culture de la garantie]:[garantie 7]],1+AE$3,FALSE)="","",
                      VLOOKUP($Y325,Tableau2[[Sous catégorie culture de la garantie]:[garantie 7]],1+AE$3,FALSE)))</f>
        <v/>
      </c>
      <c r="AF325" s="41" t="str">
        <f>IF(
                 ISNA(VLOOKUP($Y325,Tableau2[[Sous catégorie culture de la garantie]:[garantie 7]],1+AF$3,FALSE)),
                  "",
                 IF(VLOOKUP($Y325,Tableau2[[Sous catégorie culture de la garantie]:[garantie 7]],1+AF$3,FALSE)="","",
                      VLOOKUP($Y325,Tableau2[[Sous catégorie culture de la garantie]:[garantie 7]],1+AF$3,FALSE)))</f>
        <v/>
      </c>
    </row>
    <row r="326" spans="1:32" ht="15" thickBot="1" x14ac:dyDescent="0.35">
      <c r="A326" s="34">
        <v>7</v>
      </c>
      <c r="B326" s="76" t="s">
        <v>69</v>
      </c>
      <c r="C326" s="52" t="str">
        <f>IF(ISNA(VLOOKUP(B326,Tableau3[],2,FALSE)),"X",VLOOKUP(B326,Tableau3[],2,FALSE))</f>
        <v>A</v>
      </c>
      <c r="D326" s="85" t="s">
        <v>72</v>
      </c>
      <c r="E326" s="15"/>
      <c r="F326" s="96" t="s">
        <v>73</v>
      </c>
      <c r="G326" s="15"/>
      <c r="H326" s="104" t="s">
        <v>77</v>
      </c>
      <c r="I326" s="15"/>
      <c r="J326" s="15"/>
      <c r="K326" s="113" t="s">
        <v>78</v>
      </c>
      <c r="L326" s="15"/>
      <c r="M326" s="122" t="s">
        <v>219</v>
      </c>
      <c r="N326" s="130"/>
      <c r="O326" s="141"/>
      <c r="P326" s="151"/>
      <c r="Q326" s="163">
        <v>7</v>
      </c>
      <c r="R326" s="181" t="s">
        <v>88</v>
      </c>
      <c r="S326" s="23"/>
      <c r="T326" s="196"/>
      <c r="U326" s="183"/>
      <c r="V326" t="str">
        <f>CONCATENATE(C326,E326,G326,I326,L326,S326)</f>
        <v>A</v>
      </c>
      <c r="W326" t="str">
        <f t="shared" si="5"/>
        <v>A</v>
      </c>
      <c r="X326" s="39" t="str">
        <f>IF(          ISNA(VLOOKUP(MID(W326,2,1),'Garanties par besoin'!$D$2:$F$18,2,FALSE)),
                           IF(ISNA(VLOOKUP(MID(W326,1,1),'Garanties par besoin'!$D$2:$F$18,2,FALSE)),
                            "",
                           VLOOKUP(MID(W326,1,1),'Garanties par besoin'!$D$2:$F$18,2,FALSE)),
                  VLOOKUP(MID(W326,2,1),'Garanties par besoin'!$D$2:$F$18,2,FALSE))</f>
        <v>Matériel</v>
      </c>
      <c r="Y326" s="42" t="str">
        <f>IF(          ISNA(VLOOKUP(MID(W326,2,1),'Garanties par besoin'!$D$2:$F$18,3,FALSE)),
                           IF(ISNA(VLOOKUP(MID(W326,1,1),'Garanties par besoin'!$D$2:$F$18,3,FALSE)),
                            "",
                           VLOOKUP(MID(W326,1,1),'Garanties par besoin'!$D$2:$F$18,3,FALSE)),
                  VLOOKUP(MID(W326,2,1),'Garanties par besoin'!$D$2:$F$18,3,FALSE))</f>
        <v>Véhicule</v>
      </c>
      <c r="Z326" s="44" t="str">
        <f>IF(
                 ISNA(VLOOKUP($Y326,Tableau2[[Sous catégorie culture de la garantie]:[garantie 7]],1+Z$3,FALSE)),
                  "",
                 IF(VLOOKUP($Y326,Tableau2[[Sous catégorie culture de la garantie]:[garantie 7]],1+Z$3,FALSE)="","",
                      VLOOKUP($Y326,Tableau2[[Sous catégorie culture de la garantie]:[garantie 7]],1+Z$3,FALSE)))</f>
        <v>Financement possible sans garantie</v>
      </c>
      <c r="AA326" s="41" t="str">
        <f>IF(
                 ISNA(VLOOKUP($Y326,Tableau2[[Sous catégorie culture de la garantie]:[garantie 7]],1+AA$3,FALSE)),
                  "",
                 IF(VLOOKUP($Y326,Tableau2[[Sous catégorie culture de la garantie]:[garantie 7]],1+AA$3,FALSE)="","",
                      VLOOKUP($Y326,Tableau2[[Sous catégorie culture de la garantie]:[garantie 7]],1+AA$3,FALSE)))</f>
        <v>Caution Possible</v>
      </c>
      <c r="AB326" s="44" t="str">
        <f>IF(
                 ISNA(VLOOKUP($Y326,Tableau2[[Sous catégorie culture de la garantie]:[garantie 7]],1+AB$3,FALSE)),
                  "",
                 IF(VLOOKUP($Y326,Tableau2[[Sous catégorie culture de la garantie]:[garantie 7]],1+AB$3,FALSE)="","",
                      VLOOKUP($Y326,Tableau2[[Sous catégorie culture de la garantie]:[garantie 7]],1+AB$3,FALSE)))</f>
        <v>Nantissement de véhicule</v>
      </c>
      <c r="AC326" s="41" t="str">
        <f>IF(
                 ISNA(VLOOKUP($Y326,Tableau2[[Sous catégorie culture de la garantie]:[garantie 7]],1+AC$3,FALSE)),
                  "",
                 IF(VLOOKUP($Y326,Tableau2[[Sous catégorie culture de la garantie]:[garantie 7]],1+AC$3,FALSE)="","",
                      VLOOKUP($Y326,Tableau2[[Sous catégorie culture de la garantie]:[garantie 7]],1+AC$3,FALSE)))</f>
        <v/>
      </c>
      <c r="AD326" s="44" t="str">
        <f>IF(
                 ISNA(VLOOKUP($Y326,Tableau2[[Sous catégorie culture de la garantie]:[garantie 7]],1+AD$3,FALSE)),
                  "",
                 IF(VLOOKUP($Y326,Tableau2[[Sous catégorie culture de la garantie]:[garantie 7]],1+AD$3,FALSE)="","",
                      VLOOKUP($Y326,Tableau2[[Sous catégorie culture de la garantie]:[garantie 7]],1+AD$3,FALSE)))</f>
        <v/>
      </c>
      <c r="AE326" s="41" t="str">
        <f>IF(
                 ISNA(VLOOKUP($Y326,Tableau2[[Sous catégorie culture de la garantie]:[garantie 7]],1+AE$3,FALSE)),
                  "",
                 IF(VLOOKUP($Y326,Tableau2[[Sous catégorie culture de la garantie]:[garantie 7]],1+AE$3,FALSE)="","",
                      VLOOKUP($Y326,Tableau2[[Sous catégorie culture de la garantie]:[garantie 7]],1+AE$3,FALSE)))</f>
        <v/>
      </c>
      <c r="AF326" s="41" t="str">
        <f>IF(
                 ISNA(VLOOKUP($Y326,Tableau2[[Sous catégorie culture de la garantie]:[garantie 7]],1+AF$3,FALSE)),
                  "",
                 IF(VLOOKUP($Y326,Tableau2[[Sous catégorie culture de la garantie]:[garantie 7]],1+AF$3,FALSE)="","",
                      VLOOKUP($Y326,Tableau2[[Sous catégorie culture de la garantie]:[garantie 7]],1+AF$3,FALSE)))</f>
        <v/>
      </c>
    </row>
    <row r="327" spans="1:32" ht="15" thickBot="1" x14ac:dyDescent="0.35">
      <c r="A327" s="34">
        <v>7</v>
      </c>
      <c r="B327" s="76" t="s">
        <v>69</v>
      </c>
      <c r="C327" s="52" t="str">
        <f>IF(ISNA(VLOOKUP(B327,Tableau3[],2,FALSE)),"X",VLOOKUP(B327,Tableau3[],2,FALSE))</f>
        <v>A</v>
      </c>
      <c r="D327" s="85" t="s">
        <v>72</v>
      </c>
      <c r="E327" s="15"/>
      <c r="F327" s="96" t="s">
        <v>73</v>
      </c>
      <c r="G327" s="15"/>
      <c r="H327" s="104" t="s">
        <v>77</v>
      </c>
      <c r="I327" s="15"/>
      <c r="J327" s="15"/>
      <c r="K327" s="113" t="s">
        <v>78</v>
      </c>
      <c r="L327" s="15"/>
      <c r="M327" s="122" t="s">
        <v>219</v>
      </c>
      <c r="N327" s="130"/>
      <c r="O327" s="141"/>
      <c r="P327" s="151"/>
      <c r="Q327" s="163">
        <v>7</v>
      </c>
      <c r="R327" s="181" t="s">
        <v>89</v>
      </c>
      <c r="S327" s="23"/>
      <c r="T327" s="196"/>
      <c r="U327" s="183"/>
      <c r="V327" t="str">
        <f>CONCATENATE(C327,E327,G327,I327,L327,S327)</f>
        <v>A</v>
      </c>
      <c r="W327" t="str">
        <f t="shared" si="5"/>
        <v>A</v>
      </c>
      <c r="X327" s="39" t="str">
        <f>IF(          ISNA(VLOOKUP(MID(W327,2,1),'Garanties par besoin'!$D$2:$F$18,2,FALSE)),
                           IF(ISNA(VLOOKUP(MID(W327,1,1),'Garanties par besoin'!$D$2:$F$18,2,FALSE)),
                            "",
                           VLOOKUP(MID(W327,1,1),'Garanties par besoin'!$D$2:$F$18,2,FALSE)),
                  VLOOKUP(MID(W327,2,1),'Garanties par besoin'!$D$2:$F$18,2,FALSE))</f>
        <v>Matériel</v>
      </c>
      <c r="Y327" s="42" t="str">
        <f>IF(          ISNA(VLOOKUP(MID(W327,2,1),'Garanties par besoin'!$D$2:$F$18,3,FALSE)),
                           IF(ISNA(VLOOKUP(MID(W327,1,1),'Garanties par besoin'!$D$2:$F$18,3,FALSE)),
                            "",
                           VLOOKUP(MID(W327,1,1),'Garanties par besoin'!$D$2:$F$18,3,FALSE)),
                  VLOOKUP(MID(W327,2,1),'Garanties par besoin'!$D$2:$F$18,3,FALSE))</f>
        <v>Véhicule</v>
      </c>
      <c r="Z327" s="44" t="str">
        <f>IF(
                 ISNA(VLOOKUP($Y327,Tableau2[[Sous catégorie culture de la garantie]:[garantie 7]],1+Z$3,FALSE)),
                  "",
                 IF(VLOOKUP($Y327,Tableau2[[Sous catégorie culture de la garantie]:[garantie 7]],1+Z$3,FALSE)="","",
                      VLOOKUP($Y327,Tableau2[[Sous catégorie culture de la garantie]:[garantie 7]],1+Z$3,FALSE)))</f>
        <v>Financement possible sans garantie</v>
      </c>
      <c r="AA327" s="41" t="str">
        <f>IF(
                 ISNA(VLOOKUP($Y327,Tableau2[[Sous catégorie culture de la garantie]:[garantie 7]],1+AA$3,FALSE)),
                  "",
                 IF(VLOOKUP($Y327,Tableau2[[Sous catégorie culture de la garantie]:[garantie 7]],1+AA$3,FALSE)="","",
                      VLOOKUP($Y327,Tableau2[[Sous catégorie culture de la garantie]:[garantie 7]],1+AA$3,FALSE)))</f>
        <v>Caution Possible</v>
      </c>
      <c r="AB327" s="44" t="str">
        <f>IF(
                 ISNA(VLOOKUP($Y327,Tableau2[[Sous catégorie culture de la garantie]:[garantie 7]],1+AB$3,FALSE)),
                  "",
                 IF(VLOOKUP($Y327,Tableau2[[Sous catégorie culture de la garantie]:[garantie 7]],1+AB$3,FALSE)="","",
                      VLOOKUP($Y327,Tableau2[[Sous catégorie culture de la garantie]:[garantie 7]],1+AB$3,FALSE)))</f>
        <v>Nantissement de véhicule</v>
      </c>
      <c r="AC327" s="41" t="str">
        <f>IF(
                 ISNA(VLOOKUP($Y327,Tableau2[[Sous catégorie culture de la garantie]:[garantie 7]],1+AC$3,FALSE)),
                  "",
                 IF(VLOOKUP($Y327,Tableau2[[Sous catégorie culture de la garantie]:[garantie 7]],1+AC$3,FALSE)="","",
                      VLOOKUP($Y327,Tableau2[[Sous catégorie culture de la garantie]:[garantie 7]],1+AC$3,FALSE)))</f>
        <v/>
      </c>
      <c r="AD327" s="44" t="str">
        <f>IF(
                 ISNA(VLOOKUP($Y327,Tableau2[[Sous catégorie culture de la garantie]:[garantie 7]],1+AD$3,FALSE)),
                  "",
                 IF(VLOOKUP($Y327,Tableau2[[Sous catégorie culture de la garantie]:[garantie 7]],1+AD$3,FALSE)="","",
                      VLOOKUP($Y327,Tableau2[[Sous catégorie culture de la garantie]:[garantie 7]],1+AD$3,FALSE)))</f>
        <v/>
      </c>
      <c r="AE327" s="41" t="str">
        <f>IF(
                 ISNA(VLOOKUP($Y327,Tableau2[[Sous catégorie culture de la garantie]:[garantie 7]],1+AE$3,FALSE)),
                  "",
                 IF(VLOOKUP($Y327,Tableau2[[Sous catégorie culture de la garantie]:[garantie 7]],1+AE$3,FALSE)="","",
                      VLOOKUP($Y327,Tableau2[[Sous catégorie culture de la garantie]:[garantie 7]],1+AE$3,FALSE)))</f>
        <v/>
      </c>
      <c r="AF327" s="41" t="str">
        <f>IF(
                 ISNA(VLOOKUP($Y327,Tableau2[[Sous catégorie culture de la garantie]:[garantie 7]],1+AF$3,FALSE)),
                  "",
                 IF(VLOOKUP($Y327,Tableau2[[Sous catégorie culture de la garantie]:[garantie 7]],1+AF$3,FALSE)="","",
                      VLOOKUP($Y327,Tableau2[[Sous catégorie culture de la garantie]:[garantie 7]],1+AF$3,FALSE)))</f>
        <v/>
      </c>
    </row>
    <row r="328" spans="1:32" ht="15" thickBot="1" x14ac:dyDescent="0.35">
      <c r="A328" s="34">
        <v>7</v>
      </c>
      <c r="B328" s="76" t="s">
        <v>69</v>
      </c>
      <c r="C328" s="52" t="str">
        <f>IF(ISNA(VLOOKUP(B328,Tableau3[],2,FALSE)),"X",VLOOKUP(B328,Tableau3[],2,FALSE))</f>
        <v>A</v>
      </c>
      <c r="D328" s="85" t="s">
        <v>72</v>
      </c>
      <c r="E328" s="15"/>
      <c r="F328" s="96" t="s">
        <v>73</v>
      </c>
      <c r="G328" s="15"/>
      <c r="H328" s="104" t="s">
        <v>77</v>
      </c>
      <c r="I328" s="15"/>
      <c r="J328" s="15"/>
      <c r="K328" s="113" t="s">
        <v>78</v>
      </c>
      <c r="L328" s="15"/>
      <c r="M328" s="122" t="s">
        <v>219</v>
      </c>
      <c r="N328" s="130"/>
      <c r="O328" s="141"/>
      <c r="P328" s="151"/>
      <c r="Q328" s="163">
        <v>7</v>
      </c>
      <c r="R328" s="181" t="s">
        <v>90</v>
      </c>
      <c r="S328" s="23"/>
      <c r="T328" s="196"/>
      <c r="U328" s="183"/>
      <c r="V328" t="str">
        <f>CONCATENATE(C328,E328,G328,I328,L328,S328)</f>
        <v>A</v>
      </c>
      <c r="W328" t="str">
        <f t="shared" si="5"/>
        <v>A</v>
      </c>
      <c r="X328" s="39" t="str">
        <f>IF(          ISNA(VLOOKUP(MID(W328,2,1),'Garanties par besoin'!$D$2:$F$18,2,FALSE)),
                           IF(ISNA(VLOOKUP(MID(W328,1,1),'Garanties par besoin'!$D$2:$F$18,2,FALSE)),
                            "",
                           VLOOKUP(MID(W328,1,1),'Garanties par besoin'!$D$2:$F$18,2,FALSE)),
                  VLOOKUP(MID(W328,2,1),'Garanties par besoin'!$D$2:$F$18,2,FALSE))</f>
        <v>Matériel</v>
      </c>
      <c r="Y328" s="42" t="str">
        <f>IF(          ISNA(VLOOKUP(MID(W328,2,1),'Garanties par besoin'!$D$2:$F$18,3,FALSE)),
                           IF(ISNA(VLOOKUP(MID(W328,1,1),'Garanties par besoin'!$D$2:$F$18,3,FALSE)),
                            "",
                           VLOOKUP(MID(W328,1,1),'Garanties par besoin'!$D$2:$F$18,3,FALSE)),
                  VLOOKUP(MID(W328,2,1),'Garanties par besoin'!$D$2:$F$18,3,FALSE))</f>
        <v>Véhicule</v>
      </c>
      <c r="Z328" s="44" t="str">
        <f>IF(
                 ISNA(VLOOKUP($Y328,Tableau2[[Sous catégorie culture de la garantie]:[garantie 7]],1+Z$3,FALSE)),
                  "",
                 IF(VLOOKUP($Y328,Tableau2[[Sous catégorie culture de la garantie]:[garantie 7]],1+Z$3,FALSE)="","",
                      VLOOKUP($Y328,Tableau2[[Sous catégorie culture de la garantie]:[garantie 7]],1+Z$3,FALSE)))</f>
        <v>Financement possible sans garantie</v>
      </c>
      <c r="AA328" s="41" t="str">
        <f>IF(
                 ISNA(VLOOKUP($Y328,Tableau2[[Sous catégorie culture de la garantie]:[garantie 7]],1+AA$3,FALSE)),
                  "",
                 IF(VLOOKUP($Y328,Tableau2[[Sous catégorie culture de la garantie]:[garantie 7]],1+AA$3,FALSE)="","",
                      VLOOKUP($Y328,Tableau2[[Sous catégorie culture de la garantie]:[garantie 7]],1+AA$3,FALSE)))</f>
        <v>Caution Possible</v>
      </c>
      <c r="AB328" s="44" t="str">
        <f>IF(
                 ISNA(VLOOKUP($Y328,Tableau2[[Sous catégorie culture de la garantie]:[garantie 7]],1+AB$3,FALSE)),
                  "",
                 IF(VLOOKUP($Y328,Tableau2[[Sous catégorie culture de la garantie]:[garantie 7]],1+AB$3,FALSE)="","",
                      VLOOKUP($Y328,Tableau2[[Sous catégorie culture de la garantie]:[garantie 7]],1+AB$3,FALSE)))</f>
        <v>Nantissement de véhicule</v>
      </c>
      <c r="AC328" s="41" t="str">
        <f>IF(
                 ISNA(VLOOKUP($Y328,Tableau2[[Sous catégorie culture de la garantie]:[garantie 7]],1+AC$3,FALSE)),
                  "",
                 IF(VLOOKUP($Y328,Tableau2[[Sous catégorie culture de la garantie]:[garantie 7]],1+AC$3,FALSE)="","",
                      VLOOKUP($Y328,Tableau2[[Sous catégorie culture de la garantie]:[garantie 7]],1+AC$3,FALSE)))</f>
        <v/>
      </c>
      <c r="AD328" s="44" t="str">
        <f>IF(
                 ISNA(VLOOKUP($Y328,Tableau2[[Sous catégorie culture de la garantie]:[garantie 7]],1+AD$3,FALSE)),
                  "",
                 IF(VLOOKUP($Y328,Tableau2[[Sous catégorie culture de la garantie]:[garantie 7]],1+AD$3,FALSE)="","",
                      VLOOKUP($Y328,Tableau2[[Sous catégorie culture de la garantie]:[garantie 7]],1+AD$3,FALSE)))</f>
        <v/>
      </c>
      <c r="AE328" s="41" t="str">
        <f>IF(
                 ISNA(VLOOKUP($Y328,Tableau2[[Sous catégorie culture de la garantie]:[garantie 7]],1+AE$3,FALSE)),
                  "",
                 IF(VLOOKUP($Y328,Tableau2[[Sous catégorie culture de la garantie]:[garantie 7]],1+AE$3,FALSE)="","",
                      VLOOKUP($Y328,Tableau2[[Sous catégorie culture de la garantie]:[garantie 7]],1+AE$3,FALSE)))</f>
        <v/>
      </c>
      <c r="AF328" s="41" t="str">
        <f>IF(
                 ISNA(VLOOKUP($Y328,Tableau2[[Sous catégorie culture de la garantie]:[garantie 7]],1+AF$3,FALSE)),
                  "",
                 IF(VLOOKUP($Y328,Tableau2[[Sous catégorie culture de la garantie]:[garantie 7]],1+AF$3,FALSE)="","",
                      VLOOKUP($Y328,Tableau2[[Sous catégorie culture de la garantie]:[garantie 7]],1+AF$3,FALSE)))</f>
        <v/>
      </c>
    </row>
    <row r="329" spans="1:32" ht="15" thickBot="1" x14ac:dyDescent="0.35">
      <c r="A329" s="34">
        <v>7</v>
      </c>
      <c r="B329" s="76" t="s">
        <v>69</v>
      </c>
      <c r="C329" s="52" t="str">
        <f>IF(ISNA(VLOOKUP(B329,Tableau3[],2,FALSE)),"X",VLOOKUP(B329,Tableau3[],2,FALSE))</f>
        <v>A</v>
      </c>
      <c r="D329" s="85" t="s">
        <v>72</v>
      </c>
      <c r="E329" s="15"/>
      <c r="F329" s="96" t="s">
        <v>73</v>
      </c>
      <c r="G329" s="15"/>
      <c r="H329" s="104" t="s">
        <v>77</v>
      </c>
      <c r="I329" s="15"/>
      <c r="J329" s="15"/>
      <c r="K329" s="113" t="s">
        <v>78</v>
      </c>
      <c r="L329" s="15"/>
      <c r="M329" s="122" t="s">
        <v>219</v>
      </c>
      <c r="N329" s="130"/>
      <c r="O329" s="141"/>
      <c r="P329" s="151"/>
      <c r="Q329" s="163">
        <v>7</v>
      </c>
      <c r="R329" s="181" t="s">
        <v>91</v>
      </c>
      <c r="S329" s="23"/>
      <c r="T329" s="196"/>
      <c r="U329" s="183"/>
      <c r="V329" t="str">
        <f>CONCATENATE(C329,E329,G329,I329,L329,S329)</f>
        <v>A</v>
      </c>
      <c r="W329" t="str">
        <f t="shared" si="5"/>
        <v>A</v>
      </c>
      <c r="X329" s="39" t="str">
        <f>IF(          ISNA(VLOOKUP(MID(W329,2,1),'Garanties par besoin'!$D$2:$F$18,2,FALSE)),
                           IF(ISNA(VLOOKUP(MID(W329,1,1),'Garanties par besoin'!$D$2:$F$18,2,FALSE)),
                            "",
                           VLOOKUP(MID(W329,1,1),'Garanties par besoin'!$D$2:$F$18,2,FALSE)),
                  VLOOKUP(MID(W329,2,1),'Garanties par besoin'!$D$2:$F$18,2,FALSE))</f>
        <v>Matériel</v>
      </c>
      <c r="Y329" s="42" t="str">
        <f>IF(          ISNA(VLOOKUP(MID(W329,2,1),'Garanties par besoin'!$D$2:$F$18,3,FALSE)),
                           IF(ISNA(VLOOKUP(MID(W329,1,1),'Garanties par besoin'!$D$2:$F$18,3,FALSE)),
                            "",
                           VLOOKUP(MID(W329,1,1),'Garanties par besoin'!$D$2:$F$18,3,FALSE)),
                  VLOOKUP(MID(W329,2,1),'Garanties par besoin'!$D$2:$F$18,3,FALSE))</f>
        <v>Véhicule</v>
      </c>
      <c r="Z329" s="44" t="str">
        <f>IF(
                 ISNA(VLOOKUP($Y329,Tableau2[[Sous catégorie culture de la garantie]:[garantie 7]],1+Z$3,FALSE)),
                  "",
                 IF(VLOOKUP($Y329,Tableau2[[Sous catégorie culture de la garantie]:[garantie 7]],1+Z$3,FALSE)="","",
                      VLOOKUP($Y329,Tableau2[[Sous catégorie culture de la garantie]:[garantie 7]],1+Z$3,FALSE)))</f>
        <v>Financement possible sans garantie</v>
      </c>
      <c r="AA329" s="41" t="str">
        <f>IF(
                 ISNA(VLOOKUP($Y329,Tableau2[[Sous catégorie culture de la garantie]:[garantie 7]],1+AA$3,FALSE)),
                  "",
                 IF(VLOOKUP($Y329,Tableau2[[Sous catégorie culture de la garantie]:[garantie 7]],1+AA$3,FALSE)="","",
                      VLOOKUP($Y329,Tableau2[[Sous catégorie culture de la garantie]:[garantie 7]],1+AA$3,FALSE)))</f>
        <v>Caution Possible</v>
      </c>
      <c r="AB329" s="44" t="str">
        <f>IF(
                 ISNA(VLOOKUP($Y329,Tableau2[[Sous catégorie culture de la garantie]:[garantie 7]],1+AB$3,FALSE)),
                  "",
                 IF(VLOOKUP($Y329,Tableau2[[Sous catégorie culture de la garantie]:[garantie 7]],1+AB$3,FALSE)="","",
                      VLOOKUP($Y329,Tableau2[[Sous catégorie culture de la garantie]:[garantie 7]],1+AB$3,FALSE)))</f>
        <v>Nantissement de véhicule</v>
      </c>
      <c r="AC329" s="41" t="str">
        <f>IF(
                 ISNA(VLOOKUP($Y329,Tableau2[[Sous catégorie culture de la garantie]:[garantie 7]],1+AC$3,FALSE)),
                  "",
                 IF(VLOOKUP($Y329,Tableau2[[Sous catégorie culture de la garantie]:[garantie 7]],1+AC$3,FALSE)="","",
                      VLOOKUP($Y329,Tableau2[[Sous catégorie culture de la garantie]:[garantie 7]],1+AC$3,FALSE)))</f>
        <v/>
      </c>
      <c r="AD329" s="44" t="str">
        <f>IF(
                 ISNA(VLOOKUP($Y329,Tableau2[[Sous catégorie culture de la garantie]:[garantie 7]],1+AD$3,FALSE)),
                  "",
                 IF(VLOOKUP($Y329,Tableau2[[Sous catégorie culture de la garantie]:[garantie 7]],1+AD$3,FALSE)="","",
                      VLOOKUP($Y329,Tableau2[[Sous catégorie culture de la garantie]:[garantie 7]],1+AD$3,FALSE)))</f>
        <v/>
      </c>
      <c r="AE329" s="41" t="str">
        <f>IF(
                 ISNA(VLOOKUP($Y329,Tableau2[[Sous catégorie culture de la garantie]:[garantie 7]],1+AE$3,FALSE)),
                  "",
                 IF(VLOOKUP($Y329,Tableau2[[Sous catégorie culture de la garantie]:[garantie 7]],1+AE$3,FALSE)="","",
                      VLOOKUP($Y329,Tableau2[[Sous catégorie culture de la garantie]:[garantie 7]],1+AE$3,FALSE)))</f>
        <v/>
      </c>
      <c r="AF329" s="41" t="str">
        <f>IF(
                 ISNA(VLOOKUP($Y329,Tableau2[[Sous catégorie culture de la garantie]:[garantie 7]],1+AF$3,FALSE)),
                  "",
                 IF(VLOOKUP($Y329,Tableau2[[Sous catégorie culture de la garantie]:[garantie 7]],1+AF$3,FALSE)="","",
                      VLOOKUP($Y329,Tableau2[[Sous catégorie culture de la garantie]:[garantie 7]],1+AF$3,FALSE)))</f>
        <v/>
      </c>
    </row>
    <row r="330" spans="1:32" ht="15" thickBot="1" x14ac:dyDescent="0.35">
      <c r="A330" s="25">
        <v>7</v>
      </c>
      <c r="B330" s="78" t="s">
        <v>69</v>
      </c>
      <c r="C330" s="52" t="str">
        <f>IF(ISNA(VLOOKUP(B330,Tableau3[],2,FALSE)),"X",VLOOKUP(B330,Tableau3[],2,FALSE))</f>
        <v>A</v>
      </c>
      <c r="D330" s="88" t="s">
        <v>72</v>
      </c>
      <c r="E330" s="26"/>
      <c r="F330" s="99" t="s">
        <v>73</v>
      </c>
      <c r="G330" s="26"/>
      <c r="H330" s="108" t="s">
        <v>77</v>
      </c>
      <c r="I330" s="26"/>
      <c r="J330" s="26"/>
      <c r="K330" s="118" t="s">
        <v>79</v>
      </c>
      <c r="L330" s="26"/>
      <c r="M330" s="125" t="s">
        <v>75</v>
      </c>
      <c r="N330" s="134"/>
      <c r="O330" s="145"/>
      <c r="P330" s="156"/>
      <c r="Q330" s="169">
        <v>6</v>
      </c>
      <c r="R330" s="181" t="s">
        <v>36</v>
      </c>
      <c r="S330" s="23"/>
      <c r="T330" s="196"/>
      <c r="U330" s="183"/>
      <c r="V330" t="str">
        <f>CONCATENATE(C330,E330,G330,I330,L330,S330)</f>
        <v>A</v>
      </c>
      <c r="W330" t="str">
        <f t="shared" si="5"/>
        <v>A</v>
      </c>
      <c r="X330" s="39" t="str">
        <f>IF(          ISNA(VLOOKUP(MID(W330,2,1),'Garanties par besoin'!$D$2:$F$18,2,FALSE)),
                           IF(ISNA(VLOOKUP(MID(W330,1,1),'Garanties par besoin'!$D$2:$F$18,2,FALSE)),
                            "",
                           VLOOKUP(MID(W330,1,1),'Garanties par besoin'!$D$2:$F$18,2,FALSE)),
                  VLOOKUP(MID(W330,2,1),'Garanties par besoin'!$D$2:$F$18,2,FALSE))</f>
        <v>Matériel</v>
      </c>
      <c r="Y330" s="42" t="str">
        <f>IF(          ISNA(VLOOKUP(MID(W330,2,1),'Garanties par besoin'!$D$2:$F$18,3,FALSE)),
                           IF(ISNA(VLOOKUP(MID(W330,1,1),'Garanties par besoin'!$D$2:$F$18,3,FALSE)),
                            "",
                           VLOOKUP(MID(W330,1,1),'Garanties par besoin'!$D$2:$F$18,3,FALSE)),
                  VLOOKUP(MID(W330,2,1),'Garanties par besoin'!$D$2:$F$18,3,FALSE))</f>
        <v>Véhicule</v>
      </c>
      <c r="Z330" s="44" t="str">
        <f>IF(
                 ISNA(VLOOKUP($Y330,Tableau2[[Sous catégorie culture de la garantie]:[garantie 7]],1+Z$3,FALSE)),
                  "",
                 IF(VLOOKUP($Y330,Tableau2[[Sous catégorie culture de la garantie]:[garantie 7]],1+Z$3,FALSE)="","",
                      VLOOKUP($Y330,Tableau2[[Sous catégorie culture de la garantie]:[garantie 7]],1+Z$3,FALSE)))</f>
        <v>Financement possible sans garantie</v>
      </c>
      <c r="AA330" s="41" t="str">
        <f>IF(
                 ISNA(VLOOKUP($Y330,Tableau2[[Sous catégorie culture de la garantie]:[garantie 7]],1+AA$3,FALSE)),
                  "",
                 IF(VLOOKUP($Y330,Tableau2[[Sous catégorie culture de la garantie]:[garantie 7]],1+AA$3,FALSE)="","",
                      VLOOKUP($Y330,Tableau2[[Sous catégorie culture de la garantie]:[garantie 7]],1+AA$3,FALSE)))</f>
        <v>Caution Possible</v>
      </c>
      <c r="AB330" s="44" t="str">
        <f>IF(
                 ISNA(VLOOKUP($Y330,Tableau2[[Sous catégorie culture de la garantie]:[garantie 7]],1+AB$3,FALSE)),
                  "",
                 IF(VLOOKUP($Y330,Tableau2[[Sous catégorie culture de la garantie]:[garantie 7]],1+AB$3,FALSE)="","",
                      VLOOKUP($Y330,Tableau2[[Sous catégorie culture de la garantie]:[garantie 7]],1+AB$3,FALSE)))</f>
        <v>Nantissement de véhicule</v>
      </c>
      <c r="AC330" s="41" t="str">
        <f>IF(
                 ISNA(VLOOKUP($Y330,Tableau2[[Sous catégorie culture de la garantie]:[garantie 7]],1+AC$3,FALSE)),
                  "",
                 IF(VLOOKUP($Y330,Tableau2[[Sous catégorie culture de la garantie]:[garantie 7]],1+AC$3,FALSE)="","",
                      VLOOKUP($Y330,Tableau2[[Sous catégorie culture de la garantie]:[garantie 7]],1+AC$3,FALSE)))</f>
        <v/>
      </c>
      <c r="AD330" s="44" t="str">
        <f>IF(
                 ISNA(VLOOKUP($Y330,Tableau2[[Sous catégorie culture de la garantie]:[garantie 7]],1+AD$3,FALSE)),
                  "",
                 IF(VLOOKUP($Y330,Tableau2[[Sous catégorie culture de la garantie]:[garantie 7]],1+AD$3,FALSE)="","",
                      VLOOKUP($Y330,Tableau2[[Sous catégorie culture de la garantie]:[garantie 7]],1+AD$3,FALSE)))</f>
        <v/>
      </c>
      <c r="AE330" s="41" t="str">
        <f>IF(
                 ISNA(VLOOKUP($Y330,Tableau2[[Sous catégorie culture de la garantie]:[garantie 7]],1+AE$3,FALSE)),
                  "",
                 IF(VLOOKUP($Y330,Tableau2[[Sous catégorie culture de la garantie]:[garantie 7]],1+AE$3,FALSE)="","",
                      VLOOKUP($Y330,Tableau2[[Sous catégorie culture de la garantie]:[garantie 7]],1+AE$3,FALSE)))</f>
        <v/>
      </c>
      <c r="AF330" s="41" t="str">
        <f>IF(
                 ISNA(VLOOKUP($Y330,Tableau2[[Sous catégorie culture de la garantie]:[garantie 7]],1+AF$3,FALSE)),
                  "",
                 IF(VLOOKUP($Y330,Tableau2[[Sous catégorie culture de la garantie]:[garantie 7]],1+AF$3,FALSE)="","",
                      VLOOKUP($Y330,Tableau2[[Sous catégorie culture de la garantie]:[garantie 7]],1+AF$3,FALSE)))</f>
        <v/>
      </c>
    </row>
    <row r="331" spans="1:32" ht="15" thickBot="1" x14ac:dyDescent="0.35">
      <c r="A331" s="25">
        <v>7</v>
      </c>
      <c r="B331" s="78" t="s">
        <v>69</v>
      </c>
      <c r="C331" s="52" t="str">
        <f>IF(ISNA(VLOOKUP(B331,Tableau3[],2,FALSE)),"X",VLOOKUP(B331,Tableau3[],2,FALSE))</f>
        <v>A</v>
      </c>
      <c r="D331" s="88" t="s">
        <v>72</v>
      </c>
      <c r="E331" s="26"/>
      <c r="F331" s="99" t="s">
        <v>73</v>
      </c>
      <c r="G331" s="26"/>
      <c r="H331" s="108" t="s">
        <v>77</v>
      </c>
      <c r="I331" s="26"/>
      <c r="J331" s="26"/>
      <c r="K331" s="118" t="s">
        <v>79</v>
      </c>
      <c r="L331" s="26"/>
      <c r="M331" s="125" t="s">
        <v>75</v>
      </c>
      <c r="N331" s="134"/>
      <c r="O331" s="145"/>
      <c r="P331" s="156"/>
      <c r="Q331" s="169">
        <v>6</v>
      </c>
      <c r="R331" s="181" t="s">
        <v>87</v>
      </c>
      <c r="S331" s="23"/>
      <c r="T331" s="196"/>
      <c r="U331" s="183"/>
      <c r="V331" t="str">
        <f>CONCATENATE(C331,E331,G331,I331,L331,S331)</f>
        <v>A</v>
      </c>
      <c r="W331" t="str">
        <f t="shared" si="5"/>
        <v>A</v>
      </c>
      <c r="X331" s="39" t="str">
        <f>IF(          ISNA(VLOOKUP(MID(W331,2,1),'Garanties par besoin'!$D$2:$F$18,2,FALSE)),
                           IF(ISNA(VLOOKUP(MID(W331,1,1),'Garanties par besoin'!$D$2:$F$18,2,FALSE)),
                            "",
                           VLOOKUP(MID(W331,1,1),'Garanties par besoin'!$D$2:$F$18,2,FALSE)),
                  VLOOKUP(MID(W331,2,1),'Garanties par besoin'!$D$2:$F$18,2,FALSE))</f>
        <v>Matériel</v>
      </c>
      <c r="Y331" s="42" t="str">
        <f>IF(          ISNA(VLOOKUP(MID(W331,2,1),'Garanties par besoin'!$D$2:$F$18,3,FALSE)),
                           IF(ISNA(VLOOKUP(MID(W331,1,1),'Garanties par besoin'!$D$2:$F$18,3,FALSE)),
                            "",
                           VLOOKUP(MID(W331,1,1),'Garanties par besoin'!$D$2:$F$18,3,FALSE)),
                  VLOOKUP(MID(W331,2,1),'Garanties par besoin'!$D$2:$F$18,3,FALSE))</f>
        <v>Véhicule</v>
      </c>
      <c r="Z331" s="44" t="str">
        <f>IF(
                 ISNA(VLOOKUP($Y331,Tableau2[[Sous catégorie culture de la garantie]:[garantie 7]],1+Z$3,FALSE)),
                  "",
                 IF(VLOOKUP($Y331,Tableau2[[Sous catégorie culture de la garantie]:[garantie 7]],1+Z$3,FALSE)="","",
                      VLOOKUP($Y331,Tableau2[[Sous catégorie culture de la garantie]:[garantie 7]],1+Z$3,FALSE)))</f>
        <v>Financement possible sans garantie</v>
      </c>
      <c r="AA331" s="41" t="str">
        <f>IF(
                 ISNA(VLOOKUP($Y331,Tableau2[[Sous catégorie culture de la garantie]:[garantie 7]],1+AA$3,FALSE)),
                  "",
                 IF(VLOOKUP($Y331,Tableau2[[Sous catégorie culture de la garantie]:[garantie 7]],1+AA$3,FALSE)="","",
                      VLOOKUP($Y331,Tableau2[[Sous catégorie culture de la garantie]:[garantie 7]],1+AA$3,FALSE)))</f>
        <v>Caution Possible</v>
      </c>
      <c r="AB331" s="44" t="str">
        <f>IF(
                 ISNA(VLOOKUP($Y331,Tableau2[[Sous catégorie culture de la garantie]:[garantie 7]],1+AB$3,FALSE)),
                  "",
                 IF(VLOOKUP($Y331,Tableau2[[Sous catégorie culture de la garantie]:[garantie 7]],1+AB$3,FALSE)="","",
                      VLOOKUP($Y331,Tableau2[[Sous catégorie culture de la garantie]:[garantie 7]],1+AB$3,FALSE)))</f>
        <v>Nantissement de véhicule</v>
      </c>
      <c r="AC331" s="41" t="str">
        <f>IF(
                 ISNA(VLOOKUP($Y331,Tableau2[[Sous catégorie culture de la garantie]:[garantie 7]],1+AC$3,FALSE)),
                  "",
                 IF(VLOOKUP($Y331,Tableau2[[Sous catégorie culture de la garantie]:[garantie 7]],1+AC$3,FALSE)="","",
                      VLOOKUP($Y331,Tableau2[[Sous catégorie culture de la garantie]:[garantie 7]],1+AC$3,FALSE)))</f>
        <v/>
      </c>
      <c r="AD331" s="44" t="str">
        <f>IF(
                 ISNA(VLOOKUP($Y331,Tableau2[[Sous catégorie culture de la garantie]:[garantie 7]],1+AD$3,FALSE)),
                  "",
                 IF(VLOOKUP($Y331,Tableau2[[Sous catégorie culture de la garantie]:[garantie 7]],1+AD$3,FALSE)="","",
                      VLOOKUP($Y331,Tableau2[[Sous catégorie culture de la garantie]:[garantie 7]],1+AD$3,FALSE)))</f>
        <v/>
      </c>
      <c r="AE331" s="41" t="str">
        <f>IF(
                 ISNA(VLOOKUP($Y331,Tableau2[[Sous catégorie culture de la garantie]:[garantie 7]],1+AE$3,FALSE)),
                  "",
                 IF(VLOOKUP($Y331,Tableau2[[Sous catégorie culture de la garantie]:[garantie 7]],1+AE$3,FALSE)="","",
                      VLOOKUP($Y331,Tableau2[[Sous catégorie culture de la garantie]:[garantie 7]],1+AE$3,FALSE)))</f>
        <v/>
      </c>
      <c r="AF331" s="41" t="str">
        <f>IF(
                 ISNA(VLOOKUP($Y331,Tableau2[[Sous catégorie culture de la garantie]:[garantie 7]],1+AF$3,FALSE)),
                  "",
                 IF(VLOOKUP($Y331,Tableau2[[Sous catégorie culture de la garantie]:[garantie 7]],1+AF$3,FALSE)="","",
                      VLOOKUP($Y331,Tableau2[[Sous catégorie culture de la garantie]:[garantie 7]],1+AF$3,FALSE)))</f>
        <v/>
      </c>
    </row>
    <row r="332" spans="1:32" ht="15" thickBot="1" x14ac:dyDescent="0.35">
      <c r="A332" s="25">
        <v>7</v>
      </c>
      <c r="B332" s="78" t="s">
        <v>69</v>
      </c>
      <c r="C332" s="52" t="str">
        <f>IF(ISNA(VLOOKUP(B332,Tableau3[],2,FALSE)),"X",VLOOKUP(B332,Tableau3[],2,FALSE))</f>
        <v>A</v>
      </c>
      <c r="D332" s="88" t="s">
        <v>72</v>
      </c>
      <c r="E332" s="26"/>
      <c r="F332" s="99" t="s">
        <v>73</v>
      </c>
      <c r="G332" s="26"/>
      <c r="H332" s="108" t="s">
        <v>77</v>
      </c>
      <c r="I332" s="26"/>
      <c r="J332" s="26"/>
      <c r="K332" s="118" t="s">
        <v>79</v>
      </c>
      <c r="L332" s="26"/>
      <c r="M332" s="125" t="s">
        <v>75</v>
      </c>
      <c r="N332" s="134"/>
      <c r="O332" s="145"/>
      <c r="P332" s="156"/>
      <c r="Q332" s="169">
        <v>6</v>
      </c>
      <c r="R332" s="181" t="s">
        <v>88</v>
      </c>
      <c r="S332" s="23"/>
      <c r="T332" s="196"/>
      <c r="U332" s="183"/>
      <c r="V332" t="str">
        <f>CONCATENATE(C332,E332,G332,I332,L332,S332)</f>
        <v>A</v>
      </c>
      <c r="W332" t="str">
        <f t="shared" si="5"/>
        <v>A</v>
      </c>
      <c r="X332" s="39" t="str">
        <f>IF(          ISNA(VLOOKUP(MID(W332,2,1),'Garanties par besoin'!$D$2:$F$18,2,FALSE)),
                           IF(ISNA(VLOOKUP(MID(W332,1,1),'Garanties par besoin'!$D$2:$F$18,2,FALSE)),
                            "",
                           VLOOKUP(MID(W332,1,1),'Garanties par besoin'!$D$2:$F$18,2,FALSE)),
                  VLOOKUP(MID(W332,2,1),'Garanties par besoin'!$D$2:$F$18,2,FALSE))</f>
        <v>Matériel</v>
      </c>
      <c r="Y332" s="42" t="str">
        <f>IF(          ISNA(VLOOKUP(MID(W332,2,1),'Garanties par besoin'!$D$2:$F$18,3,FALSE)),
                           IF(ISNA(VLOOKUP(MID(W332,1,1),'Garanties par besoin'!$D$2:$F$18,3,FALSE)),
                            "",
                           VLOOKUP(MID(W332,1,1),'Garanties par besoin'!$D$2:$F$18,3,FALSE)),
                  VLOOKUP(MID(W332,2,1),'Garanties par besoin'!$D$2:$F$18,3,FALSE))</f>
        <v>Véhicule</v>
      </c>
      <c r="Z332" s="44" t="str">
        <f>IF(
                 ISNA(VLOOKUP($Y332,Tableau2[[Sous catégorie culture de la garantie]:[garantie 7]],1+Z$3,FALSE)),
                  "",
                 IF(VLOOKUP($Y332,Tableau2[[Sous catégorie culture de la garantie]:[garantie 7]],1+Z$3,FALSE)="","",
                      VLOOKUP($Y332,Tableau2[[Sous catégorie culture de la garantie]:[garantie 7]],1+Z$3,FALSE)))</f>
        <v>Financement possible sans garantie</v>
      </c>
      <c r="AA332" s="41" t="str">
        <f>IF(
                 ISNA(VLOOKUP($Y332,Tableau2[[Sous catégorie culture de la garantie]:[garantie 7]],1+AA$3,FALSE)),
                  "",
                 IF(VLOOKUP($Y332,Tableau2[[Sous catégorie culture de la garantie]:[garantie 7]],1+AA$3,FALSE)="","",
                      VLOOKUP($Y332,Tableau2[[Sous catégorie culture de la garantie]:[garantie 7]],1+AA$3,FALSE)))</f>
        <v>Caution Possible</v>
      </c>
      <c r="AB332" s="44" t="str">
        <f>IF(
                 ISNA(VLOOKUP($Y332,Tableau2[[Sous catégorie culture de la garantie]:[garantie 7]],1+AB$3,FALSE)),
                  "",
                 IF(VLOOKUP($Y332,Tableau2[[Sous catégorie culture de la garantie]:[garantie 7]],1+AB$3,FALSE)="","",
                      VLOOKUP($Y332,Tableau2[[Sous catégorie culture de la garantie]:[garantie 7]],1+AB$3,FALSE)))</f>
        <v>Nantissement de véhicule</v>
      </c>
      <c r="AC332" s="41" t="str">
        <f>IF(
                 ISNA(VLOOKUP($Y332,Tableau2[[Sous catégorie culture de la garantie]:[garantie 7]],1+AC$3,FALSE)),
                  "",
                 IF(VLOOKUP($Y332,Tableau2[[Sous catégorie culture de la garantie]:[garantie 7]],1+AC$3,FALSE)="","",
                      VLOOKUP($Y332,Tableau2[[Sous catégorie culture de la garantie]:[garantie 7]],1+AC$3,FALSE)))</f>
        <v/>
      </c>
      <c r="AD332" s="44" t="str">
        <f>IF(
                 ISNA(VLOOKUP($Y332,Tableau2[[Sous catégorie culture de la garantie]:[garantie 7]],1+AD$3,FALSE)),
                  "",
                 IF(VLOOKUP($Y332,Tableau2[[Sous catégorie culture de la garantie]:[garantie 7]],1+AD$3,FALSE)="","",
                      VLOOKUP($Y332,Tableau2[[Sous catégorie culture de la garantie]:[garantie 7]],1+AD$3,FALSE)))</f>
        <v/>
      </c>
      <c r="AE332" s="41" t="str">
        <f>IF(
                 ISNA(VLOOKUP($Y332,Tableau2[[Sous catégorie culture de la garantie]:[garantie 7]],1+AE$3,FALSE)),
                  "",
                 IF(VLOOKUP($Y332,Tableau2[[Sous catégorie culture de la garantie]:[garantie 7]],1+AE$3,FALSE)="","",
                      VLOOKUP($Y332,Tableau2[[Sous catégorie culture de la garantie]:[garantie 7]],1+AE$3,FALSE)))</f>
        <v/>
      </c>
      <c r="AF332" s="41" t="str">
        <f>IF(
                 ISNA(VLOOKUP($Y332,Tableau2[[Sous catégorie culture de la garantie]:[garantie 7]],1+AF$3,FALSE)),
                  "",
                 IF(VLOOKUP($Y332,Tableau2[[Sous catégorie culture de la garantie]:[garantie 7]],1+AF$3,FALSE)="","",
                      VLOOKUP($Y332,Tableau2[[Sous catégorie culture de la garantie]:[garantie 7]],1+AF$3,FALSE)))</f>
        <v/>
      </c>
    </row>
    <row r="333" spans="1:32" ht="15" thickBot="1" x14ac:dyDescent="0.35">
      <c r="A333" s="25">
        <v>7</v>
      </c>
      <c r="B333" s="78" t="s">
        <v>69</v>
      </c>
      <c r="C333" s="52" t="str">
        <f>IF(ISNA(VLOOKUP(B333,Tableau3[],2,FALSE)),"X",VLOOKUP(B333,Tableau3[],2,FALSE))</f>
        <v>A</v>
      </c>
      <c r="D333" s="88" t="s">
        <v>72</v>
      </c>
      <c r="E333" s="26"/>
      <c r="F333" s="99" t="s">
        <v>73</v>
      </c>
      <c r="G333" s="26"/>
      <c r="H333" s="108" t="s">
        <v>77</v>
      </c>
      <c r="I333" s="26"/>
      <c r="J333" s="26"/>
      <c r="K333" s="118" t="s">
        <v>79</v>
      </c>
      <c r="L333" s="26"/>
      <c r="M333" s="125" t="s">
        <v>75</v>
      </c>
      <c r="N333" s="134"/>
      <c r="O333" s="145"/>
      <c r="P333" s="156"/>
      <c r="Q333" s="169">
        <v>6</v>
      </c>
      <c r="R333" s="181" t="s">
        <v>89</v>
      </c>
      <c r="S333" s="23"/>
      <c r="T333" s="196"/>
      <c r="U333" s="183"/>
      <c r="V333" t="str">
        <f>CONCATENATE(C333,E333,G333,I333,L333,S333)</f>
        <v>A</v>
      </c>
      <c r="W333" t="str">
        <f t="shared" si="5"/>
        <v>A</v>
      </c>
      <c r="X333" s="39" t="str">
        <f>IF(          ISNA(VLOOKUP(MID(W333,2,1),'Garanties par besoin'!$D$2:$F$18,2,FALSE)),
                           IF(ISNA(VLOOKUP(MID(W333,1,1),'Garanties par besoin'!$D$2:$F$18,2,FALSE)),
                            "",
                           VLOOKUP(MID(W333,1,1),'Garanties par besoin'!$D$2:$F$18,2,FALSE)),
                  VLOOKUP(MID(W333,2,1),'Garanties par besoin'!$D$2:$F$18,2,FALSE))</f>
        <v>Matériel</v>
      </c>
      <c r="Y333" s="42" t="str">
        <f>IF(          ISNA(VLOOKUP(MID(W333,2,1),'Garanties par besoin'!$D$2:$F$18,3,FALSE)),
                           IF(ISNA(VLOOKUP(MID(W333,1,1),'Garanties par besoin'!$D$2:$F$18,3,FALSE)),
                            "",
                           VLOOKUP(MID(W333,1,1),'Garanties par besoin'!$D$2:$F$18,3,FALSE)),
                  VLOOKUP(MID(W333,2,1),'Garanties par besoin'!$D$2:$F$18,3,FALSE))</f>
        <v>Véhicule</v>
      </c>
      <c r="Z333" s="44" t="str">
        <f>IF(
                 ISNA(VLOOKUP($Y333,Tableau2[[Sous catégorie culture de la garantie]:[garantie 7]],1+Z$3,FALSE)),
                  "",
                 IF(VLOOKUP($Y333,Tableau2[[Sous catégorie culture de la garantie]:[garantie 7]],1+Z$3,FALSE)="","",
                      VLOOKUP($Y333,Tableau2[[Sous catégorie culture de la garantie]:[garantie 7]],1+Z$3,FALSE)))</f>
        <v>Financement possible sans garantie</v>
      </c>
      <c r="AA333" s="41" t="str">
        <f>IF(
                 ISNA(VLOOKUP($Y333,Tableau2[[Sous catégorie culture de la garantie]:[garantie 7]],1+AA$3,FALSE)),
                  "",
                 IF(VLOOKUP($Y333,Tableau2[[Sous catégorie culture de la garantie]:[garantie 7]],1+AA$3,FALSE)="","",
                      VLOOKUP($Y333,Tableau2[[Sous catégorie culture de la garantie]:[garantie 7]],1+AA$3,FALSE)))</f>
        <v>Caution Possible</v>
      </c>
      <c r="AB333" s="44" t="str">
        <f>IF(
                 ISNA(VLOOKUP($Y333,Tableau2[[Sous catégorie culture de la garantie]:[garantie 7]],1+AB$3,FALSE)),
                  "",
                 IF(VLOOKUP($Y333,Tableau2[[Sous catégorie culture de la garantie]:[garantie 7]],1+AB$3,FALSE)="","",
                      VLOOKUP($Y333,Tableau2[[Sous catégorie culture de la garantie]:[garantie 7]],1+AB$3,FALSE)))</f>
        <v>Nantissement de véhicule</v>
      </c>
      <c r="AC333" s="41" t="str">
        <f>IF(
                 ISNA(VLOOKUP($Y333,Tableau2[[Sous catégorie culture de la garantie]:[garantie 7]],1+AC$3,FALSE)),
                  "",
                 IF(VLOOKUP($Y333,Tableau2[[Sous catégorie culture de la garantie]:[garantie 7]],1+AC$3,FALSE)="","",
                      VLOOKUP($Y333,Tableau2[[Sous catégorie culture de la garantie]:[garantie 7]],1+AC$3,FALSE)))</f>
        <v/>
      </c>
      <c r="AD333" s="44" t="str">
        <f>IF(
                 ISNA(VLOOKUP($Y333,Tableau2[[Sous catégorie culture de la garantie]:[garantie 7]],1+AD$3,FALSE)),
                  "",
                 IF(VLOOKUP($Y333,Tableau2[[Sous catégorie culture de la garantie]:[garantie 7]],1+AD$3,FALSE)="","",
                      VLOOKUP($Y333,Tableau2[[Sous catégorie culture de la garantie]:[garantie 7]],1+AD$3,FALSE)))</f>
        <v/>
      </c>
      <c r="AE333" s="41" t="str">
        <f>IF(
                 ISNA(VLOOKUP($Y333,Tableau2[[Sous catégorie culture de la garantie]:[garantie 7]],1+AE$3,FALSE)),
                  "",
                 IF(VLOOKUP($Y333,Tableau2[[Sous catégorie culture de la garantie]:[garantie 7]],1+AE$3,FALSE)="","",
                      VLOOKUP($Y333,Tableau2[[Sous catégorie culture de la garantie]:[garantie 7]],1+AE$3,FALSE)))</f>
        <v/>
      </c>
      <c r="AF333" s="41" t="str">
        <f>IF(
                 ISNA(VLOOKUP($Y333,Tableau2[[Sous catégorie culture de la garantie]:[garantie 7]],1+AF$3,FALSE)),
                  "",
                 IF(VLOOKUP($Y333,Tableau2[[Sous catégorie culture de la garantie]:[garantie 7]],1+AF$3,FALSE)="","",
                      VLOOKUP($Y333,Tableau2[[Sous catégorie culture de la garantie]:[garantie 7]],1+AF$3,FALSE)))</f>
        <v/>
      </c>
    </row>
    <row r="334" spans="1:32" ht="15" thickBot="1" x14ac:dyDescent="0.35">
      <c r="A334" s="25">
        <v>7</v>
      </c>
      <c r="B334" s="78" t="s">
        <v>69</v>
      </c>
      <c r="C334" s="52" t="str">
        <f>IF(ISNA(VLOOKUP(B334,Tableau3[],2,FALSE)),"X",VLOOKUP(B334,Tableau3[],2,FALSE))</f>
        <v>A</v>
      </c>
      <c r="D334" s="88" t="s">
        <v>72</v>
      </c>
      <c r="E334" s="26"/>
      <c r="F334" s="99" t="s">
        <v>73</v>
      </c>
      <c r="G334" s="26"/>
      <c r="H334" s="108" t="s">
        <v>77</v>
      </c>
      <c r="I334" s="26"/>
      <c r="J334" s="26"/>
      <c r="K334" s="118" t="s">
        <v>79</v>
      </c>
      <c r="L334" s="26"/>
      <c r="M334" s="125" t="s">
        <v>75</v>
      </c>
      <c r="N334" s="134"/>
      <c r="O334" s="145"/>
      <c r="P334" s="156"/>
      <c r="Q334" s="169">
        <v>6</v>
      </c>
      <c r="R334" s="181" t="s">
        <v>90</v>
      </c>
      <c r="S334" s="23"/>
      <c r="T334" s="196"/>
      <c r="U334" s="183"/>
      <c r="V334" t="str">
        <f>CONCATENATE(C334,E334,G334,I334,L334,S334)</f>
        <v>A</v>
      </c>
      <c r="W334" t="str">
        <f t="shared" si="5"/>
        <v>A</v>
      </c>
      <c r="X334" s="39" t="str">
        <f>IF(          ISNA(VLOOKUP(MID(W334,2,1),'Garanties par besoin'!$D$2:$F$18,2,FALSE)),
                           IF(ISNA(VLOOKUP(MID(W334,1,1),'Garanties par besoin'!$D$2:$F$18,2,FALSE)),
                            "",
                           VLOOKUP(MID(W334,1,1),'Garanties par besoin'!$D$2:$F$18,2,FALSE)),
                  VLOOKUP(MID(W334,2,1),'Garanties par besoin'!$D$2:$F$18,2,FALSE))</f>
        <v>Matériel</v>
      </c>
      <c r="Y334" s="42" t="str">
        <f>IF(          ISNA(VLOOKUP(MID(W334,2,1),'Garanties par besoin'!$D$2:$F$18,3,FALSE)),
                           IF(ISNA(VLOOKUP(MID(W334,1,1),'Garanties par besoin'!$D$2:$F$18,3,FALSE)),
                            "",
                           VLOOKUP(MID(W334,1,1),'Garanties par besoin'!$D$2:$F$18,3,FALSE)),
                  VLOOKUP(MID(W334,2,1),'Garanties par besoin'!$D$2:$F$18,3,FALSE))</f>
        <v>Véhicule</v>
      </c>
      <c r="Z334" s="44" t="str">
        <f>IF(
                 ISNA(VLOOKUP($Y334,Tableau2[[Sous catégorie culture de la garantie]:[garantie 7]],1+Z$3,FALSE)),
                  "",
                 IF(VLOOKUP($Y334,Tableau2[[Sous catégorie culture de la garantie]:[garantie 7]],1+Z$3,FALSE)="","",
                      VLOOKUP($Y334,Tableau2[[Sous catégorie culture de la garantie]:[garantie 7]],1+Z$3,FALSE)))</f>
        <v>Financement possible sans garantie</v>
      </c>
      <c r="AA334" s="41" t="str">
        <f>IF(
                 ISNA(VLOOKUP($Y334,Tableau2[[Sous catégorie culture de la garantie]:[garantie 7]],1+AA$3,FALSE)),
                  "",
                 IF(VLOOKUP($Y334,Tableau2[[Sous catégorie culture de la garantie]:[garantie 7]],1+AA$3,FALSE)="","",
                      VLOOKUP($Y334,Tableau2[[Sous catégorie culture de la garantie]:[garantie 7]],1+AA$3,FALSE)))</f>
        <v>Caution Possible</v>
      </c>
      <c r="AB334" s="44" t="str">
        <f>IF(
                 ISNA(VLOOKUP($Y334,Tableau2[[Sous catégorie culture de la garantie]:[garantie 7]],1+AB$3,FALSE)),
                  "",
                 IF(VLOOKUP($Y334,Tableau2[[Sous catégorie culture de la garantie]:[garantie 7]],1+AB$3,FALSE)="","",
                      VLOOKUP($Y334,Tableau2[[Sous catégorie culture de la garantie]:[garantie 7]],1+AB$3,FALSE)))</f>
        <v>Nantissement de véhicule</v>
      </c>
      <c r="AC334" s="41" t="str">
        <f>IF(
                 ISNA(VLOOKUP($Y334,Tableau2[[Sous catégorie culture de la garantie]:[garantie 7]],1+AC$3,FALSE)),
                  "",
                 IF(VLOOKUP($Y334,Tableau2[[Sous catégorie culture de la garantie]:[garantie 7]],1+AC$3,FALSE)="","",
                      VLOOKUP($Y334,Tableau2[[Sous catégorie culture de la garantie]:[garantie 7]],1+AC$3,FALSE)))</f>
        <v/>
      </c>
      <c r="AD334" s="44" t="str">
        <f>IF(
                 ISNA(VLOOKUP($Y334,Tableau2[[Sous catégorie culture de la garantie]:[garantie 7]],1+AD$3,FALSE)),
                  "",
                 IF(VLOOKUP($Y334,Tableau2[[Sous catégorie culture de la garantie]:[garantie 7]],1+AD$3,FALSE)="","",
                      VLOOKUP($Y334,Tableau2[[Sous catégorie culture de la garantie]:[garantie 7]],1+AD$3,FALSE)))</f>
        <v/>
      </c>
      <c r="AE334" s="41" t="str">
        <f>IF(
                 ISNA(VLOOKUP($Y334,Tableau2[[Sous catégorie culture de la garantie]:[garantie 7]],1+AE$3,FALSE)),
                  "",
                 IF(VLOOKUP($Y334,Tableau2[[Sous catégorie culture de la garantie]:[garantie 7]],1+AE$3,FALSE)="","",
                      VLOOKUP($Y334,Tableau2[[Sous catégorie culture de la garantie]:[garantie 7]],1+AE$3,FALSE)))</f>
        <v/>
      </c>
      <c r="AF334" s="41" t="str">
        <f>IF(
                 ISNA(VLOOKUP($Y334,Tableau2[[Sous catégorie culture de la garantie]:[garantie 7]],1+AF$3,FALSE)),
                  "",
                 IF(VLOOKUP($Y334,Tableau2[[Sous catégorie culture de la garantie]:[garantie 7]],1+AF$3,FALSE)="","",
                      VLOOKUP($Y334,Tableau2[[Sous catégorie culture de la garantie]:[garantie 7]],1+AF$3,FALSE)))</f>
        <v/>
      </c>
    </row>
    <row r="335" spans="1:32" ht="15" thickBot="1" x14ac:dyDescent="0.35">
      <c r="A335" s="25">
        <v>7</v>
      </c>
      <c r="B335" s="78" t="s">
        <v>69</v>
      </c>
      <c r="C335" s="52" t="str">
        <f>IF(ISNA(VLOOKUP(B335,Tableau3[],2,FALSE)),"X",VLOOKUP(B335,Tableau3[],2,FALSE))</f>
        <v>A</v>
      </c>
      <c r="D335" s="88" t="s">
        <v>72</v>
      </c>
      <c r="E335" s="26"/>
      <c r="F335" s="99" t="s">
        <v>73</v>
      </c>
      <c r="G335" s="26"/>
      <c r="H335" s="108" t="s">
        <v>77</v>
      </c>
      <c r="I335" s="26"/>
      <c r="J335" s="26"/>
      <c r="K335" s="118" t="s">
        <v>79</v>
      </c>
      <c r="L335" s="26"/>
      <c r="M335" s="125" t="s">
        <v>75</v>
      </c>
      <c r="N335" s="134"/>
      <c r="O335" s="145"/>
      <c r="P335" s="156"/>
      <c r="Q335" s="169">
        <v>6</v>
      </c>
      <c r="R335" s="181" t="s">
        <v>91</v>
      </c>
      <c r="S335" s="23"/>
      <c r="T335" s="196"/>
      <c r="U335" s="183"/>
      <c r="V335" t="str">
        <f>CONCATENATE(C335,E335,G335,I335,L335,S335)</f>
        <v>A</v>
      </c>
      <c r="W335" t="str">
        <f t="shared" si="5"/>
        <v>A</v>
      </c>
      <c r="X335" s="39" t="str">
        <f>IF(          ISNA(VLOOKUP(MID(W335,2,1),'Garanties par besoin'!$D$2:$F$18,2,FALSE)),
                           IF(ISNA(VLOOKUP(MID(W335,1,1),'Garanties par besoin'!$D$2:$F$18,2,FALSE)),
                            "",
                           VLOOKUP(MID(W335,1,1),'Garanties par besoin'!$D$2:$F$18,2,FALSE)),
                  VLOOKUP(MID(W335,2,1),'Garanties par besoin'!$D$2:$F$18,2,FALSE))</f>
        <v>Matériel</v>
      </c>
      <c r="Y335" s="42" t="str">
        <f>IF(          ISNA(VLOOKUP(MID(W335,2,1),'Garanties par besoin'!$D$2:$F$18,3,FALSE)),
                           IF(ISNA(VLOOKUP(MID(W335,1,1),'Garanties par besoin'!$D$2:$F$18,3,FALSE)),
                            "",
                           VLOOKUP(MID(W335,1,1),'Garanties par besoin'!$D$2:$F$18,3,FALSE)),
                  VLOOKUP(MID(W335,2,1),'Garanties par besoin'!$D$2:$F$18,3,FALSE))</f>
        <v>Véhicule</v>
      </c>
      <c r="Z335" s="44" t="str">
        <f>IF(
                 ISNA(VLOOKUP($Y335,Tableau2[[Sous catégorie culture de la garantie]:[garantie 7]],1+Z$3,FALSE)),
                  "",
                 IF(VLOOKUP($Y335,Tableau2[[Sous catégorie culture de la garantie]:[garantie 7]],1+Z$3,FALSE)="","",
                      VLOOKUP($Y335,Tableau2[[Sous catégorie culture de la garantie]:[garantie 7]],1+Z$3,FALSE)))</f>
        <v>Financement possible sans garantie</v>
      </c>
      <c r="AA335" s="41" t="str">
        <f>IF(
                 ISNA(VLOOKUP($Y335,Tableau2[[Sous catégorie culture de la garantie]:[garantie 7]],1+AA$3,FALSE)),
                  "",
                 IF(VLOOKUP($Y335,Tableau2[[Sous catégorie culture de la garantie]:[garantie 7]],1+AA$3,FALSE)="","",
                      VLOOKUP($Y335,Tableau2[[Sous catégorie culture de la garantie]:[garantie 7]],1+AA$3,FALSE)))</f>
        <v>Caution Possible</v>
      </c>
      <c r="AB335" s="44" t="str">
        <f>IF(
                 ISNA(VLOOKUP($Y335,Tableau2[[Sous catégorie culture de la garantie]:[garantie 7]],1+AB$3,FALSE)),
                  "",
                 IF(VLOOKUP($Y335,Tableau2[[Sous catégorie culture de la garantie]:[garantie 7]],1+AB$3,FALSE)="","",
                      VLOOKUP($Y335,Tableau2[[Sous catégorie culture de la garantie]:[garantie 7]],1+AB$3,FALSE)))</f>
        <v>Nantissement de véhicule</v>
      </c>
      <c r="AC335" s="41" t="str">
        <f>IF(
                 ISNA(VLOOKUP($Y335,Tableau2[[Sous catégorie culture de la garantie]:[garantie 7]],1+AC$3,FALSE)),
                  "",
                 IF(VLOOKUP($Y335,Tableau2[[Sous catégorie culture de la garantie]:[garantie 7]],1+AC$3,FALSE)="","",
                      VLOOKUP($Y335,Tableau2[[Sous catégorie culture de la garantie]:[garantie 7]],1+AC$3,FALSE)))</f>
        <v/>
      </c>
      <c r="AD335" s="44" t="str">
        <f>IF(
                 ISNA(VLOOKUP($Y335,Tableau2[[Sous catégorie culture de la garantie]:[garantie 7]],1+AD$3,FALSE)),
                  "",
                 IF(VLOOKUP($Y335,Tableau2[[Sous catégorie culture de la garantie]:[garantie 7]],1+AD$3,FALSE)="","",
                      VLOOKUP($Y335,Tableau2[[Sous catégorie culture de la garantie]:[garantie 7]],1+AD$3,FALSE)))</f>
        <v/>
      </c>
      <c r="AE335" s="41" t="str">
        <f>IF(
                 ISNA(VLOOKUP($Y335,Tableau2[[Sous catégorie culture de la garantie]:[garantie 7]],1+AE$3,FALSE)),
                  "",
                 IF(VLOOKUP($Y335,Tableau2[[Sous catégorie culture de la garantie]:[garantie 7]],1+AE$3,FALSE)="","",
                      VLOOKUP($Y335,Tableau2[[Sous catégorie culture de la garantie]:[garantie 7]],1+AE$3,FALSE)))</f>
        <v/>
      </c>
      <c r="AF335" s="41" t="str">
        <f>IF(
                 ISNA(VLOOKUP($Y335,Tableau2[[Sous catégorie culture de la garantie]:[garantie 7]],1+AF$3,FALSE)),
                  "",
                 IF(VLOOKUP($Y335,Tableau2[[Sous catégorie culture de la garantie]:[garantie 7]],1+AF$3,FALSE)="","",
                      VLOOKUP($Y335,Tableau2[[Sous catégorie culture de la garantie]:[garantie 7]],1+AF$3,FALSE)))</f>
        <v/>
      </c>
    </row>
    <row r="336" spans="1:32" ht="15" thickBot="1" x14ac:dyDescent="0.35">
      <c r="A336" s="34">
        <v>7</v>
      </c>
      <c r="B336" s="81" t="s">
        <v>69</v>
      </c>
      <c r="C336" s="52" t="str">
        <f>IF(ISNA(VLOOKUP(B336,Tableau3[],2,FALSE)),"X",VLOOKUP(B336,Tableau3[],2,FALSE))</f>
        <v>A</v>
      </c>
      <c r="D336" s="85" t="s">
        <v>72</v>
      </c>
      <c r="E336" s="15"/>
      <c r="F336" s="96" t="s">
        <v>73</v>
      </c>
      <c r="G336" s="15"/>
      <c r="H336" s="104" t="s">
        <v>77</v>
      </c>
      <c r="I336" s="15"/>
      <c r="J336" s="15"/>
      <c r="K336" s="113" t="s">
        <v>79</v>
      </c>
      <c r="L336" s="15"/>
      <c r="M336" s="122" t="s">
        <v>76</v>
      </c>
      <c r="N336" s="130"/>
      <c r="O336" s="141"/>
      <c r="P336" s="151"/>
      <c r="Q336" s="162">
        <v>7</v>
      </c>
      <c r="R336" s="171" t="s">
        <v>92</v>
      </c>
      <c r="S336" s="17" t="s">
        <v>187</v>
      </c>
      <c r="T336" s="196"/>
      <c r="U336" s="183"/>
      <c r="V336" t="str">
        <f>CONCATENATE(C336,E336,G336,I336,L336,S336)</f>
        <v>AD</v>
      </c>
      <c r="W336" t="str">
        <f t="shared" ref="W336:W359" si="6">TRIM(SUBSTITUTE(V336,"X",""))</f>
        <v>AD</v>
      </c>
      <c r="X336" s="39" t="str">
        <f>IF(          ISNA(VLOOKUP(MID(W336,2,1),'Garanties par besoin'!$D$2:$F$18,2,FALSE)),
                           IF(ISNA(VLOOKUP(MID(W336,1,1),'Garanties par besoin'!$D$2:$F$18,2,FALSE)),
                            "",
                           VLOOKUP(MID(W336,1,1),'Garanties par besoin'!$D$2:$F$18,2,FALSE)),
                  VLOOKUP(MID(W336,2,1),'Garanties par besoin'!$D$2:$F$18,2,FALSE))</f>
        <v>Crédit Bail / LOA</v>
      </c>
      <c r="Y336" s="42" t="str">
        <f>IF(          ISNA(VLOOKUP(MID(W336,2,1),'Garanties par besoin'!$D$2:$F$18,3,FALSE)),
                           IF(ISNA(VLOOKUP(MID(W336,1,1),'Garanties par besoin'!$D$2:$F$18,3,FALSE)),
                            "",
                           VLOOKUP(MID(W336,1,1),'Garanties par besoin'!$D$2:$F$18,3,FALSE)),
                  VLOOKUP(MID(W336,2,1),'Garanties par besoin'!$D$2:$F$18,3,FALSE))</f>
        <v>Crédit Bail / LOA</v>
      </c>
      <c r="Z336" s="44" t="str">
        <f>IF(
                 ISNA(VLOOKUP($Y336,Tableau2[[Sous catégorie culture de la garantie]:[garantie 7]],1+Z$3,FALSE)),
                  "",
                 IF(VLOOKUP($Y336,Tableau2[[Sous catégorie culture de la garantie]:[garantie 7]],1+Z$3,FALSE)="","",
                      VLOOKUP($Y336,Tableau2[[Sous catégorie culture de la garantie]:[garantie 7]],1+Z$3,FALSE)))</f>
        <v/>
      </c>
      <c r="AA336" s="41"/>
      <c r="AB336" s="44"/>
      <c r="AC336" s="41"/>
      <c r="AD336" s="44"/>
      <c r="AE336" s="41"/>
      <c r="AF336" s="41" t="str">
        <f>IF(
                 ISNA(VLOOKUP($Y336,Tableau2[[Sous catégorie culture de la garantie]:[garantie 7]],1+AF$3,FALSE)),
                  "",
                 IF(VLOOKUP($Y336,Tableau2[[Sous catégorie culture de la garantie]:[garantie 7]],1+AF$3,FALSE)="","",
                      VLOOKUP($Y336,Tableau2[[Sous catégorie culture de la garantie]:[garantie 7]],1+AF$3,FALSE)))</f>
        <v/>
      </c>
    </row>
    <row r="337" spans="1:32" ht="15" thickBot="1" x14ac:dyDescent="0.35">
      <c r="A337" s="34">
        <v>7</v>
      </c>
      <c r="B337" s="81" t="s">
        <v>69</v>
      </c>
      <c r="C337" s="52" t="str">
        <f>IF(ISNA(VLOOKUP(B337,Tableau3[],2,FALSE)),"X",VLOOKUP(B337,Tableau3[],2,FALSE))</f>
        <v>A</v>
      </c>
      <c r="D337" s="85" t="s">
        <v>72</v>
      </c>
      <c r="E337" s="15"/>
      <c r="F337" s="96" t="s">
        <v>73</v>
      </c>
      <c r="G337" s="15"/>
      <c r="H337" s="104" t="s">
        <v>77</v>
      </c>
      <c r="I337" s="15"/>
      <c r="J337" s="15"/>
      <c r="K337" s="113" t="s">
        <v>79</v>
      </c>
      <c r="L337" s="15"/>
      <c r="M337" s="122" t="s">
        <v>76</v>
      </c>
      <c r="N337" s="130"/>
      <c r="O337" s="141"/>
      <c r="P337" s="151"/>
      <c r="Q337" s="163">
        <v>7</v>
      </c>
      <c r="R337" s="181" t="s">
        <v>36</v>
      </c>
      <c r="S337" s="23"/>
      <c r="T337" s="196"/>
      <c r="U337" s="183"/>
      <c r="V337" t="str">
        <f>CONCATENATE(C337,E337,G337,I337,L337,S337)</f>
        <v>A</v>
      </c>
      <c r="W337" t="str">
        <f t="shared" si="6"/>
        <v>A</v>
      </c>
      <c r="X337" s="39" t="str">
        <f>IF(          ISNA(VLOOKUP(MID(W337,2,1),'Garanties par besoin'!$D$2:$F$18,2,FALSE)),
                           IF(ISNA(VLOOKUP(MID(W337,1,1),'Garanties par besoin'!$D$2:$F$18,2,FALSE)),
                            "",
                           VLOOKUP(MID(W337,1,1),'Garanties par besoin'!$D$2:$F$18,2,FALSE)),
                  VLOOKUP(MID(W337,2,1),'Garanties par besoin'!$D$2:$F$18,2,FALSE))</f>
        <v>Matériel</v>
      </c>
      <c r="Y337" s="42" t="str">
        <f>IF(          ISNA(VLOOKUP(MID(W337,2,1),'Garanties par besoin'!$D$2:$F$18,3,FALSE)),
                           IF(ISNA(VLOOKUP(MID(W337,1,1),'Garanties par besoin'!$D$2:$F$18,3,FALSE)),
                            "",
                           VLOOKUP(MID(W337,1,1),'Garanties par besoin'!$D$2:$F$18,3,FALSE)),
                  VLOOKUP(MID(W337,2,1),'Garanties par besoin'!$D$2:$F$18,3,FALSE))</f>
        <v>Véhicule</v>
      </c>
      <c r="Z337" s="44" t="str">
        <f>IF(
                 ISNA(VLOOKUP($Y337,Tableau2[[Sous catégorie culture de la garantie]:[garantie 7]],1+Z$3,FALSE)),
                  "",
                 IF(VLOOKUP($Y337,Tableau2[[Sous catégorie culture de la garantie]:[garantie 7]],1+Z$3,FALSE)="","",
                      VLOOKUP($Y337,Tableau2[[Sous catégorie culture de la garantie]:[garantie 7]],1+Z$3,FALSE)))</f>
        <v>Financement possible sans garantie</v>
      </c>
      <c r="AA337" s="41" t="str">
        <f>IF(
                 ISNA(VLOOKUP($Y337,Tableau2[[Sous catégorie culture de la garantie]:[garantie 7]],1+AA$3,FALSE)),
                  "",
                 IF(VLOOKUP($Y337,Tableau2[[Sous catégorie culture de la garantie]:[garantie 7]],1+AA$3,FALSE)="","",
                      VLOOKUP($Y337,Tableau2[[Sous catégorie culture de la garantie]:[garantie 7]],1+AA$3,FALSE)))</f>
        <v>Caution Possible</v>
      </c>
      <c r="AB337" s="44" t="str">
        <f>IF(
                 ISNA(VLOOKUP($Y337,Tableau2[[Sous catégorie culture de la garantie]:[garantie 7]],1+AB$3,FALSE)),
                  "",
                 IF(VLOOKUP($Y337,Tableau2[[Sous catégorie culture de la garantie]:[garantie 7]],1+AB$3,FALSE)="","",
                      VLOOKUP($Y337,Tableau2[[Sous catégorie culture de la garantie]:[garantie 7]],1+AB$3,FALSE)))</f>
        <v>Nantissement de véhicule</v>
      </c>
      <c r="AC337" s="41" t="str">
        <f>IF(
                 ISNA(VLOOKUP($Y337,Tableau2[[Sous catégorie culture de la garantie]:[garantie 7]],1+AC$3,FALSE)),
                  "",
                 IF(VLOOKUP($Y337,Tableau2[[Sous catégorie culture de la garantie]:[garantie 7]],1+AC$3,FALSE)="","",
                      VLOOKUP($Y337,Tableau2[[Sous catégorie culture de la garantie]:[garantie 7]],1+AC$3,FALSE)))</f>
        <v/>
      </c>
      <c r="AD337" s="44" t="str">
        <f>IF(
                 ISNA(VLOOKUP($Y337,Tableau2[[Sous catégorie culture de la garantie]:[garantie 7]],1+AD$3,FALSE)),
                  "",
                 IF(VLOOKUP($Y337,Tableau2[[Sous catégorie culture de la garantie]:[garantie 7]],1+AD$3,FALSE)="","",
                      VLOOKUP($Y337,Tableau2[[Sous catégorie culture de la garantie]:[garantie 7]],1+AD$3,FALSE)))</f>
        <v/>
      </c>
      <c r="AE337" s="41" t="str">
        <f>IF(
                 ISNA(VLOOKUP($Y337,Tableau2[[Sous catégorie culture de la garantie]:[garantie 7]],1+AE$3,FALSE)),
                  "",
                 IF(VLOOKUP($Y337,Tableau2[[Sous catégorie culture de la garantie]:[garantie 7]],1+AE$3,FALSE)="","",
                      VLOOKUP($Y337,Tableau2[[Sous catégorie culture de la garantie]:[garantie 7]],1+AE$3,FALSE)))</f>
        <v/>
      </c>
      <c r="AF337" s="41" t="str">
        <f>IF(
                 ISNA(VLOOKUP($Y337,Tableau2[[Sous catégorie culture de la garantie]:[garantie 7]],1+AF$3,FALSE)),
                  "",
                 IF(VLOOKUP($Y337,Tableau2[[Sous catégorie culture de la garantie]:[garantie 7]],1+AF$3,FALSE)="","",
                      VLOOKUP($Y337,Tableau2[[Sous catégorie culture de la garantie]:[garantie 7]],1+AF$3,FALSE)))</f>
        <v/>
      </c>
    </row>
    <row r="338" spans="1:32" ht="15" thickBot="1" x14ac:dyDescent="0.35">
      <c r="A338" s="34">
        <v>7</v>
      </c>
      <c r="B338" s="81" t="s">
        <v>69</v>
      </c>
      <c r="C338" s="52" t="str">
        <f>IF(ISNA(VLOOKUP(B338,Tableau3[],2,FALSE)),"X",VLOOKUP(B338,Tableau3[],2,FALSE))</f>
        <v>A</v>
      </c>
      <c r="D338" s="85" t="s">
        <v>72</v>
      </c>
      <c r="E338" s="15"/>
      <c r="F338" s="96" t="s">
        <v>73</v>
      </c>
      <c r="G338" s="15"/>
      <c r="H338" s="104" t="s">
        <v>77</v>
      </c>
      <c r="I338" s="15"/>
      <c r="J338" s="15"/>
      <c r="K338" s="113" t="s">
        <v>79</v>
      </c>
      <c r="L338" s="15"/>
      <c r="M338" s="123" t="s">
        <v>76</v>
      </c>
      <c r="N338" s="130"/>
      <c r="O338" s="141"/>
      <c r="P338" s="151"/>
      <c r="Q338" s="163">
        <v>7</v>
      </c>
      <c r="R338" s="181" t="s">
        <v>87</v>
      </c>
      <c r="S338" s="23"/>
      <c r="T338" s="196"/>
      <c r="U338" s="183"/>
      <c r="V338" t="str">
        <f>CONCATENATE(C338,E338,G338,I338,L338,S338)</f>
        <v>A</v>
      </c>
      <c r="W338" t="str">
        <f t="shared" si="6"/>
        <v>A</v>
      </c>
      <c r="X338" s="39" t="str">
        <f>IF(          ISNA(VLOOKUP(MID(W338,2,1),'Garanties par besoin'!$D$2:$F$18,2,FALSE)),
                           IF(ISNA(VLOOKUP(MID(W338,1,1),'Garanties par besoin'!$D$2:$F$18,2,FALSE)),
                            "",
                           VLOOKUP(MID(W338,1,1),'Garanties par besoin'!$D$2:$F$18,2,FALSE)),
                  VLOOKUP(MID(W338,2,1),'Garanties par besoin'!$D$2:$F$18,2,FALSE))</f>
        <v>Matériel</v>
      </c>
      <c r="Y338" s="42" t="str">
        <f>IF(          ISNA(VLOOKUP(MID(W338,2,1),'Garanties par besoin'!$D$2:$F$18,3,FALSE)),
                           IF(ISNA(VLOOKUP(MID(W338,1,1),'Garanties par besoin'!$D$2:$F$18,3,FALSE)),
                            "",
                           VLOOKUP(MID(W338,1,1),'Garanties par besoin'!$D$2:$F$18,3,FALSE)),
                  VLOOKUP(MID(W338,2,1),'Garanties par besoin'!$D$2:$F$18,3,FALSE))</f>
        <v>Véhicule</v>
      </c>
      <c r="Z338" s="44" t="str">
        <f>IF(
                 ISNA(VLOOKUP($Y338,Tableau2[[Sous catégorie culture de la garantie]:[garantie 7]],1+Z$3,FALSE)),
                  "",
                 IF(VLOOKUP($Y338,Tableau2[[Sous catégorie culture de la garantie]:[garantie 7]],1+Z$3,FALSE)="","",
                      VLOOKUP($Y338,Tableau2[[Sous catégorie culture de la garantie]:[garantie 7]],1+Z$3,FALSE)))</f>
        <v>Financement possible sans garantie</v>
      </c>
      <c r="AA338" s="41" t="str">
        <f>IF(
                 ISNA(VLOOKUP($Y338,Tableau2[[Sous catégorie culture de la garantie]:[garantie 7]],1+AA$3,FALSE)),
                  "",
                 IF(VLOOKUP($Y338,Tableau2[[Sous catégorie culture de la garantie]:[garantie 7]],1+AA$3,FALSE)="","",
                      VLOOKUP($Y338,Tableau2[[Sous catégorie culture de la garantie]:[garantie 7]],1+AA$3,FALSE)))</f>
        <v>Caution Possible</v>
      </c>
      <c r="AB338" s="44" t="str">
        <f>IF(
                 ISNA(VLOOKUP($Y338,Tableau2[[Sous catégorie culture de la garantie]:[garantie 7]],1+AB$3,FALSE)),
                  "",
                 IF(VLOOKUP($Y338,Tableau2[[Sous catégorie culture de la garantie]:[garantie 7]],1+AB$3,FALSE)="","",
                      VLOOKUP($Y338,Tableau2[[Sous catégorie culture de la garantie]:[garantie 7]],1+AB$3,FALSE)))</f>
        <v>Nantissement de véhicule</v>
      </c>
      <c r="AC338" s="41" t="str">
        <f>IF(
                 ISNA(VLOOKUP($Y338,Tableau2[[Sous catégorie culture de la garantie]:[garantie 7]],1+AC$3,FALSE)),
                  "",
                 IF(VLOOKUP($Y338,Tableau2[[Sous catégorie culture de la garantie]:[garantie 7]],1+AC$3,FALSE)="","",
                      VLOOKUP($Y338,Tableau2[[Sous catégorie culture de la garantie]:[garantie 7]],1+AC$3,FALSE)))</f>
        <v/>
      </c>
      <c r="AD338" s="44" t="str">
        <f>IF(
                 ISNA(VLOOKUP($Y338,Tableau2[[Sous catégorie culture de la garantie]:[garantie 7]],1+AD$3,FALSE)),
                  "",
                 IF(VLOOKUP($Y338,Tableau2[[Sous catégorie culture de la garantie]:[garantie 7]],1+AD$3,FALSE)="","",
                      VLOOKUP($Y338,Tableau2[[Sous catégorie culture de la garantie]:[garantie 7]],1+AD$3,FALSE)))</f>
        <v/>
      </c>
      <c r="AE338" s="41" t="str">
        <f>IF(
                 ISNA(VLOOKUP($Y338,Tableau2[[Sous catégorie culture de la garantie]:[garantie 7]],1+AE$3,FALSE)),
                  "",
                 IF(VLOOKUP($Y338,Tableau2[[Sous catégorie culture de la garantie]:[garantie 7]],1+AE$3,FALSE)="","",
                      VLOOKUP($Y338,Tableau2[[Sous catégorie culture de la garantie]:[garantie 7]],1+AE$3,FALSE)))</f>
        <v/>
      </c>
      <c r="AF338" s="41" t="str">
        <f>IF(
                 ISNA(VLOOKUP($Y338,Tableau2[[Sous catégorie culture de la garantie]:[garantie 7]],1+AF$3,FALSE)),
                  "",
                 IF(VLOOKUP($Y338,Tableau2[[Sous catégorie culture de la garantie]:[garantie 7]],1+AF$3,FALSE)="","",
                      VLOOKUP($Y338,Tableau2[[Sous catégorie culture de la garantie]:[garantie 7]],1+AF$3,FALSE)))</f>
        <v/>
      </c>
    </row>
    <row r="339" spans="1:32" ht="15" thickBot="1" x14ac:dyDescent="0.35">
      <c r="A339" s="34">
        <v>7</v>
      </c>
      <c r="B339" s="81" t="s">
        <v>69</v>
      </c>
      <c r="C339" s="52" t="str">
        <f>IF(ISNA(VLOOKUP(B339,Tableau3[],2,FALSE)),"X",VLOOKUP(B339,Tableau3[],2,FALSE))</f>
        <v>A</v>
      </c>
      <c r="D339" s="85" t="s">
        <v>72</v>
      </c>
      <c r="E339" s="15"/>
      <c r="F339" s="96" t="s">
        <v>73</v>
      </c>
      <c r="G339" s="15"/>
      <c r="H339" s="104" t="s">
        <v>77</v>
      </c>
      <c r="I339" s="15"/>
      <c r="J339" s="15"/>
      <c r="K339" s="113" t="s">
        <v>79</v>
      </c>
      <c r="L339" s="15"/>
      <c r="M339" s="123" t="s">
        <v>76</v>
      </c>
      <c r="N339" s="130"/>
      <c r="O339" s="141"/>
      <c r="P339" s="151"/>
      <c r="Q339" s="163">
        <v>7</v>
      </c>
      <c r="R339" s="181" t="s">
        <v>88</v>
      </c>
      <c r="S339" s="23"/>
      <c r="T339" s="196"/>
      <c r="U339" s="183"/>
      <c r="V339" t="str">
        <f>CONCATENATE(C339,E339,G339,I339,L339,S339)</f>
        <v>A</v>
      </c>
      <c r="W339" t="str">
        <f t="shared" si="6"/>
        <v>A</v>
      </c>
      <c r="X339" s="39" t="str">
        <f>IF(          ISNA(VLOOKUP(MID(W339,2,1),'Garanties par besoin'!$D$2:$F$18,2,FALSE)),
                           IF(ISNA(VLOOKUP(MID(W339,1,1),'Garanties par besoin'!$D$2:$F$18,2,FALSE)),
                            "",
                           VLOOKUP(MID(W339,1,1),'Garanties par besoin'!$D$2:$F$18,2,FALSE)),
                  VLOOKUP(MID(W339,2,1),'Garanties par besoin'!$D$2:$F$18,2,FALSE))</f>
        <v>Matériel</v>
      </c>
      <c r="Y339" s="42" t="str">
        <f>IF(          ISNA(VLOOKUP(MID(W339,2,1),'Garanties par besoin'!$D$2:$F$18,3,FALSE)),
                           IF(ISNA(VLOOKUP(MID(W339,1,1),'Garanties par besoin'!$D$2:$F$18,3,FALSE)),
                            "",
                           VLOOKUP(MID(W339,1,1),'Garanties par besoin'!$D$2:$F$18,3,FALSE)),
                  VLOOKUP(MID(W339,2,1),'Garanties par besoin'!$D$2:$F$18,3,FALSE))</f>
        <v>Véhicule</v>
      </c>
      <c r="Z339" s="44" t="str">
        <f>IF(
                 ISNA(VLOOKUP($Y339,Tableau2[[Sous catégorie culture de la garantie]:[garantie 7]],1+Z$3,FALSE)),
                  "",
                 IF(VLOOKUP($Y339,Tableau2[[Sous catégorie culture de la garantie]:[garantie 7]],1+Z$3,FALSE)="","",
                      VLOOKUP($Y339,Tableau2[[Sous catégorie culture de la garantie]:[garantie 7]],1+Z$3,FALSE)))</f>
        <v>Financement possible sans garantie</v>
      </c>
      <c r="AA339" s="41" t="str">
        <f>IF(
                 ISNA(VLOOKUP($Y339,Tableau2[[Sous catégorie culture de la garantie]:[garantie 7]],1+AA$3,FALSE)),
                  "",
                 IF(VLOOKUP($Y339,Tableau2[[Sous catégorie culture de la garantie]:[garantie 7]],1+AA$3,FALSE)="","",
                      VLOOKUP($Y339,Tableau2[[Sous catégorie culture de la garantie]:[garantie 7]],1+AA$3,FALSE)))</f>
        <v>Caution Possible</v>
      </c>
      <c r="AB339" s="44" t="str">
        <f>IF(
                 ISNA(VLOOKUP($Y339,Tableau2[[Sous catégorie culture de la garantie]:[garantie 7]],1+AB$3,FALSE)),
                  "",
                 IF(VLOOKUP($Y339,Tableau2[[Sous catégorie culture de la garantie]:[garantie 7]],1+AB$3,FALSE)="","",
                      VLOOKUP($Y339,Tableau2[[Sous catégorie culture de la garantie]:[garantie 7]],1+AB$3,FALSE)))</f>
        <v>Nantissement de véhicule</v>
      </c>
      <c r="AC339" s="41" t="str">
        <f>IF(
                 ISNA(VLOOKUP($Y339,Tableau2[[Sous catégorie culture de la garantie]:[garantie 7]],1+AC$3,FALSE)),
                  "",
                 IF(VLOOKUP($Y339,Tableau2[[Sous catégorie culture de la garantie]:[garantie 7]],1+AC$3,FALSE)="","",
                      VLOOKUP($Y339,Tableau2[[Sous catégorie culture de la garantie]:[garantie 7]],1+AC$3,FALSE)))</f>
        <v/>
      </c>
      <c r="AD339" s="44" t="str">
        <f>IF(
                 ISNA(VLOOKUP($Y339,Tableau2[[Sous catégorie culture de la garantie]:[garantie 7]],1+AD$3,FALSE)),
                  "",
                 IF(VLOOKUP($Y339,Tableau2[[Sous catégorie culture de la garantie]:[garantie 7]],1+AD$3,FALSE)="","",
                      VLOOKUP($Y339,Tableau2[[Sous catégorie culture de la garantie]:[garantie 7]],1+AD$3,FALSE)))</f>
        <v/>
      </c>
      <c r="AE339" s="41" t="str">
        <f>IF(
                 ISNA(VLOOKUP($Y339,Tableau2[[Sous catégorie culture de la garantie]:[garantie 7]],1+AE$3,FALSE)),
                  "",
                 IF(VLOOKUP($Y339,Tableau2[[Sous catégorie culture de la garantie]:[garantie 7]],1+AE$3,FALSE)="","",
                      VLOOKUP($Y339,Tableau2[[Sous catégorie culture de la garantie]:[garantie 7]],1+AE$3,FALSE)))</f>
        <v/>
      </c>
      <c r="AF339" s="41" t="str">
        <f>IF(
                 ISNA(VLOOKUP($Y339,Tableau2[[Sous catégorie culture de la garantie]:[garantie 7]],1+AF$3,FALSE)),
                  "",
                 IF(VLOOKUP($Y339,Tableau2[[Sous catégorie culture de la garantie]:[garantie 7]],1+AF$3,FALSE)="","",
                      VLOOKUP($Y339,Tableau2[[Sous catégorie culture de la garantie]:[garantie 7]],1+AF$3,FALSE)))</f>
        <v/>
      </c>
    </row>
    <row r="340" spans="1:32" ht="15" thickBot="1" x14ac:dyDescent="0.35">
      <c r="A340" s="34">
        <v>7</v>
      </c>
      <c r="B340" s="81" t="s">
        <v>69</v>
      </c>
      <c r="C340" s="52" t="str">
        <f>IF(ISNA(VLOOKUP(B340,Tableau3[],2,FALSE)),"X",VLOOKUP(B340,Tableau3[],2,FALSE))</f>
        <v>A</v>
      </c>
      <c r="D340" s="85" t="s">
        <v>72</v>
      </c>
      <c r="E340" s="15"/>
      <c r="F340" s="96" t="s">
        <v>73</v>
      </c>
      <c r="G340" s="15"/>
      <c r="H340" s="104" t="s">
        <v>77</v>
      </c>
      <c r="I340" s="15"/>
      <c r="J340" s="15"/>
      <c r="K340" s="113" t="s">
        <v>79</v>
      </c>
      <c r="L340" s="15"/>
      <c r="M340" s="123" t="s">
        <v>76</v>
      </c>
      <c r="N340" s="130"/>
      <c r="O340" s="141"/>
      <c r="P340" s="151"/>
      <c r="Q340" s="163">
        <v>7</v>
      </c>
      <c r="R340" s="181" t="s">
        <v>89</v>
      </c>
      <c r="S340" s="23"/>
      <c r="T340" s="196"/>
      <c r="U340" s="183"/>
      <c r="V340" t="str">
        <f>CONCATENATE(C340,E340,G340,I340,L340,S340)</f>
        <v>A</v>
      </c>
      <c r="W340" t="str">
        <f t="shared" si="6"/>
        <v>A</v>
      </c>
      <c r="X340" s="39" t="str">
        <f>IF(          ISNA(VLOOKUP(MID(W340,2,1),'Garanties par besoin'!$D$2:$F$18,2,FALSE)),
                           IF(ISNA(VLOOKUP(MID(W340,1,1),'Garanties par besoin'!$D$2:$F$18,2,FALSE)),
                            "",
                           VLOOKUP(MID(W340,1,1),'Garanties par besoin'!$D$2:$F$18,2,FALSE)),
                  VLOOKUP(MID(W340,2,1),'Garanties par besoin'!$D$2:$F$18,2,FALSE))</f>
        <v>Matériel</v>
      </c>
      <c r="Y340" s="42" t="str">
        <f>IF(          ISNA(VLOOKUP(MID(W340,2,1),'Garanties par besoin'!$D$2:$F$18,3,FALSE)),
                           IF(ISNA(VLOOKUP(MID(W340,1,1),'Garanties par besoin'!$D$2:$F$18,3,FALSE)),
                            "",
                           VLOOKUP(MID(W340,1,1),'Garanties par besoin'!$D$2:$F$18,3,FALSE)),
                  VLOOKUP(MID(W340,2,1),'Garanties par besoin'!$D$2:$F$18,3,FALSE))</f>
        <v>Véhicule</v>
      </c>
      <c r="Z340" s="44" t="str">
        <f>IF(
                 ISNA(VLOOKUP($Y340,Tableau2[[Sous catégorie culture de la garantie]:[garantie 7]],1+Z$3,FALSE)),
                  "",
                 IF(VLOOKUP($Y340,Tableau2[[Sous catégorie culture de la garantie]:[garantie 7]],1+Z$3,FALSE)="","",
                      VLOOKUP($Y340,Tableau2[[Sous catégorie culture de la garantie]:[garantie 7]],1+Z$3,FALSE)))</f>
        <v>Financement possible sans garantie</v>
      </c>
      <c r="AA340" s="41" t="str">
        <f>IF(
                 ISNA(VLOOKUP($Y340,Tableau2[[Sous catégorie culture de la garantie]:[garantie 7]],1+AA$3,FALSE)),
                  "",
                 IF(VLOOKUP($Y340,Tableau2[[Sous catégorie culture de la garantie]:[garantie 7]],1+AA$3,FALSE)="","",
                      VLOOKUP($Y340,Tableau2[[Sous catégorie culture de la garantie]:[garantie 7]],1+AA$3,FALSE)))</f>
        <v>Caution Possible</v>
      </c>
      <c r="AB340" s="44" t="str">
        <f>IF(
                 ISNA(VLOOKUP($Y340,Tableau2[[Sous catégorie culture de la garantie]:[garantie 7]],1+AB$3,FALSE)),
                  "",
                 IF(VLOOKUP($Y340,Tableau2[[Sous catégorie culture de la garantie]:[garantie 7]],1+AB$3,FALSE)="","",
                      VLOOKUP($Y340,Tableau2[[Sous catégorie culture de la garantie]:[garantie 7]],1+AB$3,FALSE)))</f>
        <v>Nantissement de véhicule</v>
      </c>
      <c r="AC340" s="41" t="str">
        <f>IF(
                 ISNA(VLOOKUP($Y340,Tableau2[[Sous catégorie culture de la garantie]:[garantie 7]],1+AC$3,FALSE)),
                  "",
                 IF(VLOOKUP($Y340,Tableau2[[Sous catégorie culture de la garantie]:[garantie 7]],1+AC$3,FALSE)="","",
                      VLOOKUP($Y340,Tableau2[[Sous catégorie culture de la garantie]:[garantie 7]],1+AC$3,FALSE)))</f>
        <v/>
      </c>
      <c r="AD340" s="44" t="str">
        <f>IF(
                 ISNA(VLOOKUP($Y340,Tableau2[[Sous catégorie culture de la garantie]:[garantie 7]],1+AD$3,FALSE)),
                  "",
                 IF(VLOOKUP($Y340,Tableau2[[Sous catégorie culture de la garantie]:[garantie 7]],1+AD$3,FALSE)="","",
                      VLOOKUP($Y340,Tableau2[[Sous catégorie culture de la garantie]:[garantie 7]],1+AD$3,FALSE)))</f>
        <v/>
      </c>
      <c r="AE340" s="41" t="str">
        <f>IF(
                 ISNA(VLOOKUP($Y340,Tableau2[[Sous catégorie culture de la garantie]:[garantie 7]],1+AE$3,FALSE)),
                  "",
                 IF(VLOOKUP($Y340,Tableau2[[Sous catégorie culture de la garantie]:[garantie 7]],1+AE$3,FALSE)="","",
                      VLOOKUP($Y340,Tableau2[[Sous catégorie culture de la garantie]:[garantie 7]],1+AE$3,FALSE)))</f>
        <v/>
      </c>
      <c r="AF340" s="41" t="str">
        <f>IF(
                 ISNA(VLOOKUP($Y340,Tableau2[[Sous catégorie culture de la garantie]:[garantie 7]],1+AF$3,FALSE)),
                  "",
                 IF(VLOOKUP($Y340,Tableau2[[Sous catégorie culture de la garantie]:[garantie 7]],1+AF$3,FALSE)="","",
                      VLOOKUP($Y340,Tableau2[[Sous catégorie culture de la garantie]:[garantie 7]],1+AF$3,FALSE)))</f>
        <v/>
      </c>
    </row>
    <row r="341" spans="1:32" ht="15" thickBot="1" x14ac:dyDescent="0.35">
      <c r="A341" s="34">
        <v>7</v>
      </c>
      <c r="B341" s="81" t="s">
        <v>69</v>
      </c>
      <c r="C341" s="52" t="str">
        <f>IF(ISNA(VLOOKUP(B341,Tableau3[],2,FALSE)),"X",VLOOKUP(B341,Tableau3[],2,FALSE))</f>
        <v>A</v>
      </c>
      <c r="D341" s="85" t="s">
        <v>72</v>
      </c>
      <c r="E341" s="15"/>
      <c r="F341" s="96" t="s">
        <v>73</v>
      </c>
      <c r="G341" s="15"/>
      <c r="H341" s="104" t="s">
        <v>77</v>
      </c>
      <c r="I341" s="15"/>
      <c r="J341" s="15"/>
      <c r="K341" s="113" t="s">
        <v>79</v>
      </c>
      <c r="L341" s="15"/>
      <c r="M341" s="123" t="s">
        <v>76</v>
      </c>
      <c r="N341" s="130"/>
      <c r="O341" s="141"/>
      <c r="P341" s="151"/>
      <c r="Q341" s="163">
        <v>7</v>
      </c>
      <c r="R341" s="181" t="s">
        <v>90</v>
      </c>
      <c r="S341" s="23"/>
      <c r="T341" s="196"/>
      <c r="U341" s="183"/>
      <c r="V341" t="str">
        <f>CONCATENATE(C341,E341,G341,I341,L341,S341)</f>
        <v>A</v>
      </c>
      <c r="W341" t="str">
        <f t="shared" si="6"/>
        <v>A</v>
      </c>
      <c r="X341" s="39" t="str">
        <f>IF(          ISNA(VLOOKUP(MID(W341,2,1),'Garanties par besoin'!$D$2:$F$18,2,FALSE)),
                           IF(ISNA(VLOOKUP(MID(W341,1,1),'Garanties par besoin'!$D$2:$F$18,2,FALSE)),
                            "",
                           VLOOKUP(MID(W341,1,1),'Garanties par besoin'!$D$2:$F$18,2,FALSE)),
                  VLOOKUP(MID(W341,2,1),'Garanties par besoin'!$D$2:$F$18,2,FALSE))</f>
        <v>Matériel</v>
      </c>
      <c r="Y341" s="42" t="str">
        <f>IF(          ISNA(VLOOKUP(MID(W341,2,1),'Garanties par besoin'!$D$2:$F$18,3,FALSE)),
                           IF(ISNA(VLOOKUP(MID(W341,1,1),'Garanties par besoin'!$D$2:$F$18,3,FALSE)),
                            "",
                           VLOOKUP(MID(W341,1,1),'Garanties par besoin'!$D$2:$F$18,3,FALSE)),
                  VLOOKUP(MID(W341,2,1),'Garanties par besoin'!$D$2:$F$18,3,FALSE))</f>
        <v>Véhicule</v>
      </c>
      <c r="Z341" s="44" t="str">
        <f>IF(
                 ISNA(VLOOKUP($Y341,Tableau2[[Sous catégorie culture de la garantie]:[garantie 7]],1+Z$3,FALSE)),
                  "",
                 IF(VLOOKUP($Y341,Tableau2[[Sous catégorie culture de la garantie]:[garantie 7]],1+Z$3,FALSE)="","",
                      VLOOKUP($Y341,Tableau2[[Sous catégorie culture de la garantie]:[garantie 7]],1+Z$3,FALSE)))</f>
        <v>Financement possible sans garantie</v>
      </c>
      <c r="AA341" s="41" t="str">
        <f>IF(
                 ISNA(VLOOKUP($Y341,Tableau2[[Sous catégorie culture de la garantie]:[garantie 7]],1+AA$3,FALSE)),
                  "",
                 IF(VLOOKUP($Y341,Tableau2[[Sous catégorie culture de la garantie]:[garantie 7]],1+AA$3,FALSE)="","",
                      VLOOKUP($Y341,Tableau2[[Sous catégorie culture de la garantie]:[garantie 7]],1+AA$3,FALSE)))</f>
        <v>Caution Possible</v>
      </c>
      <c r="AB341" s="44" t="str">
        <f>IF(
                 ISNA(VLOOKUP($Y341,Tableau2[[Sous catégorie culture de la garantie]:[garantie 7]],1+AB$3,FALSE)),
                  "",
                 IF(VLOOKUP($Y341,Tableau2[[Sous catégorie culture de la garantie]:[garantie 7]],1+AB$3,FALSE)="","",
                      VLOOKUP($Y341,Tableau2[[Sous catégorie culture de la garantie]:[garantie 7]],1+AB$3,FALSE)))</f>
        <v>Nantissement de véhicule</v>
      </c>
      <c r="AC341" s="41" t="str">
        <f>IF(
                 ISNA(VLOOKUP($Y341,Tableau2[[Sous catégorie culture de la garantie]:[garantie 7]],1+AC$3,FALSE)),
                  "",
                 IF(VLOOKUP($Y341,Tableau2[[Sous catégorie culture de la garantie]:[garantie 7]],1+AC$3,FALSE)="","",
                      VLOOKUP($Y341,Tableau2[[Sous catégorie culture de la garantie]:[garantie 7]],1+AC$3,FALSE)))</f>
        <v/>
      </c>
      <c r="AD341" s="44" t="str">
        <f>IF(
                 ISNA(VLOOKUP($Y341,Tableau2[[Sous catégorie culture de la garantie]:[garantie 7]],1+AD$3,FALSE)),
                  "",
                 IF(VLOOKUP($Y341,Tableau2[[Sous catégorie culture de la garantie]:[garantie 7]],1+AD$3,FALSE)="","",
                      VLOOKUP($Y341,Tableau2[[Sous catégorie culture de la garantie]:[garantie 7]],1+AD$3,FALSE)))</f>
        <v/>
      </c>
      <c r="AE341" s="41" t="str">
        <f>IF(
                 ISNA(VLOOKUP($Y341,Tableau2[[Sous catégorie culture de la garantie]:[garantie 7]],1+AE$3,FALSE)),
                  "",
                 IF(VLOOKUP($Y341,Tableau2[[Sous catégorie culture de la garantie]:[garantie 7]],1+AE$3,FALSE)="","",
                      VLOOKUP($Y341,Tableau2[[Sous catégorie culture de la garantie]:[garantie 7]],1+AE$3,FALSE)))</f>
        <v/>
      </c>
      <c r="AF341" s="41" t="str">
        <f>IF(
                 ISNA(VLOOKUP($Y341,Tableau2[[Sous catégorie culture de la garantie]:[garantie 7]],1+AF$3,FALSE)),
                  "",
                 IF(VLOOKUP($Y341,Tableau2[[Sous catégorie culture de la garantie]:[garantie 7]],1+AF$3,FALSE)="","",
                      VLOOKUP($Y341,Tableau2[[Sous catégorie culture de la garantie]:[garantie 7]],1+AF$3,FALSE)))</f>
        <v/>
      </c>
    </row>
    <row r="342" spans="1:32" ht="15" thickBot="1" x14ac:dyDescent="0.35">
      <c r="A342" s="34">
        <v>7</v>
      </c>
      <c r="B342" s="81" t="s">
        <v>69</v>
      </c>
      <c r="C342" s="52" t="str">
        <f>IF(ISNA(VLOOKUP(B342,Tableau3[],2,FALSE)),"X",VLOOKUP(B342,Tableau3[],2,FALSE))</f>
        <v>A</v>
      </c>
      <c r="D342" s="85" t="s">
        <v>72</v>
      </c>
      <c r="E342" s="15"/>
      <c r="F342" s="96" t="s">
        <v>73</v>
      </c>
      <c r="G342" s="15"/>
      <c r="H342" s="104" t="s">
        <v>77</v>
      </c>
      <c r="I342" s="15"/>
      <c r="J342" s="15"/>
      <c r="K342" s="113" t="s">
        <v>79</v>
      </c>
      <c r="L342" s="15"/>
      <c r="M342" s="123" t="s">
        <v>76</v>
      </c>
      <c r="N342" s="130"/>
      <c r="O342" s="141"/>
      <c r="P342" s="151"/>
      <c r="Q342" s="163">
        <v>7</v>
      </c>
      <c r="R342" s="181" t="s">
        <v>91</v>
      </c>
      <c r="S342" s="23"/>
      <c r="T342" s="196"/>
      <c r="U342" s="183"/>
      <c r="V342" t="str">
        <f>CONCATENATE(C342,E342,G342,I342,L342,S342)</f>
        <v>A</v>
      </c>
      <c r="W342" t="str">
        <f t="shared" si="6"/>
        <v>A</v>
      </c>
      <c r="X342" s="39" t="str">
        <f>IF(          ISNA(VLOOKUP(MID(W342,2,1),'Garanties par besoin'!$D$2:$F$18,2,FALSE)),
                           IF(ISNA(VLOOKUP(MID(W342,1,1),'Garanties par besoin'!$D$2:$F$18,2,FALSE)),
                            "",
                           VLOOKUP(MID(W342,1,1),'Garanties par besoin'!$D$2:$F$18,2,FALSE)),
                  VLOOKUP(MID(W342,2,1),'Garanties par besoin'!$D$2:$F$18,2,FALSE))</f>
        <v>Matériel</v>
      </c>
      <c r="Y342" s="42" t="str">
        <f>IF(          ISNA(VLOOKUP(MID(W342,2,1),'Garanties par besoin'!$D$2:$F$18,3,FALSE)),
                           IF(ISNA(VLOOKUP(MID(W342,1,1),'Garanties par besoin'!$D$2:$F$18,3,FALSE)),
                            "",
                           VLOOKUP(MID(W342,1,1),'Garanties par besoin'!$D$2:$F$18,3,FALSE)),
                  VLOOKUP(MID(W342,2,1),'Garanties par besoin'!$D$2:$F$18,3,FALSE))</f>
        <v>Véhicule</v>
      </c>
      <c r="Z342" s="44" t="str">
        <f>IF(
                 ISNA(VLOOKUP($Y342,Tableau2[[Sous catégorie culture de la garantie]:[garantie 7]],1+Z$3,FALSE)),
                  "",
                 IF(VLOOKUP($Y342,Tableau2[[Sous catégorie culture de la garantie]:[garantie 7]],1+Z$3,FALSE)="","",
                      VLOOKUP($Y342,Tableau2[[Sous catégorie culture de la garantie]:[garantie 7]],1+Z$3,FALSE)))</f>
        <v>Financement possible sans garantie</v>
      </c>
      <c r="AA342" s="41" t="str">
        <f>IF(
                 ISNA(VLOOKUP($Y342,Tableau2[[Sous catégorie culture de la garantie]:[garantie 7]],1+AA$3,FALSE)),
                  "",
                 IF(VLOOKUP($Y342,Tableau2[[Sous catégorie culture de la garantie]:[garantie 7]],1+AA$3,FALSE)="","",
                      VLOOKUP($Y342,Tableau2[[Sous catégorie culture de la garantie]:[garantie 7]],1+AA$3,FALSE)))</f>
        <v>Caution Possible</v>
      </c>
      <c r="AB342" s="44" t="str">
        <f>IF(
                 ISNA(VLOOKUP($Y342,Tableau2[[Sous catégorie culture de la garantie]:[garantie 7]],1+AB$3,FALSE)),
                  "",
                 IF(VLOOKUP($Y342,Tableau2[[Sous catégorie culture de la garantie]:[garantie 7]],1+AB$3,FALSE)="","",
                      VLOOKUP($Y342,Tableau2[[Sous catégorie culture de la garantie]:[garantie 7]],1+AB$3,FALSE)))</f>
        <v>Nantissement de véhicule</v>
      </c>
      <c r="AC342" s="41" t="str">
        <f>IF(
                 ISNA(VLOOKUP($Y342,Tableau2[[Sous catégorie culture de la garantie]:[garantie 7]],1+AC$3,FALSE)),
                  "",
                 IF(VLOOKUP($Y342,Tableau2[[Sous catégorie culture de la garantie]:[garantie 7]],1+AC$3,FALSE)="","",
                      VLOOKUP($Y342,Tableau2[[Sous catégorie culture de la garantie]:[garantie 7]],1+AC$3,FALSE)))</f>
        <v/>
      </c>
      <c r="AD342" s="44" t="str">
        <f>IF(
                 ISNA(VLOOKUP($Y342,Tableau2[[Sous catégorie culture de la garantie]:[garantie 7]],1+AD$3,FALSE)),
                  "",
                 IF(VLOOKUP($Y342,Tableau2[[Sous catégorie culture de la garantie]:[garantie 7]],1+AD$3,FALSE)="","",
                      VLOOKUP($Y342,Tableau2[[Sous catégorie culture de la garantie]:[garantie 7]],1+AD$3,FALSE)))</f>
        <v/>
      </c>
      <c r="AE342" s="41" t="str">
        <f>IF(
                 ISNA(VLOOKUP($Y342,Tableau2[[Sous catégorie culture de la garantie]:[garantie 7]],1+AE$3,FALSE)),
                  "",
                 IF(VLOOKUP($Y342,Tableau2[[Sous catégorie culture de la garantie]:[garantie 7]],1+AE$3,FALSE)="","",
                      VLOOKUP($Y342,Tableau2[[Sous catégorie culture de la garantie]:[garantie 7]],1+AE$3,FALSE)))</f>
        <v/>
      </c>
      <c r="AF342" s="41" t="str">
        <f>IF(
                 ISNA(VLOOKUP($Y342,Tableau2[[Sous catégorie culture de la garantie]:[garantie 7]],1+AF$3,FALSE)),
                  "",
                 IF(VLOOKUP($Y342,Tableau2[[Sous catégorie culture de la garantie]:[garantie 7]],1+AF$3,FALSE)="","",
                      VLOOKUP($Y342,Tableau2[[Sous catégorie culture de la garantie]:[garantie 7]],1+AF$3,FALSE)))</f>
        <v/>
      </c>
    </row>
    <row r="343" spans="1:32" ht="15" thickBot="1" x14ac:dyDescent="0.35">
      <c r="A343" s="25">
        <v>7</v>
      </c>
      <c r="B343" s="78" t="s">
        <v>69</v>
      </c>
      <c r="C343" s="52" t="str">
        <f>IF(ISNA(VLOOKUP(B343,Tableau3[],2,FALSE)),"X",VLOOKUP(B343,Tableau3[],2,FALSE))</f>
        <v>A</v>
      </c>
      <c r="D343" s="88" t="s">
        <v>72</v>
      </c>
      <c r="E343" s="26"/>
      <c r="F343" s="99" t="s">
        <v>73</v>
      </c>
      <c r="G343" s="26"/>
      <c r="H343" s="108" t="s">
        <v>77</v>
      </c>
      <c r="I343" s="26"/>
      <c r="J343" s="26"/>
      <c r="K343" s="118" t="s">
        <v>79</v>
      </c>
      <c r="L343" s="26"/>
      <c r="M343" s="125" t="s">
        <v>219</v>
      </c>
      <c r="N343" s="134"/>
      <c r="O343" s="145"/>
      <c r="P343" s="156"/>
      <c r="Q343" s="166">
        <v>7</v>
      </c>
      <c r="R343" s="171" t="s">
        <v>92</v>
      </c>
      <c r="S343" s="17" t="s">
        <v>187</v>
      </c>
      <c r="T343" s="196"/>
      <c r="U343" s="183"/>
      <c r="V343" t="str">
        <f>CONCATENATE(C343,E343,G343,I343,L343,S343)</f>
        <v>AD</v>
      </c>
      <c r="W343" t="str">
        <f t="shared" si="6"/>
        <v>AD</v>
      </c>
      <c r="X343" s="39" t="str">
        <f>IF(          ISNA(VLOOKUP(MID(W343,2,1),'Garanties par besoin'!$D$2:$F$18,2,FALSE)),
                           IF(ISNA(VLOOKUP(MID(W343,1,1),'Garanties par besoin'!$D$2:$F$18,2,FALSE)),
                            "",
                           VLOOKUP(MID(W343,1,1),'Garanties par besoin'!$D$2:$F$18,2,FALSE)),
                  VLOOKUP(MID(W343,2,1),'Garanties par besoin'!$D$2:$F$18,2,FALSE))</f>
        <v>Crédit Bail / LOA</v>
      </c>
      <c r="Y343" s="42" t="str">
        <f>IF(          ISNA(VLOOKUP(MID(W343,2,1),'Garanties par besoin'!$D$2:$F$18,3,FALSE)),
                           IF(ISNA(VLOOKUP(MID(W343,1,1),'Garanties par besoin'!$D$2:$F$18,3,FALSE)),
                            "",
                           VLOOKUP(MID(W343,1,1),'Garanties par besoin'!$D$2:$F$18,3,FALSE)),
                  VLOOKUP(MID(W343,2,1),'Garanties par besoin'!$D$2:$F$18,3,FALSE))</f>
        <v>Crédit Bail / LOA</v>
      </c>
      <c r="Z343" s="44" t="str">
        <f>IF(
                 ISNA(VLOOKUP($Y343,Tableau2[[Sous catégorie culture de la garantie]:[garantie 7]],1+Z$3,FALSE)),
                  "",
                 IF(VLOOKUP($Y343,Tableau2[[Sous catégorie culture de la garantie]:[garantie 7]],1+Z$3,FALSE)="","",
                      VLOOKUP($Y343,Tableau2[[Sous catégorie culture de la garantie]:[garantie 7]],1+Z$3,FALSE)))</f>
        <v/>
      </c>
      <c r="AA343" s="41"/>
      <c r="AB343" s="44"/>
      <c r="AC343" s="41"/>
      <c r="AD343" s="44"/>
      <c r="AE343" s="41"/>
      <c r="AF343" s="41" t="str">
        <f>IF(
                 ISNA(VLOOKUP($Y343,Tableau2[[Sous catégorie culture de la garantie]:[garantie 7]],1+AF$3,FALSE)),
                  "",
                 IF(VLOOKUP($Y343,Tableau2[[Sous catégorie culture de la garantie]:[garantie 7]],1+AF$3,FALSE)="","",
                      VLOOKUP($Y343,Tableau2[[Sous catégorie culture de la garantie]:[garantie 7]],1+AF$3,FALSE)))</f>
        <v/>
      </c>
    </row>
    <row r="344" spans="1:32" ht="15" thickBot="1" x14ac:dyDescent="0.35">
      <c r="A344" s="25">
        <v>7</v>
      </c>
      <c r="B344" s="78" t="s">
        <v>69</v>
      </c>
      <c r="C344" s="52" t="str">
        <f>IF(ISNA(VLOOKUP(B344,Tableau3[],2,FALSE)),"X",VLOOKUP(B344,Tableau3[],2,FALSE))</f>
        <v>A</v>
      </c>
      <c r="D344" s="88" t="s">
        <v>72</v>
      </c>
      <c r="E344" s="26"/>
      <c r="F344" s="99" t="s">
        <v>73</v>
      </c>
      <c r="G344" s="26"/>
      <c r="H344" s="108" t="s">
        <v>77</v>
      </c>
      <c r="I344" s="26"/>
      <c r="J344" s="26"/>
      <c r="K344" s="118" t="s">
        <v>79</v>
      </c>
      <c r="L344" s="26"/>
      <c r="M344" s="125" t="s">
        <v>219</v>
      </c>
      <c r="N344" s="134"/>
      <c r="O344" s="145"/>
      <c r="P344" s="156"/>
      <c r="Q344" s="169">
        <v>7</v>
      </c>
      <c r="R344" s="181" t="s">
        <v>36</v>
      </c>
      <c r="S344" s="23"/>
      <c r="T344" s="196"/>
      <c r="U344" s="183"/>
      <c r="V344" t="str">
        <f>CONCATENATE(C344,E344,G344,I344,L344,S344)</f>
        <v>A</v>
      </c>
      <c r="W344" t="str">
        <f t="shared" si="6"/>
        <v>A</v>
      </c>
      <c r="X344" s="39" t="str">
        <f>IF(          ISNA(VLOOKUP(MID(W344,2,1),'Garanties par besoin'!$D$2:$F$18,2,FALSE)),
                           IF(ISNA(VLOOKUP(MID(W344,1,1),'Garanties par besoin'!$D$2:$F$18,2,FALSE)),
                            "",
                           VLOOKUP(MID(W344,1,1),'Garanties par besoin'!$D$2:$F$18,2,FALSE)),
                  VLOOKUP(MID(W344,2,1),'Garanties par besoin'!$D$2:$F$18,2,FALSE))</f>
        <v>Matériel</v>
      </c>
      <c r="Y344" s="42" t="str">
        <f>IF(          ISNA(VLOOKUP(MID(W344,2,1),'Garanties par besoin'!$D$2:$F$18,3,FALSE)),
                           IF(ISNA(VLOOKUP(MID(W344,1,1),'Garanties par besoin'!$D$2:$F$18,3,FALSE)),
                            "",
                           VLOOKUP(MID(W344,1,1),'Garanties par besoin'!$D$2:$F$18,3,FALSE)),
                  VLOOKUP(MID(W344,2,1),'Garanties par besoin'!$D$2:$F$18,3,FALSE))</f>
        <v>Véhicule</v>
      </c>
      <c r="Z344" s="44" t="str">
        <f>IF(
                 ISNA(VLOOKUP($Y344,Tableau2[[Sous catégorie culture de la garantie]:[garantie 7]],1+Z$3,FALSE)),
                  "",
                 IF(VLOOKUP($Y344,Tableau2[[Sous catégorie culture de la garantie]:[garantie 7]],1+Z$3,FALSE)="","",
                      VLOOKUP($Y344,Tableau2[[Sous catégorie culture de la garantie]:[garantie 7]],1+Z$3,FALSE)))</f>
        <v>Financement possible sans garantie</v>
      </c>
      <c r="AA344" s="41" t="str">
        <f>IF(
                 ISNA(VLOOKUP($Y344,Tableau2[[Sous catégorie culture de la garantie]:[garantie 7]],1+AA$3,FALSE)),
                  "",
                 IF(VLOOKUP($Y344,Tableau2[[Sous catégorie culture de la garantie]:[garantie 7]],1+AA$3,FALSE)="","",
                      VLOOKUP($Y344,Tableau2[[Sous catégorie culture de la garantie]:[garantie 7]],1+AA$3,FALSE)))</f>
        <v>Caution Possible</v>
      </c>
      <c r="AB344" s="44" t="str">
        <f>IF(
                 ISNA(VLOOKUP($Y344,Tableau2[[Sous catégorie culture de la garantie]:[garantie 7]],1+AB$3,FALSE)),
                  "",
                 IF(VLOOKUP($Y344,Tableau2[[Sous catégorie culture de la garantie]:[garantie 7]],1+AB$3,FALSE)="","",
                      VLOOKUP($Y344,Tableau2[[Sous catégorie culture de la garantie]:[garantie 7]],1+AB$3,FALSE)))</f>
        <v>Nantissement de véhicule</v>
      </c>
      <c r="AC344" s="41" t="str">
        <f>IF(
                 ISNA(VLOOKUP($Y344,Tableau2[[Sous catégorie culture de la garantie]:[garantie 7]],1+AC$3,FALSE)),
                  "",
                 IF(VLOOKUP($Y344,Tableau2[[Sous catégorie culture de la garantie]:[garantie 7]],1+AC$3,FALSE)="","",
                      VLOOKUP($Y344,Tableau2[[Sous catégorie culture de la garantie]:[garantie 7]],1+AC$3,FALSE)))</f>
        <v/>
      </c>
      <c r="AD344" s="44" t="str">
        <f>IF(
                 ISNA(VLOOKUP($Y344,Tableau2[[Sous catégorie culture de la garantie]:[garantie 7]],1+AD$3,FALSE)),
                  "",
                 IF(VLOOKUP($Y344,Tableau2[[Sous catégorie culture de la garantie]:[garantie 7]],1+AD$3,FALSE)="","",
                      VLOOKUP($Y344,Tableau2[[Sous catégorie culture de la garantie]:[garantie 7]],1+AD$3,FALSE)))</f>
        <v/>
      </c>
      <c r="AE344" s="41" t="str">
        <f>IF(
                 ISNA(VLOOKUP($Y344,Tableau2[[Sous catégorie culture de la garantie]:[garantie 7]],1+AE$3,FALSE)),
                  "",
                 IF(VLOOKUP($Y344,Tableau2[[Sous catégorie culture de la garantie]:[garantie 7]],1+AE$3,FALSE)="","",
                      VLOOKUP($Y344,Tableau2[[Sous catégorie culture de la garantie]:[garantie 7]],1+AE$3,FALSE)))</f>
        <v/>
      </c>
      <c r="AF344" s="41" t="str">
        <f>IF(
                 ISNA(VLOOKUP($Y344,Tableau2[[Sous catégorie culture de la garantie]:[garantie 7]],1+AF$3,FALSE)),
                  "",
                 IF(VLOOKUP($Y344,Tableau2[[Sous catégorie culture de la garantie]:[garantie 7]],1+AF$3,FALSE)="","",
                      VLOOKUP($Y344,Tableau2[[Sous catégorie culture de la garantie]:[garantie 7]],1+AF$3,FALSE)))</f>
        <v/>
      </c>
    </row>
    <row r="345" spans="1:32" ht="15" thickBot="1" x14ac:dyDescent="0.35">
      <c r="A345" s="25">
        <v>7</v>
      </c>
      <c r="B345" s="78" t="s">
        <v>69</v>
      </c>
      <c r="C345" s="52" t="str">
        <f>IF(ISNA(VLOOKUP(B345,Tableau3[],2,FALSE)),"X",VLOOKUP(B345,Tableau3[],2,FALSE))</f>
        <v>A</v>
      </c>
      <c r="D345" s="88" t="s">
        <v>72</v>
      </c>
      <c r="E345" s="26"/>
      <c r="F345" s="99" t="s">
        <v>73</v>
      </c>
      <c r="G345" s="26"/>
      <c r="H345" s="108" t="s">
        <v>77</v>
      </c>
      <c r="I345" s="26"/>
      <c r="J345" s="26"/>
      <c r="K345" s="118" t="s">
        <v>79</v>
      </c>
      <c r="L345" s="26"/>
      <c r="M345" s="125" t="s">
        <v>219</v>
      </c>
      <c r="N345" s="134"/>
      <c r="O345" s="145"/>
      <c r="P345" s="156"/>
      <c r="Q345" s="169">
        <v>7</v>
      </c>
      <c r="R345" s="181" t="s">
        <v>87</v>
      </c>
      <c r="S345" s="23"/>
      <c r="T345" s="196"/>
      <c r="U345" s="183"/>
      <c r="V345" t="str">
        <f>CONCATENATE(C345,E345,G345,I345,L345,S345)</f>
        <v>A</v>
      </c>
      <c r="W345" t="str">
        <f t="shared" si="6"/>
        <v>A</v>
      </c>
      <c r="X345" s="39" t="str">
        <f>IF(          ISNA(VLOOKUP(MID(W345,2,1),'Garanties par besoin'!$D$2:$F$18,2,FALSE)),
                           IF(ISNA(VLOOKUP(MID(W345,1,1),'Garanties par besoin'!$D$2:$F$18,2,FALSE)),
                            "",
                           VLOOKUP(MID(W345,1,1),'Garanties par besoin'!$D$2:$F$18,2,FALSE)),
                  VLOOKUP(MID(W345,2,1),'Garanties par besoin'!$D$2:$F$18,2,FALSE))</f>
        <v>Matériel</v>
      </c>
      <c r="Y345" s="42" t="str">
        <f>IF(          ISNA(VLOOKUP(MID(W345,2,1),'Garanties par besoin'!$D$2:$F$18,3,FALSE)),
                           IF(ISNA(VLOOKUP(MID(W345,1,1),'Garanties par besoin'!$D$2:$F$18,3,FALSE)),
                            "",
                           VLOOKUP(MID(W345,1,1),'Garanties par besoin'!$D$2:$F$18,3,FALSE)),
                  VLOOKUP(MID(W345,2,1),'Garanties par besoin'!$D$2:$F$18,3,FALSE))</f>
        <v>Véhicule</v>
      </c>
      <c r="Z345" s="44" t="str">
        <f>IF(
                 ISNA(VLOOKUP($Y345,Tableau2[[Sous catégorie culture de la garantie]:[garantie 7]],1+Z$3,FALSE)),
                  "",
                 IF(VLOOKUP($Y345,Tableau2[[Sous catégorie culture de la garantie]:[garantie 7]],1+Z$3,FALSE)="","",
                      VLOOKUP($Y345,Tableau2[[Sous catégorie culture de la garantie]:[garantie 7]],1+Z$3,FALSE)))</f>
        <v>Financement possible sans garantie</v>
      </c>
      <c r="AA345" s="41" t="str">
        <f>IF(
                 ISNA(VLOOKUP($Y345,Tableau2[[Sous catégorie culture de la garantie]:[garantie 7]],1+AA$3,FALSE)),
                  "",
                 IF(VLOOKUP($Y345,Tableau2[[Sous catégorie culture de la garantie]:[garantie 7]],1+AA$3,FALSE)="","",
                      VLOOKUP($Y345,Tableau2[[Sous catégorie culture de la garantie]:[garantie 7]],1+AA$3,FALSE)))</f>
        <v>Caution Possible</v>
      </c>
      <c r="AB345" s="44" t="str">
        <f>IF(
                 ISNA(VLOOKUP($Y345,Tableau2[[Sous catégorie culture de la garantie]:[garantie 7]],1+AB$3,FALSE)),
                  "",
                 IF(VLOOKUP($Y345,Tableau2[[Sous catégorie culture de la garantie]:[garantie 7]],1+AB$3,FALSE)="","",
                      VLOOKUP($Y345,Tableau2[[Sous catégorie culture de la garantie]:[garantie 7]],1+AB$3,FALSE)))</f>
        <v>Nantissement de véhicule</v>
      </c>
      <c r="AC345" s="41" t="str">
        <f>IF(
                 ISNA(VLOOKUP($Y345,Tableau2[[Sous catégorie culture de la garantie]:[garantie 7]],1+AC$3,FALSE)),
                  "",
                 IF(VLOOKUP($Y345,Tableau2[[Sous catégorie culture de la garantie]:[garantie 7]],1+AC$3,FALSE)="","",
                      VLOOKUP($Y345,Tableau2[[Sous catégorie culture de la garantie]:[garantie 7]],1+AC$3,FALSE)))</f>
        <v/>
      </c>
      <c r="AD345" s="44" t="str">
        <f>IF(
                 ISNA(VLOOKUP($Y345,Tableau2[[Sous catégorie culture de la garantie]:[garantie 7]],1+AD$3,FALSE)),
                  "",
                 IF(VLOOKUP($Y345,Tableau2[[Sous catégorie culture de la garantie]:[garantie 7]],1+AD$3,FALSE)="","",
                      VLOOKUP($Y345,Tableau2[[Sous catégorie culture de la garantie]:[garantie 7]],1+AD$3,FALSE)))</f>
        <v/>
      </c>
      <c r="AE345" s="41" t="str">
        <f>IF(
                 ISNA(VLOOKUP($Y345,Tableau2[[Sous catégorie culture de la garantie]:[garantie 7]],1+AE$3,FALSE)),
                  "",
                 IF(VLOOKUP($Y345,Tableau2[[Sous catégorie culture de la garantie]:[garantie 7]],1+AE$3,FALSE)="","",
                      VLOOKUP($Y345,Tableau2[[Sous catégorie culture de la garantie]:[garantie 7]],1+AE$3,FALSE)))</f>
        <v/>
      </c>
      <c r="AF345" s="41" t="str">
        <f>IF(
                 ISNA(VLOOKUP($Y345,Tableau2[[Sous catégorie culture de la garantie]:[garantie 7]],1+AF$3,FALSE)),
                  "",
                 IF(VLOOKUP($Y345,Tableau2[[Sous catégorie culture de la garantie]:[garantie 7]],1+AF$3,FALSE)="","",
                      VLOOKUP($Y345,Tableau2[[Sous catégorie culture de la garantie]:[garantie 7]],1+AF$3,FALSE)))</f>
        <v/>
      </c>
    </row>
    <row r="346" spans="1:32" ht="15" thickBot="1" x14ac:dyDescent="0.35">
      <c r="A346" s="25">
        <v>7</v>
      </c>
      <c r="B346" s="78" t="s">
        <v>69</v>
      </c>
      <c r="C346" s="52" t="str">
        <f>IF(ISNA(VLOOKUP(B346,Tableau3[],2,FALSE)),"X",VLOOKUP(B346,Tableau3[],2,FALSE))</f>
        <v>A</v>
      </c>
      <c r="D346" s="88" t="s">
        <v>72</v>
      </c>
      <c r="E346" s="26"/>
      <c r="F346" s="99" t="s">
        <v>73</v>
      </c>
      <c r="G346" s="26"/>
      <c r="H346" s="108" t="s">
        <v>77</v>
      </c>
      <c r="I346" s="26"/>
      <c r="J346" s="26"/>
      <c r="K346" s="118" t="s">
        <v>79</v>
      </c>
      <c r="L346" s="26"/>
      <c r="M346" s="125" t="s">
        <v>219</v>
      </c>
      <c r="N346" s="134"/>
      <c r="O346" s="145"/>
      <c r="P346" s="156"/>
      <c r="Q346" s="169">
        <v>7</v>
      </c>
      <c r="R346" s="181" t="s">
        <v>88</v>
      </c>
      <c r="S346" s="23"/>
      <c r="T346" s="196"/>
      <c r="U346" s="183"/>
      <c r="V346" t="str">
        <f>CONCATENATE(C346,E346,G346,I346,L346,S346)</f>
        <v>A</v>
      </c>
      <c r="W346" t="str">
        <f t="shared" si="6"/>
        <v>A</v>
      </c>
      <c r="X346" s="39" t="str">
        <f>IF(          ISNA(VLOOKUP(MID(W346,2,1),'Garanties par besoin'!$D$2:$F$18,2,FALSE)),
                           IF(ISNA(VLOOKUP(MID(W346,1,1),'Garanties par besoin'!$D$2:$F$18,2,FALSE)),
                            "",
                           VLOOKUP(MID(W346,1,1),'Garanties par besoin'!$D$2:$F$18,2,FALSE)),
                  VLOOKUP(MID(W346,2,1),'Garanties par besoin'!$D$2:$F$18,2,FALSE))</f>
        <v>Matériel</v>
      </c>
      <c r="Y346" s="42" t="str">
        <f>IF(          ISNA(VLOOKUP(MID(W346,2,1),'Garanties par besoin'!$D$2:$F$18,3,FALSE)),
                           IF(ISNA(VLOOKUP(MID(W346,1,1),'Garanties par besoin'!$D$2:$F$18,3,FALSE)),
                            "",
                           VLOOKUP(MID(W346,1,1),'Garanties par besoin'!$D$2:$F$18,3,FALSE)),
                  VLOOKUP(MID(W346,2,1),'Garanties par besoin'!$D$2:$F$18,3,FALSE))</f>
        <v>Véhicule</v>
      </c>
      <c r="Z346" s="44" t="str">
        <f>IF(
                 ISNA(VLOOKUP($Y346,Tableau2[[Sous catégorie culture de la garantie]:[garantie 7]],1+Z$3,FALSE)),
                  "",
                 IF(VLOOKUP($Y346,Tableau2[[Sous catégorie culture de la garantie]:[garantie 7]],1+Z$3,FALSE)="","",
                      VLOOKUP($Y346,Tableau2[[Sous catégorie culture de la garantie]:[garantie 7]],1+Z$3,FALSE)))</f>
        <v>Financement possible sans garantie</v>
      </c>
      <c r="AA346" s="41" t="str">
        <f>IF(
                 ISNA(VLOOKUP($Y346,Tableau2[[Sous catégorie culture de la garantie]:[garantie 7]],1+AA$3,FALSE)),
                  "",
                 IF(VLOOKUP($Y346,Tableau2[[Sous catégorie culture de la garantie]:[garantie 7]],1+AA$3,FALSE)="","",
                      VLOOKUP($Y346,Tableau2[[Sous catégorie culture de la garantie]:[garantie 7]],1+AA$3,FALSE)))</f>
        <v>Caution Possible</v>
      </c>
      <c r="AB346" s="44" t="str">
        <f>IF(
                 ISNA(VLOOKUP($Y346,Tableau2[[Sous catégorie culture de la garantie]:[garantie 7]],1+AB$3,FALSE)),
                  "",
                 IF(VLOOKUP($Y346,Tableau2[[Sous catégorie culture de la garantie]:[garantie 7]],1+AB$3,FALSE)="","",
                      VLOOKUP($Y346,Tableau2[[Sous catégorie culture de la garantie]:[garantie 7]],1+AB$3,FALSE)))</f>
        <v>Nantissement de véhicule</v>
      </c>
      <c r="AC346" s="41" t="str">
        <f>IF(
                 ISNA(VLOOKUP($Y346,Tableau2[[Sous catégorie culture de la garantie]:[garantie 7]],1+AC$3,FALSE)),
                  "",
                 IF(VLOOKUP($Y346,Tableau2[[Sous catégorie culture de la garantie]:[garantie 7]],1+AC$3,FALSE)="","",
                      VLOOKUP($Y346,Tableau2[[Sous catégorie culture de la garantie]:[garantie 7]],1+AC$3,FALSE)))</f>
        <v/>
      </c>
      <c r="AD346" s="44" t="str">
        <f>IF(
                 ISNA(VLOOKUP($Y346,Tableau2[[Sous catégorie culture de la garantie]:[garantie 7]],1+AD$3,FALSE)),
                  "",
                 IF(VLOOKUP($Y346,Tableau2[[Sous catégorie culture de la garantie]:[garantie 7]],1+AD$3,FALSE)="","",
                      VLOOKUP($Y346,Tableau2[[Sous catégorie culture de la garantie]:[garantie 7]],1+AD$3,FALSE)))</f>
        <v/>
      </c>
      <c r="AE346" s="41" t="str">
        <f>IF(
                 ISNA(VLOOKUP($Y346,Tableau2[[Sous catégorie culture de la garantie]:[garantie 7]],1+AE$3,FALSE)),
                  "",
                 IF(VLOOKUP($Y346,Tableau2[[Sous catégorie culture de la garantie]:[garantie 7]],1+AE$3,FALSE)="","",
                      VLOOKUP($Y346,Tableau2[[Sous catégorie culture de la garantie]:[garantie 7]],1+AE$3,FALSE)))</f>
        <v/>
      </c>
      <c r="AF346" s="41" t="str">
        <f>IF(
                 ISNA(VLOOKUP($Y346,Tableau2[[Sous catégorie culture de la garantie]:[garantie 7]],1+AF$3,FALSE)),
                  "",
                 IF(VLOOKUP($Y346,Tableau2[[Sous catégorie culture de la garantie]:[garantie 7]],1+AF$3,FALSE)="","",
                      VLOOKUP($Y346,Tableau2[[Sous catégorie culture de la garantie]:[garantie 7]],1+AF$3,FALSE)))</f>
        <v/>
      </c>
    </row>
    <row r="347" spans="1:32" ht="15" thickBot="1" x14ac:dyDescent="0.35">
      <c r="A347" s="25">
        <v>7</v>
      </c>
      <c r="B347" s="78" t="s">
        <v>69</v>
      </c>
      <c r="C347" s="52" t="str">
        <f>IF(ISNA(VLOOKUP(B347,Tableau3[],2,FALSE)),"X",VLOOKUP(B347,Tableau3[],2,FALSE))</f>
        <v>A</v>
      </c>
      <c r="D347" s="88" t="s">
        <v>72</v>
      </c>
      <c r="E347" s="26"/>
      <c r="F347" s="99" t="s">
        <v>73</v>
      </c>
      <c r="G347" s="26"/>
      <c r="H347" s="108" t="s">
        <v>77</v>
      </c>
      <c r="I347" s="26"/>
      <c r="J347" s="26"/>
      <c r="K347" s="118" t="s">
        <v>79</v>
      </c>
      <c r="L347" s="26"/>
      <c r="M347" s="125" t="s">
        <v>219</v>
      </c>
      <c r="N347" s="134"/>
      <c r="O347" s="145"/>
      <c r="P347" s="156"/>
      <c r="Q347" s="169">
        <v>7</v>
      </c>
      <c r="R347" s="181" t="s">
        <v>89</v>
      </c>
      <c r="S347" s="23"/>
      <c r="T347" s="196"/>
      <c r="U347" s="183"/>
      <c r="V347" t="str">
        <f>CONCATENATE(C347,E347,G347,I347,L347,S347)</f>
        <v>A</v>
      </c>
      <c r="W347" t="str">
        <f t="shared" si="6"/>
        <v>A</v>
      </c>
      <c r="X347" s="39" t="str">
        <f>IF(          ISNA(VLOOKUP(MID(W347,2,1),'Garanties par besoin'!$D$2:$F$18,2,FALSE)),
                           IF(ISNA(VLOOKUP(MID(W347,1,1),'Garanties par besoin'!$D$2:$F$18,2,FALSE)),
                            "",
                           VLOOKUP(MID(W347,1,1),'Garanties par besoin'!$D$2:$F$18,2,FALSE)),
                  VLOOKUP(MID(W347,2,1),'Garanties par besoin'!$D$2:$F$18,2,FALSE))</f>
        <v>Matériel</v>
      </c>
      <c r="Y347" s="42" t="str">
        <f>IF(          ISNA(VLOOKUP(MID(W347,2,1),'Garanties par besoin'!$D$2:$F$18,3,FALSE)),
                           IF(ISNA(VLOOKUP(MID(W347,1,1),'Garanties par besoin'!$D$2:$F$18,3,FALSE)),
                            "",
                           VLOOKUP(MID(W347,1,1),'Garanties par besoin'!$D$2:$F$18,3,FALSE)),
                  VLOOKUP(MID(W347,2,1),'Garanties par besoin'!$D$2:$F$18,3,FALSE))</f>
        <v>Véhicule</v>
      </c>
      <c r="Z347" s="44" t="str">
        <f>IF(
                 ISNA(VLOOKUP($Y347,Tableau2[[Sous catégorie culture de la garantie]:[garantie 7]],1+Z$3,FALSE)),
                  "",
                 IF(VLOOKUP($Y347,Tableau2[[Sous catégorie culture de la garantie]:[garantie 7]],1+Z$3,FALSE)="","",
                      VLOOKUP($Y347,Tableau2[[Sous catégorie culture de la garantie]:[garantie 7]],1+Z$3,FALSE)))</f>
        <v>Financement possible sans garantie</v>
      </c>
      <c r="AA347" s="41" t="str">
        <f>IF(
                 ISNA(VLOOKUP($Y347,Tableau2[[Sous catégorie culture de la garantie]:[garantie 7]],1+AA$3,FALSE)),
                  "",
                 IF(VLOOKUP($Y347,Tableau2[[Sous catégorie culture de la garantie]:[garantie 7]],1+AA$3,FALSE)="","",
                      VLOOKUP($Y347,Tableau2[[Sous catégorie culture de la garantie]:[garantie 7]],1+AA$3,FALSE)))</f>
        <v>Caution Possible</v>
      </c>
      <c r="AB347" s="44" t="str">
        <f>IF(
                 ISNA(VLOOKUP($Y347,Tableau2[[Sous catégorie culture de la garantie]:[garantie 7]],1+AB$3,FALSE)),
                  "",
                 IF(VLOOKUP($Y347,Tableau2[[Sous catégorie culture de la garantie]:[garantie 7]],1+AB$3,FALSE)="","",
                      VLOOKUP($Y347,Tableau2[[Sous catégorie culture de la garantie]:[garantie 7]],1+AB$3,FALSE)))</f>
        <v>Nantissement de véhicule</v>
      </c>
      <c r="AC347" s="41" t="str">
        <f>IF(
                 ISNA(VLOOKUP($Y347,Tableau2[[Sous catégorie culture de la garantie]:[garantie 7]],1+AC$3,FALSE)),
                  "",
                 IF(VLOOKUP($Y347,Tableau2[[Sous catégorie culture de la garantie]:[garantie 7]],1+AC$3,FALSE)="","",
                      VLOOKUP($Y347,Tableau2[[Sous catégorie culture de la garantie]:[garantie 7]],1+AC$3,FALSE)))</f>
        <v/>
      </c>
      <c r="AD347" s="44" t="str">
        <f>IF(
                 ISNA(VLOOKUP($Y347,Tableau2[[Sous catégorie culture de la garantie]:[garantie 7]],1+AD$3,FALSE)),
                  "",
                 IF(VLOOKUP($Y347,Tableau2[[Sous catégorie culture de la garantie]:[garantie 7]],1+AD$3,FALSE)="","",
                      VLOOKUP($Y347,Tableau2[[Sous catégorie culture de la garantie]:[garantie 7]],1+AD$3,FALSE)))</f>
        <v/>
      </c>
      <c r="AE347" s="41" t="str">
        <f>IF(
                 ISNA(VLOOKUP($Y347,Tableau2[[Sous catégorie culture de la garantie]:[garantie 7]],1+AE$3,FALSE)),
                  "",
                 IF(VLOOKUP($Y347,Tableau2[[Sous catégorie culture de la garantie]:[garantie 7]],1+AE$3,FALSE)="","",
                      VLOOKUP($Y347,Tableau2[[Sous catégorie culture de la garantie]:[garantie 7]],1+AE$3,FALSE)))</f>
        <v/>
      </c>
      <c r="AF347" s="41" t="str">
        <f>IF(
                 ISNA(VLOOKUP($Y347,Tableau2[[Sous catégorie culture de la garantie]:[garantie 7]],1+AF$3,FALSE)),
                  "",
                 IF(VLOOKUP($Y347,Tableau2[[Sous catégorie culture de la garantie]:[garantie 7]],1+AF$3,FALSE)="","",
                      VLOOKUP($Y347,Tableau2[[Sous catégorie culture de la garantie]:[garantie 7]],1+AF$3,FALSE)))</f>
        <v/>
      </c>
    </row>
    <row r="348" spans="1:32" ht="15" thickBot="1" x14ac:dyDescent="0.35">
      <c r="A348" s="25">
        <v>7</v>
      </c>
      <c r="B348" s="78" t="s">
        <v>69</v>
      </c>
      <c r="C348" s="52" t="str">
        <f>IF(ISNA(VLOOKUP(B348,Tableau3[],2,FALSE)),"X",VLOOKUP(B348,Tableau3[],2,FALSE))</f>
        <v>A</v>
      </c>
      <c r="D348" s="88" t="s">
        <v>72</v>
      </c>
      <c r="E348" s="26"/>
      <c r="F348" s="99" t="s">
        <v>73</v>
      </c>
      <c r="G348" s="26"/>
      <c r="H348" s="108" t="s">
        <v>77</v>
      </c>
      <c r="I348" s="26"/>
      <c r="J348" s="26"/>
      <c r="K348" s="118" t="s">
        <v>79</v>
      </c>
      <c r="L348" s="26"/>
      <c r="M348" s="125" t="s">
        <v>219</v>
      </c>
      <c r="N348" s="134"/>
      <c r="O348" s="145"/>
      <c r="P348" s="156"/>
      <c r="Q348" s="169">
        <v>7</v>
      </c>
      <c r="R348" s="181" t="s">
        <v>90</v>
      </c>
      <c r="S348" s="23"/>
      <c r="T348" s="196"/>
      <c r="U348" s="183"/>
      <c r="V348" t="str">
        <f>CONCATENATE(C348,E348,G348,I348,L348,S348)</f>
        <v>A</v>
      </c>
      <c r="W348" t="str">
        <f t="shared" si="6"/>
        <v>A</v>
      </c>
      <c r="X348" s="39" t="str">
        <f>IF(          ISNA(VLOOKUP(MID(W348,2,1),'Garanties par besoin'!$D$2:$F$18,2,FALSE)),
                           IF(ISNA(VLOOKUP(MID(W348,1,1),'Garanties par besoin'!$D$2:$F$18,2,FALSE)),
                            "",
                           VLOOKUP(MID(W348,1,1),'Garanties par besoin'!$D$2:$F$18,2,FALSE)),
                  VLOOKUP(MID(W348,2,1),'Garanties par besoin'!$D$2:$F$18,2,FALSE))</f>
        <v>Matériel</v>
      </c>
      <c r="Y348" s="42" t="str">
        <f>IF(          ISNA(VLOOKUP(MID(W348,2,1),'Garanties par besoin'!$D$2:$F$18,3,FALSE)),
                           IF(ISNA(VLOOKUP(MID(W348,1,1),'Garanties par besoin'!$D$2:$F$18,3,FALSE)),
                            "",
                           VLOOKUP(MID(W348,1,1),'Garanties par besoin'!$D$2:$F$18,3,FALSE)),
                  VLOOKUP(MID(W348,2,1),'Garanties par besoin'!$D$2:$F$18,3,FALSE))</f>
        <v>Véhicule</v>
      </c>
      <c r="Z348" s="44" t="str">
        <f>IF(
                 ISNA(VLOOKUP($Y348,Tableau2[[Sous catégorie culture de la garantie]:[garantie 7]],1+Z$3,FALSE)),
                  "",
                 IF(VLOOKUP($Y348,Tableau2[[Sous catégorie culture de la garantie]:[garantie 7]],1+Z$3,FALSE)="","",
                      VLOOKUP($Y348,Tableau2[[Sous catégorie culture de la garantie]:[garantie 7]],1+Z$3,FALSE)))</f>
        <v>Financement possible sans garantie</v>
      </c>
      <c r="AA348" s="41" t="str">
        <f>IF(
                 ISNA(VLOOKUP($Y348,Tableau2[[Sous catégorie culture de la garantie]:[garantie 7]],1+AA$3,FALSE)),
                  "",
                 IF(VLOOKUP($Y348,Tableau2[[Sous catégorie culture de la garantie]:[garantie 7]],1+AA$3,FALSE)="","",
                      VLOOKUP($Y348,Tableau2[[Sous catégorie culture de la garantie]:[garantie 7]],1+AA$3,FALSE)))</f>
        <v>Caution Possible</v>
      </c>
      <c r="AB348" s="44" t="str">
        <f>IF(
                 ISNA(VLOOKUP($Y348,Tableau2[[Sous catégorie culture de la garantie]:[garantie 7]],1+AB$3,FALSE)),
                  "",
                 IF(VLOOKUP($Y348,Tableau2[[Sous catégorie culture de la garantie]:[garantie 7]],1+AB$3,FALSE)="","",
                      VLOOKUP($Y348,Tableau2[[Sous catégorie culture de la garantie]:[garantie 7]],1+AB$3,FALSE)))</f>
        <v>Nantissement de véhicule</v>
      </c>
      <c r="AC348" s="41" t="str">
        <f>IF(
                 ISNA(VLOOKUP($Y348,Tableau2[[Sous catégorie culture de la garantie]:[garantie 7]],1+AC$3,FALSE)),
                  "",
                 IF(VLOOKUP($Y348,Tableau2[[Sous catégorie culture de la garantie]:[garantie 7]],1+AC$3,FALSE)="","",
                      VLOOKUP($Y348,Tableau2[[Sous catégorie culture de la garantie]:[garantie 7]],1+AC$3,FALSE)))</f>
        <v/>
      </c>
      <c r="AD348" s="44" t="str">
        <f>IF(
                 ISNA(VLOOKUP($Y348,Tableau2[[Sous catégorie culture de la garantie]:[garantie 7]],1+AD$3,FALSE)),
                  "",
                 IF(VLOOKUP($Y348,Tableau2[[Sous catégorie culture de la garantie]:[garantie 7]],1+AD$3,FALSE)="","",
                      VLOOKUP($Y348,Tableau2[[Sous catégorie culture de la garantie]:[garantie 7]],1+AD$3,FALSE)))</f>
        <v/>
      </c>
      <c r="AE348" s="41" t="str">
        <f>IF(
                 ISNA(VLOOKUP($Y348,Tableau2[[Sous catégorie culture de la garantie]:[garantie 7]],1+AE$3,FALSE)),
                  "",
                 IF(VLOOKUP($Y348,Tableau2[[Sous catégorie culture de la garantie]:[garantie 7]],1+AE$3,FALSE)="","",
                      VLOOKUP($Y348,Tableau2[[Sous catégorie culture de la garantie]:[garantie 7]],1+AE$3,FALSE)))</f>
        <v/>
      </c>
      <c r="AF348" s="41" t="str">
        <f>IF(
                 ISNA(VLOOKUP($Y348,Tableau2[[Sous catégorie culture de la garantie]:[garantie 7]],1+AF$3,FALSE)),
                  "",
                 IF(VLOOKUP($Y348,Tableau2[[Sous catégorie culture de la garantie]:[garantie 7]],1+AF$3,FALSE)="","",
                      VLOOKUP($Y348,Tableau2[[Sous catégorie culture de la garantie]:[garantie 7]],1+AF$3,FALSE)))</f>
        <v/>
      </c>
    </row>
    <row r="349" spans="1:32" ht="15" thickBot="1" x14ac:dyDescent="0.35">
      <c r="A349" s="25">
        <v>7</v>
      </c>
      <c r="B349" s="78" t="s">
        <v>69</v>
      </c>
      <c r="C349" s="52" t="str">
        <f>IF(ISNA(VLOOKUP(B349,Tableau3[],2,FALSE)),"X",VLOOKUP(B349,Tableau3[],2,FALSE))</f>
        <v>A</v>
      </c>
      <c r="D349" s="88" t="s">
        <v>72</v>
      </c>
      <c r="E349" s="26"/>
      <c r="F349" s="99" t="s">
        <v>73</v>
      </c>
      <c r="G349" s="26"/>
      <c r="H349" s="108" t="s">
        <v>77</v>
      </c>
      <c r="I349" s="26"/>
      <c r="J349" s="26"/>
      <c r="K349" s="118" t="s">
        <v>79</v>
      </c>
      <c r="L349" s="26"/>
      <c r="M349" s="125" t="s">
        <v>219</v>
      </c>
      <c r="N349" s="134"/>
      <c r="O349" s="145"/>
      <c r="P349" s="156"/>
      <c r="Q349" s="169">
        <v>7</v>
      </c>
      <c r="R349" s="181" t="s">
        <v>91</v>
      </c>
      <c r="S349" s="23"/>
      <c r="T349" s="196"/>
      <c r="U349" s="183"/>
      <c r="V349" t="str">
        <f>CONCATENATE(C349,E349,G349,I349,L349,S349)</f>
        <v>A</v>
      </c>
      <c r="W349" t="str">
        <f t="shared" si="6"/>
        <v>A</v>
      </c>
      <c r="X349" s="39" t="str">
        <f>IF(          ISNA(VLOOKUP(MID(W349,2,1),'Garanties par besoin'!$D$2:$F$18,2,FALSE)),
                           IF(ISNA(VLOOKUP(MID(W349,1,1),'Garanties par besoin'!$D$2:$F$18,2,FALSE)),
                            "",
                           VLOOKUP(MID(W349,1,1),'Garanties par besoin'!$D$2:$F$18,2,FALSE)),
                  VLOOKUP(MID(W349,2,1),'Garanties par besoin'!$D$2:$F$18,2,FALSE))</f>
        <v>Matériel</v>
      </c>
      <c r="Y349" s="42" t="str">
        <f>IF(          ISNA(VLOOKUP(MID(W349,2,1),'Garanties par besoin'!$D$2:$F$18,3,FALSE)),
                           IF(ISNA(VLOOKUP(MID(W349,1,1),'Garanties par besoin'!$D$2:$F$18,3,FALSE)),
                            "",
                           VLOOKUP(MID(W349,1,1),'Garanties par besoin'!$D$2:$F$18,3,FALSE)),
                  VLOOKUP(MID(W349,2,1),'Garanties par besoin'!$D$2:$F$18,3,FALSE))</f>
        <v>Véhicule</v>
      </c>
      <c r="Z349" s="44" t="str">
        <f>IF(
                 ISNA(VLOOKUP($Y349,Tableau2[[Sous catégorie culture de la garantie]:[garantie 7]],1+Z$3,FALSE)),
                  "",
                 IF(VLOOKUP($Y349,Tableau2[[Sous catégorie culture de la garantie]:[garantie 7]],1+Z$3,FALSE)="","",
                      VLOOKUP($Y349,Tableau2[[Sous catégorie culture de la garantie]:[garantie 7]],1+Z$3,FALSE)))</f>
        <v>Financement possible sans garantie</v>
      </c>
      <c r="AA349" s="41" t="str">
        <f>IF(
                 ISNA(VLOOKUP($Y349,Tableau2[[Sous catégorie culture de la garantie]:[garantie 7]],1+AA$3,FALSE)),
                  "",
                 IF(VLOOKUP($Y349,Tableau2[[Sous catégorie culture de la garantie]:[garantie 7]],1+AA$3,FALSE)="","",
                      VLOOKUP($Y349,Tableau2[[Sous catégorie culture de la garantie]:[garantie 7]],1+AA$3,FALSE)))</f>
        <v>Caution Possible</v>
      </c>
      <c r="AB349" s="44" t="str">
        <f>IF(
                 ISNA(VLOOKUP($Y349,Tableau2[[Sous catégorie culture de la garantie]:[garantie 7]],1+AB$3,FALSE)),
                  "",
                 IF(VLOOKUP($Y349,Tableau2[[Sous catégorie culture de la garantie]:[garantie 7]],1+AB$3,FALSE)="","",
                      VLOOKUP($Y349,Tableau2[[Sous catégorie culture de la garantie]:[garantie 7]],1+AB$3,FALSE)))</f>
        <v>Nantissement de véhicule</v>
      </c>
      <c r="AC349" s="41" t="str">
        <f>IF(
                 ISNA(VLOOKUP($Y349,Tableau2[[Sous catégorie culture de la garantie]:[garantie 7]],1+AC$3,FALSE)),
                  "",
                 IF(VLOOKUP($Y349,Tableau2[[Sous catégorie culture de la garantie]:[garantie 7]],1+AC$3,FALSE)="","",
                      VLOOKUP($Y349,Tableau2[[Sous catégorie culture de la garantie]:[garantie 7]],1+AC$3,FALSE)))</f>
        <v/>
      </c>
      <c r="AD349" s="44" t="str">
        <f>IF(
                 ISNA(VLOOKUP($Y349,Tableau2[[Sous catégorie culture de la garantie]:[garantie 7]],1+AD$3,FALSE)),
                  "",
                 IF(VLOOKUP($Y349,Tableau2[[Sous catégorie culture de la garantie]:[garantie 7]],1+AD$3,FALSE)="","",
                      VLOOKUP($Y349,Tableau2[[Sous catégorie culture de la garantie]:[garantie 7]],1+AD$3,FALSE)))</f>
        <v/>
      </c>
      <c r="AE349" s="41" t="str">
        <f>IF(
                 ISNA(VLOOKUP($Y349,Tableau2[[Sous catégorie culture de la garantie]:[garantie 7]],1+AE$3,FALSE)),
                  "",
                 IF(VLOOKUP($Y349,Tableau2[[Sous catégorie culture de la garantie]:[garantie 7]],1+AE$3,FALSE)="","",
                      VLOOKUP($Y349,Tableau2[[Sous catégorie culture de la garantie]:[garantie 7]],1+AE$3,FALSE)))</f>
        <v/>
      </c>
      <c r="AF349" s="41" t="str">
        <f>IF(
                 ISNA(VLOOKUP($Y349,Tableau2[[Sous catégorie culture de la garantie]:[garantie 7]],1+AF$3,FALSE)),
                  "",
                 IF(VLOOKUP($Y349,Tableau2[[Sous catégorie culture de la garantie]:[garantie 7]],1+AF$3,FALSE)="","",
                      VLOOKUP($Y349,Tableau2[[Sous catégorie culture de la garantie]:[garantie 7]],1+AF$3,FALSE)))</f>
        <v/>
      </c>
    </row>
    <row r="350" spans="1:32" ht="15" thickBot="1" x14ac:dyDescent="0.35">
      <c r="A350" s="34">
        <v>7</v>
      </c>
      <c r="B350" s="81" t="s">
        <v>69</v>
      </c>
      <c r="C350" s="52" t="str">
        <f>IF(ISNA(VLOOKUP(B350,Tableau3[],2,FALSE)),"X",VLOOKUP(B350,Tableau3[],2,FALSE))</f>
        <v>A</v>
      </c>
      <c r="D350" s="85" t="s">
        <v>72</v>
      </c>
      <c r="E350" s="15"/>
      <c r="F350" s="96" t="s">
        <v>80</v>
      </c>
      <c r="G350" s="15"/>
      <c r="H350" s="104"/>
      <c r="I350" s="15"/>
      <c r="J350" s="15"/>
      <c r="K350" s="113"/>
      <c r="L350" s="15"/>
      <c r="M350" s="123"/>
      <c r="N350" s="130"/>
      <c r="O350" s="141"/>
      <c r="P350" s="151"/>
      <c r="Q350" s="163">
        <v>6</v>
      </c>
      <c r="R350" s="181" t="s">
        <v>36</v>
      </c>
      <c r="S350" s="23"/>
      <c r="T350" s="196"/>
      <c r="U350" s="183"/>
      <c r="V350" t="str">
        <f>CONCATENATE(C350,E350,G350,I350,L350,S350)</f>
        <v>A</v>
      </c>
      <c r="W350" t="str">
        <f t="shared" si="6"/>
        <v>A</v>
      </c>
      <c r="X350" s="39" t="str">
        <f>IF(          ISNA(VLOOKUP(MID(W350,2,1),'Garanties par besoin'!$D$2:$F$18,2,FALSE)),
                           IF(ISNA(VLOOKUP(MID(W350,1,1),'Garanties par besoin'!$D$2:$F$18,2,FALSE)),
                            "",
                           VLOOKUP(MID(W350,1,1),'Garanties par besoin'!$D$2:$F$18,2,FALSE)),
                  VLOOKUP(MID(W350,2,1),'Garanties par besoin'!$D$2:$F$18,2,FALSE))</f>
        <v>Matériel</v>
      </c>
      <c r="Y350" s="42" t="str">
        <f>IF(          ISNA(VLOOKUP(MID(W350,2,1),'Garanties par besoin'!$D$2:$F$18,3,FALSE)),
                           IF(ISNA(VLOOKUP(MID(W350,1,1),'Garanties par besoin'!$D$2:$F$18,3,FALSE)),
                            "",
                           VLOOKUP(MID(W350,1,1),'Garanties par besoin'!$D$2:$F$18,3,FALSE)),
                  VLOOKUP(MID(W350,2,1),'Garanties par besoin'!$D$2:$F$18,3,FALSE))</f>
        <v>Véhicule</v>
      </c>
      <c r="Z350" s="44" t="str">
        <f>IF(
                 ISNA(VLOOKUP($Y350,Tableau2[[Sous catégorie culture de la garantie]:[garantie 7]],1+Z$3,FALSE)),
                  "",
                 IF(VLOOKUP($Y350,Tableau2[[Sous catégorie culture de la garantie]:[garantie 7]],1+Z$3,FALSE)="","",
                      VLOOKUP($Y350,Tableau2[[Sous catégorie culture de la garantie]:[garantie 7]],1+Z$3,FALSE)))</f>
        <v>Financement possible sans garantie</v>
      </c>
      <c r="AA350" s="41" t="str">
        <f>IF(
                 ISNA(VLOOKUP($Y350,Tableau2[[Sous catégorie culture de la garantie]:[garantie 7]],1+AA$3,FALSE)),
                  "",
                 IF(VLOOKUP($Y350,Tableau2[[Sous catégorie culture de la garantie]:[garantie 7]],1+AA$3,FALSE)="","",
                      VLOOKUP($Y350,Tableau2[[Sous catégorie culture de la garantie]:[garantie 7]],1+AA$3,FALSE)))</f>
        <v>Caution Possible</v>
      </c>
      <c r="AB350" s="44" t="str">
        <f>IF(
                 ISNA(VLOOKUP($Y350,Tableau2[[Sous catégorie culture de la garantie]:[garantie 7]],1+AB$3,FALSE)),
                  "",
                 IF(VLOOKUP($Y350,Tableau2[[Sous catégorie culture de la garantie]:[garantie 7]],1+AB$3,FALSE)="","",
                      VLOOKUP($Y350,Tableau2[[Sous catégorie culture de la garantie]:[garantie 7]],1+AB$3,FALSE)))</f>
        <v>Nantissement de véhicule</v>
      </c>
      <c r="AC350" s="41" t="str">
        <f>IF(
                 ISNA(VLOOKUP($Y350,Tableau2[[Sous catégorie culture de la garantie]:[garantie 7]],1+AC$3,FALSE)),
                  "",
                 IF(VLOOKUP($Y350,Tableau2[[Sous catégorie culture de la garantie]:[garantie 7]],1+AC$3,FALSE)="","",
                      VLOOKUP($Y350,Tableau2[[Sous catégorie culture de la garantie]:[garantie 7]],1+AC$3,FALSE)))</f>
        <v/>
      </c>
      <c r="AD350" s="44" t="str">
        <f>IF(
                 ISNA(VLOOKUP($Y350,Tableau2[[Sous catégorie culture de la garantie]:[garantie 7]],1+AD$3,FALSE)),
                  "",
                 IF(VLOOKUP($Y350,Tableau2[[Sous catégorie culture de la garantie]:[garantie 7]],1+AD$3,FALSE)="","",
                      VLOOKUP($Y350,Tableau2[[Sous catégorie culture de la garantie]:[garantie 7]],1+AD$3,FALSE)))</f>
        <v/>
      </c>
      <c r="AE350" s="41" t="str">
        <f>IF(
                 ISNA(VLOOKUP($Y350,Tableau2[[Sous catégorie culture de la garantie]:[garantie 7]],1+AE$3,FALSE)),
                  "",
                 IF(VLOOKUP($Y350,Tableau2[[Sous catégorie culture de la garantie]:[garantie 7]],1+AE$3,FALSE)="","",
                      VLOOKUP($Y350,Tableau2[[Sous catégorie culture de la garantie]:[garantie 7]],1+AE$3,FALSE)))</f>
        <v/>
      </c>
      <c r="AF350" s="41" t="str">
        <f>IF(
                 ISNA(VLOOKUP($Y350,Tableau2[[Sous catégorie culture de la garantie]:[garantie 7]],1+AF$3,FALSE)),
                  "",
                 IF(VLOOKUP($Y350,Tableau2[[Sous catégorie culture de la garantie]:[garantie 7]],1+AF$3,FALSE)="","",
                      VLOOKUP($Y350,Tableau2[[Sous catégorie culture de la garantie]:[garantie 7]],1+AF$3,FALSE)))</f>
        <v/>
      </c>
    </row>
    <row r="351" spans="1:32" ht="15" thickBot="1" x14ac:dyDescent="0.35">
      <c r="A351" s="34">
        <v>7</v>
      </c>
      <c r="B351" s="81" t="s">
        <v>69</v>
      </c>
      <c r="C351" s="52" t="str">
        <f>IF(ISNA(VLOOKUP(B351,Tableau3[],2,FALSE)),"X",VLOOKUP(B351,Tableau3[],2,FALSE))</f>
        <v>A</v>
      </c>
      <c r="D351" s="85" t="s">
        <v>72</v>
      </c>
      <c r="E351" s="15"/>
      <c r="F351" s="96" t="s">
        <v>80</v>
      </c>
      <c r="G351" s="15"/>
      <c r="H351" s="104"/>
      <c r="I351" s="15"/>
      <c r="J351" s="15"/>
      <c r="K351" s="113"/>
      <c r="L351" s="15"/>
      <c r="M351" s="123"/>
      <c r="N351" s="130"/>
      <c r="O351" s="141"/>
      <c r="P351" s="151"/>
      <c r="Q351" s="163">
        <v>6</v>
      </c>
      <c r="R351" s="181" t="s">
        <v>87</v>
      </c>
      <c r="S351" s="23"/>
      <c r="T351" s="196"/>
      <c r="U351" s="183"/>
      <c r="V351" t="str">
        <f>CONCATENATE(C351,E351,G351,I351,L351,S351)</f>
        <v>A</v>
      </c>
      <c r="W351" t="str">
        <f t="shared" si="6"/>
        <v>A</v>
      </c>
      <c r="X351" s="39" t="str">
        <f>IF(          ISNA(VLOOKUP(MID(W351,2,1),'Garanties par besoin'!$D$2:$F$18,2,FALSE)),
                           IF(ISNA(VLOOKUP(MID(W351,1,1),'Garanties par besoin'!$D$2:$F$18,2,FALSE)),
                            "",
                           VLOOKUP(MID(W351,1,1),'Garanties par besoin'!$D$2:$F$18,2,FALSE)),
                  VLOOKUP(MID(W351,2,1),'Garanties par besoin'!$D$2:$F$18,2,FALSE))</f>
        <v>Matériel</v>
      </c>
      <c r="Y351" s="42" t="str">
        <f>IF(          ISNA(VLOOKUP(MID(W351,2,1),'Garanties par besoin'!$D$2:$F$18,3,FALSE)),
                           IF(ISNA(VLOOKUP(MID(W351,1,1),'Garanties par besoin'!$D$2:$F$18,3,FALSE)),
                            "",
                           VLOOKUP(MID(W351,1,1),'Garanties par besoin'!$D$2:$F$18,3,FALSE)),
                  VLOOKUP(MID(W351,2,1),'Garanties par besoin'!$D$2:$F$18,3,FALSE))</f>
        <v>Véhicule</v>
      </c>
      <c r="Z351" s="44" t="str">
        <f>IF(
                 ISNA(VLOOKUP($Y351,Tableau2[[Sous catégorie culture de la garantie]:[garantie 7]],1+Z$3,FALSE)),
                  "",
                 IF(VLOOKUP($Y351,Tableau2[[Sous catégorie culture de la garantie]:[garantie 7]],1+Z$3,FALSE)="","",
                      VLOOKUP($Y351,Tableau2[[Sous catégorie culture de la garantie]:[garantie 7]],1+Z$3,FALSE)))</f>
        <v>Financement possible sans garantie</v>
      </c>
      <c r="AA351" s="41" t="str">
        <f>IF(
                 ISNA(VLOOKUP($Y351,Tableau2[[Sous catégorie culture de la garantie]:[garantie 7]],1+AA$3,FALSE)),
                  "",
                 IF(VLOOKUP($Y351,Tableau2[[Sous catégorie culture de la garantie]:[garantie 7]],1+AA$3,FALSE)="","",
                      VLOOKUP($Y351,Tableau2[[Sous catégorie culture de la garantie]:[garantie 7]],1+AA$3,FALSE)))</f>
        <v>Caution Possible</v>
      </c>
      <c r="AB351" s="44" t="str">
        <f>IF(
                 ISNA(VLOOKUP($Y351,Tableau2[[Sous catégorie culture de la garantie]:[garantie 7]],1+AB$3,FALSE)),
                  "",
                 IF(VLOOKUP($Y351,Tableau2[[Sous catégorie culture de la garantie]:[garantie 7]],1+AB$3,FALSE)="","",
                      VLOOKUP($Y351,Tableau2[[Sous catégorie culture de la garantie]:[garantie 7]],1+AB$3,FALSE)))</f>
        <v>Nantissement de véhicule</v>
      </c>
      <c r="AC351" s="41" t="str">
        <f>IF(
                 ISNA(VLOOKUP($Y351,Tableau2[[Sous catégorie culture de la garantie]:[garantie 7]],1+AC$3,FALSE)),
                  "",
                 IF(VLOOKUP($Y351,Tableau2[[Sous catégorie culture de la garantie]:[garantie 7]],1+AC$3,FALSE)="","",
                      VLOOKUP($Y351,Tableau2[[Sous catégorie culture de la garantie]:[garantie 7]],1+AC$3,FALSE)))</f>
        <v/>
      </c>
      <c r="AD351" s="44" t="str">
        <f>IF(
                 ISNA(VLOOKUP($Y351,Tableau2[[Sous catégorie culture de la garantie]:[garantie 7]],1+AD$3,FALSE)),
                  "",
                 IF(VLOOKUP($Y351,Tableau2[[Sous catégorie culture de la garantie]:[garantie 7]],1+AD$3,FALSE)="","",
                      VLOOKUP($Y351,Tableau2[[Sous catégorie culture de la garantie]:[garantie 7]],1+AD$3,FALSE)))</f>
        <v/>
      </c>
      <c r="AE351" s="41" t="str">
        <f>IF(
                 ISNA(VLOOKUP($Y351,Tableau2[[Sous catégorie culture de la garantie]:[garantie 7]],1+AE$3,FALSE)),
                  "",
                 IF(VLOOKUP($Y351,Tableau2[[Sous catégorie culture de la garantie]:[garantie 7]],1+AE$3,FALSE)="","",
                      VLOOKUP($Y351,Tableau2[[Sous catégorie culture de la garantie]:[garantie 7]],1+AE$3,FALSE)))</f>
        <v/>
      </c>
      <c r="AF351" s="41" t="str">
        <f>IF(
                 ISNA(VLOOKUP($Y351,Tableau2[[Sous catégorie culture de la garantie]:[garantie 7]],1+AF$3,FALSE)),
                  "",
                 IF(VLOOKUP($Y351,Tableau2[[Sous catégorie culture de la garantie]:[garantie 7]],1+AF$3,FALSE)="","",
                      VLOOKUP($Y351,Tableau2[[Sous catégorie culture de la garantie]:[garantie 7]],1+AF$3,FALSE)))</f>
        <v/>
      </c>
    </row>
    <row r="352" spans="1:32" ht="15" thickBot="1" x14ac:dyDescent="0.35">
      <c r="A352" s="34">
        <v>7</v>
      </c>
      <c r="B352" s="81" t="s">
        <v>69</v>
      </c>
      <c r="C352" s="52" t="str">
        <f>IF(ISNA(VLOOKUP(B352,Tableau3[],2,FALSE)),"X",VLOOKUP(B352,Tableau3[],2,FALSE))</f>
        <v>A</v>
      </c>
      <c r="D352" s="85" t="s">
        <v>72</v>
      </c>
      <c r="E352" s="15"/>
      <c r="F352" s="96" t="s">
        <v>80</v>
      </c>
      <c r="G352" s="15"/>
      <c r="H352" s="104"/>
      <c r="I352" s="15"/>
      <c r="J352" s="15"/>
      <c r="K352" s="113"/>
      <c r="L352" s="15"/>
      <c r="M352" s="123"/>
      <c r="N352" s="130"/>
      <c r="O352" s="141"/>
      <c r="P352" s="151"/>
      <c r="Q352" s="163">
        <v>6</v>
      </c>
      <c r="R352" s="181" t="s">
        <v>88</v>
      </c>
      <c r="S352" s="23"/>
      <c r="T352" s="196"/>
      <c r="U352" s="183"/>
      <c r="V352" t="str">
        <f>CONCATENATE(C352,E352,G352,I352,L352,S352)</f>
        <v>A</v>
      </c>
      <c r="W352" t="str">
        <f t="shared" si="6"/>
        <v>A</v>
      </c>
      <c r="X352" s="39" t="str">
        <f>IF(          ISNA(VLOOKUP(MID(W352,2,1),'Garanties par besoin'!$D$2:$F$18,2,FALSE)),
                           IF(ISNA(VLOOKUP(MID(W352,1,1),'Garanties par besoin'!$D$2:$F$18,2,FALSE)),
                            "",
                           VLOOKUP(MID(W352,1,1),'Garanties par besoin'!$D$2:$F$18,2,FALSE)),
                  VLOOKUP(MID(W352,2,1),'Garanties par besoin'!$D$2:$F$18,2,FALSE))</f>
        <v>Matériel</v>
      </c>
      <c r="Y352" s="42" t="str">
        <f>IF(          ISNA(VLOOKUP(MID(W352,2,1),'Garanties par besoin'!$D$2:$F$18,3,FALSE)),
                           IF(ISNA(VLOOKUP(MID(W352,1,1),'Garanties par besoin'!$D$2:$F$18,3,FALSE)),
                            "",
                           VLOOKUP(MID(W352,1,1),'Garanties par besoin'!$D$2:$F$18,3,FALSE)),
                  VLOOKUP(MID(W352,2,1),'Garanties par besoin'!$D$2:$F$18,3,FALSE))</f>
        <v>Véhicule</v>
      </c>
      <c r="Z352" s="44" t="str">
        <f>IF(
                 ISNA(VLOOKUP($Y352,Tableau2[[Sous catégorie culture de la garantie]:[garantie 7]],1+Z$3,FALSE)),
                  "",
                 IF(VLOOKUP($Y352,Tableau2[[Sous catégorie culture de la garantie]:[garantie 7]],1+Z$3,FALSE)="","",
                      VLOOKUP($Y352,Tableau2[[Sous catégorie culture de la garantie]:[garantie 7]],1+Z$3,FALSE)))</f>
        <v>Financement possible sans garantie</v>
      </c>
      <c r="AA352" s="41" t="str">
        <f>IF(
                 ISNA(VLOOKUP($Y352,Tableau2[[Sous catégorie culture de la garantie]:[garantie 7]],1+AA$3,FALSE)),
                  "",
                 IF(VLOOKUP($Y352,Tableau2[[Sous catégorie culture de la garantie]:[garantie 7]],1+AA$3,FALSE)="","",
                      VLOOKUP($Y352,Tableau2[[Sous catégorie culture de la garantie]:[garantie 7]],1+AA$3,FALSE)))</f>
        <v>Caution Possible</v>
      </c>
      <c r="AB352" s="44" t="str">
        <f>IF(
                 ISNA(VLOOKUP($Y352,Tableau2[[Sous catégorie culture de la garantie]:[garantie 7]],1+AB$3,FALSE)),
                  "",
                 IF(VLOOKUP($Y352,Tableau2[[Sous catégorie culture de la garantie]:[garantie 7]],1+AB$3,FALSE)="","",
                      VLOOKUP($Y352,Tableau2[[Sous catégorie culture de la garantie]:[garantie 7]],1+AB$3,FALSE)))</f>
        <v>Nantissement de véhicule</v>
      </c>
      <c r="AC352" s="41" t="str">
        <f>IF(
                 ISNA(VLOOKUP($Y352,Tableau2[[Sous catégorie culture de la garantie]:[garantie 7]],1+AC$3,FALSE)),
                  "",
                 IF(VLOOKUP($Y352,Tableau2[[Sous catégorie culture de la garantie]:[garantie 7]],1+AC$3,FALSE)="","",
                      VLOOKUP($Y352,Tableau2[[Sous catégorie culture de la garantie]:[garantie 7]],1+AC$3,FALSE)))</f>
        <v/>
      </c>
      <c r="AD352" s="44" t="str">
        <f>IF(
                 ISNA(VLOOKUP($Y352,Tableau2[[Sous catégorie culture de la garantie]:[garantie 7]],1+AD$3,FALSE)),
                  "",
                 IF(VLOOKUP($Y352,Tableau2[[Sous catégorie culture de la garantie]:[garantie 7]],1+AD$3,FALSE)="","",
                      VLOOKUP($Y352,Tableau2[[Sous catégorie culture de la garantie]:[garantie 7]],1+AD$3,FALSE)))</f>
        <v/>
      </c>
      <c r="AE352" s="41" t="str">
        <f>IF(
                 ISNA(VLOOKUP($Y352,Tableau2[[Sous catégorie culture de la garantie]:[garantie 7]],1+AE$3,FALSE)),
                  "",
                 IF(VLOOKUP($Y352,Tableau2[[Sous catégorie culture de la garantie]:[garantie 7]],1+AE$3,FALSE)="","",
                      VLOOKUP($Y352,Tableau2[[Sous catégorie culture de la garantie]:[garantie 7]],1+AE$3,FALSE)))</f>
        <v/>
      </c>
      <c r="AF352" s="41" t="str">
        <f>IF(
                 ISNA(VLOOKUP($Y352,Tableau2[[Sous catégorie culture de la garantie]:[garantie 7]],1+AF$3,FALSE)),
                  "",
                 IF(VLOOKUP($Y352,Tableau2[[Sous catégorie culture de la garantie]:[garantie 7]],1+AF$3,FALSE)="","",
                      VLOOKUP($Y352,Tableau2[[Sous catégorie culture de la garantie]:[garantie 7]],1+AF$3,FALSE)))</f>
        <v/>
      </c>
    </row>
    <row r="353" spans="1:32" ht="15" thickBot="1" x14ac:dyDescent="0.35">
      <c r="A353" s="34">
        <v>7</v>
      </c>
      <c r="B353" s="81" t="s">
        <v>69</v>
      </c>
      <c r="C353" s="52" t="str">
        <f>IF(ISNA(VLOOKUP(B353,Tableau3[],2,FALSE)),"X",VLOOKUP(B353,Tableau3[],2,FALSE))</f>
        <v>A</v>
      </c>
      <c r="D353" s="85" t="s">
        <v>72</v>
      </c>
      <c r="E353" s="15"/>
      <c r="F353" s="96" t="s">
        <v>80</v>
      </c>
      <c r="G353" s="15"/>
      <c r="H353" s="104"/>
      <c r="I353" s="15"/>
      <c r="J353" s="15"/>
      <c r="K353" s="113"/>
      <c r="L353" s="15"/>
      <c r="M353" s="123"/>
      <c r="N353" s="130"/>
      <c r="O353" s="141"/>
      <c r="P353" s="151"/>
      <c r="Q353" s="163">
        <v>6</v>
      </c>
      <c r="R353" s="181" t="s">
        <v>89</v>
      </c>
      <c r="S353" s="23"/>
      <c r="T353" s="196"/>
      <c r="U353" s="200"/>
      <c r="V353" t="str">
        <f>CONCATENATE(C353,E353,G353,I353,L353,S353)</f>
        <v>A</v>
      </c>
      <c r="W353" t="str">
        <f t="shared" si="6"/>
        <v>A</v>
      </c>
      <c r="X353" s="39" t="str">
        <f>IF(          ISNA(VLOOKUP(MID(W353,2,1),'Garanties par besoin'!$D$2:$F$18,2,FALSE)),
                           IF(ISNA(VLOOKUP(MID(W353,1,1),'Garanties par besoin'!$D$2:$F$18,2,FALSE)),
                            "",
                           VLOOKUP(MID(W353,1,1),'Garanties par besoin'!$D$2:$F$18,2,FALSE)),
                  VLOOKUP(MID(W353,2,1),'Garanties par besoin'!$D$2:$F$18,2,FALSE))</f>
        <v>Matériel</v>
      </c>
      <c r="Y353" s="42" t="str">
        <f>IF(          ISNA(VLOOKUP(MID(W353,2,1),'Garanties par besoin'!$D$2:$F$18,3,FALSE)),
                           IF(ISNA(VLOOKUP(MID(W353,1,1),'Garanties par besoin'!$D$2:$F$18,3,FALSE)),
                            "",
                           VLOOKUP(MID(W353,1,1),'Garanties par besoin'!$D$2:$F$18,3,FALSE)),
                  VLOOKUP(MID(W353,2,1),'Garanties par besoin'!$D$2:$F$18,3,FALSE))</f>
        <v>Véhicule</v>
      </c>
      <c r="Z353" s="44" t="str">
        <f>IF(
                 ISNA(VLOOKUP($Y353,Tableau2[[Sous catégorie culture de la garantie]:[garantie 7]],1+Z$3,FALSE)),
                  "",
                 IF(VLOOKUP($Y353,Tableau2[[Sous catégorie culture de la garantie]:[garantie 7]],1+Z$3,FALSE)="","",
                      VLOOKUP($Y353,Tableau2[[Sous catégorie culture de la garantie]:[garantie 7]],1+Z$3,FALSE)))</f>
        <v>Financement possible sans garantie</v>
      </c>
      <c r="AA353" s="41" t="str">
        <f>IF(
                 ISNA(VLOOKUP($Y353,Tableau2[[Sous catégorie culture de la garantie]:[garantie 7]],1+AA$3,FALSE)),
                  "",
                 IF(VLOOKUP($Y353,Tableau2[[Sous catégorie culture de la garantie]:[garantie 7]],1+AA$3,FALSE)="","",
                      VLOOKUP($Y353,Tableau2[[Sous catégorie culture de la garantie]:[garantie 7]],1+AA$3,FALSE)))</f>
        <v>Caution Possible</v>
      </c>
      <c r="AB353" s="44" t="str">
        <f>IF(
                 ISNA(VLOOKUP($Y353,Tableau2[[Sous catégorie culture de la garantie]:[garantie 7]],1+AB$3,FALSE)),
                  "",
                 IF(VLOOKUP($Y353,Tableau2[[Sous catégorie culture de la garantie]:[garantie 7]],1+AB$3,FALSE)="","",
                      VLOOKUP($Y353,Tableau2[[Sous catégorie culture de la garantie]:[garantie 7]],1+AB$3,FALSE)))</f>
        <v>Nantissement de véhicule</v>
      </c>
      <c r="AC353" s="41" t="str">
        <f>IF(
                 ISNA(VLOOKUP($Y353,Tableau2[[Sous catégorie culture de la garantie]:[garantie 7]],1+AC$3,FALSE)),
                  "",
                 IF(VLOOKUP($Y353,Tableau2[[Sous catégorie culture de la garantie]:[garantie 7]],1+AC$3,FALSE)="","",
                      VLOOKUP($Y353,Tableau2[[Sous catégorie culture de la garantie]:[garantie 7]],1+AC$3,FALSE)))</f>
        <v/>
      </c>
      <c r="AD353" s="44" t="str">
        <f>IF(
                 ISNA(VLOOKUP($Y353,Tableau2[[Sous catégorie culture de la garantie]:[garantie 7]],1+AD$3,FALSE)),
                  "",
                 IF(VLOOKUP($Y353,Tableau2[[Sous catégorie culture de la garantie]:[garantie 7]],1+AD$3,FALSE)="","",
                      VLOOKUP($Y353,Tableau2[[Sous catégorie culture de la garantie]:[garantie 7]],1+AD$3,FALSE)))</f>
        <v/>
      </c>
      <c r="AE353" s="41" t="str">
        <f>IF(
                 ISNA(VLOOKUP($Y353,Tableau2[[Sous catégorie culture de la garantie]:[garantie 7]],1+AE$3,FALSE)),
                  "",
                 IF(VLOOKUP($Y353,Tableau2[[Sous catégorie culture de la garantie]:[garantie 7]],1+AE$3,FALSE)="","",
                      VLOOKUP($Y353,Tableau2[[Sous catégorie culture de la garantie]:[garantie 7]],1+AE$3,FALSE)))</f>
        <v/>
      </c>
      <c r="AF353" s="41" t="str">
        <f>IF(
                 ISNA(VLOOKUP($Y353,Tableau2[[Sous catégorie culture de la garantie]:[garantie 7]],1+AF$3,FALSE)),
                  "",
                 IF(VLOOKUP($Y353,Tableau2[[Sous catégorie culture de la garantie]:[garantie 7]],1+AF$3,FALSE)="","",
                      VLOOKUP($Y353,Tableau2[[Sous catégorie culture de la garantie]:[garantie 7]],1+AF$3,FALSE)))</f>
        <v/>
      </c>
    </row>
    <row r="354" spans="1:32" ht="15" thickBot="1" x14ac:dyDescent="0.35">
      <c r="A354" s="34">
        <v>7</v>
      </c>
      <c r="B354" s="81" t="s">
        <v>69</v>
      </c>
      <c r="C354" s="52" t="str">
        <f>IF(ISNA(VLOOKUP(B354,Tableau3[],2,FALSE)),"X",VLOOKUP(B354,Tableau3[],2,FALSE))</f>
        <v>A</v>
      </c>
      <c r="D354" s="85" t="s">
        <v>72</v>
      </c>
      <c r="E354" s="15"/>
      <c r="F354" s="96" t="s">
        <v>80</v>
      </c>
      <c r="G354" s="15"/>
      <c r="H354" s="104"/>
      <c r="I354" s="15"/>
      <c r="J354" s="15"/>
      <c r="K354" s="113"/>
      <c r="L354" s="15"/>
      <c r="M354" s="123"/>
      <c r="N354" s="130"/>
      <c r="O354" s="141"/>
      <c r="P354" s="151"/>
      <c r="Q354" s="162">
        <v>6</v>
      </c>
      <c r="R354" s="181" t="s">
        <v>90</v>
      </c>
      <c r="S354" s="23"/>
      <c r="T354" s="196"/>
      <c r="U354" s="200"/>
      <c r="V354" t="str">
        <f>CONCATENATE(C354,E354,G354,I354,L354,S354)</f>
        <v>A</v>
      </c>
      <c r="W354" t="str">
        <f t="shared" si="6"/>
        <v>A</v>
      </c>
      <c r="X354" s="39" t="str">
        <f>IF(          ISNA(VLOOKUP(MID(W354,2,1),'Garanties par besoin'!$D$2:$F$18,2,FALSE)),
                           IF(ISNA(VLOOKUP(MID(W354,1,1),'Garanties par besoin'!$D$2:$F$18,2,FALSE)),
                            "",
                           VLOOKUP(MID(W354,1,1),'Garanties par besoin'!$D$2:$F$18,2,FALSE)),
                  VLOOKUP(MID(W354,2,1),'Garanties par besoin'!$D$2:$F$18,2,FALSE))</f>
        <v>Matériel</v>
      </c>
      <c r="Y354" s="42" t="str">
        <f>IF(          ISNA(VLOOKUP(MID(W354,2,1),'Garanties par besoin'!$D$2:$F$18,3,FALSE)),
                           IF(ISNA(VLOOKUP(MID(W354,1,1),'Garanties par besoin'!$D$2:$F$18,3,FALSE)),
                            "",
                           VLOOKUP(MID(W354,1,1),'Garanties par besoin'!$D$2:$F$18,3,FALSE)),
                  VLOOKUP(MID(W354,2,1),'Garanties par besoin'!$D$2:$F$18,3,FALSE))</f>
        <v>Véhicule</v>
      </c>
      <c r="Z354" s="44" t="str">
        <f>IF(
                 ISNA(VLOOKUP($Y354,Tableau2[[Sous catégorie culture de la garantie]:[garantie 7]],1+Z$3,FALSE)),
                  "",
                 IF(VLOOKUP($Y354,Tableau2[[Sous catégorie culture de la garantie]:[garantie 7]],1+Z$3,FALSE)="","",
                      VLOOKUP($Y354,Tableau2[[Sous catégorie culture de la garantie]:[garantie 7]],1+Z$3,FALSE)))</f>
        <v>Financement possible sans garantie</v>
      </c>
      <c r="AA354" s="41" t="str">
        <f>IF(
                 ISNA(VLOOKUP($Y354,Tableau2[[Sous catégorie culture de la garantie]:[garantie 7]],1+AA$3,FALSE)),
                  "",
                 IF(VLOOKUP($Y354,Tableau2[[Sous catégorie culture de la garantie]:[garantie 7]],1+AA$3,FALSE)="","",
                      VLOOKUP($Y354,Tableau2[[Sous catégorie culture de la garantie]:[garantie 7]],1+AA$3,FALSE)))</f>
        <v>Caution Possible</v>
      </c>
      <c r="AB354" s="44" t="str">
        <f>IF(
                 ISNA(VLOOKUP($Y354,Tableau2[[Sous catégorie culture de la garantie]:[garantie 7]],1+AB$3,FALSE)),
                  "",
                 IF(VLOOKUP($Y354,Tableau2[[Sous catégorie culture de la garantie]:[garantie 7]],1+AB$3,FALSE)="","",
                      VLOOKUP($Y354,Tableau2[[Sous catégorie culture de la garantie]:[garantie 7]],1+AB$3,FALSE)))</f>
        <v>Nantissement de véhicule</v>
      </c>
      <c r="AC354" s="41" t="str">
        <f>IF(
                 ISNA(VLOOKUP($Y354,Tableau2[[Sous catégorie culture de la garantie]:[garantie 7]],1+AC$3,FALSE)),
                  "",
                 IF(VLOOKUP($Y354,Tableau2[[Sous catégorie culture de la garantie]:[garantie 7]],1+AC$3,FALSE)="","",
                      VLOOKUP($Y354,Tableau2[[Sous catégorie culture de la garantie]:[garantie 7]],1+AC$3,FALSE)))</f>
        <v/>
      </c>
      <c r="AD354" s="44" t="str">
        <f>IF(
                 ISNA(VLOOKUP($Y354,Tableau2[[Sous catégorie culture de la garantie]:[garantie 7]],1+AD$3,FALSE)),
                  "",
                 IF(VLOOKUP($Y354,Tableau2[[Sous catégorie culture de la garantie]:[garantie 7]],1+AD$3,FALSE)="","",
                      VLOOKUP($Y354,Tableau2[[Sous catégorie culture de la garantie]:[garantie 7]],1+AD$3,FALSE)))</f>
        <v/>
      </c>
      <c r="AE354" s="41" t="str">
        <f>IF(
                 ISNA(VLOOKUP($Y354,Tableau2[[Sous catégorie culture de la garantie]:[garantie 7]],1+AE$3,FALSE)),
                  "",
                 IF(VLOOKUP($Y354,Tableau2[[Sous catégorie culture de la garantie]:[garantie 7]],1+AE$3,FALSE)="","",
                      VLOOKUP($Y354,Tableau2[[Sous catégorie culture de la garantie]:[garantie 7]],1+AE$3,FALSE)))</f>
        <v/>
      </c>
      <c r="AF354" s="41" t="str">
        <f>IF(
                 ISNA(VLOOKUP($Y354,Tableau2[[Sous catégorie culture de la garantie]:[garantie 7]],1+AF$3,FALSE)),
                  "",
                 IF(VLOOKUP($Y354,Tableau2[[Sous catégorie culture de la garantie]:[garantie 7]],1+AF$3,FALSE)="","",
                      VLOOKUP($Y354,Tableau2[[Sous catégorie culture de la garantie]:[garantie 7]],1+AF$3,FALSE)))</f>
        <v/>
      </c>
    </row>
    <row r="355" spans="1:32" ht="15" thickBot="1" x14ac:dyDescent="0.35">
      <c r="A355" s="34">
        <v>7</v>
      </c>
      <c r="B355" s="81" t="s">
        <v>69</v>
      </c>
      <c r="C355" s="52" t="str">
        <f>IF(ISNA(VLOOKUP(B355,Tableau3[],2,FALSE)),"X",VLOOKUP(B355,Tableau3[],2,FALSE))</f>
        <v>A</v>
      </c>
      <c r="D355" s="85" t="s">
        <v>72</v>
      </c>
      <c r="E355" s="15"/>
      <c r="F355" s="96" t="s">
        <v>80</v>
      </c>
      <c r="G355" s="15"/>
      <c r="H355" s="104"/>
      <c r="I355" s="15"/>
      <c r="J355" s="15"/>
      <c r="K355" s="113"/>
      <c r="L355" s="15"/>
      <c r="M355" s="123"/>
      <c r="N355" s="130"/>
      <c r="O355" s="141"/>
      <c r="P355" s="151"/>
      <c r="Q355" s="162">
        <v>6</v>
      </c>
      <c r="R355" s="181" t="s">
        <v>91</v>
      </c>
      <c r="S355" s="23"/>
      <c r="T355" s="196"/>
      <c r="U355" s="213"/>
      <c r="V355" t="str">
        <f>CONCATENATE(C355,E355,G355,I355,L355,S355)</f>
        <v>A</v>
      </c>
      <c r="W355" t="str">
        <f t="shared" si="6"/>
        <v>A</v>
      </c>
      <c r="X355" s="39" t="str">
        <f>IF(          ISNA(VLOOKUP(MID(W355,2,1),'Garanties par besoin'!$D$2:$F$18,2,FALSE)),
                           IF(ISNA(VLOOKUP(MID(W355,1,1),'Garanties par besoin'!$D$2:$F$18,2,FALSE)),
                            "",
                           VLOOKUP(MID(W355,1,1),'Garanties par besoin'!$D$2:$F$18,2,FALSE)),
                  VLOOKUP(MID(W355,2,1),'Garanties par besoin'!$D$2:$F$18,2,FALSE))</f>
        <v>Matériel</v>
      </c>
      <c r="Y355" s="42" t="str">
        <f>IF(          ISNA(VLOOKUP(MID(W355,2,1),'Garanties par besoin'!$D$2:$F$18,3,FALSE)),
                           IF(ISNA(VLOOKUP(MID(W355,1,1),'Garanties par besoin'!$D$2:$F$18,3,FALSE)),
                            "",
                           VLOOKUP(MID(W355,1,1),'Garanties par besoin'!$D$2:$F$18,3,FALSE)),
                  VLOOKUP(MID(W355,2,1),'Garanties par besoin'!$D$2:$F$18,3,FALSE))</f>
        <v>Véhicule</v>
      </c>
      <c r="Z355" s="44" t="str">
        <f>IF(
                 ISNA(VLOOKUP($Y355,Tableau2[[Sous catégorie culture de la garantie]:[garantie 7]],1+Z$3,FALSE)),
                  "",
                 IF(VLOOKUP($Y355,Tableau2[[Sous catégorie culture de la garantie]:[garantie 7]],1+Z$3,FALSE)="","",
                      VLOOKUP($Y355,Tableau2[[Sous catégorie culture de la garantie]:[garantie 7]],1+Z$3,FALSE)))</f>
        <v>Financement possible sans garantie</v>
      </c>
      <c r="AA355" s="41" t="str">
        <f>IF(
                 ISNA(VLOOKUP($Y355,Tableau2[[Sous catégorie culture de la garantie]:[garantie 7]],1+AA$3,FALSE)),
                  "",
                 IF(VLOOKUP($Y355,Tableau2[[Sous catégorie culture de la garantie]:[garantie 7]],1+AA$3,FALSE)="","",
                      VLOOKUP($Y355,Tableau2[[Sous catégorie culture de la garantie]:[garantie 7]],1+AA$3,FALSE)))</f>
        <v>Caution Possible</v>
      </c>
      <c r="AB355" s="44" t="str">
        <f>IF(
                 ISNA(VLOOKUP($Y355,Tableau2[[Sous catégorie culture de la garantie]:[garantie 7]],1+AB$3,FALSE)),
                  "",
                 IF(VLOOKUP($Y355,Tableau2[[Sous catégorie culture de la garantie]:[garantie 7]],1+AB$3,FALSE)="","",
                      VLOOKUP($Y355,Tableau2[[Sous catégorie culture de la garantie]:[garantie 7]],1+AB$3,FALSE)))</f>
        <v>Nantissement de véhicule</v>
      </c>
      <c r="AC355" s="41" t="str">
        <f>IF(
                 ISNA(VLOOKUP($Y355,Tableau2[[Sous catégorie culture de la garantie]:[garantie 7]],1+AC$3,FALSE)),
                  "",
                 IF(VLOOKUP($Y355,Tableau2[[Sous catégorie culture de la garantie]:[garantie 7]],1+AC$3,FALSE)="","",
                      VLOOKUP($Y355,Tableau2[[Sous catégorie culture de la garantie]:[garantie 7]],1+AC$3,FALSE)))</f>
        <v/>
      </c>
      <c r="AD355" s="44" t="str">
        <f>IF(
                 ISNA(VLOOKUP($Y355,Tableau2[[Sous catégorie culture de la garantie]:[garantie 7]],1+AD$3,FALSE)),
                  "",
                 IF(VLOOKUP($Y355,Tableau2[[Sous catégorie culture de la garantie]:[garantie 7]],1+AD$3,FALSE)="","",
                      VLOOKUP($Y355,Tableau2[[Sous catégorie culture de la garantie]:[garantie 7]],1+AD$3,FALSE)))</f>
        <v/>
      </c>
      <c r="AE355" s="41" t="str">
        <f>IF(
                 ISNA(VLOOKUP($Y355,Tableau2[[Sous catégorie culture de la garantie]:[garantie 7]],1+AE$3,FALSE)),
                  "",
                 IF(VLOOKUP($Y355,Tableau2[[Sous catégorie culture de la garantie]:[garantie 7]],1+AE$3,FALSE)="","",
                      VLOOKUP($Y355,Tableau2[[Sous catégorie culture de la garantie]:[garantie 7]],1+AE$3,FALSE)))</f>
        <v/>
      </c>
      <c r="AF355" s="41" t="str">
        <f>IF(
                 ISNA(VLOOKUP($Y355,Tableau2[[Sous catégorie culture de la garantie]:[garantie 7]],1+AF$3,FALSE)),
                  "",
                 IF(VLOOKUP($Y355,Tableau2[[Sous catégorie culture de la garantie]:[garantie 7]],1+AF$3,FALSE)="","",
                      VLOOKUP($Y355,Tableau2[[Sous catégorie culture de la garantie]:[garantie 7]],1+AF$3,FALSE)))</f>
        <v/>
      </c>
    </row>
    <row r="356" spans="1:32" ht="15" thickBot="1" x14ac:dyDescent="0.35">
      <c r="A356" s="36">
        <v>7</v>
      </c>
      <c r="B356" s="82" t="s">
        <v>69</v>
      </c>
      <c r="C356" s="52" t="str">
        <f>IF(ISNA(VLOOKUP(B356,Tableau3[],2,FALSE)),"X",VLOOKUP(B356,Tableau3[],2,FALSE))</f>
        <v>A</v>
      </c>
      <c r="D356" s="86" t="s">
        <v>72</v>
      </c>
      <c r="E356" s="19"/>
      <c r="F356" s="98" t="s">
        <v>80</v>
      </c>
      <c r="G356" s="19"/>
      <c r="H356" s="106"/>
      <c r="I356" s="19"/>
      <c r="J356" s="19"/>
      <c r="K356" s="115"/>
      <c r="L356" s="19"/>
      <c r="M356" s="124"/>
      <c r="N356" s="132"/>
      <c r="O356" s="144"/>
      <c r="P356" s="154"/>
      <c r="Q356" s="164">
        <v>1</v>
      </c>
      <c r="R356" s="182" t="s">
        <v>4</v>
      </c>
      <c r="S356" s="38"/>
      <c r="T356" s="198" t="s">
        <v>93</v>
      </c>
      <c r="U356" s="200"/>
      <c r="V356" t="str">
        <f>CONCATENATE(C356,E356,G356,I356,L356,S356)</f>
        <v>A</v>
      </c>
      <c r="W356" t="str">
        <f t="shared" si="6"/>
        <v>A</v>
      </c>
      <c r="X356" s="39" t="str">
        <f>IF(          ISNA(VLOOKUP(MID(W356,2,1),'Garanties par besoin'!$D$2:$F$18,2,FALSE)),
                           IF(ISNA(VLOOKUP(MID(W356,1,1),'Garanties par besoin'!$D$2:$F$18,2,FALSE)),
                            "",
                           VLOOKUP(MID(W356,1,1),'Garanties par besoin'!$D$2:$F$18,2,FALSE)),
                  VLOOKUP(MID(W356,2,1),'Garanties par besoin'!$D$2:$F$18,2,FALSE))</f>
        <v>Matériel</v>
      </c>
      <c r="Y356" s="42" t="str">
        <f>IF(          ISNA(VLOOKUP(MID(W356,2,1),'Garanties par besoin'!$D$2:$F$18,3,FALSE)),
                           IF(ISNA(VLOOKUP(MID(W356,1,1),'Garanties par besoin'!$D$2:$F$18,3,FALSE)),
                            "",
                           VLOOKUP(MID(W356,1,1),'Garanties par besoin'!$D$2:$F$18,3,FALSE)),
                  VLOOKUP(MID(W356,2,1),'Garanties par besoin'!$D$2:$F$18,3,FALSE))</f>
        <v>Véhicule</v>
      </c>
      <c r="Z356" s="44" t="str">
        <f>IF(
                 ISNA(VLOOKUP($Y356,Tableau2[[Sous catégorie culture de la garantie]:[garantie 7]],1+Z$3,FALSE)),
                  "",
                 IF(VLOOKUP($Y356,Tableau2[[Sous catégorie culture de la garantie]:[garantie 7]],1+Z$3,FALSE)="","",
                      VLOOKUP($Y356,Tableau2[[Sous catégorie culture de la garantie]:[garantie 7]],1+Z$3,FALSE)))</f>
        <v>Financement possible sans garantie</v>
      </c>
      <c r="AA356" s="41" t="str">
        <f>IF(
                 ISNA(VLOOKUP($Y356,Tableau2[[Sous catégorie culture de la garantie]:[garantie 7]],1+AA$3,FALSE)),
                  "",
                 IF(VLOOKUP($Y356,Tableau2[[Sous catégorie culture de la garantie]:[garantie 7]],1+AA$3,FALSE)="","",
                      VLOOKUP($Y356,Tableau2[[Sous catégorie culture de la garantie]:[garantie 7]],1+AA$3,FALSE)))</f>
        <v>Caution Possible</v>
      </c>
      <c r="AB356" s="44" t="str">
        <f>IF(
                 ISNA(VLOOKUP($Y356,Tableau2[[Sous catégorie culture de la garantie]:[garantie 7]],1+AB$3,FALSE)),
                  "",
                 IF(VLOOKUP($Y356,Tableau2[[Sous catégorie culture de la garantie]:[garantie 7]],1+AB$3,FALSE)="","",
                      VLOOKUP($Y356,Tableau2[[Sous catégorie culture de la garantie]:[garantie 7]],1+AB$3,FALSE)))</f>
        <v>Nantissement de véhicule</v>
      </c>
      <c r="AC356" s="41" t="str">
        <f>IF(
                 ISNA(VLOOKUP($Y356,Tableau2[[Sous catégorie culture de la garantie]:[garantie 7]],1+AC$3,FALSE)),
                  "",
                 IF(VLOOKUP($Y356,Tableau2[[Sous catégorie culture de la garantie]:[garantie 7]],1+AC$3,FALSE)="","",
                      VLOOKUP($Y356,Tableau2[[Sous catégorie culture de la garantie]:[garantie 7]],1+AC$3,FALSE)))</f>
        <v/>
      </c>
      <c r="AD356" s="44" t="str">
        <f>IF(
                 ISNA(VLOOKUP($Y356,Tableau2[[Sous catégorie culture de la garantie]:[garantie 7]],1+AD$3,FALSE)),
                  "",
                 IF(VLOOKUP($Y356,Tableau2[[Sous catégorie culture de la garantie]:[garantie 7]],1+AD$3,FALSE)="","",
                      VLOOKUP($Y356,Tableau2[[Sous catégorie culture de la garantie]:[garantie 7]],1+AD$3,FALSE)))</f>
        <v/>
      </c>
      <c r="AE356" s="41" t="str">
        <f>IF(
                 ISNA(VLOOKUP($Y356,Tableau2[[Sous catégorie culture de la garantie]:[garantie 7]],1+AE$3,FALSE)),
                  "",
                 IF(VLOOKUP($Y356,Tableau2[[Sous catégorie culture de la garantie]:[garantie 7]],1+AE$3,FALSE)="","",
                      VLOOKUP($Y356,Tableau2[[Sous catégorie culture de la garantie]:[garantie 7]],1+AE$3,FALSE)))</f>
        <v/>
      </c>
      <c r="AF356" s="41" t="str">
        <f>IF(
                 ISNA(VLOOKUP($Y356,Tableau2[[Sous catégorie culture de la garantie]:[garantie 7]],1+AF$3,FALSE)),
                  "",
                 IF(VLOOKUP($Y356,Tableau2[[Sous catégorie culture de la garantie]:[garantie 7]],1+AF$3,FALSE)="","",
                      VLOOKUP($Y356,Tableau2[[Sous catégorie culture de la garantie]:[garantie 7]],1+AF$3,FALSE)))</f>
        <v/>
      </c>
    </row>
    <row r="357" spans="1:32" ht="15" thickBot="1" x14ac:dyDescent="0.35">
      <c r="A357" s="32">
        <v>8</v>
      </c>
      <c r="B357" s="83" t="s">
        <v>2</v>
      </c>
      <c r="C357" s="52" t="str">
        <f>IF(ISNA(VLOOKUP(B357,Tableau3[],2,FALSE)),"X",VLOOKUP(B357,Tableau3[],2,FALSE))</f>
        <v>I</v>
      </c>
      <c r="D357" s="84" t="s">
        <v>3</v>
      </c>
      <c r="E357" s="55" t="str">
        <f>IF(ISNA(VLOOKUP(D357,Tableau3[],2,FALSE)),"X",VLOOKUP(D357,Tableau3[],2,FALSE))</f>
        <v>R</v>
      </c>
      <c r="F357" s="94"/>
      <c r="G357" s="11"/>
      <c r="H357" s="102"/>
      <c r="I357" s="11"/>
      <c r="J357" s="11"/>
      <c r="K357" s="111"/>
      <c r="L357" s="11"/>
      <c r="M357" s="121"/>
      <c r="N357" s="128"/>
      <c r="O357" s="139"/>
      <c r="P357" s="149"/>
      <c r="Q357" s="160">
        <v>1</v>
      </c>
      <c r="R357" s="177" t="s">
        <v>116</v>
      </c>
      <c r="S357" s="31"/>
      <c r="T357" s="199"/>
      <c r="U357" s="200"/>
      <c r="V357" t="str">
        <f>CONCATENATE(C357,E357,G357,I357,L357,S357)</f>
        <v>IR</v>
      </c>
      <c r="W357" t="str">
        <f t="shared" si="6"/>
        <v>IR</v>
      </c>
      <c r="X357" s="39" t="str">
        <f>IF(          ISNA(VLOOKUP(MID(W357,2,1),'Garanties par besoin'!$D$2:$F$18,2,FALSE)),
                           IF(ISNA(VLOOKUP(MID(W357,1,1),'Garanties par besoin'!$D$2:$F$18,2,FALSE)),
                            "",
                           VLOOKUP(MID(W357,1,1),'Garanties par besoin'!$D$2:$F$18,2,FALSE)),
                  VLOOKUP(MID(W357,2,1),'Garanties par besoin'!$D$2:$F$18,2,FALSE))</f>
        <v>Immatériel</v>
      </c>
      <c r="Y357" s="42" t="str">
        <f>IF(          ISNA(VLOOKUP(MID(W357,2,1),'Garanties par besoin'!$D$2:$F$18,3,FALSE)),
                           IF(ISNA(VLOOKUP(MID(W357,1,1),'Garanties par besoin'!$D$2:$F$18,3,FALSE)),
                            "",
                           VLOOKUP(MID(W357,1,1),'Garanties par besoin'!$D$2:$F$18,3,FALSE)),
                  VLOOKUP(MID(W357,2,1),'Garanties par besoin'!$D$2:$F$18,3,FALSE))</f>
        <v>BFR (Besoin en fond de roulement)</v>
      </c>
      <c r="Z357" s="44" t="str">
        <f>IF(
                 ISNA(VLOOKUP($Y357,Tableau2[[Sous catégorie culture de la garantie]:[garantie 7]],1+Z$3,FALSE)),
                  "",
                 IF(VLOOKUP($Y357,Tableau2[[Sous catégorie culture de la garantie]:[garantie 7]],1+Z$3,FALSE)="","",
                      VLOOKUP($Y357,Tableau2[[Sous catégorie culture de la garantie]:[garantie 7]],1+Z$3,FALSE)))</f>
        <v>Financement possible sans garantie</v>
      </c>
      <c r="AA357" s="41" t="str">
        <f>IF(
                 ISNA(VLOOKUP($Y357,Tableau2[[Sous catégorie culture de la garantie]:[garantie 7]],1+AA$3,FALSE)),
                  "",
                 IF(VLOOKUP($Y357,Tableau2[[Sous catégorie culture de la garantie]:[garantie 7]],1+AA$3,FALSE)="","",
                      VLOOKUP($Y357,Tableau2[[Sous catégorie culture de la garantie]:[garantie 7]],1+AA$3,FALSE)))</f>
        <v>Caution Possible</v>
      </c>
      <c r="AB357" s="44" t="str">
        <f>IF(
                 ISNA(VLOOKUP($Y357,Tableau2[[Sous catégorie culture de la garantie]:[garantie 7]],1+AB$3,FALSE)),
                  "",
                 IF(VLOOKUP($Y357,Tableau2[[Sous catégorie culture de la garantie]:[garantie 7]],1+AB$3,FALSE)="","",
                      VLOOKUP($Y357,Tableau2[[Sous catégorie culture de la garantie]:[garantie 7]],1+AB$3,FALSE)))</f>
        <v>France Active</v>
      </c>
      <c r="AC357" s="41" t="str">
        <f>IF(
                 ISNA(VLOOKUP($Y357,Tableau2[[Sous catégorie culture de la garantie]:[garantie 7]],1+AC$3,FALSE)),
                  "",
                 IF(VLOOKUP($Y357,Tableau2[[Sous catégorie culture de la garantie]:[garantie 7]],1+AC$3,FALSE)="","",
                      VLOOKUP($Y357,Tableau2[[Sous catégorie culture de la garantie]:[garantie 7]],1+AC$3,FALSE)))</f>
        <v>BPI</v>
      </c>
      <c r="AD357" s="44" t="str">
        <f>IF(
                 ISNA(VLOOKUP($Y357,Tableau2[[Sous catégorie culture de la garantie]:[garantie 7]],1+AD$3,FALSE)),
                  "",
                 IF(VLOOKUP($Y357,Tableau2[[Sous catégorie culture de la garantie]:[garantie 7]],1+AD$3,FALSE)="","",
                      VLOOKUP($Y357,Tableau2[[Sous catégorie culture de la garantie]:[garantie 7]],1+AD$3,FALSE)))</f>
        <v>SIAGI</v>
      </c>
      <c r="AE357" s="41" t="str">
        <f>IF(
                 ISNA(VLOOKUP($Y357,Tableau2[[Sous catégorie culture de la garantie]:[garantie 7]],1+AE$3,FALSE)),
                  "",
                 IF(VLOOKUP($Y357,Tableau2[[Sous catégorie culture de la garantie]:[garantie 7]],1+AE$3,FALSE)="","",
                      VLOOKUP($Y357,Tableau2[[Sous catégorie culture de la garantie]:[garantie 7]],1+AE$3,FALSE)))</f>
        <v/>
      </c>
      <c r="AF357" s="41" t="str">
        <f>IF(
                 ISNA(VLOOKUP($Y357,Tableau2[[Sous catégorie culture de la garantie]:[garantie 7]],1+AF$3,FALSE)),
                  "",
                 IF(VLOOKUP($Y357,Tableau2[[Sous catégorie culture de la garantie]:[garantie 7]],1+AF$3,FALSE)="","",
                      VLOOKUP($Y357,Tableau2[[Sous catégorie culture de la garantie]:[garantie 7]],1+AF$3,FALSE)))</f>
        <v/>
      </c>
    </row>
    <row r="358" spans="1:32" ht="15" thickBot="1" x14ac:dyDescent="0.35">
      <c r="A358" s="25">
        <v>8</v>
      </c>
      <c r="B358" s="78" t="s">
        <v>2</v>
      </c>
      <c r="C358" s="52" t="str">
        <f>IF(ISNA(VLOOKUP(B358,Tableau3[],2,FALSE)),"X",VLOOKUP(B358,Tableau3[],2,FALSE))</f>
        <v>I</v>
      </c>
      <c r="D358" s="88" t="s">
        <v>5</v>
      </c>
      <c r="E358" s="58" t="str">
        <f>IF(ISNA(VLOOKUP(D358,Tableau3[],2,FALSE)),"X",VLOOKUP(D358,Tableau3[],2,FALSE))</f>
        <v>X</v>
      </c>
      <c r="F358" s="99"/>
      <c r="G358" s="26"/>
      <c r="H358" s="108"/>
      <c r="I358" s="26"/>
      <c r="J358" s="26"/>
      <c r="K358" s="118"/>
      <c r="L358" s="26"/>
      <c r="M358" s="125"/>
      <c r="N358" s="134"/>
      <c r="O358" s="145"/>
      <c r="P358" s="156"/>
      <c r="Q358" s="166">
        <v>1</v>
      </c>
      <c r="R358" s="174" t="s">
        <v>117</v>
      </c>
      <c r="S358" s="23"/>
      <c r="T358" s="195"/>
      <c r="U358" s="200"/>
      <c r="V358" t="str">
        <f>CONCATENATE(C358,E358,G358,I358,L358,S358)</f>
        <v>IX</v>
      </c>
      <c r="W358" t="str">
        <f t="shared" si="6"/>
        <v>I</v>
      </c>
      <c r="X358" s="39" t="str">
        <f>IF(          ISNA(VLOOKUP(MID(W358,2,1),'Garanties par besoin'!$D$2:$F$18,2,FALSE)),
                           IF(ISNA(VLOOKUP(MID(W358,1,1),'Garanties par besoin'!$D$2:$F$18,2,FALSE)),
                            "",
                           VLOOKUP(MID(W358,1,1),'Garanties par besoin'!$D$2:$F$18,2,FALSE)),
                  VLOOKUP(MID(W358,2,1),'Garanties par besoin'!$D$2:$F$18,2,FALSE))</f>
        <v/>
      </c>
      <c r="Y358" s="42" t="str">
        <f>IF(          ISNA(VLOOKUP(MID(W358,2,1),'Garanties par besoin'!$D$2:$F$18,3,FALSE)),
                           IF(ISNA(VLOOKUP(MID(W358,1,1),'Garanties par besoin'!$D$2:$F$18,3,FALSE)),
                            "",
                           VLOOKUP(MID(W358,1,1),'Garanties par besoin'!$D$2:$F$18,3,FALSE)),
                  VLOOKUP(MID(W358,2,1),'Garanties par besoin'!$D$2:$F$18,3,FALSE))</f>
        <v/>
      </c>
      <c r="Z358" s="44" t="str">
        <f>IF(
                 ISNA(VLOOKUP($Y358,Tableau2[[Sous catégorie culture de la garantie]:[garantie 7]],1+Z$3,FALSE)),
                  "",
                 IF(VLOOKUP($Y358,Tableau2[[Sous catégorie culture de la garantie]:[garantie 7]],1+Z$3,FALSE)="","",
                      VLOOKUP($Y358,Tableau2[[Sous catégorie culture de la garantie]:[garantie 7]],1+Z$3,FALSE)))</f>
        <v/>
      </c>
      <c r="AA358" s="41" t="str">
        <f>IF(
                 ISNA(VLOOKUP($Y358,Tableau2[[Sous catégorie culture de la garantie]:[garantie 7]],1+AA$3,FALSE)),
                  "",
                 IF(VLOOKUP($Y358,Tableau2[[Sous catégorie culture de la garantie]:[garantie 7]],1+AA$3,FALSE)="","",
                      VLOOKUP($Y358,Tableau2[[Sous catégorie culture de la garantie]:[garantie 7]],1+AA$3,FALSE)))</f>
        <v/>
      </c>
      <c r="AB358" s="44" t="str">
        <f>IF(
                 ISNA(VLOOKUP($Y358,Tableau2[[Sous catégorie culture de la garantie]:[garantie 7]],1+AB$3,FALSE)),
                  "",
                 IF(VLOOKUP($Y358,Tableau2[[Sous catégorie culture de la garantie]:[garantie 7]],1+AB$3,FALSE)="","",
                      VLOOKUP($Y358,Tableau2[[Sous catégorie culture de la garantie]:[garantie 7]],1+AB$3,FALSE)))</f>
        <v/>
      </c>
      <c r="AC358" s="41" t="str">
        <f>IF(
                 ISNA(VLOOKUP($Y358,Tableau2[[Sous catégorie culture de la garantie]:[garantie 7]],1+AC$3,FALSE)),
                  "",
                 IF(VLOOKUP($Y358,Tableau2[[Sous catégorie culture de la garantie]:[garantie 7]],1+AC$3,FALSE)="","",
                      VLOOKUP($Y358,Tableau2[[Sous catégorie culture de la garantie]:[garantie 7]],1+AC$3,FALSE)))</f>
        <v/>
      </c>
      <c r="AD358" s="44" t="str">
        <f>IF(
                 ISNA(VLOOKUP($Y358,Tableau2[[Sous catégorie culture de la garantie]:[garantie 7]],1+AD$3,FALSE)),
                  "",
                 IF(VLOOKUP($Y358,Tableau2[[Sous catégorie culture de la garantie]:[garantie 7]],1+AD$3,FALSE)="","",
                      VLOOKUP($Y358,Tableau2[[Sous catégorie culture de la garantie]:[garantie 7]],1+AD$3,FALSE)))</f>
        <v/>
      </c>
      <c r="AE358" s="41" t="str">
        <f>IF(
                 ISNA(VLOOKUP($Y358,Tableau2[[Sous catégorie culture de la garantie]:[garantie 7]],1+AE$3,FALSE)),
                  "",
                 IF(VLOOKUP($Y358,Tableau2[[Sous catégorie culture de la garantie]:[garantie 7]],1+AE$3,FALSE)="","",
                      VLOOKUP($Y358,Tableau2[[Sous catégorie culture de la garantie]:[garantie 7]],1+AE$3,FALSE)))</f>
        <v/>
      </c>
      <c r="AF358" s="41" t="str">
        <f>IF(
                 ISNA(VLOOKUP($Y358,Tableau2[[Sous catégorie culture de la garantie]:[garantie 7]],1+AF$3,FALSE)),
                  "",
                 IF(VLOOKUP($Y358,Tableau2[[Sous catégorie culture de la garantie]:[garantie 7]],1+AF$3,FALSE)="","",
                      VLOOKUP($Y358,Tableau2[[Sous catégorie culture de la garantie]:[garantie 7]],1+AF$3,FALSE)))</f>
        <v/>
      </c>
    </row>
    <row r="359" spans="1:32" ht="15" thickBot="1" x14ac:dyDescent="0.35">
      <c r="A359" s="36">
        <v>8</v>
      </c>
      <c r="B359" s="82" t="s">
        <v>2</v>
      </c>
      <c r="C359" s="52" t="str">
        <f>IF(ISNA(VLOOKUP(B359,Tableau3[],2,FALSE)),"X",VLOOKUP(B359,Tableau3[],2,FALSE))</f>
        <v>I</v>
      </c>
      <c r="D359" s="86" t="s">
        <v>6</v>
      </c>
      <c r="E359" s="55" t="str">
        <f>IF(ISNA(VLOOKUP(D359,Tableau3[],2,FALSE)),"X",VLOOKUP(D359,Tableau3[],2,FALSE))</f>
        <v>S</v>
      </c>
      <c r="F359" s="98"/>
      <c r="G359" s="19"/>
      <c r="H359" s="106"/>
      <c r="I359" s="19"/>
      <c r="J359" s="19"/>
      <c r="K359" s="115"/>
      <c r="L359" s="19"/>
      <c r="M359" s="124"/>
      <c r="N359" s="132"/>
      <c r="O359" s="144"/>
      <c r="P359" s="154"/>
      <c r="Q359" s="164">
        <v>1</v>
      </c>
      <c r="R359" s="182" t="s">
        <v>117</v>
      </c>
      <c r="S359" s="38"/>
      <c r="T359" s="197"/>
      <c r="U359" s="200"/>
      <c r="V359" t="str">
        <f>CONCATENATE(C359,E359,G359,I359,L359,S359)</f>
        <v>IS</v>
      </c>
      <c r="W359" t="str">
        <f t="shared" si="6"/>
        <v>IS</v>
      </c>
      <c r="X359" s="39" t="str">
        <f>IF(          ISNA(VLOOKUP(MID(W359,2,1),'Garanties par besoin'!$D$2:$F$18,2,FALSE)),
                           IF(ISNA(VLOOKUP(MID(W359,1,1),'Garanties par besoin'!$D$2:$F$18,2,FALSE)),
                            "",
                           VLOOKUP(MID(W359,1,1),'Garanties par besoin'!$D$2:$F$18,2,FALSE)),
                  VLOOKUP(MID(W359,2,1),'Garanties par besoin'!$D$2:$F$18,2,FALSE))</f>
        <v>Immatériel</v>
      </c>
      <c r="Y359" s="42" t="str">
        <f>IF(          ISNA(VLOOKUP(MID(W359,2,1),'Garanties par besoin'!$D$2:$F$18,3,FALSE)),
                           IF(ISNA(VLOOKUP(MID(W359,1,1),'Garanties par besoin'!$D$2:$F$18,3,FALSE)),
                            "",
                           VLOOKUP(MID(W359,1,1),'Garanties par besoin'!$D$2:$F$18,3,FALSE)),
                  VLOOKUP(MID(W359,2,1),'Garanties par besoin'!$D$2:$F$18,3,FALSE))</f>
        <v>Parts/Actions</v>
      </c>
      <c r="Z359" s="44" t="str">
        <f>IF(
                 ISNA(VLOOKUP($Y359,Tableau2[[Sous catégorie culture de la garantie]:[garantie 7]],1+Z$3,FALSE)),
                  "",
                 IF(VLOOKUP($Y359,Tableau2[[Sous catégorie culture de la garantie]:[garantie 7]],1+Z$3,FALSE)="","",
                      VLOOKUP($Y359,Tableau2[[Sous catégorie culture de la garantie]:[garantie 7]],1+Z$3,FALSE)))</f>
        <v>Caution adaptée</v>
      </c>
      <c r="AA359" s="41" t="str">
        <f>IF(
                 ISNA(VLOOKUP($Y359,Tableau2[[Sous catégorie culture de la garantie]:[garantie 7]],1+AA$3,FALSE)),
                  "",
                 IF(VLOOKUP($Y359,Tableau2[[Sous catégorie culture de la garantie]:[garantie 7]],1+AA$3,FALSE)="","",
                      VLOOKUP($Y359,Tableau2[[Sous catégorie culture de la garantie]:[garantie 7]],1+AA$3,FALSE)))</f>
        <v>Nantissement de Comptes de Titres</v>
      </c>
      <c r="AB359" s="44" t="str">
        <f>IF(
                 ISNA(VLOOKUP($Y359,Tableau2[[Sous catégorie culture de la garantie]:[garantie 7]],1+AB$3,FALSE)),
                  "",
                 IF(VLOOKUP($Y359,Tableau2[[Sous catégorie culture de la garantie]:[garantie 7]],1+AB$3,FALSE)="","",
                      VLOOKUP($Y359,Tableau2[[Sous catégorie culture de la garantie]:[garantie 7]],1+AB$3,FALSE)))</f>
        <v>France Active</v>
      </c>
      <c r="AC359" s="41" t="str">
        <f>IF(
                 ISNA(VLOOKUP($Y359,Tableau2[[Sous catégorie culture de la garantie]:[garantie 7]],1+AC$3,FALSE)),
                  "",
                 IF(VLOOKUP($Y359,Tableau2[[Sous catégorie culture de la garantie]:[garantie 7]],1+AC$3,FALSE)="","",
                      VLOOKUP($Y359,Tableau2[[Sous catégorie culture de la garantie]:[garantie 7]],1+AC$3,FALSE)))</f>
        <v>BPI</v>
      </c>
      <c r="AD359" s="44" t="str">
        <f>IF(
                 ISNA(VLOOKUP($Y359,Tableau2[[Sous catégorie culture de la garantie]:[garantie 7]],1+AD$3,FALSE)),
                  "",
                 IF(VLOOKUP($Y359,Tableau2[[Sous catégorie culture de la garantie]:[garantie 7]],1+AD$3,FALSE)="","",
                      VLOOKUP($Y359,Tableau2[[Sous catégorie culture de la garantie]:[garantie 7]],1+AD$3,FALSE)))</f>
        <v>SIAGI</v>
      </c>
      <c r="AE359" s="41" t="str">
        <f>IF(
                 ISNA(VLOOKUP($Y359,Tableau2[[Sous catégorie culture de la garantie]:[garantie 7]],1+AE$3,FALSE)),
                  "",
                 IF(VLOOKUP($Y359,Tableau2[[Sous catégorie culture de la garantie]:[garantie 7]],1+AE$3,FALSE)="","",
                      VLOOKUP($Y359,Tableau2[[Sous catégorie culture de la garantie]:[garantie 7]],1+AE$3,FALSE)))</f>
        <v/>
      </c>
      <c r="AF359" s="41" t="str">
        <f>IF(
                 ISNA(VLOOKUP($Y359,Tableau2[[Sous catégorie culture de la garantie]:[garantie 7]],1+AF$3,FALSE)),
                  "",
                 IF(VLOOKUP($Y359,Tableau2[[Sous catégorie culture de la garantie]:[garantie 7]],1+AF$3,FALSE)="","",
                      VLOOKUP($Y359,Tableau2[[Sous catégorie culture de la garantie]:[garantie 7]],1+AF$3,FALSE)))</f>
        <v/>
      </c>
    </row>
  </sheetData>
  <autoFilter ref="A3:U359"/>
  <mergeCells count="1">
    <mergeCell ref="Z2:AF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D1" workbookViewId="0">
      <selection activeCell="F22" sqref="F22"/>
    </sheetView>
  </sheetViews>
  <sheetFormatPr baseColWidth="10" defaultRowHeight="14.4" x14ac:dyDescent="0.3"/>
  <cols>
    <col min="1" max="3" width="0" hidden="1" customWidth="1"/>
    <col min="4" max="4" width="24.44140625" customWidth="1"/>
    <col min="5" max="5" width="16.88671875" customWidth="1"/>
    <col min="6" max="6" width="31.109375" customWidth="1"/>
    <col min="7" max="7" width="34.21875" customWidth="1"/>
    <col min="8" max="8" width="35.109375" customWidth="1"/>
    <col min="9" max="9" width="27.44140625" customWidth="1"/>
  </cols>
  <sheetData>
    <row r="1" spans="1:13" ht="39" customHeight="1" x14ac:dyDescent="0.3"/>
    <row r="2" spans="1:13" ht="28.8" x14ac:dyDescent="0.3">
      <c r="D2" s="62" t="s">
        <v>211</v>
      </c>
      <c r="E2" t="s">
        <v>126</v>
      </c>
      <c r="F2" t="s">
        <v>179</v>
      </c>
      <c r="G2" t="s">
        <v>128</v>
      </c>
      <c r="H2" t="s">
        <v>129</v>
      </c>
      <c r="I2" t="s">
        <v>130</v>
      </c>
      <c r="J2" t="s">
        <v>151</v>
      </c>
      <c r="K2" t="s">
        <v>152</v>
      </c>
      <c r="L2" t="s">
        <v>156</v>
      </c>
      <c r="M2" t="s">
        <v>185</v>
      </c>
    </row>
    <row r="3" spans="1:13" x14ac:dyDescent="0.3">
      <c r="A3" t="s">
        <v>189</v>
      </c>
      <c r="D3" t="s">
        <v>189</v>
      </c>
      <c r="E3" t="s">
        <v>127</v>
      </c>
      <c r="F3" t="s">
        <v>69</v>
      </c>
      <c r="G3" t="s">
        <v>180</v>
      </c>
      <c r="H3" t="s">
        <v>153</v>
      </c>
      <c r="I3" t="s">
        <v>131</v>
      </c>
    </row>
    <row r="4" spans="1:13" x14ac:dyDescent="0.3">
      <c r="A4" t="str">
        <f t="shared" ref="A4:A18" si="0">CONCATENATE(B4,D4)</f>
        <v>ME</v>
      </c>
      <c r="B4" t="s">
        <v>159</v>
      </c>
      <c r="D4" t="s">
        <v>164</v>
      </c>
      <c r="E4" t="s">
        <v>127</v>
      </c>
      <c r="F4" t="s">
        <v>132</v>
      </c>
      <c r="G4" t="s">
        <v>180</v>
      </c>
      <c r="H4" t="s">
        <v>153</v>
      </c>
      <c r="I4" t="s">
        <v>134</v>
      </c>
      <c r="J4" t="s">
        <v>186</v>
      </c>
      <c r="K4" t="s">
        <v>157</v>
      </c>
    </row>
    <row r="5" spans="1:13" x14ac:dyDescent="0.3">
      <c r="A5" t="str">
        <f t="shared" si="0"/>
        <v>MU</v>
      </c>
      <c r="B5" t="s">
        <v>159</v>
      </c>
      <c r="D5" t="s">
        <v>169</v>
      </c>
      <c r="E5" t="s">
        <v>127</v>
      </c>
      <c r="F5" t="s">
        <v>177</v>
      </c>
      <c r="G5" t="s">
        <v>180</v>
      </c>
      <c r="H5" t="s">
        <v>153</v>
      </c>
      <c r="I5" t="s">
        <v>133</v>
      </c>
      <c r="J5" t="s">
        <v>186</v>
      </c>
      <c r="K5" t="s">
        <v>157</v>
      </c>
      <c r="L5" t="s">
        <v>135</v>
      </c>
    </row>
    <row r="6" spans="1:13" x14ac:dyDescent="0.3">
      <c r="A6" t="str">
        <f t="shared" si="0"/>
        <v>ML</v>
      </c>
      <c r="B6" t="s">
        <v>159</v>
      </c>
      <c r="D6" t="s">
        <v>170</v>
      </c>
      <c r="E6" t="s">
        <v>127</v>
      </c>
      <c r="F6" t="s">
        <v>178</v>
      </c>
      <c r="G6" t="s">
        <v>180</v>
      </c>
      <c r="H6" t="s">
        <v>153</v>
      </c>
      <c r="I6" t="s">
        <v>137</v>
      </c>
      <c r="J6" t="s">
        <v>133</v>
      </c>
      <c r="K6" t="s">
        <v>186</v>
      </c>
      <c r="L6" t="s">
        <v>157</v>
      </c>
    </row>
    <row r="7" spans="1:13" x14ac:dyDescent="0.3">
      <c r="A7" t="str">
        <f t="shared" si="0"/>
        <v>BB</v>
      </c>
      <c r="B7" t="s">
        <v>161</v>
      </c>
      <c r="C7" t="s">
        <v>161</v>
      </c>
      <c r="D7" t="s">
        <v>161</v>
      </c>
      <c r="E7" t="s">
        <v>53</v>
      </c>
      <c r="F7" t="s">
        <v>53</v>
      </c>
      <c r="G7" t="s">
        <v>153</v>
      </c>
      <c r="H7" t="s">
        <v>135</v>
      </c>
      <c r="I7" t="s">
        <v>136</v>
      </c>
      <c r="J7" t="s">
        <v>186</v>
      </c>
      <c r="K7" t="s">
        <v>157</v>
      </c>
    </row>
    <row r="8" spans="1:13" x14ac:dyDescent="0.3">
      <c r="A8" t="str">
        <f t="shared" si="0"/>
        <v>TP</v>
      </c>
      <c r="B8" t="s">
        <v>158</v>
      </c>
      <c r="C8" t="s">
        <v>162</v>
      </c>
      <c r="D8" t="s">
        <v>162</v>
      </c>
      <c r="E8" t="s">
        <v>141</v>
      </c>
      <c r="F8" t="s">
        <v>142</v>
      </c>
      <c r="G8" t="s">
        <v>180</v>
      </c>
      <c r="H8" t="s">
        <v>154</v>
      </c>
    </row>
    <row r="9" spans="1:13" x14ac:dyDescent="0.3">
      <c r="A9" t="str">
        <f t="shared" si="0"/>
        <v>TH</v>
      </c>
      <c r="B9" t="s">
        <v>158</v>
      </c>
      <c r="C9" t="s">
        <v>172</v>
      </c>
      <c r="D9" t="s">
        <v>172</v>
      </c>
      <c r="E9" t="s">
        <v>141</v>
      </c>
      <c r="F9" t="s">
        <v>143</v>
      </c>
      <c r="G9" t="s">
        <v>180</v>
      </c>
      <c r="H9" t="s">
        <v>154</v>
      </c>
    </row>
    <row r="10" spans="1:13" x14ac:dyDescent="0.3">
      <c r="A10" t="str">
        <f t="shared" si="0"/>
        <v>TG</v>
      </c>
      <c r="B10" t="s">
        <v>158</v>
      </c>
      <c r="C10" t="s">
        <v>163</v>
      </c>
      <c r="D10" t="s">
        <v>163</v>
      </c>
      <c r="E10" t="s">
        <v>141</v>
      </c>
      <c r="F10" t="s">
        <v>144</v>
      </c>
      <c r="G10" t="s">
        <v>180</v>
      </c>
      <c r="H10" t="s">
        <v>154</v>
      </c>
    </row>
    <row r="11" spans="1:13" x14ac:dyDescent="0.3">
      <c r="A11" t="str">
        <f t="shared" si="0"/>
        <v>T</v>
      </c>
      <c r="B11" t="s">
        <v>158</v>
      </c>
      <c r="E11" t="s">
        <v>141</v>
      </c>
      <c r="F11" t="s">
        <v>145</v>
      </c>
      <c r="G11" t="s">
        <v>180</v>
      </c>
      <c r="H11" t="s">
        <v>191</v>
      </c>
      <c r="I11" t="s">
        <v>154</v>
      </c>
    </row>
    <row r="12" spans="1:13" x14ac:dyDescent="0.3">
      <c r="A12" t="str">
        <f t="shared" si="0"/>
        <v>T</v>
      </c>
      <c r="B12" t="s">
        <v>158</v>
      </c>
      <c r="E12" t="s">
        <v>141</v>
      </c>
      <c r="F12" t="s">
        <v>155</v>
      </c>
      <c r="G12" t="s">
        <v>180</v>
      </c>
      <c r="H12" t="s">
        <v>138</v>
      </c>
      <c r="I12" t="s">
        <v>154</v>
      </c>
      <c r="J12" t="s">
        <v>139</v>
      </c>
    </row>
    <row r="13" spans="1:13" x14ac:dyDescent="0.3">
      <c r="D13" t="s">
        <v>187</v>
      </c>
      <c r="E13" t="s">
        <v>37</v>
      </c>
      <c r="F13" t="s">
        <v>37</v>
      </c>
    </row>
    <row r="14" spans="1:13" x14ac:dyDescent="0.3">
      <c r="D14" t="s">
        <v>188</v>
      </c>
      <c r="E14" t="s">
        <v>182</v>
      </c>
      <c r="F14" t="s">
        <v>182</v>
      </c>
      <c r="G14" t="s">
        <v>180</v>
      </c>
      <c r="H14" t="s">
        <v>153</v>
      </c>
      <c r="I14" t="s">
        <v>186</v>
      </c>
    </row>
    <row r="15" spans="1:13" x14ac:dyDescent="0.3">
      <c r="A15" t="str">
        <f t="shared" si="0"/>
        <v>IS</v>
      </c>
      <c r="B15" t="s">
        <v>160</v>
      </c>
      <c r="C15" t="s">
        <v>167</v>
      </c>
      <c r="D15" t="s">
        <v>167</v>
      </c>
      <c r="E15" t="s">
        <v>146</v>
      </c>
      <c r="F15" t="s">
        <v>147</v>
      </c>
      <c r="G15" t="s">
        <v>154</v>
      </c>
      <c r="H15" t="s">
        <v>191</v>
      </c>
      <c r="I15" t="s">
        <v>133</v>
      </c>
      <c r="J15" t="s">
        <v>186</v>
      </c>
      <c r="K15" t="s">
        <v>157</v>
      </c>
    </row>
    <row r="16" spans="1:13" x14ac:dyDescent="0.3">
      <c r="A16" t="str">
        <f t="shared" si="0"/>
        <v>IF</v>
      </c>
      <c r="B16" t="s">
        <v>160</v>
      </c>
      <c r="C16" t="s">
        <v>165</v>
      </c>
      <c r="D16" t="s">
        <v>165</v>
      </c>
      <c r="E16" t="s">
        <v>146</v>
      </c>
      <c r="F16" t="s">
        <v>148</v>
      </c>
      <c r="G16" t="s">
        <v>180</v>
      </c>
      <c r="H16" t="s">
        <v>140</v>
      </c>
      <c r="I16" s="68" t="s">
        <v>153</v>
      </c>
      <c r="J16" s="68" t="s">
        <v>137</v>
      </c>
      <c r="K16" s="68" t="s">
        <v>133</v>
      </c>
      <c r="L16" s="68" t="s">
        <v>186</v>
      </c>
      <c r="M16" s="68" t="s">
        <v>157</v>
      </c>
    </row>
    <row r="17" spans="1:11" x14ac:dyDescent="0.3">
      <c r="A17" t="str">
        <f t="shared" si="0"/>
        <v>IC</v>
      </c>
      <c r="B17" t="s">
        <v>160</v>
      </c>
      <c r="C17" t="s">
        <v>166</v>
      </c>
      <c r="D17" t="s">
        <v>166</v>
      </c>
      <c r="E17" t="s">
        <v>146</v>
      </c>
      <c r="F17" t="s">
        <v>149</v>
      </c>
      <c r="G17" t="s">
        <v>180</v>
      </c>
      <c r="H17" t="s">
        <v>153</v>
      </c>
      <c r="I17" t="s">
        <v>133</v>
      </c>
      <c r="J17" t="s">
        <v>157</v>
      </c>
    </row>
    <row r="18" spans="1:11" x14ac:dyDescent="0.3">
      <c r="A18" t="str">
        <f t="shared" si="0"/>
        <v>IR</v>
      </c>
      <c r="B18" t="s">
        <v>160</v>
      </c>
      <c r="C18" t="s">
        <v>168</v>
      </c>
      <c r="D18" t="s">
        <v>168</v>
      </c>
      <c r="E18" t="s">
        <v>146</v>
      </c>
      <c r="F18" t="s">
        <v>150</v>
      </c>
      <c r="G18" t="s">
        <v>180</v>
      </c>
      <c r="H18" t="s">
        <v>153</v>
      </c>
      <c r="I18" s="61" t="s">
        <v>133</v>
      </c>
      <c r="J18" t="s">
        <v>186</v>
      </c>
      <c r="K18" t="s">
        <v>157</v>
      </c>
    </row>
    <row r="21" spans="1:11" x14ac:dyDescent="0.3">
      <c r="D21" s="17" t="s">
        <v>37</v>
      </c>
      <c r="E21" t="s">
        <v>181</v>
      </c>
    </row>
    <row r="22" spans="1:11" x14ac:dyDescent="0.3">
      <c r="D22" s="60" t="s">
        <v>182</v>
      </c>
    </row>
  </sheetData>
  <dataConsolidate/>
  <dataValidations count="1">
    <dataValidation type="list" allowBlank="1" showInputMessage="1" showErrorMessage="1" sqref="K27:L40 K19:L19">
      <formula1>$E$1:$E$17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'Liste des Granties'!$A$1:$A$15</xm:f>
          </x14:formula1>
          <xm:sqref>G27:J40 M3 G4:M5 G3:K3 G9:H9 J7:K7 G6:K6 G7:I8 L6:L8 G10:L15 J9 M6:M15 G19:J19 G16:M18</xm:sqref>
        </x14:dataValidation>
        <x14:dataValidation type="list" allowBlank="1" showInputMessage="1" showErrorMessage="1">
          <x14:formula1>
            <xm:f>'Liste des Granties'!$A$1:$A$16</xm:f>
          </x14:formula1>
          <xm:sqref>M27:M40 M19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" sqref="C1"/>
    </sheetView>
  </sheetViews>
  <sheetFormatPr baseColWidth="10" defaultRowHeight="14.4" x14ac:dyDescent="0.3"/>
  <cols>
    <col min="1" max="1" width="30.88671875" customWidth="1"/>
  </cols>
  <sheetData>
    <row r="1" spans="1:2" x14ac:dyDescent="0.3">
      <c r="A1" t="s">
        <v>180</v>
      </c>
      <c r="B1" t="s">
        <v>217</v>
      </c>
    </row>
    <row r="2" spans="1:2" x14ac:dyDescent="0.3">
      <c r="A2" t="s">
        <v>153</v>
      </c>
      <c r="B2" t="s">
        <v>217</v>
      </c>
    </row>
    <row r="3" spans="1:2" x14ac:dyDescent="0.3">
      <c r="A3" t="s">
        <v>154</v>
      </c>
      <c r="B3" t="s">
        <v>217</v>
      </c>
    </row>
    <row r="4" spans="1:2" x14ac:dyDescent="0.3">
      <c r="A4" t="s">
        <v>131</v>
      </c>
      <c r="B4" t="s">
        <v>217</v>
      </c>
    </row>
    <row r="5" spans="1:2" x14ac:dyDescent="0.3">
      <c r="A5" t="s">
        <v>133</v>
      </c>
      <c r="B5" t="s">
        <v>217</v>
      </c>
    </row>
    <row r="6" spans="1:2" x14ac:dyDescent="0.3">
      <c r="A6" t="s">
        <v>134</v>
      </c>
      <c r="B6" t="s">
        <v>217</v>
      </c>
    </row>
    <row r="7" spans="1:2" x14ac:dyDescent="0.3">
      <c r="A7" t="s">
        <v>191</v>
      </c>
      <c r="B7" t="s">
        <v>218</v>
      </c>
    </row>
    <row r="8" spans="1:2" x14ac:dyDescent="0.3">
      <c r="A8" t="s">
        <v>137</v>
      </c>
      <c r="B8" t="s">
        <v>217</v>
      </c>
    </row>
    <row r="9" spans="1:2" x14ac:dyDescent="0.3">
      <c r="A9" t="s">
        <v>138</v>
      </c>
      <c r="B9" s="61" t="s">
        <v>218</v>
      </c>
    </row>
    <row r="10" spans="1:2" x14ac:dyDescent="0.3">
      <c r="A10" t="s">
        <v>139</v>
      </c>
      <c r="B10" s="61" t="s">
        <v>218</v>
      </c>
    </row>
    <row r="11" spans="1:2" x14ac:dyDescent="0.3">
      <c r="A11" t="s">
        <v>186</v>
      </c>
      <c r="B11" t="s">
        <v>217</v>
      </c>
    </row>
    <row r="12" spans="1:2" x14ac:dyDescent="0.3">
      <c r="A12" t="s">
        <v>157</v>
      </c>
      <c r="B12" t="s">
        <v>217</v>
      </c>
    </row>
    <row r="13" spans="1:2" x14ac:dyDescent="0.3">
      <c r="A13" t="s">
        <v>135</v>
      </c>
      <c r="B13" t="s">
        <v>217</v>
      </c>
    </row>
    <row r="14" spans="1:2" x14ac:dyDescent="0.3">
      <c r="A14" t="s">
        <v>136</v>
      </c>
      <c r="B14" t="s">
        <v>217</v>
      </c>
    </row>
    <row r="15" spans="1:2" x14ac:dyDescent="0.3">
      <c r="A15" t="s">
        <v>140</v>
      </c>
      <c r="B15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4" sqref="B3:B4"/>
    </sheetView>
  </sheetViews>
  <sheetFormatPr baseColWidth="10" defaultRowHeight="14.4" x14ac:dyDescent="0.3"/>
  <cols>
    <col min="1" max="1" width="43.88671875" customWidth="1"/>
    <col min="2" max="2" width="48.44140625" customWidth="1"/>
    <col min="3" max="3" width="26.21875" customWidth="1"/>
    <col min="4" max="4" width="20.88671875" customWidth="1"/>
  </cols>
  <sheetData>
    <row r="1" spans="1:4" x14ac:dyDescent="0.3">
      <c r="A1" s="61" t="s">
        <v>210</v>
      </c>
      <c r="B1" s="61" t="s">
        <v>207</v>
      </c>
      <c r="C1" s="61" t="s">
        <v>206</v>
      </c>
      <c r="D1" s="61" t="s">
        <v>208</v>
      </c>
    </row>
    <row r="2" spans="1:4" x14ac:dyDescent="0.3">
      <c r="A2" s="61" t="s">
        <v>180</v>
      </c>
      <c r="B2" s="61"/>
      <c r="C2" s="61"/>
      <c r="D2" s="61"/>
    </row>
    <row r="3" spans="1:4" ht="86.4" x14ac:dyDescent="0.3">
      <c r="A3" s="61" t="s">
        <v>153</v>
      </c>
      <c r="B3" s="65" t="s">
        <v>192</v>
      </c>
      <c r="C3" s="66" t="s">
        <v>203</v>
      </c>
      <c r="D3" s="61"/>
    </row>
    <row r="4" spans="1:4" ht="64.2" customHeight="1" x14ac:dyDescent="0.3">
      <c r="A4" s="61" t="s">
        <v>154</v>
      </c>
      <c r="B4" s="65"/>
      <c r="C4" s="67"/>
      <c r="D4" s="61"/>
    </row>
    <row r="5" spans="1:4" ht="19.8" customHeight="1" x14ac:dyDescent="0.3">
      <c r="A5" s="61" t="s">
        <v>131</v>
      </c>
      <c r="B5" s="62" t="s">
        <v>204</v>
      </c>
      <c r="C5" s="61" t="str">
        <f>MID(B5,1,3)</f>
        <v>D82</v>
      </c>
      <c r="D5" s="61" t="s">
        <v>209</v>
      </c>
    </row>
    <row r="6" spans="1:4" x14ac:dyDescent="0.3">
      <c r="A6" s="61" t="s">
        <v>133</v>
      </c>
      <c r="B6" s="61" t="s">
        <v>202</v>
      </c>
      <c r="C6" s="61" t="str">
        <f t="shared" ref="C6:C16" si="0">MID(B6,1,3)</f>
        <v>B05</v>
      </c>
      <c r="D6" s="61"/>
    </row>
    <row r="7" spans="1:4" x14ac:dyDescent="0.3">
      <c r="A7" s="61" t="s">
        <v>134</v>
      </c>
      <c r="B7" s="61" t="s">
        <v>201</v>
      </c>
      <c r="C7" s="61" t="str">
        <f t="shared" si="0"/>
        <v>D81</v>
      </c>
      <c r="D7" s="61" t="s">
        <v>209</v>
      </c>
    </row>
    <row r="8" spans="1:4" x14ac:dyDescent="0.3">
      <c r="A8" s="61" t="s">
        <v>191</v>
      </c>
      <c r="B8" s="61" t="s">
        <v>200</v>
      </c>
      <c r="C8" s="61" t="str">
        <f t="shared" si="0"/>
        <v>E04</v>
      </c>
      <c r="D8" s="61" t="s">
        <v>209</v>
      </c>
    </row>
    <row r="9" spans="1:4" x14ac:dyDescent="0.3">
      <c r="A9" s="61" t="s">
        <v>137</v>
      </c>
      <c r="B9" s="61" t="s">
        <v>199</v>
      </c>
      <c r="C9" s="61" t="str">
        <f t="shared" si="0"/>
        <v>D80</v>
      </c>
      <c r="D9" s="61" t="s">
        <v>209</v>
      </c>
    </row>
    <row r="10" spans="1:4" x14ac:dyDescent="0.3">
      <c r="A10" s="61" t="s">
        <v>138</v>
      </c>
      <c r="B10" s="61"/>
      <c r="C10" s="61" t="str">
        <f t="shared" si="0"/>
        <v/>
      </c>
      <c r="D10" s="61"/>
    </row>
    <row r="11" spans="1:4" x14ac:dyDescent="0.3">
      <c r="A11" s="61" t="s">
        <v>139</v>
      </c>
      <c r="B11" s="61" t="s">
        <v>198</v>
      </c>
      <c r="C11" s="61" t="str">
        <f t="shared" si="0"/>
        <v>D86</v>
      </c>
      <c r="D11" s="61"/>
    </row>
    <row r="12" spans="1:4" x14ac:dyDescent="0.3">
      <c r="A12" s="61" t="s">
        <v>186</v>
      </c>
      <c r="B12" s="61" t="s">
        <v>197</v>
      </c>
      <c r="C12" s="61" t="str">
        <f t="shared" si="0"/>
        <v>B00</v>
      </c>
      <c r="D12" s="61" t="s">
        <v>205</v>
      </c>
    </row>
    <row r="13" spans="1:4" x14ac:dyDescent="0.3">
      <c r="A13" s="61" t="s">
        <v>157</v>
      </c>
      <c r="B13" s="61" t="s">
        <v>196</v>
      </c>
      <c r="C13" s="61" t="str">
        <f t="shared" si="0"/>
        <v>B03</v>
      </c>
      <c r="D13" s="61" t="s">
        <v>205</v>
      </c>
    </row>
    <row r="14" spans="1:4" x14ac:dyDescent="0.3">
      <c r="A14" s="61" t="s">
        <v>135</v>
      </c>
      <c r="B14" s="61" t="s">
        <v>193</v>
      </c>
      <c r="C14" s="61" t="str">
        <f t="shared" si="0"/>
        <v>D00</v>
      </c>
      <c r="D14" s="61" t="s">
        <v>209</v>
      </c>
    </row>
    <row r="15" spans="1:4" x14ac:dyDescent="0.3">
      <c r="A15" s="61" t="s">
        <v>136</v>
      </c>
      <c r="B15" s="61" t="s">
        <v>194</v>
      </c>
      <c r="C15" s="61" t="str">
        <f t="shared" si="0"/>
        <v>D01</v>
      </c>
      <c r="D15" s="61" t="s">
        <v>209</v>
      </c>
    </row>
    <row r="16" spans="1:4" x14ac:dyDescent="0.3">
      <c r="A16" s="61" t="s">
        <v>140</v>
      </c>
      <c r="B16" s="61" t="s">
        <v>195</v>
      </c>
      <c r="C16" s="61" t="str">
        <f t="shared" si="0"/>
        <v>D88</v>
      </c>
      <c r="D16" s="61" t="s">
        <v>209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0" workbookViewId="0">
      <selection activeCell="B26" sqref="B26"/>
    </sheetView>
  </sheetViews>
  <sheetFormatPr baseColWidth="10" defaultRowHeight="14.4" x14ac:dyDescent="0.3"/>
  <cols>
    <col min="1" max="1" width="46.5546875" customWidth="1"/>
  </cols>
  <sheetData>
    <row r="1" spans="1:2" s="61" customFormat="1" ht="15" thickBot="1" x14ac:dyDescent="0.35">
      <c r="A1" s="61" t="s">
        <v>215</v>
      </c>
      <c r="B1" s="61" t="s">
        <v>216</v>
      </c>
    </row>
    <row r="2" spans="1:2" ht="15" thickBot="1" x14ac:dyDescent="0.35">
      <c r="A2" s="69" t="s">
        <v>1</v>
      </c>
      <c r="B2" s="69" t="s">
        <v>158</v>
      </c>
    </row>
    <row r="3" spans="1:2" ht="15" thickBot="1" x14ac:dyDescent="0.35">
      <c r="A3" s="69" t="s">
        <v>19</v>
      </c>
      <c r="B3" s="69" t="s">
        <v>159</v>
      </c>
    </row>
    <row r="4" spans="1:2" ht="15" thickBot="1" x14ac:dyDescent="0.35">
      <c r="A4" s="70" t="s">
        <v>102</v>
      </c>
      <c r="B4" t="s">
        <v>160</v>
      </c>
    </row>
    <row r="5" spans="1:2" ht="15" thickBot="1" x14ac:dyDescent="0.35">
      <c r="A5" s="69" t="s">
        <v>53</v>
      </c>
      <c r="B5" s="69" t="s">
        <v>161</v>
      </c>
    </row>
    <row r="6" spans="1:2" ht="15" thickBot="1" x14ac:dyDescent="0.35">
      <c r="A6" s="69" t="s">
        <v>69</v>
      </c>
      <c r="B6" s="69" t="s">
        <v>189</v>
      </c>
    </row>
    <row r="7" spans="1:2" ht="15" thickBot="1" x14ac:dyDescent="0.35">
      <c r="A7" s="69" t="s">
        <v>2</v>
      </c>
      <c r="B7" s="69" t="s">
        <v>160</v>
      </c>
    </row>
    <row r="8" spans="1:2" ht="15" thickBot="1" x14ac:dyDescent="0.35">
      <c r="A8" s="69" t="s">
        <v>118</v>
      </c>
      <c r="B8" s="69" t="s">
        <v>162</v>
      </c>
    </row>
    <row r="9" spans="1:2" ht="23.4" thickBot="1" x14ac:dyDescent="0.35">
      <c r="A9" s="69" t="s">
        <v>18</v>
      </c>
      <c r="B9" s="69" t="s">
        <v>172</v>
      </c>
    </row>
    <row r="10" spans="1:2" ht="15" thickBot="1" x14ac:dyDescent="0.35">
      <c r="A10" s="69" t="s">
        <v>15</v>
      </c>
      <c r="B10" s="69" t="s">
        <v>162</v>
      </c>
    </row>
    <row r="11" spans="1:2" ht="15" thickBot="1" x14ac:dyDescent="0.35">
      <c r="A11" s="69" t="s">
        <v>123</v>
      </c>
      <c r="B11" s="69" t="s">
        <v>162</v>
      </c>
    </row>
    <row r="12" spans="1:2" ht="23.4" thickBot="1" x14ac:dyDescent="0.35">
      <c r="A12" s="69" t="s">
        <v>124</v>
      </c>
      <c r="B12" s="69" t="s">
        <v>163</v>
      </c>
    </row>
    <row r="13" spans="1:2" ht="15" thickBot="1" x14ac:dyDescent="0.35">
      <c r="A13" s="69" t="s">
        <v>23</v>
      </c>
      <c r="B13" s="69" t="s">
        <v>169</v>
      </c>
    </row>
    <row r="14" spans="1:2" ht="15" thickBot="1" x14ac:dyDescent="0.35">
      <c r="A14" s="69" t="s">
        <v>212</v>
      </c>
      <c r="B14" s="69" t="s">
        <v>170</v>
      </c>
    </row>
    <row r="15" spans="1:2" ht="15" thickBot="1" x14ac:dyDescent="0.35">
      <c r="A15" s="69" t="s">
        <v>35</v>
      </c>
      <c r="B15" s="69" t="s">
        <v>164</v>
      </c>
    </row>
    <row r="16" spans="1:2" ht="15" thickBot="1" x14ac:dyDescent="0.35">
      <c r="A16" s="69" t="s">
        <v>39</v>
      </c>
      <c r="B16" s="69" t="s">
        <v>164</v>
      </c>
    </row>
    <row r="17" spans="1:3" ht="15" thickBot="1" x14ac:dyDescent="0.35">
      <c r="A17" s="69" t="s">
        <v>40</v>
      </c>
      <c r="B17" s="69" t="s">
        <v>164</v>
      </c>
    </row>
    <row r="18" spans="1:3" ht="15" thickBot="1" x14ac:dyDescent="0.35">
      <c r="A18" s="69" t="s">
        <v>43</v>
      </c>
      <c r="B18" s="69" t="s">
        <v>165</v>
      </c>
    </row>
    <row r="19" spans="1:3" ht="15" thickBot="1" x14ac:dyDescent="0.35">
      <c r="A19" s="69" t="s">
        <v>44</v>
      </c>
      <c r="B19" s="69" t="s">
        <v>165</v>
      </c>
    </row>
    <row r="20" spans="1:3" ht="15" thickBot="1" x14ac:dyDescent="0.35">
      <c r="A20" s="69" t="s">
        <v>45</v>
      </c>
      <c r="B20" s="69" t="s">
        <v>166</v>
      </c>
    </row>
    <row r="21" spans="1:3" ht="15" thickBot="1" x14ac:dyDescent="0.35">
      <c r="A21" s="69" t="s">
        <v>46</v>
      </c>
      <c r="B21" s="69" t="s">
        <v>167</v>
      </c>
    </row>
    <row r="22" spans="1:3" ht="15" thickBot="1" x14ac:dyDescent="0.35">
      <c r="A22" s="69" t="s">
        <v>50</v>
      </c>
      <c r="B22" s="69" t="s">
        <v>165</v>
      </c>
      <c r="C22" t="s">
        <v>214</v>
      </c>
    </row>
    <row r="23" spans="1:3" ht="15" thickBot="1" x14ac:dyDescent="0.35">
      <c r="A23" s="69" t="s">
        <v>3</v>
      </c>
      <c r="B23" s="69" t="s">
        <v>168</v>
      </c>
      <c r="C23" t="s">
        <v>214</v>
      </c>
    </row>
    <row r="24" spans="1:3" ht="15" thickBot="1" x14ac:dyDescent="0.35">
      <c r="A24" s="69" t="s">
        <v>213</v>
      </c>
      <c r="B24" s="69" t="s">
        <v>167</v>
      </c>
      <c r="C24" t="s">
        <v>214</v>
      </c>
    </row>
    <row r="25" spans="1:3" s="61" customFormat="1" ht="15" thickBot="1" x14ac:dyDescent="0.35">
      <c r="A25" s="69" t="s">
        <v>61</v>
      </c>
      <c r="B25" s="69" t="s">
        <v>159</v>
      </c>
    </row>
    <row r="26" spans="1:3" ht="15" thickBot="1" x14ac:dyDescent="0.35">
      <c r="A26" s="69" t="s">
        <v>6</v>
      </c>
      <c r="B26" s="69" t="s">
        <v>167</v>
      </c>
      <c r="C26" t="s">
        <v>214</v>
      </c>
    </row>
    <row r="27" spans="1:3" s="61" customFormat="1" ht="15" thickBot="1" x14ac:dyDescent="0.35">
      <c r="A27" s="69" t="s">
        <v>16</v>
      </c>
      <c r="B27" s="69" t="s">
        <v>162</v>
      </c>
    </row>
    <row r="28" spans="1:3" ht="15" thickBot="1" x14ac:dyDescent="0.35">
      <c r="A28" s="69" t="s">
        <v>37</v>
      </c>
      <c r="B28" s="69" t="s">
        <v>187</v>
      </c>
    </row>
    <row r="29" spans="1:3" x14ac:dyDescent="0.3">
      <c r="A29" s="71" t="s">
        <v>38</v>
      </c>
      <c r="B29" s="71" t="s">
        <v>188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besoin garantie</vt:lpstr>
      <vt:lpstr>Garanties par besoin</vt:lpstr>
      <vt:lpstr>Liste des Granties</vt:lpstr>
      <vt:lpstr>Feuil1</vt:lpstr>
      <vt:lpstr>Feuil2</vt:lpstr>
    </vt:vector>
  </TitlesOfParts>
  <Company>BNP Paribas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124324</dc:creator>
  <cp:lastModifiedBy>592590</cp:lastModifiedBy>
  <dcterms:created xsi:type="dcterms:W3CDTF">2018-03-14T14:46:02Z</dcterms:created>
  <dcterms:modified xsi:type="dcterms:W3CDTF">2018-06-08T13:08:12Z</dcterms:modified>
</cp:coreProperties>
</file>