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/>
  <mc:AlternateContent xmlns:mc="http://schemas.openxmlformats.org/markup-compatibility/2006">
    <mc:Choice Requires="x15">
      <x15ac:absPath xmlns:x15ac="http://schemas.microsoft.com/office/spreadsheetml/2010/11/ac" url="D:\CS57\Streamlit\data\"/>
    </mc:Choice>
  </mc:AlternateContent>
  <xr:revisionPtr revIDLastSave="0" documentId="13_ncr:1_{9F8FB2B7-03F1-4394-BE66-DD12A2DA202B}" xr6:coauthVersionLast="47" xr6:coauthVersionMax="47" xr10:uidLastSave="{00000000-0000-0000-0000-000000000000}"/>
  <bookViews>
    <workbookView xWindow="-110" yWindow="-110" windowWidth="19420" windowHeight="10420" firstSheet="2" activeTab="2" xr2:uid="{EA71225C-BAE7-4475-BB04-C94BD12590D7}"/>
  </bookViews>
  <sheets>
    <sheet name="Bond_Master" sheetId="1" r:id="rId1"/>
    <sheet name="Database_Bonds" sheetId="2" r:id="rId2"/>
    <sheet name="Database_Payback" sheetId="3" r:id="rId3"/>
  </sheets>
  <externalReferences>
    <externalReference r:id="rId4"/>
  </externalReferences>
  <definedNames>
    <definedName name="_xlnm._FilterDatabase" localSheetId="2" hidden="1">Database_Payback!$A$1:$E$2164</definedName>
    <definedName name="_xlcn.WorksheetConnection_data_bonds_pure_20240806.xlsxDatabase_Bonds_202407294" hidden="1">Database_Bonds_202407294[]</definedName>
    <definedName name="外部資料_4" localSheetId="1" hidden="1">Database_Bonds!$A$1:$Z$193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base_Bonds_202407294" name="Database_Bonds_202407294" connection="WorksheetConnection_data_bonds_pure_20240806.xlsx!Database_Bonds_20240729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64" i="3" l="1"/>
  <c r="D2164" i="3"/>
  <c r="C2164" i="3"/>
  <c r="E2163" i="3"/>
  <c r="D2163" i="3"/>
  <c r="C2163" i="3"/>
  <c r="E2162" i="3"/>
  <c r="D2162" i="3"/>
  <c r="C2162" i="3"/>
  <c r="E2161" i="3"/>
  <c r="D2161" i="3"/>
  <c r="C2161" i="3"/>
  <c r="E2160" i="3"/>
  <c r="D2160" i="3"/>
  <c r="C2160" i="3"/>
  <c r="E2159" i="3"/>
  <c r="D2159" i="3"/>
  <c r="C2159" i="3"/>
  <c r="E2158" i="3"/>
  <c r="D2158" i="3"/>
  <c r="C2158" i="3"/>
  <c r="E2157" i="3"/>
  <c r="D2157" i="3"/>
  <c r="C2157" i="3"/>
  <c r="E2156" i="3"/>
  <c r="D2156" i="3"/>
  <c r="C2156" i="3"/>
  <c r="E2155" i="3"/>
  <c r="D2155" i="3"/>
  <c r="C2155" i="3"/>
  <c r="E2154" i="3"/>
  <c r="D2154" i="3"/>
  <c r="C2154" i="3"/>
  <c r="E2153" i="3"/>
  <c r="D2153" i="3"/>
  <c r="C2153" i="3"/>
  <c r="E2152" i="3"/>
  <c r="D2152" i="3"/>
  <c r="C2152" i="3"/>
  <c r="E2151" i="3"/>
  <c r="D2151" i="3"/>
  <c r="C2151" i="3"/>
  <c r="E2150" i="3"/>
  <c r="D2150" i="3"/>
  <c r="C2150" i="3"/>
  <c r="E2149" i="3"/>
  <c r="D2149" i="3"/>
  <c r="C2149" i="3"/>
  <c r="E2148" i="3"/>
  <c r="D2148" i="3"/>
  <c r="C2148" i="3"/>
  <c r="E2147" i="3"/>
  <c r="D2147" i="3"/>
  <c r="C2147" i="3"/>
  <c r="E2146" i="3"/>
  <c r="D2146" i="3"/>
  <c r="C2146" i="3"/>
  <c r="E2145" i="3"/>
  <c r="D2145" i="3"/>
  <c r="C2145" i="3"/>
  <c r="E2144" i="3"/>
  <c r="D2144" i="3"/>
  <c r="C2144" i="3"/>
  <c r="E2143" i="3"/>
  <c r="D2143" i="3"/>
  <c r="C2143" i="3"/>
  <c r="E2142" i="3"/>
  <c r="D2142" i="3"/>
  <c r="C2142" i="3"/>
  <c r="E2141" i="3"/>
  <c r="D2141" i="3"/>
  <c r="C2141" i="3"/>
  <c r="E2140" i="3"/>
  <c r="D2140" i="3"/>
  <c r="C2140" i="3"/>
  <c r="E2139" i="3"/>
  <c r="D2139" i="3"/>
  <c r="C2139" i="3"/>
  <c r="E2138" i="3"/>
  <c r="D2138" i="3"/>
  <c r="C2138" i="3"/>
  <c r="E2137" i="3"/>
  <c r="D2137" i="3"/>
  <c r="C2137" i="3"/>
  <c r="E2136" i="3"/>
  <c r="D2136" i="3"/>
  <c r="C2136" i="3"/>
  <c r="E2135" i="3"/>
  <c r="D2135" i="3"/>
  <c r="C2135" i="3"/>
  <c r="E2134" i="3"/>
  <c r="D2134" i="3"/>
  <c r="C2134" i="3"/>
  <c r="E2133" i="3"/>
  <c r="D2133" i="3"/>
  <c r="C2133" i="3"/>
  <c r="E2132" i="3"/>
  <c r="D2132" i="3"/>
  <c r="C2132" i="3"/>
  <c r="E2131" i="3"/>
  <c r="D2131" i="3"/>
  <c r="C2131" i="3"/>
  <c r="E2130" i="3"/>
  <c r="D2130" i="3"/>
  <c r="C2130" i="3"/>
  <c r="E2129" i="3"/>
  <c r="D2129" i="3"/>
  <c r="C2129" i="3"/>
  <c r="E2128" i="3"/>
  <c r="D2128" i="3"/>
  <c r="C2128" i="3"/>
  <c r="E2127" i="3"/>
  <c r="D2127" i="3"/>
  <c r="C2127" i="3"/>
  <c r="E2126" i="3"/>
  <c r="D2126" i="3"/>
  <c r="C2126" i="3"/>
  <c r="E2125" i="3"/>
  <c r="D2125" i="3"/>
  <c r="C2125" i="3"/>
  <c r="E2124" i="3"/>
  <c r="D2124" i="3"/>
  <c r="C2124" i="3"/>
  <c r="E2123" i="3"/>
  <c r="D2123" i="3"/>
  <c r="C2123" i="3"/>
  <c r="E2122" i="3"/>
  <c r="D2122" i="3"/>
  <c r="C2122" i="3"/>
  <c r="E2121" i="3"/>
  <c r="D2121" i="3"/>
  <c r="C2121" i="3"/>
  <c r="E2120" i="3"/>
  <c r="D2120" i="3"/>
  <c r="C2120" i="3"/>
  <c r="E2119" i="3"/>
  <c r="D2119" i="3"/>
  <c r="C2119" i="3"/>
  <c r="E2118" i="3"/>
  <c r="D2118" i="3"/>
  <c r="C2118" i="3"/>
  <c r="E2117" i="3"/>
  <c r="D2117" i="3"/>
  <c r="C2117" i="3"/>
  <c r="E2116" i="3"/>
  <c r="D2116" i="3"/>
  <c r="C2116" i="3"/>
  <c r="E2115" i="3"/>
  <c r="D2115" i="3"/>
  <c r="C2115" i="3"/>
  <c r="E2114" i="3"/>
  <c r="D2114" i="3"/>
  <c r="C2114" i="3"/>
  <c r="E2113" i="3"/>
  <c r="D2113" i="3"/>
  <c r="C2113" i="3"/>
  <c r="E2112" i="3"/>
  <c r="D2112" i="3"/>
  <c r="C2112" i="3"/>
  <c r="E2111" i="3"/>
  <c r="D2111" i="3"/>
  <c r="C2111" i="3"/>
  <c r="E2110" i="3"/>
  <c r="D2110" i="3"/>
  <c r="C2110" i="3"/>
  <c r="E2109" i="3"/>
  <c r="D2109" i="3"/>
  <c r="C2109" i="3"/>
  <c r="E2108" i="3"/>
  <c r="D2108" i="3"/>
  <c r="C2108" i="3"/>
  <c r="E2107" i="3"/>
  <c r="D2107" i="3"/>
  <c r="C2107" i="3"/>
  <c r="E2106" i="3"/>
  <c r="D2106" i="3"/>
  <c r="C2106" i="3"/>
  <c r="E2105" i="3"/>
  <c r="D2105" i="3"/>
  <c r="C2105" i="3"/>
  <c r="E2104" i="3"/>
  <c r="D2104" i="3"/>
  <c r="C2104" i="3"/>
  <c r="E2103" i="3"/>
  <c r="D2103" i="3"/>
  <c r="C2103" i="3"/>
  <c r="E2102" i="3"/>
  <c r="D2102" i="3"/>
  <c r="C2102" i="3"/>
  <c r="E2101" i="3"/>
  <c r="D2101" i="3"/>
  <c r="C2101" i="3"/>
  <c r="E2100" i="3"/>
  <c r="D2100" i="3"/>
  <c r="C2100" i="3"/>
  <c r="E2099" i="3"/>
  <c r="D2099" i="3"/>
  <c r="C2099" i="3"/>
  <c r="E2098" i="3"/>
  <c r="D2098" i="3"/>
  <c r="C2098" i="3"/>
  <c r="E2097" i="3"/>
  <c r="D2097" i="3"/>
  <c r="C2097" i="3"/>
  <c r="E2096" i="3"/>
  <c r="D2096" i="3"/>
  <c r="C2096" i="3"/>
  <c r="E2095" i="3"/>
  <c r="D2095" i="3"/>
  <c r="C2095" i="3"/>
  <c r="E2094" i="3"/>
  <c r="D2094" i="3"/>
  <c r="C2094" i="3"/>
  <c r="E2093" i="3"/>
  <c r="D2093" i="3"/>
  <c r="C2093" i="3"/>
  <c r="E2092" i="3"/>
  <c r="D2092" i="3"/>
  <c r="C2092" i="3"/>
  <c r="E2091" i="3"/>
  <c r="D2091" i="3"/>
  <c r="C2091" i="3"/>
  <c r="E2090" i="3"/>
  <c r="D2090" i="3"/>
  <c r="C2090" i="3"/>
  <c r="E2089" i="3"/>
  <c r="D2089" i="3"/>
  <c r="C2089" i="3"/>
  <c r="E2088" i="3"/>
  <c r="D2088" i="3"/>
  <c r="C2088" i="3"/>
  <c r="E2087" i="3"/>
  <c r="D2087" i="3"/>
  <c r="C2087" i="3"/>
  <c r="E2086" i="3"/>
  <c r="D2086" i="3"/>
  <c r="C2086" i="3"/>
  <c r="E2085" i="3"/>
  <c r="D2085" i="3"/>
  <c r="C2085" i="3"/>
  <c r="E2084" i="3"/>
  <c r="D2084" i="3"/>
  <c r="C2084" i="3"/>
  <c r="E2083" i="3"/>
  <c r="D2083" i="3"/>
  <c r="C2083" i="3"/>
  <c r="E2082" i="3"/>
  <c r="D2082" i="3"/>
  <c r="C2082" i="3"/>
  <c r="E2081" i="3"/>
  <c r="D2081" i="3"/>
  <c r="C2081" i="3"/>
  <c r="E2080" i="3"/>
  <c r="D2080" i="3"/>
  <c r="C2080" i="3"/>
  <c r="E2079" i="3"/>
  <c r="D2079" i="3"/>
  <c r="C2079" i="3"/>
  <c r="E2078" i="3"/>
  <c r="D2078" i="3"/>
  <c r="C2078" i="3"/>
  <c r="E2077" i="3"/>
  <c r="D2077" i="3"/>
  <c r="C2077" i="3"/>
  <c r="E2076" i="3"/>
  <c r="D2076" i="3"/>
  <c r="C2076" i="3"/>
  <c r="E2075" i="3"/>
  <c r="D2075" i="3"/>
  <c r="C2075" i="3"/>
  <c r="E2074" i="3"/>
  <c r="D2074" i="3"/>
  <c r="C2074" i="3"/>
  <c r="E2073" i="3"/>
  <c r="D2073" i="3"/>
  <c r="C2073" i="3"/>
  <c r="E2072" i="3"/>
  <c r="D2072" i="3"/>
  <c r="C2072" i="3"/>
  <c r="E2071" i="3"/>
  <c r="D2071" i="3"/>
  <c r="C2071" i="3"/>
  <c r="E2070" i="3"/>
  <c r="D2070" i="3"/>
  <c r="C2070" i="3"/>
  <c r="E2069" i="3"/>
  <c r="D2069" i="3"/>
  <c r="C2069" i="3"/>
  <c r="E2068" i="3"/>
  <c r="D2068" i="3"/>
  <c r="C2068" i="3"/>
  <c r="E2067" i="3"/>
  <c r="D2067" i="3"/>
  <c r="C2067" i="3"/>
  <c r="E2066" i="3"/>
  <c r="D2066" i="3"/>
  <c r="C2066" i="3"/>
  <c r="E2065" i="3"/>
  <c r="D2065" i="3"/>
  <c r="C2065" i="3"/>
  <c r="E2064" i="3"/>
  <c r="D2064" i="3"/>
  <c r="C2064" i="3"/>
  <c r="E2063" i="3"/>
  <c r="D2063" i="3"/>
  <c r="C2063" i="3"/>
  <c r="E2062" i="3"/>
  <c r="D2062" i="3"/>
  <c r="C2062" i="3"/>
  <c r="E2061" i="3"/>
  <c r="D2061" i="3"/>
  <c r="C2061" i="3"/>
  <c r="E2060" i="3"/>
  <c r="D2060" i="3"/>
  <c r="C2060" i="3"/>
  <c r="E2059" i="3"/>
  <c r="D2059" i="3"/>
  <c r="C2059" i="3"/>
  <c r="E2058" i="3"/>
  <c r="D2058" i="3"/>
  <c r="C2058" i="3"/>
  <c r="E2057" i="3"/>
  <c r="D2057" i="3"/>
  <c r="C2057" i="3"/>
  <c r="E2056" i="3"/>
  <c r="D2056" i="3"/>
  <c r="C2056" i="3"/>
  <c r="E2055" i="3"/>
  <c r="D2055" i="3"/>
  <c r="C2055" i="3"/>
  <c r="E2054" i="3"/>
  <c r="D2054" i="3"/>
  <c r="C2054" i="3"/>
  <c r="E2053" i="3"/>
  <c r="D2053" i="3"/>
  <c r="C2053" i="3"/>
  <c r="E2052" i="3"/>
  <c r="D2052" i="3"/>
  <c r="C2052" i="3"/>
  <c r="E2051" i="3"/>
  <c r="D2051" i="3"/>
  <c r="C2051" i="3"/>
  <c r="E2050" i="3"/>
  <c r="D2050" i="3"/>
  <c r="C2050" i="3"/>
  <c r="E2049" i="3"/>
  <c r="D2049" i="3"/>
  <c r="C2049" i="3"/>
  <c r="E2048" i="3"/>
  <c r="D2048" i="3"/>
  <c r="C2048" i="3"/>
  <c r="E2047" i="3"/>
  <c r="D2047" i="3"/>
  <c r="C2047" i="3"/>
  <c r="E2046" i="3"/>
  <c r="D2046" i="3"/>
  <c r="C2046" i="3"/>
  <c r="E2045" i="3"/>
  <c r="D2045" i="3"/>
  <c r="C2045" i="3"/>
  <c r="E2044" i="3"/>
  <c r="D2044" i="3"/>
  <c r="C2044" i="3"/>
  <c r="E2043" i="3"/>
  <c r="D2043" i="3"/>
  <c r="C2043" i="3"/>
  <c r="E2042" i="3"/>
  <c r="D2042" i="3"/>
  <c r="C2042" i="3"/>
  <c r="E2041" i="3"/>
  <c r="D2041" i="3"/>
  <c r="C2041" i="3"/>
  <c r="E2040" i="3"/>
  <c r="D2040" i="3"/>
  <c r="C2040" i="3"/>
  <c r="E2039" i="3"/>
  <c r="D2039" i="3"/>
  <c r="C2039" i="3"/>
  <c r="E2038" i="3"/>
  <c r="D2038" i="3"/>
  <c r="C2038" i="3"/>
  <c r="E2037" i="3"/>
  <c r="D2037" i="3"/>
  <c r="C2037" i="3"/>
  <c r="E2036" i="3"/>
  <c r="D2036" i="3"/>
  <c r="C2036" i="3"/>
  <c r="E2035" i="3"/>
  <c r="D2035" i="3"/>
  <c r="C2035" i="3"/>
  <c r="E2034" i="3"/>
  <c r="D2034" i="3"/>
  <c r="C2034" i="3"/>
  <c r="E2033" i="3"/>
  <c r="D2033" i="3"/>
  <c r="C2033" i="3"/>
  <c r="E2032" i="3"/>
  <c r="D2032" i="3"/>
  <c r="C2032" i="3"/>
  <c r="E2031" i="3"/>
  <c r="D2031" i="3"/>
  <c r="C2031" i="3"/>
  <c r="E2030" i="3"/>
  <c r="D2030" i="3"/>
  <c r="C2030" i="3"/>
  <c r="E2029" i="3"/>
  <c r="D2029" i="3"/>
  <c r="C2029" i="3"/>
  <c r="E2028" i="3"/>
  <c r="D2028" i="3"/>
  <c r="C2028" i="3"/>
  <c r="E2027" i="3"/>
  <c r="D2027" i="3"/>
  <c r="C2027" i="3"/>
  <c r="E2026" i="3"/>
  <c r="D2026" i="3"/>
  <c r="C2026" i="3"/>
  <c r="E2025" i="3"/>
  <c r="D2025" i="3"/>
  <c r="C2025" i="3"/>
  <c r="E2024" i="3"/>
  <c r="D2024" i="3"/>
  <c r="C2024" i="3"/>
  <c r="E2023" i="3"/>
  <c r="D2023" i="3"/>
  <c r="C2023" i="3"/>
  <c r="E2022" i="3"/>
  <c r="D2022" i="3"/>
  <c r="C2022" i="3"/>
  <c r="E2021" i="3"/>
  <c r="D2021" i="3"/>
  <c r="C2021" i="3"/>
  <c r="E2020" i="3"/>
  <c r="D2020" i="3"/>
  <c r="C2020" i="3"/>
  <c r="E2019" i="3"/>
  <c r="D2019" i="3"/>
  <c r="C2019" i="3"/>
  <c r="E2018" i="3"/>
  <c r="D2018" i="3"/>
  <c r="C2018" i="3"/>
  <c r="E2017" i="3"/>
  <c r="D2017" i="3"/>
  <c r="C2017" i="3"/>
  <c r="E2016" i="3"/>
  <c r="D2016" i="3"/>
  <c r="C2016" i="3"/>
  <c r="E2015" i="3"/>
  <c r="D2015" i="3"/>
  <c r="C2015" i="3"/>
  <c r="E2014" i="3"/>
  <c r="D2014" i="3"/>
  <c r="C2014" i="3"/>
  <c r="E2013" i="3"/>
  <c r="D2013" i="3"/>
  <c r="C2013" i="3"/>
  <c r="E2012" i="3"/>
  <c r="D2012" i="3"/>
  <c r="C2012" i="3"/>
  <c r="E2011" i="3"/>
  <c r="D2011" i="3"/>
  <c r="C2011" i="3"/>
  <c r="E2010" i="3"/>
  <c r="D2010" i="3"/>
  <c r="C2010" i="3"/>
  <c r="E2009" i="3"/>
  <c r="D2009" i="3"/>
  <c r="C2009" i="3"/>
  <c r="E2008" i="3"/>
  <c r="D2008" i="3"/>
  <c r="C2008" i="3"/>
  <c r="E2007" i="3"/>
  <c r="D2007" i="3"/>
  <c r="C2007" i="3"/>
  <c r="E2006" i="3"/>
  <c r="D2006" i="3"/>
  <c r="C2006" i="3"/>
  <c r="E2005" i="3"/>
  <c r="D2005" i="3"/>
  <c r="C2005" i="3"/>
  <c r="E2004" i="3"/>
  <c r="D2004" i="3"/>
  <c r="C2004" i="3"/>
  <c r="E2003" i="3"/>
  <c r="D2003" i="3"/>
  <c r="C2003" i="3"/>
  <c r="E2002" i="3"/>
  <c r="D2002" i="3"/>
  <c r="C2002" i="3"/>
  <c r="E2001" i="3"/>
  <c r="D2001" i="3"/>
  <c r="C2001" i="3"/>
  <c r="E2000" i="3"/>
  <c r="D2000" i="3"/>
  <c r="C2000" i="3"/>
  <c r="E1999" i="3"/>
  <c r="D1999" i="3"/>
  <c r="C1999" i="3"/>
  <c r="E1998" i="3"/>
  <c r="D1998" i="3"/>
  <c r="C1998" i="3"/>
  <c r="E1997" i="3"/>
  <c r="D1997" i="3"/>
  <c r="C1997" i="3"/>
  <c r="E1996" i="3"/>
  <c r="D1996" i="3"/>
  <c r="C1996" i="3"/>
  <c r="E1995" i="3"/>
  <c r="D1995" i="3"/>
  <c r="C1995" i="3"/>
  <c r="E1994" i="3"/>
  <c r="D1994" i="3"/>
  <c r="C1994" i="3"/>
  <c r="E1993" i="3"/>
  <c r="D1993" i="3"/>
  <c r="C1993" i="3"/>
  <c r="E1992" i="3"/>
  <c r="D1992" i="3"/>
  <c r="C1992" i="3"/>
  <c r="E1991" i="3"/>
  <c r="D1991" i="3"/>
  <c r="C1991" i="3"/>
  <c r="E1990" i="3"/>
  <c r="D1990" i="3"/>
  <c r="C1990" i="3"/>
  <c r="E1989" i="3"/>
  <c r="D1989" i="3"/>
  <c r="C1989" i="3"/>
  <c r="E1988" i="3"/>
  <c r="D1988" i="3"/>
  <c r="C1988" i="3"/>
  <c r="E1987" i="3"/>
  <c r="D1987" i="3"/>
  <c r="C1987" i="3"/>
  <c r="E1986" i="3"/>
  <c r="D1986" i="3"/>
  <c r="C1986" i="3"/>
  <c r="E1985" i="3"/>
  <c r="D1985" i="3"/>
  <c r="C1985" i="3"/>
  <c r="E1984" i="3"/>
  <c r="D1984" i="3"/>
  <c r="C1984" i="3"/>
  <c r="E1983" i="3"/>
  <c r="D1983" i="3"/>
  <c r="C1983" i="3"/>
  <c r="E1982" i="3"/>
  <c r="D1982" i="3"/>
  <c r="C1982" i="3"/>
  <c r="E1981" i="3"/>
  <c r="D1981" i="3"/>
  <c r="C1981" i="3"/>
  <c r="E1980" i="3"/>
  <c r="D1980" i="3"/>
  <c r="C1980" i="3"/>
  <c r="E1979" i="3"/>
  <c r="D1979" i="3"/>
  <c r="C1979" i="3"/>
  <c r="E1978" i="3"/>
  <c r="D1978" i="3"/>
  <c r="C1978" i="3"/>
  <c r="E1977" i="3"/>
  <c r="D1977" i="3"/>
  <c r="C1977" i="3"/>
  <c r="E1976" i="3"/>
  <c r="D1976" i="3"/>
  <c r="C1976" i="3"/>
  <c r="E1975" i="3"/>
  <c r="D1975" i="3"/>
  <c r="C1975" i="3"/>
  <c r="E1974" i="3"/>
  <c r="D1974" i="3"/>
  <c r="C1974" i="3"/>
  <c r="E1973" i="3"/>
  <c r="D1973" i="3"/>
  <c r="C1973" i="3"/>
  <c r="E1972" i="3"/>
  <c r="D1972" i="3"/>
  <c r="C1972" i="3"/>
  <c r="E1971" i="3"/>
  <c r="D1971" i="3"/>
  <c r="C1971" i="3"/>
  <c r="E1970" i="3"/>
  <c r="D1970" i="3"/>
  <c r="C1970" i="3"/>
  <c r="E1969" i="3"/>
  <c r="D1969" i="3"/>
  <c r="C1969" i="3"/>
  <c r="E1968" i="3"/>
  <c r="D1968" i="3"/>
  <c r="C1968" i="3"/>
  <c r="E1967" i="3"/>
  <c r="D1967" i="3"/>
  <c r="C1967" i="3"/>
  <c r="E1966" i="3"/>
  <c r="D1966" i="3"/>
  <c r="C1966" i="3"/>
  <c r="E1965" i="3"/>
  <c r="D1965" i="3"/>
  <c r="C1965" i="3"/>
  <c r="E1964" i="3"/>
  <c r="D1964" i="3"/>
  <c r="C1964" i="3"/>
  <c r="E1963" i="3"/>
  <c r="D1963" i="3"/>
  <c r="C1963" i="3"/>
  <c r="E1962" i="3"/>
  <c r="D1962" i="3"/>
  <c r="C1962" i="3"/>
  <c r="E1961" i="3"/>
  <c r="D1961" i="3"/>
  <c r="C1961" i="3"/>
  <c r="E1960" i="3"/>
  <c r="D1960" i="3"/>
  <c r="C1960" i="3"/>
  <c r="E1959" i="3"/>
  <c r="D1959" i="3"/>
  <c r="C1959" i="3"/>
  <c r="E1958" i="3"/>
  <c r="D1958" i="3"/>
  <c r="C1958" i="3"/>
  <c r="E1957" i="3"/>
  <c r="D1957" i="3"/>
  <c r="C1957" i="3"/>
  <c r="E1956" i="3"/>
  <c r="D1956" i="3"/>
  <c r="C1956" i="3"/>
  <c r="E1955" i="3"/>
  <c r="D1955" i="3"/>
  <c r="C1955" i="3"/>
  <c r="E1954" i="3"/>
  <c r="D1954" i="3"/>
  <c r="C1954" i="3"/>
  <c r="E1953" i="3"/>
  <c r="D1953" i="3"/>
  <c r="C1953" i="3"/>
  <c r="E1952" i="3"/>
  <c r="D1952" i="3"/>
  <c r="C1952" i="3"/>
  <c r="E1951" i="3"/>
  <c r="D1951" i="3"/>
  <c r="C1951" i="3"/>
  <c r="E1950" i="3"/>
  <c r="D1950" i="3"/>
  <c r="C1950" i="3"/>
  <c r="E1949" i="3"/>
  <c r="D1949" i="3"/>
  <c r="C1949" i="3"/>
  <c r="E1948" i="3"/>
  <c r="D1948" i="3"/>
  <c r="C1948" i="3"/>
  <c r="E1947" i="3"/>
  <c r="D1947" i="3"/>
  <c r="C1947" i="3"/>
  <c r="E1946" i="3"/>
  <c r="D1946" i="3"/>
  <c r="C1946" i="3"/>
  <c r="E1945" i="3"/>
  <c r="D1945" i="3"/>
  <c r="C1945" i="3"/>
  <c r="E1944" i="3"/>
  <c r="D1944" i="3"/>
  <c r="C1944" i="3"/>
  <c r="E1943" i="3"/>
  <c r="D1943" i="3"/>
  <c r="C1943" i="3"/>
  <c r="E1942" i="3"/>
  <c r="D1942" i="3"/>
  <c r="C1942" i="3"/>
  <c r="E1941" i="3"/>
  <c r="D1941" i="3"/>
  <c r="C1941" i="3"/>
  <c r="E1940" i="3"/>
  <c r="D1940" i="3"/>
  <c r="C1940" i="3"/>
  <c r="E1939" i="3"/>
  <c r="D1939" i="3"/>
  <c r="C1939" i="3"/>
  <c r="E1938" i="3"/>
  <c r="D1938" i="3"/>
  <c r="C1938" i="3"/>
  <c r="E1937" i="3"/>
  <c r="D1937" i="3"/>
  <c r="C1937" i="3"/>
  <c r="E1936" i="3"/>
  <c r="D1936" i="3"/>
  <c r="C1936" i="3"/>
  <c r="E1935" i="3"/>
  <c r="D1935" i="3"/>
  <c r="C1935" i="3"/>
  <c r="E1934" i="3"/>
  <c r="D1934" i="3"/>
  <c r="C1934" i="3"/>
  <c r="E1933" i="3"/>
  <c r="D1933" i="3"/>
  <c r="C1933" i="3"/>
  <c r="E1932" i="3"/>
  <c r="D1932" i="3"/>
  <c r="C1932" i="3"/>
  <c r="E1931" i="3"/>
  <c r="D1931" i="3"/>
  <c r="C1931" i="3"/>
  <c r="E1930" i="3"/>
  <c r="D1930" i="3"/>
  <c r="C1930" i="3"/>
  <c r="E1929" i="3"/>
  <c r="D1929" i="3"/>
  <c r="C1929" i="3"/>
  <c r="E1928" i="3"/>
  <c r="D1928" i="3"/>
  <c r="C1928" i="3"/>
  <c r="E1927" i="3"/>
  <c r="D1927" i="3"/>
  <c r="C1927" i="3"/>
  <c r="E1926" i="3"/>
  <c r="D1926" i="3"/>
  <c r="C1926" i="3"/>
  <c r="E1925" i="3"/>
  <c r="D1925" i="3"/>
  <c r="C1925" i="3"/>
  <c r="E1924" i="3"/>
  <c r="D1924" i="3"/>
  <c r="C1924" i="3"/>
  <c r="E1923" i="3"/>
  <c r="D1923" i="3"/>
  <c r="C1923" i="3"/>
  <c r="E1922" i="3"/>
  <c r="D1922" i="3"/>
  <c r="C1922" i="3"/>
  <c r="E1921" i="3"/>
  <c r="D1921" i="3"/>
  <c r="C1921" i="3"/>
  <c r="E1920" i="3"/>
  <c r="D1920" i="3"/>
  <c r="C1920" i="3"/>
  <c r="E1919" i="3"/>
  <c r="D1919" i="3"/>
  <c r="C1919" i="3"/>
  <c r="E1918" i="3"/>
  <c r="D1918" i="3"/>
  <c r="C1918" i="3"/>
  <c r="E1917" i="3"/>
  <c r="D1917" i="3"/>
  <c r="C1917" i="3"/>
  <c r="E1916" i="3"/>
  <c r="D1916" i="3"/>
  <c r="C1916" i="3"/>
  <c r="E1915" i="3"/>
  <c r="D1915" i="3"/>
  <c r="C1915" i="3"/>
  <c r="E1914" i="3"/>
  <c r="D1914" i="3"/>
  <c r="C1914" i="3"/>
  <c r="E1913" i="3"/>
  <c r="D1913" i="3"/>
  <c r="C1913" i="3"/>
  <c r="E1912" i="3"/>
  <c r="D1912" i="3"/>
  <c r="C1912" i="3"/>
  <c r="E1911" i="3"/>
  <c r="D1911" i="3"/>
  <c r="C1911" i="3"/>
  <c r="E1910" i="3"/>
  <c r="D1910" i="3"/>
  <c r="C1910" i="3"/>
  <c r="E1909" i="3"/>
  <c r="D1909" i="3"/>
  <c r="C1909" i="3"/>
  <c r="E1908" i="3"/>
  <c r="D1908" i="3"/>
  <c r="C1908" i="3"/>
  <c r="E1907" i="3"/>
  <c r="D1907" i="3"/>
  <c r="C1907" i="3"/>
  <c r="E1906" i="3"/>
  <c r="D1906" i="3"/>
  <c r="C1906" i="3"/>
  <c r="E1905" i="3"/>
  <c r="D1905" i="3"/>
  <c r="C1905" i="3"/>
  <c r="E1904" i="3"/>
  <c r="D1904" i="3"/>
  <c r="C1904" i="3"/>
  <c r="E1903" i="3"/>
  <c r="D1903" i="3"/>
  <c r="C1903" i="3"/>
  <c r="E1902" i="3"/>
  <c r="D1902" i="3"/>
  <c r="C1902" i="3"/>
  <c r="E1901" i="3"/>
  <c r="D1901" i="3"/>
  <c r="C1901" i="3"/>
  <c r="E1900" i="3"/>
  <c r="D1900" i="3"/>
  <c r="C1900" i="3"/>
  <c r="E1899" i="3"/>
  <c r="D1899" i="3"/>
  <c r="C1899" i="3"/>
  <c r="E1898" i="3"/>
  <c r="D1898" i="3"/>
  <c r="C1898" i="3"/>
  <c r="E1897" i="3"/>
  <c r="D1897" i="3"/>
  <c r="C1897" i="3"/>
  <c r="E1896" i="3"/>
  <c r="D1896" i="3"/>
  <c r="C1896" i="3"/>
  <c r="E1895" i="3"/>
  <c r="D1895" i="3"/>
  <c r="C1895" i="3"/>
  <c r="E1894" i="3"/>
  <c r="D1894" i="3"/>
  <c r="C1894" i="3"/>
  <c r="E1893" i="3"/>
  <c r="D1893" i="3"/>
  <c r="C1893" i="3"/>
  <c r="E1892" i="3"/>
  <c r="D1892" i="3"/>
  <c r="C1892" i="3"/>
  <c r="E1891" i="3"/>
  <c r="D1891" i="3"/>
  <c r="C1891" i="3"/>
  <c r="E1890" i="3"/>
  <c r="D1890" i="3"/>
  <c r="C1890" i="3"/>
  <c r="E1889" i="3"/>
  <c r="D1889" i="3"/>
  <c r="C1889" i="3"/>
  <c r="E1888" i="3"/>
  <c r="D1888" i="3"/>
  <c r="C1888" i="3"/>
  <c r="E1887" i="3"/>
  <c r="D1887" i="3"/>
  <c r="C1887" i="3"/>
  <c r="E1886" i="3"/>
  <c r="D1886" i="3"/>
  <c r="C1886" i="3"/>
  <c r="E1885" i="3"/>
  <c r="D1885" i="3"/>
  <c r="C1885" i="3"/>
  <c r="E1884" i="3"/>
  <c r="D1884" i="3"/>
  <c r="C1884" i="3"/>
  <c r="E1883" i="3"/>
  <c r="D1883" i="3"/>
  <c r="C1883" i="3"/>
  <c r="E1882" i="3"/>
  <c r="D1882" i="3"/>
  <c r="C1882" i="3"/>
  <c r="E1881" i="3"/>
  <c r="D1881" i="3"/>
  <c r="C1881" i="3"/>
  <c r="E1880" i="3"/>
  <c r="D1880" i="3"/>
  <c r="C1880" i="3"/>
  <c r="E1879" i="3"/>
  <c r="D1879" i="3"/>
  <c r="C1879" i="3"/>
  <c r="E1878" i="3"/>
  <c r="D1878" i="3"/>
  <c r="C1878" i="3"/>
  <c r="E1877" i="3"/>
  <c r="D1877" i="3"/>
  <c r="C1877" i="3"/>
  <c r="E1876" i="3"/>
  <c r="D1876" i="3"/>
  <c r="C1876" i="3"/>
  <c r="E1875" i="3"/>
  <c r="D1875" i="3"/>
  <c r="C1875" i="3"/>
  <c r="E1874" i="3"/>
  <c r="D1874" i="3"/>
  <c r="C1874" i="3"/>
  <c r="E1873" i="3"/>
  <c r="D1873" i="3"/>
  <c r="C1873" i="3"/>
  <c r="E1872" i="3"/>
  <c r="D1872" i="3"/>
  <c r="C1872" i="3"/>
  <c r="E1871" i="3"/>
  <c r="D1871" i="3"/>
  <c r="C1871" i="3"/>
  <c r="E1870" i="3"/>
  <c r="D1870" i="3"/>
  <c r="C1870" i="3"/>
  <c r="E1869" i="3"/>
  <c r="D1869" i="3"/>
  <c r="C1869" i="3"/>
  <c r="E1868" i="3"/>
  <c r="D1868" i="3"/>
  <c r="C1868" i="3"/>
  <c r="E1867" i="3"/>
  <c r="D1867" i="3"/>
  <c r="C1867" i="3"/>
  <c r="E1866" i="3"/>
  <c r="D1866" i="3"/>
  <c r="C1866" i="3"/>
  <c r="E1865" i="3"/>
  <c r="D1865" i="3"/>
  <c r="C1865" i="3"/>
  <c r="E1864" i="3"/>
  <c r="D1864" i="3"/>
  <c r="C1864" i="3"/>
  <c r="E1863" i="3"/>
  <c r="D1863" i="3"/>
  <c r="C1863" i="3"/>
  <c r="E1862" i="3"/>
  <c r="D1862" i="3"/>
  <c r="C1862" i="3"/>
  <c r="E1861" i="3"/>
  <c r="D1861" i="3"/>
  <c r="C1861" i="3"/>
  <c r="E1860" i="3"/>
  <c r="D1860" i="3"/>
  <c r="C1860" i="3"/>
  <c r="E1859" i="3"/>
  <c r="D1859" i="3"/>
  <c r="C1859" i="3"/>
  <c r="E1858" i="3"/>
  <c r="D1858" i="3"/>
  <c r="C1858" i="3"/>
  <c r="E1857" i="3"/>
  <c r="D1857" i="3"/>
  <c r="C1857" i="3"/>
  <c r="E1856" i="3"/>
  <c r="D1856" i="3"/>
  <c r="C1856" i="3"/>
  <c r="E1855" i="3"/>
  <c r="D1855" i="3"/>
  <c r="C1855" i="3"/>
  <c r="E1854" i="3"/>
  <c r="D1854" i="3"/>
  <c r="C1854" i="3"/>
  <c r="E1853" i="3"/>
  <c r="D1853" i="3"/>
  <c r="C1853" i="3"/>
  <c r="E1852" i="3"/>
  <c r="D1852" i="3"/>
  <c r="C1852" i="3"/>
  <c r="E1851" i="3"/>
  <c r="D1851" i="3"/>
  <c r="C1851" i="3"/>
  <c r="E1850" i="3"/>
  <c r="D1850" i="3"/>
  <c r="C1850" i="3"/>
  <c r="E1849" i="3"/>
  <c r="D1849" i="3"/>
  <c r="C1849" i="3"/>
  <c r="E1848" i="3"/>
  <c r="D1848" i="3"/>
  <c r="C1848" i="3"/>
  <c r="E1847" i="3"/>
  <c r="D1847" i="3"/>
  <c r="C1847" i="3"/>
  <c r="E1846" i="3"/>
  <c r="D1846" i="3"/>
  <c r="C1846" i="3"/>
  <c r="E1845" i="3"/>
  <c r="D1845" i="3"/>
  <c r="C1845" i="3"/>
  <c r="E1844" i="3"/>
  <c r="D1844" i="3"/>
  <c r="C1844" i="3"/>
  <c r="E1843" i="3"/>
  <c r="D1843" i="3"/>
  <c r="C1843" i="3"/>
  <c r="E1842" i="3"/>
  <c r="D1842" i="3"/>
  <c r="C1842" i="3"/>
  <c r="E1841" i="3"/>
  <c r="D1841" i="3"/>
  <c r="C1841" i="3"/>
  <c r="E1840" i="3"/>
  <c r="D1840" i="3"/>
  <c r="C1840" i="3"/>
  <c r="E1839" i="3"/>
  <c r="D1839" i="3"/>
  <c r="C1839" i="3"/>
  <c r="E1838" i="3"/>
  <c r="D1838" i="3"/>
  <c r="C1838" i="3"/>
  <c r="E1837" i="3"/>
  <c r="D1837" i="3"/>
  <c r="C1837" i="3"/>
  <c r="E1836" i="3"/>
  <c r="D1836" i="3"/>
  <c r="C1836" i="3"/>
  <c r="E1835" i="3"/>
  <c r="D1835" i="3"/>
  <c r="C1835" i="3"/>
  <c r="E1834" i="3"/>
  <c r="D1834" i="3"/>
  <c r="C1834" i="3"/>
  <c r="E1833" i="3"/>
  <c r="D1833" i="3"/>
  <c r="C1833" i="3"/>
  <c r="E1832" i="3"/>
  <c r="D1832" i="3"/>
  <c r="C1832" i="3"/>
  <c r="E1831" i="3"/>
  <c r="D1831" i="3"/>
  <c r="C1831" i="3"/>
  <c r="E1830" i="3"/>
  <c r="D1830" i="3"/>
  <c r="C1830" i="3"/>
  <c r="E1829" i="3"/>
  <c r="D1829" i="3"/>
  <c r="C1829" i="3"/>
  <c r="E1828" i="3"/>
  <c r="D1828" i="3"/>
  <c r="C1828" i="3"/>
  <c r="E1827" i="3"/>
  <c r="D1827" i="3"/>
  <c r="C1827" i="3"/>
  <c r="E1826" i="3"/>
  <c r="D1826" i="3"/>
  <c r="C1826" i="3"/>
  <c r="E1825" i="3"/>
  <c r="D1825" i="3"/>
  <c r="C1825" i="3"/>
  <c r="E1824" i="3"/>
  <c r="D1824" i="3"/>
  <c r="C1824" i="3"/>
  <c r="E1823" i="3"/>
  <c r="D1823" i="3"/>
  <c r="C1823" i="3"/>
  <c r="E1822" i="3"/>
  <c r="D1822" i="3"/>
  <c r="C1822" i="3"/>
  <c r="E1821" i="3"/>
  <c r="D1821" i="3"/>
  <c r="C1821" i="3"/>
  <c r="E1820" i="3"/>
  <c r="D1820" i="3"/>
  <c r="C1820" i="3"/>
  <c r="E1819" i="3"/>
  <c r="D1819" i="3"/>
  <c r="C1819" i="3"/>
  <c r="E1818" i="3"/>
  <c r="D1818" i="3"/>
  <c r="C1818" i="3"/>
  <c r="E1817" i="3"/>
  <c r="D1817" i="3"/>
  <c r="C1817" i="3"/>
  <c r="E1816" i="3"/>
  <c r="D1816" i="3"/>
  <c r="C1816" i="3"/>
  <c r="E1815" i="3"/>
  <c r="D1815" i="3"/>
  <c r="C1815" i="3"/>
  <c r="E1814" i="3"/>
  <c r="D1814" i="3"/>
  <c r="C1814" i="3"/>
  <c r="E1813" i="3"/>
  <c r="D1813" i="3"/>
  <c r="C1813" i="3"/>
  <c r="E1812" i="3"/>
  <c r="D1812" i="3"/>
  <c r="C1812" i="3"/>
  <c r="E1811" i="3"/>
  <c r="D1811" i="3"/>
  <c r="C1811" i="3"/>
  <c r="E1810" i="3"/>
  <c r="D1810" i="3"/>
  <c r="C1810" i="3"/>
  <c r="E1809" i="3"/>
  <c r="D1809" i="3"/>
  <c r="C1809" i="3"/>
  <c r="E1808" i="3"/>
  <c r="D1808" i="3"/>
  <c r="C1808" i="3"/>
  <c r="E1807" i="3"/>
  <c r="D1807" i="3"/>
  <c r="C1807" i="3"/>
  <c r="E1806" i="3"/>
  <c r="D1806" i="3"/>
  <c r="C1806" i="3"/>
  <c r="E1805" i="3"/>
  <c r="D1805" i="3"/>
  <c r="C1805" i="3"/>
  <c r="E1804" i="3"/>
  <c r="D1804" i="3"/>
  <c r="C1804" i="3"/>
  <c r="E1803" i="3"/>
  <c r="D1803" i="3"/>
  <c r="C1803" i="3"/>
  <c r="E1802" i="3"/>
  <c r="D1802" i="3"/>
  <c r="C1802" i="3"/>
  <c r="E1801" i="3"/>
  <c r="D1801" i="3"/>
  <c r="C1801" i="3"/>
  <c r="E1800" i="3"/>
  <c r="D1800" i="3"/>
  <c r="C1800" i="3"/>
  <c r="E1799" i="3"/>
  <c r="D1799" i="3"/>
  <c r="C1799" i="3"/>
  <c r="E1798" i="3"/>
  <c r="D1798" i="3"/>
  <c r="C1798" i="3"/>
  <c r="E1797" i="3"/>
  <c r="D1797" i="3"/>
  <c r="C1797" i="3"/>
  <c r="E1796" i="3"/>
  <c r="D1796" i="3"/>
  <c r="C1796" i="3"/>
  <c r="E1795" i="3"/>
  <c r="D1795" i="3"/>
  <c r="C1795" i="3"/>
  <c r="E1794" i="3"/>
  <c r="D1794" i="3"/>
  <c r="C1794" i="3"/>
  <c r="E1793" i="3"/>
  <c r="D1793" i="3"/>
  <c r="C1793" i="3"/>
  <c r="E1792" i="3"/>
  <c r="D1792" i="3"/>
  <c r="C1792" i="3"/>
  <c r="E1791" i="3"/>
  <c r="D1791" i="3"/>
  <c r="C1791" i="3"/>
  <c r="E1790" i="3"/>
  <c r="D1790" i="3"/>
  <c r="C1790" i="3"/>
  <c r="E1789" i="3"/>
  <c r="D1789" i="3"/>
  <c r="C1789" i="3"/>
  <c r="E1788" i="3"/>
  <c r="D1788" i="3"/>
  <c r="C1788" i="3"/>
  <c r="E1787" i="3"/>
  <c r="D1787" i="3"/>
  <c r="C1787" i="3"/>
  <c r="E1786" i="3"/>
  <c r="D1786" i="3"/>
  <c r="C1786" i="3"/>
  <c r="E1785" i="3"/>
  <c r="D1785" i="3"/>
  <c r="C1785" i="3"/>
  <c r="E1784" i="3"/>
  <c r="D1784" i="3"/>
  <c r="C1784" i="3"/>
  <c r="E1783" i="3"/>
  <c r="D1783" i="3"/>
  <c r="C1783" i="3"/>
  <c r="E1782" i="3"/>
  <c r="D1782" i="3"/>
  <c r="C1782" i="3"/>
  <c r="E1781" i="3"/>
  <c r="D1781" i="3"/>
  <c r="C1781" i="3"/>
  <c r="E1780" i="3"/>
  <c r="D1780" i="3"/>
  <c r="C1780" i="3"/>
  <c r="E1779" i="3"/>
  <c r="D1779" i="3"/>
  <c r="C1779" i="3"/>
  <c r="E1778" i="3"/>
  <c r="D1778" i="3"/>
  <c r="C1778" i="3"/>
  <c r="E1777" i="3"/>
  <c r="D1777" i="3"/>
  <c r="C1777" i="3"/>
  <c r="E1776" i="3"/>
  <c r="D1776" i="3"/>
  <c r="C1776" i="3"/>
  <c r="E1775" i="3"/>
  <c r="D1775" i="3"/>
  <c r="C1775" i="3"/>
  <c r="E1774" i="3"/>
  <c r="D1774" i="3"/>
  <c r="C1774" i="3"/>
  <c r="E1773" i="3"/>
  <c r="D1773" i="3"/>
  <c r="C1773" i="3"/>
  <c r="E1772" i="3"/>
  <c r="D1772" i="3"/>
  <c r="C1772" i="3"/>
  <c r="E1771" i="3"/>
  <c r="D1771" i="3"/>
  <c r="C1771" i="3"/>
  <c r="E1770" i="3"/>
  <c r="D1770" i="3"/>
  <c r="C1770" i="3"/>
  <c r="E1769" i="3"/>
  <c r="D1769" i="3"/>
  <c r="C1769" i="3"/>
  <c r="E1768" i="3"/>
  <c r="D1768" i="3"/>
  <c r="C1768" i="3"/>
  <c r="E1767" i="3"/>
  <c r="D1767" i="3"/>
  <c r="C1767" i="3"/>
  <c r="E1766" i="3"/>
  <c r="D1766" i="3"/>
  <c r="C1766" i="3"/>
  <c r="E1765" i="3"/>
  <c r="D1765" i="3"/>
  <c r="C1765" i="3"/>
  <c r="E1764" i="3"/>
  <c r="D1764" i="3"/>
  <c r="C1764" i="3"/>
  <c r="E1763" i="3"/>
  <c r="D1763" i="3"/>
  <c r="C1763" i="3"/>
  <c r="E1762" i="3"/>
  <c r="D1762" i="3"/>
  <c r="C1762" i="3"/>
  <c r="E1761" i="3"/>
  <c r="D1761" i="3"/>
  <c r="C1761" i="3"/>
  <c r="E1760" i="3"/>
  <c r="D1760" i="3"/>
  <c r="C1760" i="3"/>
  <c r="E1759" i="3"/>
  <c r="D1759" i="3"/>
  <c r="C1759" i="3"/>
  <c r="E1758" i="3"/>
  <c r="D1758" i="3"/>
  <c r="C1758" i="3"/>
  <c r="E1757" i="3"/>
  <c r="D1757" i="3"/>
  <c r="C1757" i="3"/>
  <c r="E1756" i="3"/>
  <c r="D1756" i="3"/>
  <c r="C1756" i="3"/>
  <c r="E1755" i="3"/>
  <c r="D1755" i="3"/>
  <c r="C1755" i="3"/>
  <c r="E1754" i="3"/>
  <c r="D1754" i="3"/>
  <c r="C1754" i="3"/>
  <c r="E1753" i="3"/>
  <c r="D1753" i="3"/>
  <c r="C1753" i="3"/>
  <c r="E1752" i="3"/>
  <c r="D1752" i="3"/>
  <c r="C1752" i="3"/>
  <c r="E1751" i="3"/>
  <c r="D1751" i="3"/>
  <c r="C1751" i="3"/>
  <c r="E1750" i="3"/>
  <c r="D1750" i="3"/>
  <c r="C1750" i="3"/>
  <c r="E1749" i="3"/>
  <c r="D1749" i="3"/>
  <c r="C1749" i="3"/>
  <c r="E1748" i="3"/>
  <c r="D1748" i="3"/>
  <c r="C1748" i="3"/>
  <c r="E1747" i="3"/>
  <c r="D1747" i="3"/>
  <c r="C1747" i="3"/>
  <c r="E1746" i="3"/>
  <c r="D1746" i="3"/>
  <c r="C1746" i="3"/>
  <c r="E1745" i="3"/>
  <c r="D1745" i="3"/>
  <c r="C1745" i="3"/>
  <c r="E1744" i="3"/>
  <c r="D1744" i="3"/>
  <c r="C1744" i="3"/>
  <c r="E1743" i="3"/>
  <c r="D1743" i="3"/>
  <c r="C1743" i="3"/>
  <c r="E1742" i="3"/>
  <c r="D1742" i="3"/>
  <c r="C1742" i="3"/>
  <c r="E1741" i="3"/>
  <c r="D1741" i="3"/>
  <c r="C1741" i="3"/>
  <c r="E1740" i="3"/>
  <c r="D1740" i="3"/>
  <c r="C1740" i="3"/>
  <c r="E1739" i="3"/>
  <c r="D1739" i="3"/>
  <c r="C1739" i="3"/>
  <c r="E1738" i="3"/>
  <c r="D1738" i="3"/>
  <c r="C1738" i="3"/>
  <c r="E1737" i="3"/>
  <c r="D1737" i="3"/>
  <c r="C1737" i="3"/>
  <c r="E1736" i="3"/>
  <c r="D1736" i="3"/>
  <c r="C1736" i="3"/>
  <c r="E1735" i="3"/>
  <c r="D1735" i="3"/>
  <c r="C1735" i="3"/>
  <c r="E1734" i="3"/>
  <c r="D1734" i="3"/>
  <c r="C1734" i="3"/>
  <c r="E1733" i="3"/>
  <c r="D1733" i="3"/>
  <c r="C1733" i="3"/>
  <c r="E1732" i="3"/>
  <c r="D1732" i="3"/>
  <c r="C1732" i="3"/>
  <c r="E1731" i="3"/>
  <c r="D1731" i="3"/>
  <c r="C1731" i="3"/>
  <c r="E1730" i="3"/>
  <c r="D1730" i="3"/>
  <c r="C1730" i="3"/>
  <c r="E1729" i="3"/>
  <c r="D1729" i="3"/>
  <c r="C1729" i="3"/>
  <c r="E1728" i="3"/>
  <c r="D1728" i="3"/>
  <c r="C1728" i="3"/>
  <c r="E1727" i="3"/>
  <c r="D1727" i="3"/>
  <c r="C1727" i="3"/>
  <c r="E1726" i="3"/>
  <c r="D1726" i="3"/>
  <c r="C1726" i="3"/>
  <c r="E1725" i="3"/>
  <c r="D1725" i="3"/>
  <c r="C1725" i="3"/>
  <c r="E1724" i="3"/>
  <c r="D1724" i="3"/>
  <c r="C1724" i="3"/>
  <c r="E1723" i="3"/>
  <c r="D1723" i="3"/>
  <c r="C1723" i="3"/>
  <c r="E1722" i="3"/>
  <c r="D1722" i="3"/>
  <c r="C1722" i="3"/>
  <c r="E1721" i="3"/>
  <c r="D1721" i="3"/>
  <c r="C1721" i="3"/>
  <c r="E1720" i="3"/>
  <c r="D1720" i="3"/>
  <c r="C1720" i="3"/>
  <c r="E1719" i="3"/>
  <c r="D1719" i="3"/>
  <c r="C1719" i="3"/>
  <c r="E1718" i="3"/>
  <c r="D1718" i="3"/>
  <c r="C1718" i="3"/>
  <c r="E1717" i="3"/>
  <c r="D1717" i="3"/>
  <c r="C1717" i="3"/>
  <c r="E1716" i="3"/>
  <c r="D1716" i="3"/>
  <c r="C1716" i="3"/>
  <c r="E1715" i="3"/>
  <c r="D1715" i="3"/>
  <c r="C1715" i="3"/>
  <c r="E1714" i="3"/>
  <c r="D1714" i="3"/>
  <c r="C1714" i="3"/>
  <c r="E1713" i="3"/>
  <c r="D1713" i="3"/>
  <c r="C1713" i="3"/>
  <c r="E1712" i="3"/>
  <c r="D1712" i="3"/>
  <c r="C1712" i="3"/>
  <c r="E1711" i="3"/>
  <c r="D1711" i="3"/>
  <c r="C1711" i="3"/>
  <c r="E1710" i="3"/>
  <c r="D1710" i="3"/>
  <c r="C1710" i="3"/>
  <c r="E1709" i="3"/>
  <c r="D1709" i="3"/>
  <c r="C1709" i="3"/>
  <c r="E1708" i="3"/>
  <c r="D1708" i="3"/>
  <c r="C1708" i="3"/>
  <c r="E1707" i="3"/>
  <c r="D1707" i="3"/>
  <c r="C1707" i="3"/>
  <c r="E1706" i="3"/>
  <c r="D1706" i="3"/>
  <c r="C1706" i="3"/>
  <c r="E1705" i="3"/>
  <c r="D1705" i="3"/>
  <c r="C1705" i="3"/>
  <c r="E1704" i="3"/>
  <c r="D1704" i="3"/>
  <c r="C1704" i="3"/>
  <c r="E1703" i="3"/>
  <c r="D1703" i="3"/>
  <c r="C1703" i="3"/>
  <c r="E1702" i="3"/>
  <c r="D1702" i="3"/>
  <c r="C1702" i="3"/>
  <c r="E1701" i="3"/>
  <c r="D1701" i="3"/>
  <c r="C1701" i="3"/>
  <c r="E1700" i="3"/>
  <c r="D1700" i="3"/>
  <c r="C1700" i="3"/>
  <c r="E1699" i="3"/>
  <c r="D1699" i="3"/>
  <c r="C1699" i="3"/>
  <c r="E1698" i="3"/>
  <c r="D1698" i="3"/>
  <c r="C1698" i="3"/>
  <c r="E1697" i="3"/>
  <c r="D1697" i="3"/>
  <c r="C1697" i="3"/>
  <c r="E1696" i="3"/>
  <c r="D1696" i="3"/>
  <c r="C1696" i="3"/>
  <c r="E1695" i="3"/>
  <c r="D1695" i="3"/>
  <c r="C1695" i="3"/>
  <c r="E1694" i="3"/>
  <c r="D1694" i="3"/>
  <c r="C1694" i="3"/>
  <c r="E1693" i="3"/>
  <c r="D1693" i="3"/>
  <c r="C1693" i="3"/>
  <c r="E1692" i="3"/>
  <c r="D1692" i="3"/>
  <c r="C1692" i="3"/>
  <c r="E1691" i="3"/>
  <c r="D1691" i="3"/>
  <c r="C1691" i="3"/>
  <c r="E1690" i="3"/>
  <c r="D1690" i="3"/>
  <c r="C1690" i="3"/>
  <c r="E1689" i="3"/>
  <c r="D1689" i="3"/>
  <c r="C1689" i="3"/>
  <c r="E1688" i="3"/>
  <c r="D1688" i="3"/>
  <c r="C1688" i="3"/>
  <c r="E1687" i="3"/>
  <c r="D1687" i="3"/>
  <c r="C1687" i="3"/>
  <c r="E1686" i="3"/>
  <c r="D1686" i="3"/>
  <c r="C1686" i="3"/>
  <c r="E1685" i="3"/>
  <c r="D1685" i="3"/>
  <c r="C1685" i="3"/>
  <c r="E1684" i="3"/>
  <c r="D1684" i="3"/>
  <c r="C1684" i="3"/>
  <c r="E1683" i="3"/>
  <c r="D1683" i="3"/>
  <c r="C1683" i="3"/>
  <c r="E1682" i="3"/>
  <c r="D1682" i="3"/>
  <c r="C1682" i="3"/>
  <c r="E1681" i="3"/>
  <c r="D1681" i="3"/>
  <c r="C1681" i="3"/>
  <c r="E1680" i="3"/>
  <c r="D1680" i="3"/>
  <c r="C1680" i="3"/>
  <c r="E1679" i="3"/>
  <c r="D1679" i="3"/>
  <c r="C1679" i="3"/>
  <c r="E1678" i="3"/>
  <c r="D1678" i="3"/>
  <c r="C1678" i="3"/>
  <c r="E1677" i="3"/>
  <c r="D1677" i="3"/>
  <c r="C1677" i="3"/>
  <c r="E1676" i="3"/>
  <c r="D1676" i="3"/>
  <c r="C1676" i="3"/>
  <c r="E1675" i="3"/>
  <c r="D1675" i="3"/>
  <c r="C1675" i="3"/>
  <c r="E1674" i="3"/>
  <c r="D1674" i="3"/>
  <c r="C1674" i="3"/>
  <c r="E1673" i="3"/>
  <c r="D1673" i="3"/>
  <c r="C1673" i="3"/>
  <c r="E1672" i="3"/>
  <c r="D1672" i="3"/>
  <c r="C1672" i="3"/>
  <c r="E1671" i="3"/>
  <c r="D1671" i="3"/>
  <c r="C1671" i="3"/>
  <c r="E1670" i="3"/>
  <c r="D1670" i="3"/>
  <c r="C1670" i="3"/>
  <c r="E1669" i="3"/>
  <c r="D1669" i="3"/>
  <c r="C1669" i="3"/>
  <c r="E1668" i="3"/>
  <c r="D1668" i="3"/>
  <c r="C1668" i="3"/>
  <c r="E1667" i="3"/>
  <c r="D1667" i="3"/>
  <c r="C1667" i="3"/>
  <c r="E1666" i="3"/>
  <c r="D1666" i="3"/>
  <c r="C1666" i="3"/>
  <c r="E1665" i="3"/>
  <c r="D1665" i="3"/>
  <c r="C1665" i="3"/>
  <c r="E1664" i="3"/>
  <c r="D1664" i="3"/>
  <c r="C1664" i="3"/>
  <c r="E1663" i="3"/>
  <c r="D1663" i="3"/>
  <c r="C1663" i="3"/>
  <c r="E1662" i="3"/>
  <c r="D1662" i="3"/>
  <c r="C1662" i="3"/>
  <c r="E1661" i="3"/>
  <c r="D1661" i="3"/>
  <c r="C1661" i="3"/>
  <c r="E1660" i="3"/>
  <c r="D1660" i="3"/>
  <c r="C1660" i="3"/>
  <c r="E1659" i="3"/>
  <c r="D1659" i="3"/>
  <c r="C1659" i="3"/>
  <c r="E1658" i="3"/>
  <c r="D1658" i="3"/>
  <c r="C1658" i="3"/>
  <c r="E1657" i="3"/>
  <c r="D1657" i="3"/>
  <c r="C1657" i="3"/>
  <c r="E1656" i="3"/>
  <c r="D1656" i="3"/>
  <c r="C1656" i="3"/>
  <c r="E1655" i="3"/>
  <c r="D1655" i="3"/>
  <c r="C1655" i="3"/>
  <c r="E1654" i="3"/>
  <c r="D1654" i="3"/>
  <c r="C1654" i="3"/>
  <c r="E1653" i="3"/>
  <c r="D1653" i="3"/>
  <c r="C1653" i="3"/>
  <c r="E1652" i="3"/>
  <c r="D1652" i="3"/>
  <c r="C1652" i="3"/>
  <c r="E1651" i="3"/>
  <c r="D1651" i="3"/>
  <c r="C1651" i="3"/>
  <c r="E1650" i="3"/>
  <c r="D1650" i="3"/>
  <c r="C1650" i="3"/>
  <c r="E1649" i="3"/>
  <c r="D1649" i="3"/>
  <c r="C1649" i="3"/>
  <c r="E1648" i="3"/>
  <c r="D1648" i="3"/>
  <c r="C1648" i="3"/>
  <c r="E1647" i="3"/>
  <c r="D1647" i="3"/>
  <c r="C1647" i="3"/>
  <c r="E1646" i="3"/>
  <c r="D1646" i="3"/>
  <c r="C1646" i="3"/>
  <c r="E1645" i="3"/>
  <c r="D1645" i="3"/>
  <c r="C1645" i="3"/>
  <c r="E1644" i="3"/>
  <c r="D1644" i="3"/>
  <c r="C1644" i="3"/>
  <c r="E1643" i="3"/>
  <c r="D1643" i="3"/>
  <c r="C1643" i="3"/>
  <c r="E1642" i="3"/>
  <c r="D1642" i="3"/>
  <c r="C1642" i="3"/>
  <c r="E1641" i="3"/>
  <c r="D1641" i="3"/>
  <c r="C1641" i="3"/>
  <c r="E1640" i="3"/>
  <c r="D1640" i="3"/>
  <c r="C1640" i="3"/>
  <c r="E1639" i="3"/>
  <c r="D1639" i="3"/>
  <c r="C1639" i="3"/>
  <c r="E1638" i="3"/>
  <c r="D1638" i="3"/>
  <c r="C1638" i="3"/>
  <c r="E1637" i="3"/>
  <c r="D1637" i="3"/>
  <c r="C1637" i="3"/>
  <c r="E1636" i="3"/>
  <c r="D1636" i="3"/>
  <c r="C1636" i="3"/>
  <c r="E1635" i="3"/>
  <c r="D1635" i="3"/>
  <c r="C1635" i="3"/>
  <c r="E1634" i="3"/>
  <c r="D1634" i="3"/>
  <c r="C1634" i="3"/>
  <c r="E1633" i="3"/>
  <c r="D1633" i="3"/>
  <c r="C1633" i="3"/>
  <c r="E1632" i="3"/>
  <c r="D1632" i="3"/>
  <c r="C1632" i="3"/>
  <c r="E1631" i="3"/>
  <c r="D1631" i="3"/>
  <c r="C1631" i="3"/>
  <c r="E1630" i="3"/>
  <c r="D1630" i="3"/>
  <c r="C1630" i="3"/>
  <c r="E1629" i="3"/>
  <c r="D1629" i="3"/>
  <c r="C1629" i="3"/>
  <c r="E1628" i="3"/>
  <c r="D1628" i="3"/>
  <c r="C1628" i="3"/>
  <c r="E1627" i="3"/>
  <c r="D1627" i="3"/>
  <c r="C1627" i="3"/>
  <c r="E1626" i="3"/>
  <c r="D1626" i="3"/>
  <c r="C1626" i="3"/>
  <c r="E1625" i="3"/>
  <c r="D1625" i="3"/>
  <c r="C1625" i="3"/>
  <c r="E1624" i="3"/>
  <c r="D1624" i="3"/>
  <c r="C1624" i="3"/>
  <c r="E1623" i="3"/>
  <c r="D1623" i="3"/>
  <c r="C1623" i="3"/>
  <c r="E1622" i="3"/>
  <c r="D1622" i="3"/>
  <c r="C1622" i="3"/>
  <c r="E1621" i="3"/>
  <c r="D1621" i="3"/>
  <c r="C1621" i="3"/>
  <c r="E1620" i="3"/>
  <c r="D1620" i="3"/>
  <c r="C1620" i="3"/>
  <c r="E1619" i="3"/>
  <c r="D1619" i="3"/>
  <c r="C1619" i="3"/>
  <c r="E1618" i="3"/>
  <c r="D1618" i="3"/>
  <c r="C1618" i="3"/>
  <c r="E1617" i="3"/>
  <c r="D1617" i="3"/>
  <c r="C1617" i="3"/>
  <c r="E1616" i="3"/>
  <c r="D1616" i="3"/>
  <c r="C1616" i="3"/>
  <c r="E1615" i="3"/>
  <c r="D1615" i="3"/>
  <c r="C1615" i="3"/>
  <c r="E1614" i="3"/>
  <c r="D1614" i="3"/>
  <c r="C1614" i="3"/>
  <c r="E1613" i="3"/>
  <c r="D1613" i="3"/>
  <c r="C1613" i="3"/>
  <c r="E1612" i="3"/>
  <c r="D1612" i="3"/>
  <c r="C1612" i="3"/>
  <c r="E1611" i="3"/>
  <c r="D1611" i="3"/>
  <c r="C1611" i="3"/>
  <c r="E1610" i="3"/>
  <c r="D1610" i="3"/>
  <c r="C1610" i="3"/>
  <c r="E1609" i="3"/>
  <c r="D1609" i="3"/>
  <c r="C1609" i="3"/>
  <c r="E1608" i="3"/>
  <c r="D1608" i="3"/>
  <c r="C1608" i="3"/>
  <c r="E1607" i="3"/>
  <c r="D1607" i="3"/>
  <c r="C1607" i="3"/>
  <c r="E1606" i="3"/>
  <c r="D1606" i="3"/>
  <c r="C1606" i="3"/>
  <c r="E1605" i="3"/>
  <c r="D1605" i="3"/>
  <c r="C1605" i="3"/>
  <c r="E1604" i="3"/>
  <c r="D1604" i="3"/>
  <c r="C1604" i="3"/>
  <c r="E1603" i="3"/>
  <c r="D1603" i="3"/>
  <c r="C1603" i="3"/>
  <c r="E1602" i="3"/>
  <c r="D1602" i="3"/>
  <c r="C1602" i="3"/>
  <c r="E1601" i="3"/>
  <c r="D1601" i="3"/>
  <c r="C1601" i="3"/>
  <c r="E1600" i="3"/>
  <c r="D1600" i="3"/>
  <c r="C1600" i="3"/>
  <c r="E1599" i="3"/>
  <c r="D1599" i="3"/>
  <c r="C1599" i="3"/>
  <c r="E1598" i="3"/>
  <c r="D1598" i="3"/>
  <c r="C1598" i="3"/>
  <c r="E1597" i="3"/>
  <c r="D1597" i="3"/>
  <c r="C1597" i="3"/>
  <c r="E1596" i="3"/>
  <c r="D1596" i="3"/>
  <c r="C1596" i="3"/>
  <c r="E1595" i="3"/>
  <c r="D1595" i="3"/>
  <c r="C1595" i="3"/>
  <c r="E1594" i="3"/>
  <c r="D1594" i="3"/>
  <c r="C1594" i="3"/>
  <c r="E1593" i="3"/>
  <c r="D1593" i="3"/>
  <c r="C1593" i="3"/>
  <c r="E1592" i="3"/>
  <c r="D1592" i="3"/>
  <c r="C1592" i="3"/>
  <c r="E1591" i="3"/>
  <c r="D1591" i="3"/>
  <c r="C1591" i="3"/>
  <c r="E1590" i="3"/>
  <c r="D1590" i="3"/>
  <c r="C1590" i="3"/>
  <c r="E1589" i="3"/>
  <c r="D1589" i="3"/>
  <c r="C1589" i="3"/>
  <c r="E1588" i="3"/>
  <c r="D1588" i="3"/>
  <c r="C1588" i="3"/>
  <c r="E1587" i="3"/>
  <c r="D1587" i="3"/>
  <c r="C1587" i="3"/>
  <c r="E1586" i="3"/>
  <c r="D1586" i="3"/>
  <c r="C1586" i="3"/>
  <c r="E1585" i="3"/>
  <c r="D1585" i="3"/>
  <c r="C1585" i="3"/>
  <c r="E1584" i="3"/>
  <c r="D1584" i="3"/>
  <c r="C1584" i="3"/>
  <c r="E1583" i="3"/>
  <c r="D1583" i="3"/>
  <c r="C1583" i="3"/>
  <c r="E1582" i="3"/>
  <c r="D1582" i="3"/>
  <c r="C1582" i="3"/>
  <c r="E1581" i="3"/>
  <c r="D1581" i="3"/>
  <c r="C1581" i="3"/>
  <c r="E1580" i="3"/>
  <c r="D1580" i="3"/>
  <c r="C1580" i="3"/>
  <c r="E1579" i="3"/>
  <c r="D1579" i="3"/>
  <c r="C1579" i="3"/>
  <c r="E1578" i="3"/>
  <c r="D1578" i="3"/>
  <c r="C1578" i="3"/>
  <c r="E1577" i="3"/>
  <c r="D1577" i="3"/>
  <c r="C1577" i="3"/>
  <c r="E1576" i="3"/>
  <c r="D1576" i="3"/>
  <c r="C1576" i="3"/>
  <c r="E1575" i="3"/>
  <c r="D1575" i="3"/>
  <c r="C1575" i="3"/>
  <c r="E1574" i="3"/>
  <c r="D1574" i="3"/>
  <c r="C1574" i="3"/>
  <c r="E1573" i="3"/>
  <c r="D1573" i="3"/>
  <c r="C1573" i="3"/>
  <c r="E1572" i="3"/>
  <c r="D1572" i="3"/>
  <c r="C1572" i="3"/>
  <c r="E1571" i="3"/>
  <c r="D1571" i="3"/>
  <c r="C1571" i="3"/>
  <c r="E1570" i="3"/>
  <c r="D1570" i="3"/>
  <c r="C1570" i="3"/>
  <c r="E1569" i="3"/>
  <c r="D1569" i="3"/>
  <c r="C1569" i="3"/>
  <c r="E1568" i="3"/>
  <c r="D1568" i="3"/>
  <c r="C1568" i="3"/>
  <c r="E1567" i="3"/>
  <c r="D1567" i="3"/>
  <c r="C1567" i="3"/>
  <c r="E1566" i="3"/>
  <c r="D1566" i="3"/>
  <c r="C1566" i="3"/>
  <c r="E1565" i="3"/>
  <c r="D1565" i="3"/>
  <c r="C1565" i="3"/>
  <c r="E1564" i="3"/>
  <c r="D1564" i="3"/>
  <c r="C1564" i="3"/>
  <c r="E1563" i="3"/>
  <c r="D1563" i="3"/>
  <c r="C1563" i="3"/>
  <c r="E1562" i="3"/>
  <c r="D1562" i="3"/>
  <c r="C1562" i="3"/>
  <c r="E1561" i="3"/>
  <c r="D1561" i="3"/>
  <c r="C1561" i="3"/>
  <c r="E1560" i="3"/>
  <c r="D1560" i="3"/>
  <c r="C1560" i="3"/>
  <c r="E1559" i="3"/>
  <c r="D1559" i="3"/>
  <c r="C1559" i="3"/>
  <c r="E1558" i="3"/>
  <c r="D1558" i="3"/>
  <c r="C1558" i="3"/>
  <c r="E1557" i="3"/>
  <c r="D1557" i="3"/>
  <c r="C1557" i="3"/>
  <c r="E1556" i="3"/>
  <c r="D1556" i="3"/>
  <c r="C1556" i="3"/>
  <c r="E1555" i="3"/>
  <c r="D1555" i="3"/>
  <c r="C1555" i="3"/>
  <c r="E1554" i="3"/>
  <c r="D1554" i="3"/>
  <c r="C1554" i="3"/>
  <c r="E1553" i="3"/>
  <c r="D1553" i="3"/>
  <c r="C1553" i="3"/>
  <c r="E1552" i="3"/>
  <c r="D1552" i="3"/>
  <c r="C1552" i="3"/>
  <c r="E1551" i="3"/>
  <c r="D1551" i="3"/>
  <c r="C1551" i="3"/>
  <c r="E1550" i="3"/>
  <c r="D1550" i="3"/>
  <c r="C1550" i="3"/>
  <c r="E1549" i="3"/>
  <c r="D1549" i="3"/>
  <c r="C1549" i="3"/>
  <c r="E1548" i="3"/>
  <c r="D1548" i="3"/>
  <c r="C1548" i="3"/>
  <c r="E1547" i="3"/>
  <c r="D1547" i="3"/>
  <c r="C1547" i="3"/>
  <c r="E1546" i="3"/>
  <c r="D1546" i="3"/>
  <c r="C1546" i="3"/>
  <c r="E1545" i="3"/>
  <c r="D1545" i="3"/>
  <c r="C1545" i="3"/>
  <c r="E1544" i="3"/>
  <c r="D1544" i="3"/>
  <c r="C1544" i="3"/>
  <c r="E1543" i="3"/>
  <c r="D1543" i="3"/>
  <c r="C1543" i="3"/>
  <c r="E1542" i="3"/>
  <c r="D1542" i="3"/>
  <c r="C1542" i="3"/>
  <c r="E1541" i="3"/>
  <c r="D1541" i="3"/>
  <c r="C1541" i="3"/>
  <c r="E1540" i="3"/>
  <c r="D1540" i="3"/>
  <c r="C1540" i="3"/>
  <c r="E1539" i="3"/>
  <c r="D1539" i="3"/>
  <c r="C1539" i="3"/>
  <c r="E1538" i="3"/>
  <c r="D1538" i="3"/>
  <c r="C1538" i="3"/>
  <c r="E1537" i="3"/>
  <c r="D1537" i="3"/>
  <c r="C1537" i="3"/>
  <c r="E1536" i="3"/>
  <c r="D1536" i="3"/>
  <c r="C1536" i="3"/>
  <c r="E1535" i="3"/>
  <c r="D1535" i="3"/>
  <c r="C1535" i="3"/>
  <c r="E1534" i="3"/>
  <c r="D1534" i="3"/>
  <c r="C1534" i="3"/>
  <c r="E1533" i="3"/>
  <c r="D1533" i="3"/>
  <c r="C1533" i="3"/>
  <c r="E1532" i="3"/>
  <c r="D1532" i="3"/>
  <c r="C1532" i="3"/>
  <c r="E1531" i="3"/>
  <c r="D1531" i="3"/>
  <c r="C1531" i="3"/>
  <c r="E1530" i="3"/>
  <c r="D1530" i="3"/>
  <c r="C1530" i="3"/>
  <c r="E1529" i="3"/>
  <c r="D1529" i="3"/>
  <c r="C1529" i="3"/>
  <c r="E1528" i="3"/>
  <c r="D1528" i="3"/>
  <c r="C1528" i="3"/>
  <c r="E1527" i="3"/>
  <c r="D1527" i="3"/>
  <c r="C1527" i="3"/>
  <c r="E1526" i="3"/>
  <c r="D1526" i="3"/>
  <c r="C1526" i="3"/>
  <c r="E1525" i="3"/>
  <c r="D1525" i="3"/>
  <c r="C1525" i="3"/>
  <c r="E1524" i="3"/>
  <c r="D1524" i="3"/>
  <c r="C1524" i="3"/>
  <c r="E1523" i="3"/>
  <c r="D1523" i="3"/>
  <c r="C1523" i="3"/>
  <c r="E1522" i="3"/>
  <c r="D1522" i="3"/>
  <c r="C1522" i="3"/>
  <c r="E1521" i="3"/>
  <c r="D1521" i="3"/>
  <c r="C1521" i="3"/>
  <c r="E1520" i="3"/>
  <c r="D1520" i="3"/>
  <c r="C1520" i="3"/>
  <c r="E1519" i="3"/>
  <c r="D1519" i="3"/>
  <c r="C1519" i="3"/>
  <c r="E1518" i="3"/>
  <c r="D1518" i="3"/>
  <c r="C1518" i="3"/>
  <c r="E1517" i="3"/>
  <c r="D1517" i="3"/>
  <c r="C1517" i="3"/>
  <c r="E1516" i="3"/>
  <c r="D1516" i="3"/>
  <c r="C1516" i="3"/>
  <c r="E1515" i="3"/>
  <c r="D1515" i="3"/>
  <c r="C1515" i="3"/>
  <c r="E1514" i="3"/>
  <c r="D1514" i="3"/>
  <c r="C1514" i="3"/>
  <c r="E1513" i="3"/>
  <c r="D1513" i="3"/>
  <c r="C1513" i="3"/>
  <c r="E1512" i="3"/>
  <c r="D1512" i="3"/>
  <c r="C1512" i="3"/>
  <c r="E1511" i="3"/>
  <c r="D1511" i="3"/>
  <c r="C1511" i="3"/>
  <c r="E1510" i="3"/>
  <c r="D1510" i="3"/>
  <c r="C1510" i="3"/>
  <c r="E1509" i="3"/>
  <c r="D1509" i="3"/>
  <c r="C1509" i="3"/>
  <c r="E1508" i="3"/>
  <c r="D1508" i="3"/>
  <c r="C1508" i="3"/>
  <c r="E1507" i="3"/>
  <c r="D1507" i="3"/>
  <c r="C1507" i="3"/>
  <c r="E1506" i="3"/>
  <c r="D1506" i="3"/>
  <c r="C1506" i="3"/>
  <c r="E1505" i="3"/>
  <c r="D1505" i="3"/>
  <c r="C1505" i="3"/>
  <c r="E1504" i="3"/>
  <c r="D1504" i="3"/>
  <c r="C1504" i="3"/>
  <c r="E1503" i="3"/>
  <c r="D1503" i="3"/>
  <c r="C1503" i="3"/>
  <c r="E1502" i="3"/>
  <c r="D1502" i="3"/>
  <c r="C1502" i="3"/>
  <c r="E1501" i="3"/>
  <c r="D1501" i="3"/>
  <c r="C1501" i="3"/>
  <c r="E1500" i="3"/>
  <c r="D1500" i="3"/>
  <c r="C1500" i="3"/>
  <c r="E1499" i="3"/>
  <c r="D1499" i="3"/>
  <c r="C1499" i="3"/>
  <c r="E1498" i="3"/>
  <c r="D1498" i="3"/>
  <c r="C1498" i="3"/>
  <c r="E1497" i="3"/>
  <c r="D1497" i="3"/>
  <c r="C1497" i="3"/>
  <c r="E1496" i="3"/>
  <c r="D1496" i="3"/>
  <c r="C1496" i="3"/>
  <c r="E1495" i="3"/>
  <c r="D1495" i="3"/>
  <c r="C1495" i="3"/>
  <c r="E1494" i="3"/>
  <c r="D1494" i="3"/>
  <c r="C1494" i="3"/>
  <c r="E1493" i="3"/>
  <c r="D1493" i="3"/>
  <c r="C1493" i="3"/>
  <c r="E1492" i="3"/>
  <c r="D1492" i="3"/>
  <c r="C1492" i="3"/>
  <c r="E1491" i="3"/>
  <c r="D1491" i="3"/>
  <c r="C1491" i="3"/>
  <c r="E1490" i="3"/>
  <c r="D1490" i="3"/>
  <c r="C1490" i="3"/>
  <c r="E1489" i="3"/>
  <c r="D1489" i="3"/>
  <c r="C1489" i="3"/>
  <c r="E1488" i="3"/>
  <c r="D1488" i="3"/>
  <c r="C1488" i="3"/>
  <c r="E1487" i="3"/>
  <c r="D1487" i="3"/>
  <c r="C1487" i="3"/>
  <c r="E1486" i="3"/>
  <c r="D1486" i="3"/>
  <c r="C1486" i="3"/>
  <c r="E1485" i="3"/>
  <c r="D1485" i="3"/>
  <c r="C1485" i="3"/>
  <c r="E1484" i="3"/>
  <c r="D1484" i="3"/>
  <c r="C1484" i="3"/>
  <c r="E1483" i="3"/>
  <c r="D1483" i="3"/>
  <c r="C1483" i="3"/>
  <c r="E1482" i="3"/>
  <c r="D1482" i="3"/>
  <c r="C1482" i="3"/>
  <c r="E1481" i="3"/>
  <c r="D1481" i="3"/>
  <c r="C1481" i="3"/>
  <c r="E1480" i="3"/>
  <c r="D1480" i="3"/>
  <c r="C1480" i="3"/>
  <c r="E1479" i="3"/>
  <c r="D1479" i="3"/>
  <c r="C1479" i="3"/>
  <c r="E1478" i="3"/>
  <c r="D1478" i="3"/>
  <c r="C1478" i="3"/>
  <c r="E1477" i="3"/>
  <c r="D1477" i="3"/>
  <c r="C1477" i="3"/>
  <c r="E1476" i="3"/>
  <c r="D1476" i="3"/>
  <c r="C1476" i="3"/>
  <c r="E1475" i="3"/>
  <c r="D1475" i="3"/>
  <c r="C1475" i="3"/>
  <c r="E1474" i="3"/>
  <c r="D1474" i="3"/>
  <c r="C1474" i="3"/>
  <c r="E1473" i="3"/>
  <c r="D1473" i="3"/>
  <c r="C1473" i="3"/>
  <c r="E1472" i="3"/>
  <c r="D1472" i="3"/>
  <c r="C1472" i="3"/>
  <c r="E1471" i="3"/>
  <c r="D1471" i="3"/>
  <c r="C1471" i="3"/>
  <c r="E1470" i="3"/>
  <c r="D1470" i="3"/>
  <c r="C1470" i="3"/>
  <c r="E1469" i="3"/>
  <c r="D1469" i="3"/>
  <c r="C1469" i="3"/>
  <c r="E1468" i="3"/>
  <c r="D1468" i="3"/>
  <c r="C1468" i="3"/>
  <c r="E1467" i="3"/>
  <c r="D1467" i="3"/>
  <c r="C1467" i="3"/>
  <c r="E1466" i="3"/>
  <c r="D1466" i="3"/>
  <c r="C1466" i="3"/>
  <c r="E1465" i="3"/>
  <c r="D1465" i="3"/>
  <c r="C1465" i="3"/>
  <c r="E1464" i="3"/>
  <c r="D1464" i="3"/>
  <c r="C1464" i="3"/>
  <c r="E1463" i="3"/>
  <c r="D1463" i="3"/>
  <c r="C1463" i="3"/>
  <c r="E1462" i="3"/>
  <c r="D1462" i="3"/>
  <c r="C1462" i="3"/>
  <c r="E1461" i="3"/>
  <c r="D1461" i="3"/>
  <c r="C1461" i="3"/>
  <c r="E1460" i="3"/>
  <c r="D1460" i="3"/>
  <c r="C1460" i="3"/>
  <c r="E1459" i="3"/>
  <c r="D1459" i="3"/>
  <c r="C1459" i="3"/>
  <c r="E1458" i="3"/>
  <c r="D1458" i="3"/>
  <c r="C1458" i="3"/>
  <c r="E1457" i="3"/>
  <c r="D1457" i="3"/>
  <c r="C1457" i="3"/>
  <c r="E1456" i="3"/>
  <c r="D1456" i="3"/>
  <c r="C1456" i="3"/>
  <c r="E1455" i="3"/>
  <c r="D1455" i="3"/>
  <c r="C1455" i="3"/>
  <c r="E1454" i="3"/>
  <c r="D1454" i="3"/>
  <c r="C1454" i="3"/>
  <c r="E1453" i="3"/>
  <c r="D1453" i="3"/>
  <c r="C1453" i="3"/>
  <c r="E1452" i="3"/>
  <c r="D1452" i="3"/>
  <c r="C1452" i="3"/>
  <c r="E1451" i="3"/>
  <c r="D1451" i="3"/>
  <c r="C1451" i="3"/>
  <c r="E1450" i="3"/>
  <c r="D1450" i="3"/>
  <c r="C1450" i="3"/>
  <c r="E1449" i="3"/>
  <c r="D1449" i="3"/>
  <c r="C1449" i="3"/>
  <c r="E1448" i="3"/>
  <c r="D1448" i="3"/>
  <c r="C1448" i="3"/>
  <c r="E1447" i="3"/>
  <c r="D1447" i="3"/>
  <c r="C1447" i="3"/>
  <c r="E1446" i="3"/>
  <c r="D1446" i="3"/>
  <c r="C1446" i="3"/>
  <c r="E1445" i="3"/>
  <c r="D1445" i="3"/>
  <c r="C1445" i="3"/>
  <c r="E1444" i="3"/>
  <c r="D1444" i="3"/>
  <c r="C1444" i="3"/>
  <c r="E1443" i="3"/>
  <c r="D1443" i="3"/>
  <c r="C1443" i="3"/>
  <c r="E1442" i="3"/>
  <c r="D1442" i="3"/>
  <c r="C1442" i="3"/>
  <c r="E1441" i="3"/>
  <c r="D1441" i="3"/>
  <c r="C1441" i="3"/>
  <c r="E1440" i="3"/>
  <c r="D1440" i="3"/>
  <c r="C1440" i="3"/>
  <c r="E1439" i="3"/>
  <c r="D1439" i="3"/>
  <c r="C1439" i="3"/>
  <c r="E1438" i="3"/>
  <c r="D1438" i="3"/>
  <c r="C1438" i="3"/>
  <c r="E1437" i="3"/>
  <c r="D1437" i="3"/>
  <c r="C1437" i="3"/>
  <c r="E1436" i="3"/>
  <c r="D1436" i="3"/>
  <c r="C1436" i="3"/>
  <c r="E1435" i="3"/>
  <c r="D1435" i="3"/>
  <c r="C1435" i="3"/>
  <c r="E1434" i="3"/>
  <c r="D1434" i="3"/>
  <c r="C1434" i="3"/>
  <c r="E1433" i="3"/>
  <c r="D1433" i="3"/>
  <c r="C1433" i="3"/>
  <c r="E1432" i="3"/>
  <c r="D1432" i="3"/>
  <c r="C1432" i="3"/>
  <c r="E1431" i="3"/>
  <c r="D1431" i="3"/>
  <c r="C1431" i="3"/>
  <c r="E1430" i="3"/>
  <c r="D1430" i="3"/>
  <c r="C1430" i="3"/>
  <c r="E1429" i="3"/>
  <c r="D1429" i="3"/>
  <c r="C1429" i="3"/>
  <c r="E1428" i="3"/>
  <c r="D1428" i="3"/>
  <c r="C1428" i="3"/>
  <c r="E1427" i="3"/>
  <c r="D1427" i="3"/>
  <c r="C1427" i="3"/>
  <c r="E1426" i="3"/>
  <c r="D1426" i="3"/>
  <c r="C1426" i="3"/>
  <c r="E1425" i="3"/>
  <c r="D1425" i="3"/>
  <c r="C1425" i="3"/>
  <c r="E1424" i="3"/>
  <c r="D1424" i="3"/>
  <c r="C1424" i="3"/>
  <c r="E1423" i="3"/>
  <c r="D1423" i="3"/>
  <c r="C1423" i="3"/>
  <c r="E1422" i="3"/>
  <c r="D1422" i="3"/>
  <c r="C1422" i="3"/>
  <c r="E1421" i="3"/>
  <c r="D1421" i="3"/>
  <c r="C1421" i="3"/>
  <c r="E1420" i="3"/>
  <c r="D1420" i="3"/>
  <c r="C1420" i="3"/>
  <c r="E1419" i="3"/>
  <c r="D1419" i="3"/>
  <c r="C1419" i="3"/>
  <c r="E1418" i="3"/>
  <c r="D1418" i="3"/>
  <c r="C1418" i="3"/>
  <c r="E1417" i="3"/>
  <c r="D1417" i="3"/>
  <c r="C1417" i="3"/>
  <c r="E1416" i="3"/>
  <c r="D1416" i="3"/>
  <c r="C1416" i="3"/>
  <c r="E1415" i="3"/>
  <c r="D1415" i="3"/>
  <c r="C1415" i="3"/>
  <c r="E1414" i="3"/>
  <c r="D1414" i="3"/>
  <c r="C1414" i="3"/>
  <c r="E1413" i="3"/>
  <c r="D1413" i="3"/>
  <c r="C1413" i="3"/>
  <c r="E1412" i="3"/>
  <c r="D1412" i="3"/>
  <c r="C1412" i="3"/>
  <c r="E1411" i="3"/>
  <c r="D1411" i="3"/>
  <c r="C1411" i="3"/>
  <c r="E1410" i="3"/>
  <c r="D1410" i="3"/>
  <c r="C1410" i="3"/>
  <c r="E1409" i="3"/>
  <c r="D1409" i="3"/>
  <c r="C1409" i="3"/>
  <c r="E1408" i="3"/>
  <c r="D1408" i="3"/>
  <c r="C1408" i="3"/>
  <c r="E1407" i="3"/>
  <c r="D1407" i="3"/>
  <c r="C1407" i="3"/>
  <c r="E1406" i="3"/>
  <c r="D1406" i="3"/>
  <c r="C1406" i="3"/>
  <c r="E1405" i="3"/>
  <c r="D1405" i="3"/>
  <c r="C1405" i="3"/>
  <c r="E1404" i="3"/>
  <c r="D1404" i="3"/>
  <c r="C1404" i="3"/>
  <c r="E1403" i="3"/>
  <c r="D1403" i="3"/>
  <c r="C1403" i="3"/>
  <c r="E1402" i="3"/>
  <c r="D1402" i="3"/>
  <c r="C1402" i="3"/>
  <c r="E1401" i="3"/>
  <c r="D1401" i="3"/>
  <c r="C1401" i="3"/>
  <c r="E1400" i="3"/>
  <c r="D1400" i="3"/>
  <c r="C1400" i="3"/>
  <c r="E1399" i="3"/>
  <c r="D1399" i="3"/>
  <c r="C1399" i="3"/>
  <c r="E1398" i="3"/>
  <c r="D1398" i="3"/>
  <c r="C1398" i="3"/>
  <c r="E1397" i="3"/>
  <c r="D1397" i="3"/>
  <c r="C1397" i="3"/>
  <c r="E1396" i="3"/>
  <c r="D1396" i="3"/>
  <c r="C1396" i="3"/>
  <c r="E1395" i="3"/>
  <c r="D1395" i="3"/>
  <c r="C1395" i="3"/>
  <c r="E1394" i="3"/>
  <c r="D1394" i="3"/>
  <c r="C1394" i="3"/>
  <c r="E1393" i="3"/>
  <c r="D1393" i="3"/>
  <c r="C1393" i="3"/>
  <c r="E1392" i="3"/>
  <c r="D1392" i="3"/>
  <c r="C1392" i="3"/>
  <c r="E1391" i="3"/>
  <c r="D1391" i="3"/>
  <c r="C1391" i="3"/>
  <c r="E1390" i="3"/>
  <c r="D1390" i="3"/>
  <c r="C1390" i="3"/>
  <c r="E1389" i="3"/>
  <c r="D1389" i="3"/>
  <c r="C1389" i="3"/>
  <c r="E1388" i="3"/>
  <c r="D1388" i="3"/>
  <c r="C1388" i="3"/>
  <c r="E1387" i="3"/>
  <c r="D1387" i="3"/>
  <c r="C1387" i="3"/>
  <c r="E1386" i="3"/>
  <c r="D1386" i="3"/>
  <c r="C1386" i="3"/>
  <c r="E1385" i="3"/>
  <c r="D1385" i="3"/>
  <c r="C1385" i="3"/>
  <c r="E1384" i="3"/>
  <c r="D1384" i="3"/>
  <c r="C1384" i="3"/>
  <c r="E1383" i="3"/>
  <c r="D1383" i="3"/>
  <c r="C1383" i="3"/>
  <c r="E1382" i="3"/>
  <c r="D1382" i="3"/>
  <c r="C1382" i="3"/>
  <c r="E1381" i="3"/>
  <c r="D1381" i="3"/>
  <c r="C1381" i="3"/>
  <c r="E1380" i="3"/>
  <c r="D1380" i="3"/>
  <c r="C1380" i="3"/>
  <c r="E1379" i="3"/>
  <c r="D1379" i="3"/>
  <c r="C1379" i="3"/>
  <c r="E1378" i="3"/>
  <c r="D1378" i="3"/>
  <c r="C1378" i="3"/>
  <c r="E1377" i="3"/>
  <c r="D1377" i="3"/>
  <c r="C1377" i="3"/>
  <c r="E1376" i="3"/>
  <c r="D1376" i="3"/>
  <c r="C1376" i="3"/>
  <c r="E1375" i="3"/>
  <c r="D1375" i="3"/>
  <c r="C1375" i="3"/>
  <c r="E1374" i="3"/>
  <c r="D1374" i="3"/>
  <c r="C1374" i="3"/>
  <c r="E1373" i="3"/>
  <c r="D1373" i="3"/>
  <c r="C1373" i="3"/>
  <c r="E1372" i="3"/>
  <c r="D1372" i="3"/>
  <c r="C1372" i="3"/>
  <c r="E1371" i="3"/>
  <c r="D1371" i="3"/>
  <c r="C1371" i="3"/>
  <c r="E1370" i="3"/>
  <c r="D1370" i="3"/>
  <c r="C1370" i="3"/>
  <c r="E1369" i="3"/>
  <c r="D1369" i="3"/>
  <c r="C1369" i="3"/>
  <c r="E1368" i="3"/>
  <c r="D1368" i="3"/>
  <c r="C1368" i="3"/>
  <c r="E1367" i="3"/>
  <c r="D1367" i="3"/>
  <c r="C1367" i="3"/>
  <c r="E1366" i="3"/>
  <c r="D1366" i="3"/>
  <c r="C1366" i="3"/>
  <c r="E1365" i="3"/>
  <c r="D1365" i="3"/>
  <c r="C1365" i="3"/>
  <c r="E1364" i="3"/>
  <c r="D1364" i="3"/>
  <c r="C1364" i="3"/>
  <c r="E1363" i="3"/>
  <c r="D1363" i="3"/>
  <c r="C1363" i="3"/>
  <c r="E1362" i="3"/>
  <c r="D1362" i="3"/>
  <c r="C1362" i="3"/>
  <c r="E1361" i="3"/>
  <c r="D1361" i="3"/>
  <c r="C1361" i="3"/>
  <c r="E1360" i="3"/>
  <c r="D1360" i="3"/>
  <c r="C1360" i="3"/>
  <c r="E1359" i="3"/>
  <c r="D1359" i="3"/>
  <c r="C1359" i="3"/>
  <c r="E1358" i="3"/>
  <c r="D1358" i="3"/>
  <c r="C1358" i="3"/>
  <c r="E1357" i="3"/>
  <c r="D1357" i="3"/>
  <c r="C1357" i="3"/>
  <c r="E1356" i="3"/>
  <c r="D1356" i="3"/>
  <c r="C1356" i="3"/>
  <c r="E1355" i="3"/>
  <c r="D1355" i="3"/>
  <c r="C1355" i="3"/>
  <c r="E1354" i="3"/>
  <c r="D1354" i="3"/>
  <c r="C1354" i="3"/>
  <c r="E1353" i="3"/>
  <c r="D1353" i="3"/>
  <c r="C1353" i="3"/>
  <c r="E1352" i="3"/>
  <c r="D1352" i="3"/>
  <c r="C1352" i="3"/>
  <c r="E1351" i="3"/>
  <c r="D1351" i="3"/>
  <c r="C1351" i="3"/>
  <c r="E1350" i="3"/>
  <c r="D1350" i="3"/>
  <c r="C1350" i="3"/>
  <c r="E1349" i="3"/>
  <c r="D1349" i="3"/>
  <c r="C1349" i="3"/>
  <c r="E1348" i="3"/>
  <c r="D1348" i="3"/>
  <c r="C1348" i="3"/>
  <c r="E1347" i="3"/>
  <c r="D1347" i="3"/>
  <c r="C1347" i="3"/>
  <c r="E1346" i="3"/>
  <c r="D1346" i="3"/>
  <c r="C1346" i="3"/>
  <c r="E1345" i="3"/>
  <c r="D1345" i="3"/>
  <c r="C1345" i="3"/>
  <c r="E1344" i="3"/>
  <c r="D1344" i="3"/>
  <c r="C1344" i="3"/>
  <c r="E1343" i="3"/>
  <c r="D1343" i="3"/>
  <c r="C1343" i="3"/>
  <c r="E1342" i="3"/>
  <c r="D1342" i="3"/>
  <c r="C1342" i="3"/>
  <c r="E1341" i="3"/>
  <c r="D1341" i="3"/>
  <c r="C1341" i="3"/>
  <c r="E1340" i="3"/>
  <c r="D1340" i="3"/>
  <c r="C1340" i="3"/>
  <c r="E1339" i="3"/>
  <c r="D1339" i="3"/>
  <c r="C1339" i="3"/>
  <c r="E1338" i="3"/>
  <c r="D1338" i="3"/>
  <c r="C1338" i="3"/>
  <c r="E1337" i="3"/>
  <c r="D1337" i="3"/>
  <c r="C1337" i="3"/>
  <c r="E1336" i="3"/>
  <c r="D1336" i="3"/>
  <c r="C1336" i="3"/>
  <c r="E1335" i="3"/>
  <c r="D1335" i="3"/>
  <c r="C1335" i="3"/>
  <c r="E1334" i="3"/>
  <c r="D1334" i="3"/>
  <c r="C1334" i="3"/>
  <c r="E1333" i="3"/>
  <c r="D1333" i="3"/>
  <c r="C1333" i="3"/>
  <c r="E1332" i="3"/>
  <c r="D1332" i="3"/>
  <c r="C1332" i="3"/>
  <c r="E1331" i="3"/>
  <c r="D1331" i="3"/>
  <c r="C1331" i="3"/>
  <c r="E1330" i="3"/>
  <c r="D1330" i="3"/>
  <c r="C1330" i="3"/>
  <c r="E1329" i="3"/>
  <c r="D1329" i="3"/>
  <c r="C1329" i="3"/>
  <c r="E1328" i="3"/>
  <c r="D1328" i="3"/>
  <c r="C1328" i="3"/>
  <c r="E1327" i="3"/>
  <c r="D1327" i="3"/>
  <c r="C1327" i="3"/>
  <c r="E1326" i="3"/>
  <c r="D1326" i="3"/>
  <c r="C1326" i="3"/>
  <c r="E1325" i="3"/>
  <c r="D1325" i="3"/>
  <c r="C1325" i="3"/>
  <c r="E1324" i="3"/>
  <c r="D1324" i="3"/>
  <c r="C1324" i="3"/>
  <c r="E1323" i="3"/>
  <c r="D1323" i="3"/>
  <c r="C1323" i="3"/>
  <c r="E1322" i="3"/>
  <c r="D1322" i="3"/>
  <c r="C1322" i="3"/>
  <c r="E1321" i="3"/>
  <c r="D1321" i="3"/>
  <c r="C1321" i="3"/>
  <c r="E1320" i="3"/>
  <c r="D1320" i="3"/>
  <c r="C1320" i="3"/>
  <c r="E1319" i="3"/>
  <c r="D1319" i="3"/>
  <c r="C1319" i="3"/>
  <c r="E1318" i="3"/>
  <c r="D1318" i="3"/>
  <c r="C1318" i="3"/>
  <c r="E1317" i="3"/>
  <c r="D1317" i="3"/>
  <c r="C1317" i="3"/>
  <c r="E1316" i="3"/>
  <c r="D1316" i="3"/>
  <c r="C1316" i="3"/>
  <c r="E1315" i="3"/>
  <c r="D1315" i="3"/>
  <c r="C1315" i="3"/>
  <c r="E1314" i="3"/>
  <c r="D1314" i="3"/>
  <c r="C1314" i="3"/>
  <c r="E1313" i="3"/>
  <c r="D1313" i="3"/>
  <c r="C1313" i="3"/>
  <c r="E1312" i="3"/>
  <c r="D1312" i="3"/>
  <c r="C1312" i="3"/>
  <c r="E1311" i="3"/>
  <c r="D1311" i="3"/>
  <c r="C1311" i="3"/>
  <c r="E1310" i="3"/>
  <c r="D1310" i="3"/>
  <c r="C1310" i="3"/>
  <c r="E1309" i="3"/>
  <c r="D1309" i="3"/>
  <c r="C1309" i="3"/>
  <c r="E1308" i="3"/>
  <c r="D1308" i="3"/>
  <c r="C1308" i="3"/>
  <c r="E1307" i="3"/>
  <c r="D1307" i="3"/>
  <c r="C1307" i="3"/>
  <c r="E1306" i="3"/>
  <c r="D1306" i="3"/>
  <c r="C1306" i="3"/>
  <c r="E1305" i="3"/>
  <c r="D1305" i="3"/>
  <c r="C1305" i="3"/>
  <c r="E1304" i="3"/>
  <c r="D1304" i="3"/>
  <c r="C1304" i="3"/>
  <c r="E1303" i="3"/>
  <c r="D1303" i="3"/>
  <c r="C1303" i="3"/>
  <c r="E1302" i="3"/>
  <c r="D1302" i="3"/>
  <c r="C1302" i="3"/>
  <c r="E1301" i="3"/>
  <c r="D1301" i="3"/>
  <c r="C1301" i="3"/>
  <c r="E1300" i="3"/>
  <c r="D1300" i="3"/>
  <c r="C1300" i="3"/>
  <c r="E1299" i="3"/>
  <c r="D1299" i="3"/>
  <c r="C1299" i="3"/>
  <c r="E1298" i="3"/>
  <c r="D1298" i="3"/>
  <c r="C1298" i="3"/>
  <c r="E1297" i="3"/>
  <c r="D1297" i="3"/>
  <c r="C1297" i="3"/>
  <c r="E1296" i="3"/>
  <c r="D1296" i="3"/>
  <c r="C1296" i="3"/>
  <c r="E1295" i="3"/>
  <c r="D1295" i="3"/>
  <c r="C1295" i="3"/>
  <c r="E1294" i="3"/>
  <c r="D1294" i="3"/>
  <c r="C1294" i="3"/>
  <c r="E1293" i="3"/>
  <c r="D1293" i="3"/>
  <c r="C1293" i="3"/>
  <c r="E1292" i="3"/>
  <c r="D1292" i="3"/>
  <c r="C1292" i="3"/>
  <c r="E1291" i="3"/>
  <c r="D1291" i="3"/>
  <c r="C1291" i="3"/>
  <c r="E1290" i="3"/>
  <c r="D1290" i="3"/>
  <c r="C1290" i="3"/>
  <c r="E1289" i="3"/>
  <c r="D1289" i="3"/>
  <c r="C1289" i="3"/>
  <c r="E1288" i="3"/>
  <c r="D1288" i="3"/>
  <c r="C1288" i="3"/>
  <c r="E1287" i="3"/>
  <c r="D1287" i="3"/>
  <c r="C1287" i="3"/>
  <c r="E1286" i="3"/>
  <c r="D1286" i="3"/>
  <c r="C1286" i="3"/>
  <c r="E1285" i="3"/>
  <c r="D1285" i="3"/>
  <c r="C1285" i="3"/>
  <c r="E1284" i="3"/>
  <c r="D1284" i="3"/>
  <c r="C1284" i="3"/>
  <c r="E1283" i="3"/>
  <c r="D1283" i="3"/>
  <c r="C1283" i="3"/>
  <c r="E1282" i="3"/>
  <c r="D1282" i="3"/>
  <c r="C1282" i="3"/>
  <c r="E1281" i="3"/>
  <c r="D1281" i="3"/>
  <c r="C1281" i="3"/>
  <c r="E1280" i="3"/>
  <c r="D1280" i="3"/>
  <c r="C1280" i="3"/>
  <c r="E1279" i="3"/>
  <c r="D1279" i="3"/>
  <c r="C1279" i="3"/>
  <c r="E1278" i="3"/>
  <c r="D1278" i="3"/>
  <c r="C1278" i="3"/>
  <c r="E1277" i="3"/>
  <c r="D1277" i="3"/>
  <c r="C1277" i="3"/>
  <c r="E1276" i="3"/>
  <c r="D1276" i="3"/>
  <c r="C1276" i="3"/>
  <c r="E1275" i="3"/>
  <c r="D1275" i="3"/>
  <c r="C1275" i="3"/>
  <c r="E1274" i="3"/>
  <c r="D1274" i="3"/>
  <c r="C1274" i="3"/>
  <c r="E1273" i="3"/>
  <c r="D1273" i="3"/>
  <c r="C1273" i="3"/>
  <c r="E1272" i="3"/>
  <c r="D1272" i="3"/>
  <c r="C1272" i="3"/>
  <c r="E1271" i="3"/>
  <c r="D1271" i="3"/>
  <c r="C1271" i="3"/>
  <c r="E1270" i="3"/>
  <c r="D1270" i="3"/>
  <c r="C1270" i="3"/>
  <c r="E1269" i="3"/>
  <c r="D1269" i="3"/>
  <c r="C1269" i="3"/>
  <c r="E1268" i="3"/>
  <c r="D1268" i="3"/>
  <c r="C1268" i="3"/>
  <c r="E1267" i="3"/>
  <c r="D1267" i="3"/>
  <c r="C1267" i="3"/>
  <c r="E1266" i="3"/>
  <c r="D1266" i="3"/>
  <c r="C1266" i="3"/>
  <c r="E1265" i="3"/>
  <c r="D1265" i="3"/>
  <c r="C1265" i="3"/>
  <c r="E1264" i="3"/>
  <c r="D1264" i="3"/>
  <c r="C1264" i="3"/>
  <c r="E1263" i="3"/>
  <c r="D1263" i="3"/>
  <c r="C1263" i="3"/>
  <c r="E1262" i="3"/>
  <c r="D1262" i="3"/>
  <c r="C1262" i="3"/>
  <c r="E1261" i="3"/>
  <c r="D1261" i="3"/>
  <c r="C1261" i="3"/>
  <c r="E1260" i="3"/>
  <c r="D1260" i="3"/>
  <c r="C1260" i="3"/>
  <c r="E1259" i="3"/>
  <c r="D1259" i="3"/>
  <c r="C1259" i="3"/>
  <c r="E1258" i="3"/>
  <c r="D1258" i="3"/>
  <c r="C1258" i="3"/>
  <c r="E1257" i="3"/>
  <c r="D1257" i="3"/>
  <c r="C1257" i="3"/>
  <c r="E1256" i="3"/>
  <c r="D1256" i="3"/>
  <c r="C1256" i="3"/>
  <c r="E1255" i="3"/>
  <c r="D1255" i="3"/>
  <c r="C1255" i="3"/>
  <c r="E1254" i="3"/>
  <c r="D1254" i="3"/>
  <c r="C1254" i="3"/>
  <c r="E1253" i="3"/>
  <c r="D1253" i="3"/>
  <c r="C1253" i="3"/>
  <c r="E1252" i="3"/>
  <c r="D1252" i="3"/>
  <c r="C1252" i="3"/>
  <c r="E1251" i="3"/>
  <c r="D1251" i="3"/>
  <c r="C1251" i="3"/>
  <c r="E1250" i="3"/>
  <c r="D1250" i="3"/>
  <c r="C1250" i="3"/>
  <c r="E1249" i="3"/>
  <c r="D1249" i="3"/>
  <c r="C1249" i="3"/>
  <c r="E1248" i="3"/>
  <c r="D1248" i="3"/>
  <c r="C1248" i="3"/>
  <c r="E1247" i="3"/>
  <c r="D1247" i="3"/>
  <c r="C1247" i="3"/>
  <c r="E1246" i="3"/>
  <c r="D1246" i="3"/>
  <c r="C1246" i="3"/>
  <c r="E1245" i="3"/>
  <c r="D1245" i="3"/>
  <c r="C1245" i="3"/>
  <c r="E1244" i="3"/>
  <c r="D1244" i="3"/>
  <c r="C1244" i="3"/>
  <c r="E1243" i="3"/>
  <c r="D1243" i="3"/>
  <c r="C1243" i="3"/>
  <c r="E1242" i="3"/>
  <c r="D1242" i="3"/>
  <c r="C1242" i="3"/>
  <c r="E1241" i="3"/>
  <c r="D1241" i="3"/>
  <c r="C1241" i="3"/>
  <c r="E1240" i="3"/>
  <c r="D1240" i="3"/>
  <c r="C1240" i="3"/>
  <c r="E1239" i="3"/>
  <c r="D1239" i="3"/>
  <c r="C1239" i="3"/>
  <c r="E1238" i="3"/>
  <c r="D1238" i="3"/>
  <c r="C1238" i="3"/>
  <c r="E1237" i="3"/>
  <c r="D1237" i="3"/>
  <c r="C1237" i="3"/>
  <c r="E1236" i="3"/>
  <c r="D1236" i="3"/>
  <c r="C1236" i="3"/>
  <c r="E1235" i="3"/>
  <c r="D1235" i="3"/>
  <c r="C1235" i="3"/>
  <c r="E1234" i="3"/>
  <c r="D1234" i="3"/>
  <c r="C1234" i="3"/>
  <c r="E1233" i="3"/>
  <c r="D1233" i="3"/>
  <c r="C1233" i="3"/>
  <c r="E1232" i="3"/>
  <c r="D1232" i="3"/>
  <c r="C1232" i="3"/>
  <c r="E1231" i="3"/>
  <c r="D1231" i="3"/>
  <c r="C1231" i="3"/>
  <c r="E1230" i="3"/>
  <c r="D1230" i="3"/>
  <c r="C1230" i="3"/>
  <c r="E1229" i="3"/>
  <c r="D1229" i="3"/>
  <c r="C1229" i="3"/>
  <c r="E1228" i="3"/>
  <c r="D1228" i="3"/>
  <c r="C1228" i="3"/>
  <c r="E1227" i="3"/>
  <c r="D1227" i="3"/>
  <c r="C1227" i="3"/>
  <c r="E1226" i="3"/>
  <c r="D1226" i="3"/>
  <c r="C1226" i="3"/>
  <c r="E1225" i="3"/>
  <c r="D1225" i="3"/>
  <c r="C1225" i="3"/>
  <c r="E1224" i="3"/>
  <c r="D1224" i="3"/>
  <c r="C1224" i="3"/>
  <c r="E1223" i="3"/>
  <c r="D1223" i="3"/>
  <c r="C1223" i="3"/>
  <c r="E1222" i="3"/>
  <c r="D1222" i="3"/>
  <c r="C1222" i="3"/>
  <c r="E1221" i="3"/>
  <c r="D1221" i="3"/>
  <c r="C1221" i="3"/>
  <c r="E1220" i="3"/>
  <c r="D1220" i="3"/>
  <c r="C1220" i="3"/>
  <c r="E1219" i="3"/>
  <c r="D1219" i="3"/>
  <c r="C1219" i="3"/>
  <c r="E1218" i="3"/>
  <c r="D1218" i="3"/>
  <c r="C1218" i="3"/>
  <c r="E1217" i="3"/>
  <c r="D1217" i="3"/>
  <c r="C1217" i="3"/>
  <c r="E1216" i="3"/>
  <c r="D1216" i="3"/>
  <c r="C1216" i="3"/>
  <c r="E1215" i="3"/>
  <c r="D1215" i="3"/>
  <c r="C1215" i="3"/>
  <c r="E1214" i="3"/>
  <c r="D1214" i="3"/>
  <c r="C1214" i="3"/>
  <c r="E1213" i="3"/>
  <c r="D1213" i="3"/>
  <c r="C1213" i="3"/>
  <c r="E1212" i="3"/>
  <c r="D1212" i="3"/>
  <c r="C1212" i="3"/>
  <c r="E1211" i="3"/>
  <c r="D1211" i="3"/>
  <c r="C1211" i="3"/>
  <c r="E1210" i="3"/>
  <c r="D1210" i="3"/>
  <c r="C1210" i="3"/>
  <c r="E1209" i="3"/>
  <c r="D1209" i="3"/>
  <c r="C1209" i="3"/>
  <c r="E1208" i="3"/>
  <c r="D1208" i="3"/>
  <c r="C1208" i="3"/>
  <c r="E1207" i="3"/>
  <c r="D1207" i="3"/>
  <c r="C1207" i="3"/>
  <c r="E1206" i="3"/>
  <c r="D1206" i="3"/>
  <c r="C1206" i="3"/>
  <c r="E1205" i="3"/>
  <c r="D1205" i="3"/>
  <c r="C1205" i="3"/>
  <c r="E1204" i="3"/>
  <c r="D1204" i="3"/>
  <c r="C1204" i="3"/>
  <c r="E1203" i="3"/>
  <c r="D1203" i="3"/>
  <c r="C1203" i="3"/>
  <c r="E1202" i="3"/>
  <c r="D1202" i="3"/>
  <c r="C1202" i="3"/>
  <c r="E1201" i="3"/>
  <c r="D1201" i="3"/>
  <c r="C1201" i="3"/>
  <c r="E1200" i="3"/>
  <c r="D1200" i="3"/>
  <c r="C1200" i="3"/>
  <c r="E1199" i="3"/>
  <c r="D1199" i="3"/>
  <c r="C1199" i="3"/>
  <c r="E1198" i="3"/>
  <c r="D1198" i="3"/>
  <c r="C1198" i="3"/>
  <c r="E1197" i="3"/>
  <c r="D1197" i="3"/>
  <c r="C1197" i="3"/>
  <c r="E1196" i="3"/>
  <c r="D1196" i="3"/>
  <c r="C1196" i="3"/>
  <c r="E1195" i="3"/>
  <c r="D1195" i="3"/>
  <c r="C1195" i="3"/>
  <c r="E1194" i="3"/>
  <c r="D1194" i="3"/>
  <c r="C1194" i="3"/>
  <c r="E1193" i="3"/>
  <c r="D1193" i="3"/>
  <c r="C1193" i="3"/>
  <c r="E1192" i="3"/>
  <c r="D1192" i="3"/>
  <c r="C1192" i="3"/>
  <c r="E1191" i="3"/>
  <c r="D1191" i="3"/>
  <c r="C1191" i="3"/>
  <c r="E1190" i="3"/>
  <c r="D1190" i="3"/>
  <c r="C1190" i="3"/>
  <c r="E1189" i="3"/>
  <c r="D1189" i="3"/>
  <c r="C1189" i="3"/>
  <c r="E1188" i="3"/>
  <c r="D1188" i="3"/>
  <c r="C1188" i="3"/>
  <c r="E1187" i="3"/>
  <c r="D1187" i="3"/>
  <c r="C1187" i="3"/>
  <c r="E1186" i="3"/>
  <c r="D1186" i="3"/>
  <c r="C1186" i="3"/>
  <c r="E1185" i="3"/>
  <c r="D1185" i="3"/>
  <c r="C1185" i="3"/>
  <c r="E1184" i="3"/>
  <c r="D1184" i="3"/>
  <c r="C1184" i="3"/>
  <c r="E1183" i="3"/>
  <c r="D1183" i="3"/>
  <c r="C1183" i="3"/>
  <c r="E1182" i="3"/>
  <c r="D1182" i="3"/>
  <c r="C1182" i="3"/>
  <c r="E1181" i="3"/>
  <c r="D1181" i="3"/>
  <c r="C1181" i="3"/>
  <c r="E1180" i="3"/>
  <c r="D1180" i="3"/>
  <c r="C1180" i="3"/>
  <c r="E1179" i="3"/>
  <c r="D1179" i="3"/>
  <c r="C1179" i="3"/>
  <c r="E1178" i="3"/>
  <c r="D1178" i="3"/>
  <c r="C1178" i="3"/>
  <c r="E1177" i="3"/>
  <c r="D1177" i="3"/>
  <c r="C1177" i="3"/>
  <c r="E1176" i="3"/>
  <c r="D1176" i="3"/>
  <c r="C1176" i="3"/>
  <c r="E1175" i="3"/>
  <c r="D1175" i="3"/>
  <c r="C1175" i="3"/>
  <c r="E1174" i="3"/>
  <c r="D1174" i="3"/>
  <c r="C1174" i="3"/>
  <c r="E1173" i="3"/>
  <c r="D1173" i="3"/>
  <c r="C1173" i="3"/>
  <c r="E1172" i="3"/>
  <c r="D1172" i="3"/>
  <c r="C1172" i="3"/>
  <c r="E1171" i="3"/>
  <c r="D1171" i="3"/>
  <c r="C1171" i="3"/>
  <c r="E1170" i="3"/>
  <c r="D1170" i="3"/>
  <c r="C1170" i="3"/>
  <c r="E1169" i="3"/>
  <c r="D1169" i="3"/>
  <c r="C1169" i="3"/>
  <c r="E1168" i="3"/>
  <c r="D1168" i="3"/>
  <c r="C1168" i="3"/>
  <c r="E1167" i="3"/>
  <c r="D1167" i="3"/>
  <c r="C1167" i="3"/>
  <c r="E1166" i="3"/>
  <c r="D1166" i="3"/>
  <c r="C1166" i="3"/>
  <c r="E1165" i="3"/>
  <c r="D1165" i="3"/>
  <c r="C1165" i="3"/>
  <c r="E1164" i="3"/>
  <c r="D1164" i="3"/>
  <c r="C1164" i="3"/>
  <c r="E1163" i="3"/>
  <c r="D1163" i="3"/>
  <c r="C1163" i="3"/>
  <c r="E1162" i="3"/>
  <c r="D1162" i="3"/>
  <c r="C1162" i="3"/>
  <c r="E1161" i="3"/>
  <c r="D1161" i="3"/>
  <c r="C1161" i="3"/>
  <c r="E1160" i="3"/>
  <c r="D1160" i="3"/>
  <c r="C1160" i="3"/>
  <c r="E1159" i="3"/>
  <c r="D1159" i="3"/>
  <c r="C1159" i="3"/>
  <c r="E1158" i="3"/>
  <c r="D1158" i="3"/>
  <c r="C1158" i="3"/>
  <c r="E1157" i="3"/>
  <c r="D1157" i="3"/>
  <c r="C1157" i="3"/>
  <c r="E1156" i="3"/>
  <c r="D1156" i="3"/>
  <c r="C1156" i="3"/>
  <c r="E1155" i="3"/>
  <c r="D1155" i="3"/>
  <c r="C1155" i="3"/>
  <c r="E1154" i="3"/>
  <c r="D1154" i="3"/>
  <c r="C1154" i="3"/>
  <c r="E1153" i="3"/>
  <c r="D1153" i="3"/>
  <c r="C1153" i="3"/>
  <c r="E1152" i="3"/>
  <c r="D1152" i="3"/>
  <c r="C1152" i="3"/>
  <c r="E1151" i="3"/>
  <c r="D1151" i="3"/>
  <c r="C1151" i="3"/>
  <c r="E1150" i="3"/>
  <c r="D1150" i="3"/>
  <c r="C1150" i="3"/>
  <c r="E1149" i="3"/>
  <c r="D1149" i="3"/>
  <c r="C1149" i="3"/>
  <c r="E1148" i="3"/>
  <c r="D1148" i="3"/>
  <c r="C1148" i="3"/>
  <c r="E1147" i="3"/>
  <c r="D1147" i="3"/>
  <c r="C1147" i="3"/>
  <c r="E1146" i="3"/>
  <c r="D1146" i="3"/>
  <c r="C1146" i="3"/>
  <c r="E1145" i="3"/>
  <c r="D1145" i="3"/>
  <c r="C1145" i="3"/>
  <c r="E1144" i="3"/>
  <c r="D1144" i="3"/>
  <c r="C1144" i="3"/>
  <c r="E1143" i="3"/>
  <c r="D1143" i="3"/>
  <c r="C1143" i="3"/>
  <c r="E1142" i="3"/>
  <c r="D1142" i="3"/>
  <c r="C1142" i="3"/>
  <c r="E1141" i="3"/>
  <c r="D1141" i="3"/>
  <c r="C1141" i="3"/>
  <c r="E1140" i="3"/>
  <c r="D1140" i="3"/>
  <c r="C1140" i="3"/>
  <c r="E1139" i="3"/>
  <c r="D1139" i="3"/>
  <c r="C1139" i="3"/>
  <c r="E1138" i="3"/>
  <c r="D1138" i="3"/>
  <c r="C1138" i="3"/>
  <c r="E1137" i="3"/>
  <c r="D1137" i="3"/>
  <c r="C1137" i="3"/>
  <c r="E1136" i="3"/>
  <c r="D1136" i="3"/>
  <c r="C1136" i="3"/>
  <c r="E1135" i="3"/>
  <c r="D1135" i="3"/>
  <c r="C1135" i="3"/>
  <c r="E1134" i="3"/>
  <c r="D1134" i="3"/>
  <c r="C1134" i="3"/>
  <c r="E1133" i="3"/>
  <c r="D1133" i="3"/>
  <c r="C1133" i="3"/>
  <c r="E1132" i="3"/>
  <c r="D1132" i="3"/>
  <c r="C1132" i="3"/>
  <c r="E1131" i="3"/>
  <c r="D1131" i="3"/>
  <c r="C1131" i="3"/>
  <c r="E1130" i="3"/>
  <c r="D1130" i="3"/>
  <c r="C1130" i="3"/>
  <c r="E1129" i="3"/>
  <c r="D1129" i="3"/>
  <c r="C1129" i="3"/>
  <c r="E1128" i="3"/>
  <c r="D1128" i="3"/>
  <c r="C1128" i="3"/>
  <c r="E1127" i="3"/>
  <c r="D1127" i="3"/>
  <c r="C1127" i="3"/>
  <c r="E1126" i="3"/>
  <c r="D1126" i="3"/>
  <c r="C1126" i="3"/>
  <c r="E1125" i="3"/>
  <c r="D1125" i="3"/>
  <c r="C1125" i="3"/>
  <c r="E1124" i="3"/>
  <c r="D1124" i="3"/>
  <c r="C1124" i="3"/>
  <c r="E1123" i="3"/>
  <c r="D1123" i="3"/>
  <c r="C1123" i="3"/>
  <c r="E1122" i="3"/>
  <c r="D1122" i="3"/>
  <c r="C1122" i="3"/>
  <c r="E1121" i="3"/>
  <c r="D1121" i="3"/>
  <c r="C1121" i="3"/>
  <c r="E1120" i="3"/>
  <c r="D1120" i="3"/>
  <c r="C1120" i="3"/>
  <c r="E1119" i="3"/>
  <c r="D1119" i="3"/>
  <c r="C1119" i="3"/>
  <c r="E1118" i="3"/>
  <c r="D1118" i="3"/>
  <c r="C1118" i="3"/>
  <c r="E1117" i="3"/>
  <c r="D1117" i="3"/>
  <c r="C1117" i="3"/>
  <c r="E1116" i="3"/>
  <c r="D1116" i="3"/>
  <c r="C1116" i="3"/>
  <c r="E1115" i="3"/>
  <c r="D1115" i="3"/>
  <c r="C1115" i="3"/>
  <c r="E1114" i="3"/>
  <c r="D1114" i="3"/>
  <c r="C1114" i="3"/>
  <c r="E1113" i="3"/>
  <c r="D1113" i="3"/>
  <c r="C1113" i="3"/>
  <c r="E1112" i="3"/>
  <c r="D1112" i="3"/>
  <c r="C1112" i="3"/>
  <c r="E1111" i="3"/>
  <c r="D1111" i="3"/>
  <c r="C1111" i="3"/>
  <c r="E1110" i="3"/>
  <c r="D1110" i="3"/>
  <c r="C1110" i="3"/>
  <c r="E1109" i="3"/>
  <c r="D1109" i="3"/>
  <c r="C1109" i="3"/>
  <c r="E1108" i="3"/>
  <c r="D1108" i="3"/>
  <c r="C1108" i="3"/>
  <c r="E1107" i="3"/>
  <c r="D1107" i="3"/>
  <c r="C1107" i="3"/>
  <c r="E1106" i="3"/>
  <c r="D1106" i="3"/>
  <c r="C1106" i="3"/>
  <c r="E1105" i="3"/>
  <c r="D1105" i="3"/>
  <c r="C1105" i="3"/>
  <c r="E1104" i="3"/>
  <c r="D1104" i="3"/>
  <c r="C1104" i="3"/>
  <c r="E1103" i="3"/>
  <c r="D1103" i="3"/>
  <c r="C1103" i="3"/>
  <c r="E1102" i="3"/>
  <c r="D1102" i="3"/>
  <c r="C1102" i="3"/>
  <c r="E1101" i="3"/>
  <c r="D1101" i="3"/>
  <c r="C1101" i="3"/>
  <c r="E1100" i="3"/>
  <c r="D1100" i="3"/>
  <c r="C1100" i="3"/>
  <c r="E1099" i="3"/>
  <c r="D1099" i="3"/>
  <c r="C1099" i="3"/>
  <c r="E1098" i="3"/>
  <c r="D1098" i="3"/>
  <c r="C1098" i="3"/>
  <c r="E1097" i="3"/>
  <c r="D1097" i="3"/>
  <c r="C1097" i="3"/>
  <c r="E1096" i="3"/>
  <c r="D1096" i="3"/>
  <c r="C1096" i="3"/>
  <c r="E1095" i="3"/>
  <c r="D1095" i="3"/>
  <c r="C1095" i="3"/>
  <c r="E1094" i="3"/>
  <c r="D1094" i="3"/>
  <c r="C1094" i="3"/>
  <c r="E1093" i="3"/>
  <c r="D1093" i="3"/>
  <c r="C1093" i="3"/>
  <c r="E1092" i="3"/>
  <c r="D1092" i="3"/>
  <c r="C1092" i="3"/>
  <c r="E1091" i="3"/>
  <c r="D1091" i="3"/>
  <c r="C1091" i="3"/>
  <c r="E1090" i="3"/>
  <c r="D1090" i="3"/>
  <c r="C1090" i="3"/>
  <c r="E1089" i="3"/>
  <c r="D1089" i="3"/>
  <c r="C1089" i="3"/>
  <c r="E1088" i="3"/>
  <c r="D1088" i="3"/>
  <c r="C1088" i="3"/>
  <c r="E1087" i="3"/>
  <c r="D1087" i="3"/>
  <c r="C1087" i="3"/>
  <c r="E1086" i="3"/>
  <c r="D1086" i="3"/>
  <c r="C1086" i="3"/>
  <c r="E1085" i="3"/>
  <c r="D1085" i="3"/>
  <c r="C1085" i="3"/>
  <c r="E1084" i="3"/>
  <c r="D1084" i="3"/>
  <c r="C1084" i="3"/>
  <c r="E1083" i="3"/>
  <c r="D1083" i="3"/>
  <c r="C1083" i="3"/>
  <c r="E1082" i="3"/>
  <c r="D1082" i="3"/>
  <c r="C1082" i="3"/>
  <c r="E1081" i="3"/>
  <c r="D1081" i="3"/>
  <c r="C1081" i="3"/>
  <c r="E1080" i="3"/>
  <c r="D1080" i="3"/>
  <c r="C1080" i="3"/>
  <c r="E1079" i="3"/>
  <c r="D1079" i="3"/>
  <c r="C1079" i="3"/>
  <c r="E1078" i="3"/>
  <c r="D1078" i="3"/>
  <c r="C1078" i="3"/>
  <c r="E1077" i="3"/>
  <c r="D1077" i="3"/>
  <c r="C1077" i="3"/>
  <c r="E1076" i="3"/>
  <c r="D1076" i="3"/>
  <c r="C1076" i="3"/>
  <c r="E1075" i="3"/>
  <c r="D1075" i="3"/>
  <c r="C1075" i="3"/>
  <c r="E1074" i="3"/>
  <c r="D1074" i="3"/>
  <c r="C1074" i="3"/>
  <c r="E1073" i="3"/>
  <c r="D1073" i="3"/>
  <c r="C1073" i="3"/>
  <c r="E1072" i="3"/>
  <c r="D1072" i="3"/>
  <c r="C1072" i="3"/>
  <c r="E1071" i="3"/>
  <c r="D1071" i="3"/>
  <c r="C1071" i="3"/>
  <c r="E1070" i="3"/>
  <c r="D1070" i="3"/>
  <c r="C1070" i="3"/>
  <c r="E1069" i="3"/>
  <c r="D1069" i="3"/>
  <c r="C1069" i="3"/>
  <c r="E1068" i="3"/>
  <c r="D1068" i="3"/>
  <c r="C1068" i="3"/>
  <c r="E1067" i="3"/>
  <c r="D1067" i="3"/>
  <c r="C1067" i="3"/>
  <c r="E1066" i="3"/>
  <c r="D1066" i="3"/>
  <c r="C1066" i="3"/>
  <c r="E1065" i="3"/>
  <c r="D1065" i="3"/>
  <c r="C1065" i="3"/>
  <c r="E1064" i="3"/>
  <c r="D1064" i="3"/>
  <c r="C1064" i="3"/>
  <c r="E1063" i="3"/>
  <c r="D1063" i="3"/>
  <c r="C1063" i="3"/>
  <c r="E1062" i="3"/>
  <c r="D1062" i="3"/>
  <c r="C1062" i="3"/>
  <c r="E1061" i="3"/>
  <c r="D1061" i="3"/>
  <c r="C1061" i="3"/>
  <c r="E1060" i="3"/>
  <c r="D1060" i="3"/>
  <c r="C1060" i="3"/>
  <c r="E1059" i="3"/>
  <c r="D1059" i="3"/>
  <c r="C1059" i="3"/>
  <c r="E1058" i="3"/>
  <c r="D1058" i="3"/>
  <c r="C1058" i="3"/>
  <c r="E1057" i="3"/>
  <c r="D1057" i="3"/>
  <c r="C1057" i="3"/>
  <c r="E1056" i="3"/>
  <c r="D1056" i="3"/>
  <c r="C1056" i="3"/>
  <c r="E1055" i="3"/>
  <c r="D1055" i="3"/>
  <c r="C1055" i="3"/>
  <c r="E1054" i="3"/>
  <c r="D1054" i="3"/>
  <c r="C1054" i="3"/>
  <c r="E1053" i="3"/>
  <c r="D1053" i="3"/>
  <c r="C1053" i="3"/>
  <c r="E1052" i="3"/>
  <c r="D1052" i="3"/>
  <c r="C1052" i="3"/>
  <c r="E1051" i="3"/>
  <c r="D1051" i="3"/>
  <c r="C1051" i="3"/>
  <c r="E1050" i="3"/>
  <c r="D1050" i="3"/>
  <c r="C1050" i="3"/>
  <c r="E1049" i="3"/>
  <c r="D1049" i="3"/>
  <c r="C1049" i="3"/>
  <c r="E1048" i="3"/>
  <c r="D1048" i="3"/>
  <c r="C1048" i="3"/>
  <c r="E1047" i="3"/>
  <c r="D1047" i="3"/>
  <c r="C1047" i="3"/>
  <c r="E1046" i="3"/>
  <c r="D1046" i="3"/>
  <c r="C1046" i="3"/>
  <c r="E1045" i="3"/>
  <c r="D1045" i="3"/>
  <c r="C1045" i="3"/>
  <c r="E1044" i="3"/>
  <c r="D1044" i="3"/>
  <c r="C1044" i="3"/>
  <c r="E1043" i="3"/>
  <c r="D1043" i="3"/>
  <c r="C1043" i="3"/>
  <c r="E1042" i="3"/>
  <c r="D1042" i="3"/>
  <c r="C1042" i="3"/>
  <c r="E1041" i="3"/>
  <c r="D1041" i="3"/>
  <c r="C1041" i="3"/>
  <c r="E1040" i="3"/>
  <c r="D1040" i="3"/>
  <c r="C1040" i="3"/>
  <c r="E1039" i="3"/>
  <c r="D1039" i="3"/>
  <c r="C1039" i="3"/>
  <c r="E1038" i="3"/>
  <c r="D1038" i="3"/>
  <c r="C1038" i="3"/>
  <c r="E1037" i="3"/>
  <c r="D1037" i="3"/>
  <c r="C1037" i="3"/>
  <c r="E1036" i="3"/>
  <c r="D1036" i="3"/>
  <c r="C1036" i="3"/>
  <c r="E1035" i="3"/>
  <c r="D1035" i="3"/>
  <c r="C1035" i="3"/>
  <c r="E1034" i="3"/>
  <c r="D1034" i="3"/>
  <c r="C1034" i="3"/>
  <c r="E1033" i="3"/>
  <c r="D1033" i="3"/>
  <c r="C1033" i="3"/>
  <c r="E1032" i="3"/>
  <c r="D1032" i="3"/>
  <c r="C1032" i="3"/>
  <c r="E1031" i="3"/>
  <c r="D1031" i="3"/>
  <c r="C1031" i="3"/>
  <c r="E1030" i="3"/>
  <c r="D1030" i="3"/>
  <c r="C1030" i="3"/>
  <c r="E1029" i="3"/>
  <c r="D1029" i="3"/>
  <c r="C1029" i="3"/>
  <c r="E1028" i="3"/>
  <c r="D1028" i="3"/>
  <c r="C1028" i="3"/>
  <c r="E1027" i="3"/>
  <c r="D1027" i="3"/>
  <c r="C1027" i="3"/>
  <c r="E1026" i="3"/>
  <c r="D1026" i="3"/>
  <c r="C1026" i="3"/>
  <c r="E1025" i="3"/>
  <c r="D1025" i="3"/>
  <c r="C1025" i="3"/>
  <c r="E1024" i="3"/>
  <c r="D1024" i="3"/>
  <c r="C1024" i="3"/>
  <c r="E1023" i="3"/>
  <c r="D1023" i="3"/>
  <c r="C1023" i="3"/>
  <c r="E1022" i="3"/>
  <c r="D1022" i="3"/>
  <c r="C1022" i="3"/>
  <c r="E1021" i="3"/>
  <c r="D1021" i="3"/>
  <c r="C1021" i="3"/>
  <c r="E1020" i="3"/>
  <c r="D1020" i="3"/>
  <c r="C1020" i="3"/>
  <c r="E1019" i="3"/>
  <c r="D1019" i="3"/>
  <c r="C1019" i="3"/>
  <c r="E1018" i="3"/>
  <c r="D1018" i="3"/>
  <c r="C1018" i="3"/>
  <c r="E1017" i="3"/>
  <c r="D1017" i="3"/>
  <c r="C1017" i="3"/>
  <c r="E1016" i="3"/>
  <c r="D1016" i="3"/>
  <c r="C1016" i="3"/>
  <c r="E1015" i="3"/>
  <c r="D1015" i="3"/>
  <c r="C1015" i="3"/>
  <c r="E1014" i="3"/>
  <c r="D1014" i="3"/>
  <c r="C1014" i="3"/>
  <c r="E1013" i="3"/>
  <c r="D1013" i="3"/>
  <c r="C1013" i="3"/>
  <c r="E1012" i="3"/>
  <c r="D1012" i="3"/>
  <c r="C1012" i="3"/>
  <c r="E1011" i="3"/>
  <c r="D1011" i="3"/>
  <c r="C1011" i="3"/>
  <c r="E1010" i="3"/>
  <c r="D1010" i="3"/>
  <c r="C1010" i="3"/>
  <c r="E1009" i="3"/>
  <c r="D1009" i="3"/>
  <c r="C1009" i="3"/>
  <c r="E1008" i="3"/>
  <c r="D1008" i="3"/>
  <c r="C1008" i="3"/>
  <c r="E1007" i="3"/>
  <c r="D1007" i="3"/>
  <c r="C1007" i="3"/>
  <c r="E1006" i="3"/>
  <c r="D1006" i="3"/>
  <c r="C1006" i="3"/>
  <c r="E1005" i="3"/>
  <c r="D1005" i="3"/>
  <c r="C1005" i="3"/>
  <c r="E1004" i="3"/>
  <c r="D1004" i="3"/>
  <c r="C1004" i="3"/>
  <c r="E1003" i="3"/>
  <c r="D1003" i="3"/>
  <c r="C1003" i="3"/>
  <c r="E1002" i="3"/>
  <c r="D1002" i="3"/>
  <c r="C1002" i="3"/>
  <c r="E1001" i="3"/>
  <c r="D1001" i="3"/>
  <c r="C1001" i="3"/>
  <c r="E1000" i="3"/>
  <c r="D1000" i="3"/>
  <c r="C1000" i="3"/>
  <c r="E999" i="3"/>
  <c r="D999" i="3"/>
  <c r="C999" i="3"/>
  <c r="E998" i="3"/>
  <c r="D998" i="3"/>
  <c r="C998" i="3"/>
  <c r="E997" i="3"/>
  <c r="D997" i="3"/>
  <c r="C997" i="3"/>
  <c r="E996" i="3"/>
  <c r="D996" i="3"/>
  <c r="C996" i="3"/>
  <c r="E995" i="3"/>
  <c r="D995" i="3"/>
  <c r="C995" i="3"/>
  <c r="E994" i="3"/>
  <c r="D994" i="3"/>
  <c r="C994" i="3"/>
  <c r="E993" i="3"/>
  <c r="D993" i="3"/>
  <c r="C993" i="3"/>
  <c r="E992" i="3"/>
  <c r="D992" i="3"/>
  <c r="C992" i="3"/>
  <c r="E991" i="3"/>
  <c r="D991" i="3"/>
  <c r="C991" i="3"/>
  <c r="E990" i="3"/>
  <c r="D990" i="3"/>
  <c r="C990" i="3"/>
  <c r="E989" i="3"/>
  <c r="D989" i="3"/>
  <c r="C989" i="3"/>
  <c r="E988" i="3"/>
  <c r="D988" i="3"/>
  <c r="C988" i="3"/>
  <c r="E987" i="3"/>
  <c r="D987" i="3"/>
  <c r="C987" i="3"/>
  <c r="E986" i="3"/>
  <c r="D986" i="3"/>
  <c r="C986" i="3"/>
  <c r="E985" i="3"/>
  <c r="D985" i="3"/>
  <c r="C985" i="3"/>
  <c r="E984" i="3"/>
  <c r="D984" i="3"/>
  <c r="C984" i="3"/>
  <c r="E983" i="3"/>
  <c r="D983" i="3"/>
  <c r="C983" i="3"/>
  <c r="E982" i="3"/>
  <c r="D982" i="3"/>
  <c r="C982" i="3"/>
  <c r="E981" i="3"/>
  <c r="D981" i="3"/>
  <c r="C981" i="3"/>
  <c r="E980" i="3"/>
  <c r="D980" i="3"/>
  <c r="C980" i="3"/>
  <c r="E979" i="3"/>
  <c r="D979" i="3"/>
  <c r="C979" i="3"/>
  <c r="E978" i="3"/>
  <c r="D978" i="3"/>
  <c r="C978" i="3"/>
  <c r="E977" i="3"/>
  <c r="D977" i="3"/>
  <c r="C977" i="3"/>
  <c r="E976" i="3"/>
  <c r="D976" i="3"/>
  <c r="C976" i="3"/>
  <c r="E975" i="3"/>
  <c r="D975" i="3"/>
  <c r="C975" i="3"/>
  <c r="E974" i="3"/>
  <c r="D974" i="3"/>
  <c r="C974" i="3"/>
  <c r="E973" i="3"/>
  <c r="D973" i="3"/>
  <c r="C973" i="3"/>
  <c r="E972" i="3"/>
  <c r="D972" i="3"/>
  <c r="C972" i="3"/>
  <c r="E971" i="3"/>
  <c r="D971" i="3"/>
  <c r="C971" i="3"/>
  <c r="E970" i="3"/>
  <c r="D970" i="3"/>
  <c r="C970" i="3"/>
  <c r="E969" i="3"/>
  <c r="D969" i="3"/>
  <c r="C969" i="3"/>
  <c r="E968" i="3"/>
  <c r="D968" i="3"/>
  <c r="C968" i="3"/>
  <c r="E967" i="3"/>
  <c r="D967" i="3"/>
  <c r="C967" i="3"/>
  <c r="E966" i="3"/>
  <c r="D966" i="3"/>
  <c r="C966" i="3"/>
  <c r="E965" i="3"/>
  <c r="D965" i="3"/>
  <c r="C965" i="3"/>
  <c r="E964" i="3"/>
  <c r="D964" i="3"/>
  <c r="C964" i="3"/>
  <c r="E963" i="3"/>
  <c r="D963" i="3"/>
  <c r="C963" i="3"/>
  <c r="E962" i="3"/>
  <c r="D962" i="3"/>
  <c r="C962" i="3"/>
  <c r="E961" i="3"/>
  <c r="D961" i="3"/>
  <c r="C961" i="3"/>
  <c r="E960" i="3"/>
  <c r="D960" i="3"/>
  <c r="C960" i="3"/>
  <c r="E959" i="3"/>
  <c r="D959" i="3"/>
  <c r="C959" i="3"/>
  <c r="E958" i="3"/>
  <c r="D958" i="3"/>
  <c r="C958" i="3"/>
  <c r="E957" i="3"/>
  <c r="D957" i="3"/>
  <c r="C957" i="3"/>
  <c r="E956" i="3"/>
  <c r="D956" i="3"/>
  <c r="C956" i="3"/>
  <c r="E955" i="3"/>
  <c r="D955" i="3"/>
  <c r="C955" i="3"/>
  <c r="E954" i="3"/>
  <c r="D954" i="3"/>
  <c r="C954" i="3"/>
  <c r="E953" i="3"/>
  <c r="D953" i="3"/>
  <c r="C953" i="3"/>
  <c r="E952" i="3"/>
  <c r="D952" i="3"/>
  <c r="C952" i="3"/>
  <c r="E951" i="3"/>
  <c r="D951" i="3"/>
  <c r="C951" i="3"/>
  <c r="E950" i="3"/>
  <c r="D950" i="3"/>
  <c r="C950" i="3"/>
  <c r="E949" i="3"/>
  <c r="D949" i="3"/>
  <c r="C949" i="3"/>
  <c r="E948" i="3"/>
  <c r="D948" i="3"/>
  <c r="C948" i="3"/>
  <c r="E947" i="3"/>
  <c r="D947" i="3"/>
  <c r="C947" i="3"/>
  <c r="E946" i="3"/>
  <c r="D946" i="3"/>
  <c r="C946" i="3"/>
  <c r="E945" i="3"/>
  <c r="D945" i="3"/>
  <c r="C945" i="3"/>
  <c r="E944" i="3"/>
  <c r="D944" i="3"/>
  <c r="C944" i="3"/>
  <c r="E943" i="3"/>
  <c r="D943" i="3"/>
  <c r="C943" i="3"/>
  <c r="E942" i="3"/>
  <c r="D942" i="3"/>
  <c r="C942" i="3"/>
  <c r="E941" i="3"/>
  <c r="D941" i="3"/>
  <c r="C941" i="3"/>
  <c r="E940" i="3"/>
  <c r="D940" i="3"/>
  <c r="C940" i="3"/>
  <c r="E939" i="3"/>
  <c r="D939" i="3"/>
  <c r="C939" i="3"/>
  <c r="E938" i="3"/>
  <c r="D938" i="3"/>
  <c r="C938" i="3"/>
  <c r="E937" i="3"/>
  <c r="D937" i="3"/>
  <c r="C937" i="3"/>
  <c r="E936" i="3"/>
  <c r="D936" i="3"/>
  <c r="C936" i="3"/>
  <c r="E935" i="3"/>
  <c r="D935" i="3"/>
  <c r="C935" i="3"/>
  <c r="E934" i="3"/>
  <c r="D934" i="3"/>
  <c r="C934" i="3"/>
  <c r="E933" i="3"/>
  <c r="D933" i="3"/>
  <c r="C933" i="3"/>
  <c r="E932" i="3"/>
  <c r="D932" i="3"/>
  <c r="C932" i="3"/>
  <c r="E931" i="3"/>
  <c r="D931" i="3"/>
  <c r="C931" i="3"/>
  <c r="E930" i="3"/>
  <c r="D930" i="3"/>
  <c r="C930" i="3"/>
  <c r="E929" i="3"/>
  <c r="D929" i="3"/>
  <c r="C929" i="3"/>
  <c r="E928" i="3"/>
  <c r="D928" i="3"/>
  <c r="C928" i="3"/>
  <c r="E927" i="3"/>
  <c r="D927" i="3"/>
  <c r="C927" i="3"/>
  <c r="E926" i="3"/>
  <c r="D926" i="3"/>
  <c r="C926" i="3"/>
  <c r="E925" i="3"/>
  <c r="D925" i="3"/>
  <c r="C925" i="3"/>
  <c r="E924" i="3"/>
  <c r="D924" i="3"/>
  <c r="C924" i="3"/>
  <c r="E923" i="3"/>
  <c r="D923" i="3"/>
  <c r="C923" i="3"/>
  <c r="E922" i="3"/>
  <c r="D922" i="3"/>
  <c r="C922" i="3"/>
  <c r="E921" i="3"/>
  <c r="D921" i="3"/>
  <c r="C921" i="3"/>
  <c r="E920" i="3"/>
  <c r="D920" i="3"/>
  <c r="C920" i="3"/>
  <c r="E919" i="3"/>
  <c r="D919" i="3"/>
  <c r="C919" i="3"/>
  <c r="E918" i="3"/>
  <c r="D918" i="3"/>
  <c r="C918" i="3"/>
  <c r="E917" i="3"/>
  <c r="D917" i="3"/>
  <c r="C917" i="3"/>
  <c r="E916" i="3"/>
  <c r="D916" i="3"/>
  <c r="C916" i="3"/>
  <c r="E915" i="3"/>
  <c r="D915" i="3"/>
  <c r="C915" i="3"/>
  <c r="E914" i="3"/>
  <c r="D914" i="3"/>
  <c r="C914" i="3"/>
  <c r="E913" i="3"/>
  <c r="D913" i="3"/>
  <c r="C913" i="3"/>
  <c r="E912" i="3"/>
  <c r="D912" i="3"/>
  <c r="C912" i="3"/>
  <c r="E911" i="3"/>
  <c r="D911" i="3"/>
  <c r="C911" i="3"/>
  <c r="E910" i="3"/>
  <c r="D910" i="3"/>
  <c r="C910" i="3"/>
  <c r="E909" i="3"/>
  <c r="D909" i="3"/>
  <c r="C909" i="3"/>
  <c r="E908" i="3"/>
  <c r="D908" i="3"/>
  <c r="C908" i="3"/>
  <c r="E907" i="3"/>
  <c r="D907" i="3"/>
  <c r="C907" i="3"/>
  <c r="E906" i="3"/>
  <c r="D906" i="3"/>
  <c r="C906" i="3"/>
  <c r="E905" i="3"/>
  <c r="D905" i="3"/>
  <c r="C905" i="3"/>
  <c r="E904" i="3"/>
  <c r="D904" i="3"/>
  <c r="C904" i="3"/>
  <c r="E903" i="3"/>
  <c r="D903" i="3"/>
  <c r="C903" i="3"/>
  <c r="E902" i="3"/>
  <c r="D902" i="3"/>
  <c r="C902" i="3"/>
  <c r="E901" i="3"/>
  <c r="D901" i="3"/>
  <c r="C901" i="3"/>
  <c r="E900" i="3"/>
  <c r="D900" i="3"/>
  <c r="C900" i="3"/>
  <c r="E899" i="3"/>
  <c r="D899" i="3"/>
  <c r="C899" i="3"/>
  <c r="E898" i="3"/>
  <c r="D898" i="3"/>
  <c r="C898" i="3"/>
  <c r="E897" i="3"/>
  <c r="D897" i="3"/>
  <c r="C897" i="3"/>
  <c r="E896" i="3"/>
  <c r="D896" i="3"/>
  <c r="C896" i="3"/>
  <c r="E895" i="3"/>
  <c r="D895" i="3"/>
  <c r="C895" i="3"/>
  <c r="E894" i="3"/>
  <c r="D894" i="3"/>
  <c r="C894" i="3"/>
  <c r="E893" i="3"/>
  <c r="D893" i="3"/>
  <c r="C893" i="3"/>
  <c r="E892" i="3"/>
  <c r="D892" i="3"/>
  <c r="C892" i="3"/>
  <c r="E891" i="3"/>
  <c r="D891" i="3"/>
  <c r="C891" i="3"/>
  <c r="E890" i="3"/>
  <c r="D890" i="3"/>
  <c r="C890" i="3"/>
  <c r="E889" i="3"/>
  <c r="D889" i="3"/>
  <c r="C889" i="3"/>
  <c r="E888" i="3"/>
  <c r="D888" i="3"/>
  <c r="C888" i="3"/>
  <c r="E887" i="3"/>
  <c r="D887" i="3"/>
  <c r="C887" i="3"/>
  <c r="E886" i="3"/>
  <c r="D886" i="3"/>
  <c r="C886" i="3"/>
  <c r="E885" i="3"/>
  <c r="D885" i="3"/>
  <c r="C885" i="3"/>
  <c r="E884" i="3"/>
  <c r="D884" i="3"/>
  <c r="C884" i="3"/>
  <c r="E883" i="3"/>
  <c r="D883" i="3"/>
  <c r="C883" i="3"/>
  <c r="E882" i="3"/>
  <c r="D882" i="3"/>
  <c r="C882" i="3"/>
  <c r="E881" i="3"/>
  <c r="D881" i="3"/>
  <c r="C881" i="3"/>
  <c r="E880" i="3"/>
  <c r="D880" i="3"/>
  <c r="C880" i="3"/>
  <c r="E879" i="3"/>
  <c r="D879" i="3"/>
  <c r="C879" i="3"/>
  <c r="E878" i="3"/>
  <c r="D878" i="3"/>
  <c r="C878" i="3"/>
  <c r="E877" i="3"/>
  <c r="D877" i="3"/>
  <c r="C877" i="3"/>
  <c r="E876" i="3"/>
  <c r="D876" i="3"/>
  <c r="C876" i="3"/>
  <c r="E875" i="3"/>
  <c r="D875" i="3"/>
  <c r="C875" i="3"/>
  <c r="E874" i="3"/>
  <c r="D874" i="3"/>
  <c r="C874" i="3"/>
  <c r="E873" i="3"/>
  <c r="D873" i="3"/>
  <c r="C873" i="3"/>
  <c r="E872" i="3"/>
  <c r="D872" i="3"/>
  <c r="C872" i="3"/>
  <c r="E871" i="3"/>
  <c r="D871" i="3"/>
  <c r="C871" i="3"/>
  <c r="E870" i="3"/>
  <c r="D870" i="3"/>
  <c r="C870" i="3"/>
  <c r="E869" i="3"/>
  <c r="D869" i="3"/>
  <c r="C869" i="3"/>
  <c r="E868" i="3"/>
  <c r="D868" i="3"/>
  <c r="C868" i="3"/>
  <c r="E867" i="3"/>
  <c r="D867" i="3"/>
  <c r="C867" i="3"/>
  <c r="E866" i="3"/>
  <c r="D866" i="3"/>
  <c r="C866" i="3"/>
  <c r="E865" i="3"/>
  <c r="D865" i="3"/>
  <c r="C865" i="3"/>
  <c r="E864" i="3"/>
  <c r="D864" i="3"/>
  <c r="C864" i="3"/>
  <c r="E863" i="3"/>
  <c r="D863" i="3"/>
  <c r="C863" i="3"/>
  <c r="E862" i="3"/>
  <c r="D862" i="3"/>
  <c r="C862" i="3"/>
  <c r="E861" i="3"/>
  <c r="D861" i="3"/>
  <c r="C861" i="3"/>
  <c r="E860" i="3"/>
  <c r="D860" i="3"/>
  <c r="C860" i="3"/>
  <c r="E859" i="3"/>
  <c r="D859" i="3"/>
  <c r="C859" i="3"/>
  <c r="E858" i="3"/>
  <c r="D858" i="3"/>
  <c r="C858" i="3"/>
  <c r="E857" i="3"/>
  <c r="D857" i="3"/>
  <c r="C857" i="3"/>
  <c r="E856" i="3"/>
  <c r="D856" i="3"/>
  <c r="C856" i="3"/>
  <c r="E855" i="3"/>
  <c r="D855" i="3"/>
  <c r="C855" i="3"/>
  <c r="E854" i="3"/>
  <c r="D854" i="3"/>
  <c r="C854" i="3"/>
  <c r="E853" i="3"/>
  <c r="D853" i="3"/>
  <c r="C853" i="3"/>
  <c r="E852" i="3"/>
  <c r="D852" i="3"/>
  <c r="C852" i="3"/>
  <c r="E851" i="3"/>
  <c r="D851" i="3"/>
  <c r="C851" i="3"/>
  <c r="E850" i="3"/>
  <c r="D850" i="3"/>
  <c r="C850" i="3"/>
  <c r="E849" i="3"/>
  <c r="D849" i="3"/>
  <c r="C849" i="3"/>
  <c r="E848" i="3"/>
  <c r="D848" i="3"/>
  <c r="C848" i="3"/>
  <c r="E847" i="3"/>
  <c r="D847" i="3"/>
  <c r="C847" i="3"/>
  <c r="E846" i="3"/>
  <c r="D846" i="3"/>
  <c r="C846" i="3"/>
  <c r="E845" i="3"/>
  <c r="D845" i="3"/>
  <c r="C845" i="3"/>
  <c r="E844" i="3"/>
  <c r="D844" i="3"/>
  <c r="C844" i="3"/>
  <c r="E843" i="3"/>
  <c r="D843" i="3"/>
  <c r="C843" i="3"/>
  <c r="E842" i="3"/>
  <c r="D842" i="3"/>
  <c r="C842" i="3"/>
  <c r="E841" i="3"/>
  <c r="D841" i="3"/>
  <c r="C841" i="3"/>
  <c r="E840" i="3"/>
  <c r="D840" i="3"/>
  <c r="C840" i="3"/>
  <c r="E839" i="3"/>
  <c r="D839" i="3"/>
  <c r="C839" i="3"/>
  <c r="E838" i="3"/>
  <c r="D838" i="3"/>
  <c r="C838" i="3"/>
  <c r="E837" i="3"/>
  <c r="D837" i="3"/>
  <c r="C837" i="3"/>
  <c r="E836" i="3"/>
  <c r="D836" i="3"/>
  <c r="C836" i="3"/>
  <c r="E835" i="3"/>
  <c r="D835" i="3"/>
  <c r="C835" i="3"/>
  <c r="E834" i="3"/>
  <c r="D834" i="3"/>
  <c r="C834" i="3"/>
  <c r="E833" i="3"/>
  <c r="D833" i="3"/>
  <c r="C833" i="3"/>
  <c r="E832" i="3"/>
  <c r="D832" i="3"/>
  <c r="C832" i="3"/>
  <c r="E831" i="3"/>
  <c r="D831" i="3"/>
  <c r="C831" i="3"/>
  <c r="E830" i="3"/>
  <c r="D830" i="3"/>
  <c r="C830" i="3"/>
  <c r="E829" i="3"/>
  <c r="D829" i="3"/>
  <c r="C829" i="3"/>
  <c r="E828" i="3"/>
  <c r="D828" i="3"/>
  <c r="C828" i="3"/>
  <c r="E827" i="3"/>
  <c r="D827" i="3"/>
  <c r="C827" i="3"/>
  <c r="E826" i="3"/>
  <c r="D826" i="3"/>
  <c r="C826" i="3"/>
  <c r="E825" i="3"/>
  <c r="D825" i="3"/>
  <c r="C825" i="3"/>
  <c r="E824" i="3"/>
  <c r="D824" i="3"/>
  <c r="C824" i="3"/>
  <c r="E823" i="3"/>
  <c r="D823" i="3"/>
  <c r="C823" i="3"/>
  <c r="E822" i="3"/>
  <c r="D822" i="3"/>
  <c r="C822" i="3"/>
  <c r="E821" i="3"/>
  <c r="D821" i="3"/>
  <c r="C821" i="3"/>
  <c r="E820" i="3"/>
  <c r="D820" i="3"/>
  <c r="C820" i="3"/>
  <c r="E819" i="3"/>
  <c r="D819" i="3"/>
  <c r="C819" i="3"/>
  <c r="E818" i="3"/>
  <c r="D818" i="3"/>
  <c r="C818" i="3"/>
  <c r="E817" i="3"/>
  <c r="D817" i="3"/>
  <c r="C817" i="3"/>
  <c r="E816" i="3"/>
  <c r="D816" i="3"/>
  <c r="C816" i="3"/>
  <c r="E815" i="3"/>
  <c r="D815" i="3"/>
  <c r="C815" i="3"/>
  <c r="E814" i="3"/>
  <c r="D814" i="3"/>
  <c r="C814" i="3"/>
  <c r="E813" i="3"/>
  <c r="D813" i="3"/>
  <c r="C813" i="3"/>
  <c r="E812" i="3"/>
  <c r="D812" i="3"/>
  <c r="C812" i="3"/>
  <c r="E811" i="3"/>
  <c r="D811" i="3"/>
  <c r="C811" i="3"/>
  <c r="E810" i="3"/>
  <c r="D810" i="3"/>
  <c r="C810" i="3"/>
  <c r="E809" i="3"/>
  <c r="D809" i="3"/>
  <c r="C809" i="3"/>
  <c r="E808" i="3"/>
  <c r="D808" i="3"/>
  <c r="C808" i="3"/>
  <c r="E807" i="3"/>
  <c r="D807" i="3"/>
  <c r="C807" i="3"/>
  <c r="E806" i="3"/>
  <c r="D806" i="3"/>
  <c r="C806" i="3"/>
  <c r="E805" i="3"/>
  <c r="D805" i="3"/>
  <c r="C805" i="3"/>
  <c r="E804" i="3"/>
  <c r="D804" i="3"/>
  <c r="C804" i="3"/>
  <c r="E803" i="3"/>
  <c r="D803" i="3"/>
  <c r="C803" i="3"/>
  <c r="E802" i="3"/>
  <c r="D802" i="3"/>
  <c r="C802" i="3"/>
  <c r="E801" i="3"/>
  <c r="D801" i="3"/>
  <c r="C801" i="3"/>
  <c r="E800" i="3"/>
  <c r="D800" i="3"/>
  <c r="C800" i="3"/>
  <c r="E799" i="3"/>
  <c r="D799" i="3"/>
  <c r="C799" i="3"/>
  <c r="E798" i="3"/>
  <c r="D798" i="3"/>
  <c r="C798" i="3"/>
  <c r="E797" i="3"/>
  <c r="D797" i="3"/>
  <c r="C797" i="3"/>
  <c r="E796" i="3"/>
  <c r="D796" i="3"/>
  <c r="C796" i="3"/>
  <c r="E795" i="3"/>
  <c r="D795" i="3"/>
  <c r="C795" i="3"/>
  <c r="E794" i="3"/>
  <c r="D794" i="3"/>
  <c r="C794" i="3"/>
  <c r="E793" i="3"/>
  <c r="D793" i="3"/>
  <c r="C793" i="3"/>
  <c r="E792" i="3"/>
  <c r="D792" i="3"/>
  <c r="C792" i="3"/>
  <c r="E791" i="3"/>
  <c r="D791" i="3"/>
  <c r="C791" i="3"/>
  <c r="E790" i="3"/>
  <c r="D790" i="3"/>
  <c r="C790" i="3"/>
  <c r="E789" i="3"/>
  <c r="D789" i="3"/>
  <c r="C789" i="3"/>
  <c r="E788" i="3"/>
  <c r="D788" i="3"/>
  <c r="C788" i="3"/>
  <c r="E787" i="3"/>
  <c r="D787" i="3"/>
  <c r="C787" i="3"/>
  <c r="E786" i="3"/>
  <c r="D786" i="3"/>
  <c r="C786" i="3"/>
  <c r="E785" i="3"/>
  <c r="D785" i="3"/>
  <c r="C785" i="3"/>
  <c r="E784" i="3"/>
  <c r="D784" i="3"/>
  <c r="C784" i="3"/>
  <c r="E783" i="3"/>
  <c r="D783" i="3"/>
  <c r="C783" i="3"/>
  <c r="E782" i="3"/>
  <c r="D782" i="3"/>
  <c r="C782" i="3"/>
  <c r="E781" i="3"/>
  <c r="D781" i="3"/>
  <c r="C781" i="3"/>
  <c r="E780" i="3"/>
  <c r="D780" i="3"/>
  <c r="C780" i="3"/>
  <c r="E779" i="3"/>
  <c r="D779" i="3"/>
  <c r="C779" i="3"/>
  <c r="E778" i="3"/>
  <c r="D778" i="3"/>
  <c r="C778" i="3"/>
  <c r="E777" i="3"/>
  <c r="D777" i="3"/>
  <c r="C777" i="3"/>
  <c r="E776" i="3"/>
  <c r="D776" i="3"/>
  <c r="C776" i="3"/>
  <c r="E775" i="3"/>
  <c r="D775" i="3"/>
  <c r="C775" i="3"/>
  <c r="E774" i="3"/>
  <c r="D774" i="3"/>
  <c r="C774" i="3"/>
  <c r="E773" i="3"/>
  <c r="D773" i="3"/>
  <c r="C773" i="3"/>
  <c r="E772" i="3"/>
  <c r="D772" i="3"/>
  <c r="C772" i="3"/>
  <c r="E771" i="3"/>
  <c r="D771" i="3"/>
  <c r="C771" i="3"/>
  <c r="E770" i="3"/>
  <c r="D770" i="3"/>
  <c r="C770" i="3"/>
  <c r="E769" i="3"/>
  <c r="D769" i="3"/>
  <c r="C769" i="3"/>
  <c r="E768" i="3"/>
  <c r="D768" i="3"/>
  <c r="C768" i="3"/>
  <c r="E767" i="3"/>
  <c r="D767" i="3"/>
  <c r="C767" i="3"/>
  <c r="E766" i="3"/>
  <c r="D766" i="3"/>
  <c r="C766" i="3"/>
  <c r="E765" i="3"/>
  <c r="D765" i="3"/>
  <c r="C765" i="3"/>
  <c r="E764" i="3"/>
  <c r="D764" i="3"/>
  <c r="C764" i="3"/>
  <c r="E763" i="3"/>
  <c r="D763" i="3"/>
  <c r="C763" i="3"/>
  <c r="E762" i="3"/>
  <c r="D762" i="3"/>
  <c r="C762" i="3"/>
  <c r="E761" i="3"/>
  <c r="D761" i="3"/>
  <c r="C761" i="3"/>
  <c r="E760" i="3"/>
  <c r="D760" i="3"/>
  <c r="C760" i="3"/>
  <c r="E759" i="3"/>
  <c r="D759" i="3"/>
  <c r="C759" i="3"/>
  <c r="E758" i="3"/>
  <c r="D758" i="3"/>
  <c r="C758" i="3"/>
  <c r="E757" i="3"/>
  <c r="D757" i="3"/>
  <c r="C757" i="3"/>
  <c r="E756" i="3"/>
  <c r="D756" i="3"/>
  <c r="C756" i="3"/>
  <c r="E755" i="3"/>
  <c r="D755" i="3"/>
  <c r="C755" i="3"/>
  <c r="E754" i="3"/>
  <c r="D754" i="3"/>
  <c r="C754" i="3"/>
  <c r="E753" i="3"/>
  <c r="D753" i="3"/>
  <c r="C753" i="3"/>
  <c r="E752" i="3"/>
  <c r="D752" i="3"/>
  <c r="C752" i="3"/>
  <c r="E751" i="3"/>
  <c r="D751" i="3"/>
  <c r="C751" i="3"/>
  <c r="E750" i="3"/>
  <c r="D750" i="3"/>
  <c r="C750" i="3"/>
  <c r="E749" i="3"/>
  <c r="D749" i="3"/>
  <c r="C749" i="3"/>
  <c r="E748" i="3"/>
  <c r="D748" i="3"/>
  <c r="C748" i="3"/>
  <c r="E747" i="3"/>
  <c r="D747" i="3"/>
  <c r="C747" i="3"/>
  <c r="E746" i="3"/>
  <c r="D746" i="3"/>
  <c r="C746" i="3"/>
  <c r="E745" i="3"/>
  <c r="D745" i="3"/>
  <c r="C745" i="3"/>
  <c r="E744" i="3"/>
  <c r="D744" i="3"/>
  <c r="C744" i="3"/>
  <c r="E743" i="3"/>
  <c r="D743" i="3"/>
  <c r="C743" i="3"/>
  <c r="E742" i="3"/>
  <c r="D742" i="3"/>
  <c r="C742" i="3"/>
  <c r="E741" i="3"/>
  <c r="D741" i="3"/>
  <c r="C741" i="3"/>
  <c r="E740" i="3"/>
  <c r="D740" i="3"/>
  <c r="C740" i="3"/>
  <c r="E739" i="3"/>
  <c r="D739" i="3"/>
  <c r="C739" i="3"/>
  <c r="E738" i="3"/>
  <c r="D738" i="3"/>
  <c r="C738" i="3"/>
  <c r="E737" i="3"/>
  <c r="D737" i="3"/>
  <c r="C737" i="3"/>
  <c r="E736" i="3"/>
  <c r="D736" i="3"/>
  <c r="C736" i="3"/>
  <c r="E735" i="3"/>
  <c r="D735" i="3"/>
  <c r="C735" i="3"/>
  <c r="E734" i="3"/>
  <c r="D734" i="3"/>
  <c r="C734" i="3"/>
  <c r="E733" i="3"/>
  <c r="D733" i="3"/>
  <c r="C733" i="3"/>
  <c r="E732" i="3"/>
  <c r="D732" i="3"/>
  <c r="C732" i="3"/>
  <c r="E731" i="3"/>
  <c r="D731" i="3"/>
  <c r="C731" i="3"/>
  <c r="E730" i="3"/>
  <c r="D730" i="3"/>
  <c r="C730" i="3"/>
  <c r="E729" i="3"/>
  <c r="D729" i="3"/>
  <c r="C729" i="3"/>
  <c r="E728" i="3"/>
  <c r="D728" i="3"/>
  <c r="C728" i="3"/>
  <c r="E727" i="3"/>
  <c r="D727" i="3"/>
  <c r="C727" i="3"/>
  <c r="E726" i="3"/>
  <c r="D726" i="3"/>
  <c r="C726" i="3"/>
  <c r="E725" i="3"/>
  <c r="D725" i="3"/>
  <c r="C725" i="3"/>
  <c r="E724" i="3"/>
  <c r="D724" i="3"/>
  <c r="C724" i="3"/>
  <c r="E723" i="3"/>
  <c r="D723" i="3"/>
  <c r="C723" i="3"/>
  <c r="E722" i="3"/>
  <c r="D722" i="3"/>
  <c r="C722" i="3"/>
  <c r="E721" i="3"/>
  <c r="D721" i="3"/>
  <c r="C721" i="3"/>
  <c r="E720" i="3"/>
  <c r="D720" i="3"/>
  <c r="C720" i="3"/>
  <c r="E719" i="3"/>
  <c r="D719" i="3"/>
  <c r="C719" i="3"/>
  <c r="E718" i="3"/>
  <c r="D718" i="3"/>
  <c r="C718" i="3"/>
  <c r="E717" i="3"/>
  <c r="D717" i="3"/>
  <c r="C717" i="3"/>
  <c r="E716" i="3"/>
  <c r="D716" i="3"/>
  <c r="C716" i="3"/>
  <c r="E715" i="3"/>
  <c r="D715" i="3"/>
  <c r="C715" i="3"/>
  <c r="E714" i="3"/>
  <c r="D714" i="3"/>
  <c r="C714" i="3"/>
  <c r="E713" i="3"/>
  <c r="D713" i="3"/>
  <c r="C713" i="3"/>
  <c r="E712" i="3"/>
  <c r="D712" i="3"/>
  <c r="C712" i="3"/>
  <c r="E711" i="3"/>
  <c r="D711" i="3"/>
  <c r="C711" i="3"/>
  <c r="E710" i="3"/>
  <c r="D710" i="3"/>
  <c r="C710" i="3"/>
  <c r="E709" i="3"/>
  <c r="D709" i="3"/>
  <c r="C709" i="3"/>
  <c r="E708" i="3"/>
  <c r="D708" i="3"/>
  <c r="C708" i="3"/>
  <c r="E707" i="3"/>
  <c r="D707" i="3"/>
  <c r="C707" i="3"/>
  <c r="E706" i="3"/>
  <c r="D706" i="3"/>
  <c r="C706" i="3"/>
  <c r="E705" i="3"/>
  <c r="D705" i="3"/>
  <c r="C705" i="3"/>
  <c r="E704" i="3"/>
  <c r="D704" i="3"/>
  <c r="C704" i="3"/>
  <c r="E703" i="3"/>
  <c r="D703" i="3"/>
  <c r="C703" i="3"/>
  <c r="E702" i="3"/>
  <c r="D702" i="3"/>
  <c r="C702" i="3"/>
  <c r="E701" i="3"/>
  <c r="D701" i="3"/>
  <c r="C701" i="3"/>
  <c r="E700" i="3"/>
  <c r="D700" i="3"/>
  <c r="C700" i="3"/>
  <c r="E699" i="3"/>
  <c r="D699" i="3"/>
  <c r="C699" i="3"/>
  <c r="E698" i="3"/>
  <c r="D698" i="3"/>
  <c r="C698" i="3"/>
  <c r="E697" i="3"/>
  <c r="D697" i="3"/>
  <c r="C697" i="3"/>
  <c r="E696" i="3"/>
  <c r="D696" i="3"/>
  <c r="C696" i="3"/>
  <c r="E695" i="3"/>
  <c r="D695" i="3"/>
  <c r="C695" i="3"/>
  <c r="E694" i="3"/>
  <c r="D694" i="3"/>
  <c r="C694" i="3"/>
  <c r="E693" i="3"/>
  <c r="D693" i="3"/>
  <c r="C693" i="3"/>
  <c r="E692" i="3"/>
  <c r="D692" i="3"/>
  <c r="C692" i="3"/>
  <c r="E691" i="3"/>
  <c r="D691" i="3"/>
  <c r="C691" i="3"/>
  <c r="E690" i="3"/>
  <c r="D690" i="3"/>
  <c r="C690" i="3"/>
  <c r="E689" i="3"/>
  <c r="D689" i="3"/>
  <c r="C689" i="3"/>
  <c r="E688" i="3"/>
  <c r="D688" i="3"/>
  <c r="C688" i="3"/>
  <c r="E687" i="3"/>
  <c r="D687" i="3"/>
  <c r="C687" i="3"/>
  <c r="E686" i="3"/>
  <c r="D686" i="3"/>
  <c r="C686" i="3"/>
  <c r="E685" i="3"/>
  <c r="D685" i="3"/>
  <c r="C685" i="3"/>
  <c r="E684" i="3"/>
  <c r="D684" i="3"/>
  <c r="C684" i="3"/>
  <c r="E683" i="3"/>
  <c r="D683" i="3"/>
  <c r="C683" i="3"/>
  <c r="E682" i="3"/>
  <c r="D682" i="3"/>
  <c r="C682" i="3"/>
  <c r="E681" i="3"/>
  <c r="D681" i="3"/>
  <c r="C681" i="3"/>
  <c r="E680" i="3"/>
  <c r="D680" i="3"/>
  <c r="C680" i="3"/>
  <c r="E679" i="3"/>
  <c r="D679" i="3"/>
  <c r="C679" i="3"/>
  <c r="E678" i="3"/>
  <c r="D678" i="3"/>
  <c r="C678" i="3"/>
  <c r="E677" i="3"/>
  <c r="D677" i="3"/>
  <c r="C677" i="3"/>
  <c r="E676" i="3"/>
  <c r="D676" i="3"/>
  <c r="C676" i="3"/>
  <c r="E675" i="3"/>
  <c r="D675" i="3"/>
  <c r="C675" i="3"/>
  <c r="E674" i="3"/>
  <c r="D674" i="3"/>
  <c r="C674" i="3"/>
  <c r="E673" i="3"/>
  <c r="D673" i="3"/>
  <c r="C673" i="3"/>
  <c r="E672" i="3"/>
  <c r="D672" i="3"/>
  <c r="C672" i="3"/>
  <c r="E671" i="3"/>
  <c r="D671" i="3"/>
  <c r="C671" i="3"/>
  <c r="E670" i="3"/>
  <c r="D670" i="3"/>
  <c r="C670" i="3"/>
  <c r="E669" i="3"/>
  <c r="D669" i="3"/>
  <c r="C669" i="3"/>
  <c r="E668" i="3"/>
  <c r="D668" i="3"/>
  <c r="C668" i="3"/>
  <c r="E667" i="3"/>
  <c r="D667" i="3"/>
  <c r="C667" i="3"/>
  <c r="E666" i="3"/>
  <c r="D666" i="3"/>
  <c r="C666" i="3"/>
  <c r="E665" i="3"/>
  <c r="D665" i="3"/>
  <c r="C665" i="3"/>
  <c r="E664" i="3"/>
  <c r="D664" i="3"/>
  <c r="C664" i="3"/>
  <c r="E663" i="3"/>
  <c r="D663" i="3"/>
  <c r="C663" i="3"/>
  <c r="E662" i="3"/>
  <c r="D662" i="3"/>
  <c r="C662" i="3"/>
  <c r="E661" i="3"/>
  <c r="D661" i="3"/>
  <c r="C661" i="3"/>
  <c r="E660" i="3"/>
  <c r="D660" i="3"/>
  <c r="C660" i="3"/>
  <c r="E659" i="3"/>
  <c r="D659" i="3"/>
  <c r="C659" i="3"/>
  <c r="E658" i="3"/>
  <c r="D658" i="3"/>
  <c r="C658" i="3"/>
  <c r="E657" i="3"/>
  <c r="D657" i="3"/>
  <c r="C657" i="3"/>
  <c r="E656" i="3"/>
  <c r="D656" i="3"/>
  <c r="C656" i="3"/>
  <c r="E655" i="3"/>
  <c r="D655" i="3"/>
  <c r="C655" i="3"/>
  <c r="E654" i="3"/>
  <c r="D654" i="3"/>
  <c r="C654" i="3"/>
  <c r="E653" i="3"/>
  <c r="D653" i="3"/>
  <c r="C653" i="3"/>
  <c r="E652" i="3"/>
  <c r="D652" i="3"/>
  <c r="C652" i="3"/>
  <c r="E651" i="3"/>
  <c r="D651" i="3"/>
  <c r="C651" i="3"/>
  <c r="E650" i="3"/>
  <c r="D650" i="3"/>
  <c r="C650" i="3"/>
  <c r="E649" i="3"/>
  <c r="D649" i="3"/>
  <c r="C649" i="3"/>
  <c r="E648" i="3"/>
  <c r="D648" i="3"/>
  <c r="C648" i="3"/>
  <c r="E647" i="3"/>
  <c r="D647" i="3"/>
  <c r="C647" i="3"/>
  <c r="E646" i="3"/>
  <c r="D646" i="3"/>
  <c r="C646" i="3"/>
  <c r="E645" i="3"/>
  <c r="D645" i="3"/>
  <c r="C645" i="3"/>
  <c r="E644" i="3"/>
  <c r="D644" i="3"/>
  <c r="C644" i="3"/>
  <c r="E643" i="3"/>
  <c r="D643" i="3"/>
  <c r="C643" i="3"/>
  <c r="E642" i="3"/>
  <c r="D642" i="3"/>
  <c r="C642" i="3"/>
  <c r="E641" i="3"/>
  <c r="D641" i="3"/>
  <c r="C641" i="3"/>
  <c r="E640" i="3"/>
  <c r="D640" i="3"/>
  <c r="C640" i="3"/>
  <c r="E639" i="3"/>
  <c r="D639" i="3"/>
  <c r="C639" i="3"/>
  <c r="E638" i="3"/>
  <c r="D638" i="3"/>
  <c r="C638" i="3"/>
  <c r="E637" i="3"/>
  <c r="D637" i="3"/>
  <c r="C637" i="3"/>
  <c r="E636" i="3"/>
  <c r="D636" i="3"/>
  <c r="C636" i="3"/>
  <c r="E635" i="3"/>
  <c r="D635" i="3"/>
  <c r="C635" i="3"/>
  <c r="E634" i="3"/>
  <c r="D634" i="3"/>
  <c r="C634" i="3"/>
  <c r="E633" i="3"/>
  <c r="D633" i="3"/>
  <c r="C633" i="3"/>
  <c r="E632" i="3"/>
  <c r="D632" i="3"/>
  <c r="C632" i="3"/>
  <c r="E631" i="3"/>
  <c r="D631" i="3"/>
  <c r="C631" i="3"/>
  <c r="E630" i="3"/>
  <c r="D630" i="3"/>
  <c r="C630" i="3"/>
  <c r="E629" i="3"/>
  <c r="D629" i="3"/>
  <c r="C629" i="3"/>
  <c r="E628" i="3"/>
  <c r="D628" i="3"/>
  <c r="C628" i="3"/>
  <c r="E627" i="3"/>
  <c r="D627" i="3"/>
  <c r="C627" i="3"/>
  <c r="E626" i="3"/>
  <c r="D626" i="3"/>
  <c r="C626" i="3"/>
  <c r="E625" i="3"/>
  <c r="D625" i="3"/>
  <c r="C625" i="3"/>
  <c r="E624" i="3"/>
  <c r="D624" i="3"/>
  <c r="C624" i="3"/>
  <c r="E623" i="3"/>
  <c r="D623" i="3"/>
  <c r="C623" i="3"/>
  <c r="E622" i="3"/>
  <c r="D622" i="3"/>
  <c r="C622" i="3"/>
  <c r="E621" i="3"/>
  <c r="D621" i="3"/>
  <c r="C621" i="3"/>
  <c r="E620" i="3"/>
  <c r="D620" i="3"/>
  <c r="C620" i="3"/>
  <c r="E619" i="3"/>
  <c r="D619" i="3"/>
  <c r="C619" i="3"/>
  <c r="E618" i="3"/>
  <c r="D618" i="3"/>
  <c r="C618" i="3"/>
  <c r="E617" i="3"/>
  <c r="D617" i="3"/>
  <c r="C617" i="3"/>
  <c r="E616" i="3"/>
  <c r="D616" i="3"/>
  <c r="C616" i="3"/>
  <c r="E615" i="3"/>
  <c r="D615" i="3"/>
  <c r="C615" i="3"/>
  <c r="E614" i="3"/>
  <c r="D614" i="3"/>
  <c r="C614" i="3"/>
  <c r="E613" i="3"/>
  <c r="D613" i="3"/>
  <c r="C613" i="3"/>
  <c r="E612" i="3"/>
  <c r="D612" i="3"/>
  <c r="C612" i="3"/>
  <c r="E611" i="3"/>
  <c r="D611" i="3"/>
  <c r="C611" i="3"/>
  <c r="E610" i="3"/>
  <c r="D610" i="3"/>
  <c r="C610" i="3"/>
  <c r="E609" i="3"/>
  <c r="D609" i="3"/>
  <c r="C609" i="3"/>
  <c r="E608" i="3"/>
  <c r="D608" i="3"/>
  <c r="C608" i="3"/>
  <c r="E607" i="3"/>
  <c r="D607" i="3"/>
  <c r="C607" i="3"/>
  <c r="E606" i="3"/>
  <c r="D606" i="3"/>
  <c r="C606" i="3"/>
  <c r="E605" i="3"/>
  <c r="D605" i="3"/>
  <c r="C605" i="3"/>
  <c r="E604" i="3"/>
  <c r="D604" i="3"/>
  <c r="C604" i="3"/>
  <c r="E603" i="3"/>
  <c r="D603" i="3"/>
  <c r="C603" i="3"/>
  <c r="E602" i="3"/>
  <c r="D602" i="3"/>
  <c r="C602" i="3"/>
  <c r="E601" i="3"/>
  <c r="D601" i="3"/>
  <c r="C601" i="3"/>
  <c r="E600" i="3"/>
  <c r="D600" i="3"/>
  <c r="C600" i="3"/>
  <c r="E599" i="3"/>
  <c r="D599" i="3"/>
  <c r="C599" i="3"/>
  <c r="E598" i="3"/>
  <c r="D598" i="3"/>
  <c r="C598" i="3"/>
  <c r="E597" i="3"/>
  <c r="D597" i="3"/>
  <c r="C597" i="3"/>
  <c r="E596" i="3"/>
  <c r="D596" i="3"/>
  <c r="C596" i="3"/>
  <c r="E595" i="3"/>
  <c r="D595" i="3"/>
  <c r="C595" i="3"/>
  <c r="E594" i="3"/>
  <c r="D594" i="3"/>
  <c r="C594" i="3"/>
  <c r="E593" i="3"/>
  <c r="D593" i="3"/>
  <c r="C593" i="3"/>
  <c r="E592" i="3"/>
  <c r="D592" i="3"/>
  <c r="C592" i="3"/>
  <c r="E591" i="3"/>
  <c r="D591" i="3"/>
  <c r="C591" i="3"/>
  <c r="E590" i="3"/>
  <c r="D590" i="3"/>
  <c r="C590" i="3"/>
  <c r="E589" i="3"/>
  <c r="D589" i="3"/>
  <c r="C589" i="3"/>
  <c r="E588" i="3"/>
  <c r="D588" i="3"/>
  <c r="C588" i="3"/>
  <c r="E587" i="3"/>
  <c r="D587" i="3"/>
  <c r="C587" i="3"/>
  <c r="E586" i="3"/>
  <c r="D586" i="3"/>
  <c r="C586" i="3"/>
  <c r="E585" i="3"/>
  <c r="D585" i="3"/>
  <c r="C585" i="3"/>
  <c r="E584" i="3"/>
  <c r="D584" i="3"/>
  <c r="C584" i="3"/>
  <c r="E583" i="3"/>
  <c r="D583" i="3"/>
  <c r="C583" i="3"/>
  <c r="E582" i="3"/>
  <c r="D582" i="3"/>
  <c r="C582" i="3"/>
  <c r="E581" i="3"/>
  <c r="D581" i="3"/>
  <c r="C581" i="3"/>
  <c r="E580" i="3"/>
  <c r="D580" i="3"/>
  <c r="C580" i="3"/>
  <c r="E579" i="3"/>
  <c r="D579" i="3"/>
  <c r="C579" i="3"/>
  <c r="E578" i="3"/>
  <c r="D578" i="3"/>
  <c r="C578" i="3"/>
  <c r="E577" i="3"/>
  <c r="D577" i="3"/>
  <c r="C577" i="3"/>
  <c r="E576" i="3"/>
  <c r="D576" i="3"/>
  <c r="C576" i="3"/>
  <c r="E575" i="3"/>
  <c r="D575" i="3"/>
  <c r="C575" i="3"/>
  <c r="E574" i="3"/>
  <c r="D574" i="3"/>
  <c r="C574" i="3"/>
  <c r="E573" i="3"/>
  <c r="D573" i="3"/>
  <c r="C573" i="3"/>
  <c r="E572" i="3"/>
  <c r="D572" i="3"/>
  <c r="C572" i="3"/>
  <c r="E571" i="3"/>
  <c r="D571" i="3"/>
  <c r="C571" i="3"/>
  <c r="E570" i="3"/>
  <c r="D570" i="3"/>
  <c r="C570" i="3"/>
  <c r="E569" i="3"/>
  <c r="D569" i="3"/>
  <c r="C569" i="3"/>
  <c r="E568" i="3"/>
  <c r="D568" i="3"/>
  <c r="C568" i="3"/>
  <c r="E567" i="3"/>
  <c r="D567" i="3"/>
  <c r="C567" i="3"/>
  <c r="E566" i="3"/>
  <c r="D566" i="3"/>
  <c r="C566" i="3"/>
  <c r="E565" i="3"/>
  <c r="D565" i="3"/>
  <c r="C565" i="3"/>
  <c r="E564" i="3"/>
  <c r="D564" i="3"/>
  <c r="C564" i="3"/>
  <c r="E563" i="3"/>
  <c r="D563" i="3"/>
  <c r="C563" i="3"/>
  <c r="E562" i="3"/>
  <c r="D562" i="3"/>
  <c r="C562" i="3"/>
  <c r="E561" i="3"/>
  <c r="D561" i="3"/>
  <c r="C561" i="3"/>
  <c r="E560" i="3"/>
  <c r="D560" i="3"/>
  <c r="C560" i="3"/>
  <c r="E559" i="3"/>
  <c r="D559" i="3"/>
  <c r="C559" i="3"/>
  <c r="E558" i="3"/>
  <c r="D558" i="3"/>
  <c r="C558" i="3"/>
  <c r="E557" i="3"/>
  <c r="D557" i="3"/>
  <c r="C557" i="3"/>
  <c r="E556" i="3"/>
  <c r="D556" i="3"/>
  <c r="C556" i="3"/>
  <c r="E555" i="3"/>
  <c r="D555" i="3"/>
  <c r="C555" i="3"/>
  <c r="E554" i="3"/>
  <c r="D554" i="3"/>
  <c r="C554" i="3"/>
  <c r="E553" i="3"/>
  <c r="D553" i="3"/>
  <c r="C553" i="3"/>
  <c r="E552" i="3"/>
  <c r="D552" i="3"/>
  <c r="C552" i="3"/>
  <c r="E551" i="3"/>
  <c r="D551" i="3"/>
  <c r="C551" i="3"/>
  <c r="E550" i="3"/>
  <c r="D550" i="3"/>
  <c r="C550" i="3"/>
  <c r="E549" i="3"/>
  <c r="D549" i="3"/>
  <c r="C549" i="3"/>
  <c r="E548" i="3"/>
  <c r="D548" i="3"/>
  <c r="C548" i="3"/>
  <c r="E547" i="3"/>
  <c r="D547" i="3"/>
  <c r="C547" i="3"/>
  <c r="E546" i="3"/>
  <c r="D546" i="3"/>
  <c r="C546" i="3"/>
  <c r="E545" i="3"/>
  <c r="D545" i="3"/>
  <c r="C545" i="3"/>
  <c r="E544" i="3"/>
  <c r="D544" i="3"/>
  <c r="C544" i="3"/>
  <c r="E543" i="3"/>
  <c r="D543" i="3"/>
  <c r="C543" i="3"/>
  <c r="E542" i="3"/>
  <c r="D542" i="3"/>
  <c r="C542" i="3"/>
  <c r="E541" i="3"/>
  <c r="D541" i="3"/>
  <c r="C541" i="3"/>
  <c r="E540" i="3"/>
  <c r="D540" i="3"/>
  <c r="C540" i="3"/>
  <c r="E539" i="3"/>
  <c r="D539" i="3"/>
  <c r="C539" i="3"/>
  <c r="E538" i="3"/>
  <c r="D538" i="3"/>
  <c r="C538" i="3"/>
  <c r="E537" i="3"/>
  <c r="D537" i="3"/>
  <c r="C537" i="3"/>
  <c r="E536" i="3"/>
  <c r="D536" i="3"/>
  <c r="C536" i="3"/>
  <c r="E535" i="3"/>
  <c r="D535" i="3"/>
  <c r="C535" i="3"/>
  <c r="E534" i="3"/>
  <c r="D534" i="3"/>
  <c r="C534" i="3"/>
  <c r="E533" i="3"/>
  <c r="D533" i="3"/>
  <c r="C533" i="3"/>
  <c r="E532" i="3"/>
  <c r="D532" i="3"/>
  <c r="C532" i="3"/>
  <c r="E531" i="3"/>
  <c r="D531" i="3"/>
  <c r="C531" i="3"/>
  <c r="E530" i="3"/>
  <c r="D530" i="3"/>
  <c r="C530" i="3"/>
  <c r="E529" i="3"/>
  <c r="D529" i="3"/>
  <c r="C529" i="3"/>
  <c r="E528" i="3"/>
  <c r="D528" i="3"/>
  <c r="C528" i="3"/>
  <c r="E527" i="3"/>
  <c r="D527" i="3"/>
  <c r="C527" i="3"/>
  <c r="E526" i="3"/>
  <c r="D526" i="3"/>
  <c r="C526" i="3"/>
  <c r="E525" i="3"/>
  <c r="D525" i="3"/>
  <c r="C525" i="3"/>
  <c r="E524" i="3"/>
  <c r="D524" i="3"/>
  <c r="C524" i="3"/>
  <c r="E523" i="3"/>
  <c r="D523" i="3"/>
  <c r="C523" i="3"/>
  <c r="E522" i="3"/>
  <c r="D522" i="3"/>
  <c r="C522" i="3"/>
  <c r="E521" i="3"/>
  <c r="D521" i="3"/>
  <c r="C521" i="3"/>
  <c r="E520" i="3"/>
  <c r="D520" i="3"/>
  <c r="C520" i="3"/>
  <c r="E519" i="3"/>
  <c r="D519" i="3"/>
  <c r="C519" i="3"/>
  <c r="E518" i="3"/>
  <c r="D518" i="3"/>
  <c r="C518" i="3"/>
  <c r="E517" i="3"/>
  <c r="D517" i="3"/>
  <c r="C517" i="3"/>
  <c r="E516" i="3"/>
  <c r="D516" i="3"/>
  <c r="C516" i="3"/>
  <c r="E515" i="3"/>
  <c r="D515" i="3"/>
  <c r="C515" i="3"/>
  <c r="E514" i="3"/>
  <c r="D514" i="3"/>
  <c r="C514" i="3"/>
  <c r="E513" i="3"/>
  <c r="D513" i="3"/>
  <c r="C513" i="3"/>
  <c r="E512" i="3"/>
  <c r="D512" i="3"/>
  <c r="C512" i="3"/>
  <c r="E511" i="3"/>
  <c r="D511" i="3"/>
  <c r="C511" i="3"/>
  <c r="E510" i="3"/>
  <c r="D510" i="3"/>
  <c r="C510" i="3"/>
  <c r="E509" i="3"/>
  <c r="D509" i="3"/>
  <c r="C509" i="3"/>
  <c r="E508" i="3"/>
  <c r="D508" i="3"/>
  <c r="C508" i="3"/>
  <c r="E507" i="3"/>
  <c r="D507" i="3"/>
  <c r="C507" i="3"/>
  <c r="E506" i="3"/>
  <c r="D506" i="3"/>
  <c r="C506" i="3"/>
  <c r="E505" i="3"/>
  <c r="D505" i="3"/>
  <c r="C505" i="3"/>
  <c r="E504" i="3"/>
  <c r="D504" i="3"/>
  <c r="C504" i="3"/>
  <c r="E503" i="3"/>
  <c r="D503" i="3"/>
  <c r="C503" i="3"/>
  <c r="E502" i="3"/>
  <c r="D502" i="3"/>
  <c r="C502" i="3"/>
  <c r="E501" i="3"/>
  <c r="D501" i="3"/>
  <c r="C501" i="3"/>
  <c r="E500" i="3"/>
  <c r="D500" i="3"/>
  <c r="C500" i="3"/>
  <c r="E499" i="3"/>
  <c r="D499" i="3"/>
  <c r="C499" i="3"/>
  <c r="E498" i="3"/>
  <c r="D498" i="3"/>
  <c r="C498" i="3"/>
  <c r="E497" i="3"/>
  <c r="D497" i="3"/>
  <c r="C497" i="3"/>
  <c r="E496" i="3"/>
  <c r="D496" i="3"/>
  <c r="C496" i="3"/>
  <c r="E495" i="3"/>
  <c r="D495" i="3"/>
  <c r="C495" i="3"/>
  <c r="E494" i="3"/>
  <c r="D494" i="3"/>
  <c r="C494" i="3"/>
  <c r="E493" i="3"/>
  <c r="D493" i="3"/>
  <c r="C493" i="3"/>
  <c r="E492" i="3"/>
  <c r="D492" i="3"/>
  <c r="C492" i="3"/>
  <c r="E491" i="3"/>
  <c r="D491" i="3"/>
  <c r="C491" i="3"/>
  <c r="E490" i="3"/>
  <c r="D490" i="3"/>
  <c r="C490" i="3"/>
  <c r="E489" i="3"/>
  <c r="D489" i="3"/>
  <c r="C489" i="3"/>
  <c r="E488" i="3"/>
  <c r="D488" i="3"/>
  <c r="C488" i="3"/>
  <c r="E487" i="3"/>
  <c r="D487" i="3"/>
  <c r="C487" i="3"/>
  <c r="E486" i="3"/>
  <c r="D486" i="3"/>
  <c r="C486" i="3"/>
  <c r="E485" i="3"/>
  <c r="D485" i="3"/>
  <c r="C485" i="3"/>
  <c r="E484" i="3"/>
  <c r="D484" i="3"/>
  <c r="C484" i="3"/>
  <c r="E483" i="3"/>
  <c r="D483" i="3"/>
  <c r="C483" i="3"/>
  <c r="E482" i="3"/>
  <c r="D482" i="3"/>
  <c r="C482" i="3"/>
  <c r="E481" i="3"/>
  <c r="D481" i="3"/>
  <c r="C481" i="3"/>
  <c r="E480" i="3"/>
  <c r="D480" i="3"/>
  <c r="C480" i="3"/>
  <c r="E479" i="3"/>
  <c r="D479" i="3"/>
  <c r="C479" i="3"/>
  <c r="E478" i="3"/>
  <c r="D478" i="3"/>
  <c r="C478" i="3"/>
  <c r="E477" i="3"/>
  <c r="D477" i="3"/>
  <c r="C477" i="3"/>
  <c r="E476" i="3"/>
  <c r="D476" i="3"/>
  <c r="C476" i="3"/>
  <c r="E475" i="3"/>
  <c r="D475" i="3"/>
  <c r="C475" i="3"/>
  <c r="E474" i="3"/>
  <c r="D474" i="3"/>
  <c r="C474" i="3"/>
  <c r="E473" i="3"/>
  <c r="D473" i="3"/>
  <c r="C473" i="3"/>
  <c r="E472" i="3"/>
  <c r="D472" i="3"/>
  <c r="C472" i="3"/>
  <c r="E471" i="3"/>
  <c r="D471" i="3"/>
  <c r="C471" i="3"/>
  <c r="E470" i="3"/>
  <c r="D470" i="3"/>
  <c r="C470" i="3"/>
  <c r="E469" i="3"/>
  <c r="D469" i="3"/>
  <c r="C469" i="3"/>
  <c r="E468" i="3"/>
  <c r="D468" i="3"/>
  <c r="C468" i="3"/>
  <c r="E467" i="3"/>
  <c r="D467" i="3"/>
  <c r="C467" i="3"/>
  <c r="E466" i="3"/>
  <c r="D466" i="3"/>
  <c r="C466" i="3"/>
  <c r="E465" i="3"/>
  <c r="D465" i="3"/>
  <c r="C465" i="3"/>
  <c r="E464" i="3"/>
  <c r="D464" i="3"/>
  <c r="C464" i="3"/>
  <c r="E463" i="3"/>
  <c r="D463" i="3"/>
  <c r="C463" i="3"/>
  <c r="E462" i="3"/>
  <c r="D462" i="3"/>
  <c r="C462" i="3"/>
  <c r="E461" i="3"/>
  <c r="D461" i="3"/>
  <c r="C461" i="3"/>
  <c r="E460" i="3"/>
  <c r="D460" i="3"/>
  <c r="C460" i="3"/>
  <c r="E459" i="3"/>
  <c r="D459" i="3"/>
  <c r="C459" i="3"/>
  <c r="E458" i="3"/>
  <c r="D458" i="3"/>
  <c r="C458" i="3"/>
  <c r="E457" i="3"/>
  <c r="D457" i="3"/>
  <c r="C457" i="3"/>
  <c r="E456" i="3"/>
  <c r="D456" i="3"/>
  <c r="C456" i="3"/>
  <c r="E455" i="3"/>
  <c r="D455" i="3"/>
  <c r="C455" i="3"/>
  <c r="E454" i="3"/>
  <c r="D454" i="3"/>
  <c r="C454" i="3"/>
  <c r="E453" i="3"/>
  <c r="D453" i="3"/>
  <c r="C453" i="3"/>
  <c r="E452" i="3"/>
  <c r="D452" i="3"/>
  <c r="C452" i="3"/>
  <c r="E451" i="3"/>
  <c r="D451" i="3"/>
  <c r="C451" i="3"/>
  <c r="E450" i="3"/>
  <c r="D450" i="3"/>
  <c r="C450" i="3"/>
  <c r="E449" i="3"/>
  <c r="D449" i="3"/>
  <c r="C449" i="3"/>
  <c r="E448" i="3"/>
  <c r="D448" i="3"/>
  <c r="C448" i="3"/>
  <c r="E447" i="3"/>
  <c r="D447" i="3"/>
  <c r="C447" i="3"/>
  <c r="E446" i="3"/>
  <c r="D446" i="3"/>
  <c r="C446" i="3"/>
  <c r="E445" i="3"/>
  <c r="D445" i="3"/>
  <c r="C445" i="3"/>
  <c r="E444" i="3"/>
  <c r="D444" i="3"/>
  <c r="C444" i="3"/>
  <c r="E443" i="3"/>
  <c r="D443" i="3"/>
  <c r="C443" i="3"/>
  <c r="E442" i="3"/>
  <c r="D442" i="3"/>
  <c r="C442" i="3"/>
  <c r="E441" i="3"/>
  <c r="D441" i="3"/>
  <c r="C441" i="3"/>
  <c r="E440" i="3"/>
  <c r="D440" i="3"/>
  <c r="C440" i="3"/>
  <c r="E439" i="3"/>
  <c r="D439" i="3"/>
  <c r="C439" i="3"/>
  <c r="E438" i="3"/>
  <c r="D438" i="3"/>
  <c r="C438" i="3"/>
  <c r="E437" i="3"/>
  <c r="D437" i="3"/>
  <c r="C437" i="3"/>
  <c r="E436" i="3"/>
  <c r="D436" i="3"/>
  <c r="C436" i="3"/>
  <c r="E435" i="3"/>
  <c r="D435" i="3"/>
  <c r="C435" i="3"/>
  <c r="E434" i="3"/>
  <c r="D434" i="3"/>
  <c r="C434" i="3"/>
  <c r="E433" i="3"/>
  <c r="D433" i="3"/>
  <c r="C433" i="3"/>
  <c r="E432" i="3"/>
  <c r="D432" i="3"/>
  <c r="C432" i="3"/>
  <c r="E431" i="3"/>
  <c r="D431" i="3"/>
  <c r="C431" i="3"/>
  <c r="E430" i="3"/>
  <c r="D430" i="3"/>
  <c r="C430" i="3"/>
  <c r="E429" i="3"/>
  <c r="D429" i="3"/>
  <c r="C429" i="3"/>
  <c r="E428" i="3"/>
  <c r="D428" i="3"/>
  <c r="C428" i="3"/>
  <c r="E427" i="3"/>
  <c r="D427" i="3"/>
  <c r="C427" i="3"/>
  <c r="E426" i="3"/>
  <c r="D426" i="3"/>
  <c r="C426" i="3"/>
  <c r="E425" i="3"/>
  <c r="D425" i="3"/>
  <c r="C425" i="3"/>
  <c r="E424" i="3"/>
  <c r="D424" i="3"/>
  <c r="C424" i="3"/>
  <c r="E423" i="3"/>
  <c r="D423" i="3"/>
  <c r="C423" i="3"/>
  <c r="E422" i="3"/>
  <c r="D422" i="3"/>
  <c r="C422" i="3"/>
  <c r="E421" i="3"/>
  <c r="D421" i="3"/>
  <c r="C421" i="3"/>
  <c r="E420" i="3"/>
  <c r="D420" i="3"/>
  <c r="C420" i="3"/>
  <c r="E419" i="3"/>
  <c r="D419" i="3"/>
  <c r="C419" i="3"/>
  <c r="E418" i="3"/>
  <c r="D418" i="3"/>
  <c r="C418" i="3"/>
  <c r="E417" i="3"/>
  <c r="D417" i="3"/>
  <c r="C417" i="3"/>
  <c r="E416" i="3"/>
  <c r="D416" i="3"/>
  <c r="C416" i="3"/>
  <c r="E415" i="3"/>
  <c r="D415" i="3"/>
  <c r="C415" i="3"/>
  <c r="E414" i="3"/>
  <c r="D414" i="3"/>
  <c r="C414" i="3"/>
  <c r="E413" i="3"/>
  <c r="D413" i="3"/>
  <c r="C413" i="3"/>
  <c r="E412" i="3"/>
  <c r="D412" i="3"/>
  <c r="C412" i="3"/>
  <c r="E411" i="3"/>
  <c r="D411" i="3"/>
  <c r="C411" i="3"/>
  <c r="E410" i="3"/>
  <c r="D410" i="3"/>
  <c r="C410" i="3"/>
  <c r="E409" i="3"/>
  <c r="D409" i="3"/>
  <c r="C409" i="3"/>
  <c r="E408" i="3"/>
  <c r="D408" i="3"/>
  <c r="C408" i="3"/>
  <c r="E407" i="3"/>
  <c r="D407" i="3"/>
  <c r="C407" i="3"/>
  <c r="E406" i="3"/>
  <c r="D406" i="3"/>
  <c r="C406" i="3"/>
  <c r="E405" i="3"/>
  <c r="D405" i="3"/>
  <c r="C405" i="3"/>
  <c r="E404" i="3"/>
  <c r="D404" i="3"/>
  <c r="C404" i="3"/>
  <c r="E403" i="3"/>
  <c r="D403" i="3"/>
  <c r="C403" i="3"/>
  <c r="E402" i="3"/>
  <c r="D402" i="3"/>
  <c r="C402" i="3"/>
  <c r="E401" i="3"/>
  <c r="D401" i="3"/>
  <c r="C401" i="3"/>
  <c r="E400" i="3"/>
  <c r="D400" i="3"/>
  <c r="C400" i="3"/>
  <c r="E399" i="3"/>
  <c r="D399" i="3"/>
  <c r="C399" i="3"/>
  <c r="E398" i="3"/>
  <c r="D398" i="3"/>
  <c r="C398" i="3"/>
  <c r="E397" i="3"/>
  <c r="D397" i="3"/>
  <c r="C397" i="3"/>
  <c r="E396" i="3"/>
  <c r="D396" i="3"/>
  <c r="C396" i="3"/>
  <c r="E395" i="3"/>
  <c r="D395" i="3"/>
  <c r="C395" i="3"/>
  <c r="E394" i="3"/>
  <c r="D394" i="3"/>
  <c r="C394" i="3"/>
  <c r="E393" i="3"/>
  <c r="D393" i="3"/>
  <c r="C393" i="3"/>
  <c r="E392" i="3"/>
  <c r="D392" i="3"/>
  <c r="C392" i="3"/>
  <c r="E391" i="3"/>
  <c r="D391" i="3"/>
  <c r="C391" i="3"/>
  <c r="E390" i="3"/>
  <c r="D390" i="3"/>
  <c r="C390" i="3"/>
  <c r="E389" i="3"/>
  <c r="D389" i="3"/>
  <c r="C389" i="3"/>
  <c r="E388" i="3"/>
  <c r="D388" i="3"/>
  <c r="C388" i="3"/>
  <c r="E387" i="3"/>
  <c r="D387" i="3"/>
  <c r="C387" i="3"/>
  <c r="E386" i="3"/>
  <c r="D386" i="3"/>
  <c r="C386" i="3"/>
  <c r="E385" i="3"/>
  <c r="D385" i="3"/>
  <c r="C385" i="3"/>
  <c r="E384" i="3"/>
  <c r="D384" i="3"/>
  <c r="C384" i="3"/>
  <c r="E383" i="3"/>
  <c r="D383" i="3"/>
  <c r="C383" i="3"/>
  <c r="E382" i="3"/>
  <c r="D382" i="3"/>
  <c r="C382" i="3"/>
  <c r="E381" i="3"/>
  <c r="D381" i="3"/>
  <c r="C381" i="3"/>
  <c r="E380" i="3"/>
  <c r="D380" i="3"/>
  <c r="C380" i="3"/>
  <c r="E379" i="3"/>
  <c r="D379" i="3"/>
  <c r="C379" i="3"/>
  <c r="E378" i="3"/>
  <c r="D378" i="3"/>
  <c r="C378" i="3"/>
  <c r="E377" i="3"/>
  <c r="D377" i="3"/>
  <c r="C377" i="3"/>
  <c r="E376" i="3"/>
  <c r="D376" i="3"/>
  <c r="C376" i="3"/>
  <c r="E375" i="3"/>
  <c r="D375" i="3"/>
  <c r="C375" i="3"/>
  <c r="E374" i="3"/>
  <c r="D374" i="3"/>
  <c r="C374" i="3"/>
  <c r="E373" i="3"/>
  <c r="D373" i="3"/>
  <c r="C373" i="3"/>
  <c r="E372" i="3"/>
  <c r="D372" i="3"/>
  <c r="C372" i="3"/>
  <c r="E371" i="3"/>
  <c r="D371" i="3"/>
  <c r="C371" i="3"/>
  <c r="E370" i="3"/>
  <c r="D370" i="3"/>
  <c r="C370" i="3"/>
  <c r="E369" i="3"/>
  <c r="D369" i="3"/>
  <c r="C369" i="3"/>
  <c r="E368" i="3"/>
  <c r="D368" i="3"/>
  <c r="C368" i="3"/>
  <c r="E367" i="3"/>
  <c r="D367" i="3"/>
  <c r="C367" i="3"/>
  <c r="E366" i="3"/>
  <c r="D366" i="3"/>
  <c r="C366" i="3"/>
  <c r="E365" i="3"/>
  <c r="D365" i="3"/>
  <c r="C365" i="3"/>
  <c r="E364" i="3"/>
  <c r="D364" i="3"/>
  <c r="C364" i="3"/>
  <c r="E363" i="3"/>
  <c r="D363" i="3"/>
  <c r="C363" i="3"/>
  <c r="E362" i="3"/>
  <c r="D362" i="3"/>
  <c r="C362" i="3"/>
  <c r="E361" i="3"/>
  <c r="D361" i="3"/>
  <c r="C361" i="3"/>
  <c r="E360" i="3"/>
  <c r="D360" i="3"/>
  <c r="C360" i="3"/>
  <c r="E359" i="3"/>
  <c r="D359" i="3"/>
  <c r="C359" i="3"/>
  <c r="E358" i="3"/>
  <c r="D358" i="3"/>
  <c r="C358" i="3"/>
  <c r="E357" i="3"/>
  <c r="D357" i="3"/>
  <c r="C357" i="3"/>
  <c r="E356" i="3"/>
  <c r="D356" i="3"/>
  <c r="C356" i="3"/>
  <c r="E355" i="3"/>
  <c r="D355" i="3"/>
  <c r="C355" i="3"/>
  <c r="E354" i="3"/>
  <c r="D354" i="3"/>
  <c r="C354" i="3"/>
  <c r="E353" i="3"/>
  <c r="D353" i="3"/>
  <c r="C353" i="3"/>
  <c r="E352" i="3"/>
  <c r="D352" i="3"/>
  <c r="C352" i="3"/>
  <c r="E351" i="3"/>
  <c r="D351" i="3"/>
  <c r="C351" i="3"/>
  <c r="E350" i="3"/>
  <c r="D350" i="3"/>
  <c r="C350" i="3"/>
  <c r="E349" i="3"/>
  <c r="D349" i="3"/>
  <c r="C349" i="3"/>
  <c r="E348" i="3"/>
  <c r="D348" i="3"/>
  <c r="C348" i="3"/>
  <c r="E347" i="3"/>
  <c r="D347" i="3"/>
  <c r="C347" i="3"/>
  <c r="E346" i="3"/>
  <c r="D346" i="3"/>
  <c r="C346" i="3"/>
  <c r="E345" i="3"/>
  <c r="D345" i="3"/>
  <c r="C345" i="3"/>
  <c r="E344" i="3"/>
  <c r="D344" i="3"/>
  <c r="C344" i="3"/>
  <c r="E343" i="3"/>
  <c r="D343" i="3"/>
  <c r="C343" i="3"/>
  <c r="E342" i="3"/>
  <c r="D342" i="3"/>
  <c r="C342" i="3"/>
  <c r="E341" i="3"/>
  <c r="D341" i="3"/>
  <c r="C341" i="3"/>
  <c r="E340" i="3"/>
  <c r="D340" i="3"/>
  <c r="C340" i="3"/>
  <c r="E339" i="3"/>
  <c r="D339" i="3"/>
  <c r="C339" i="3"/>
  <c r="E338" i="3"/>
  <c r="D338" i="3"/>
  <c r="C338" i="3"/>
  <c r="E337" i="3"/>
  <c r="D337" i="3"/>
  <c r="C337" i="3"/>
  <c r="E336" i="3"/>
  <c r="D336" i="3"/>
  <c r="C336" i="3"/>
  <c r="E335" i="3"/>
  <c r="D335" i="3"/>
  <c r="C335" i="3"/>
  <c r="E334" i="3"/>
  <c r="D334" i="3"/>
  <c r="C334" i="3"/>
  <c r="E333" i="3"/>
  <c r="D333" i="3"/>
  <c r="C333" i="3"/>
  <c r="E332" i="3"/>
  <c r="D332" i="3"/>
  <c r="C332" i="3"/>
  <c r="E331" i="3"/>
  <c r="D331" i="3"/>
  <c r="C331" i="3"/>
  <c r="E330" i="3"/>
  <c r="D330" i="3"/>
  <c r="C330" i="3"/>
  <c r="E329" i="3"/>
  <c r="D329" i="3"/>
  <c r="C329" i="3"/>
  <c r="E328" i="3"/>
  <c r="D328" i="3"/>
  <c r="C328" i="3"/>
  <c r="E327" i="3"/>
  <c r="D327" i="3"/>
  <c r="C327" i="3"/>
  <c r="E326" i="3"/>
  <c r="D326" i="3"/>
  <c r="C326" i="3"/>
  <c r="E325" i="3"/>
  <c r="D325" i="3"/>
  <c r="C325" i="3"/>
  <c r="E324" i="3"/>
  <c r="D324" i="3"/>
  <c r="C324" i="3"/>
  <c r="E323" i="3"/>
  <c r="D323" i="3"/>
  <c r="C323" i="3"/>
  <c r="E322" i="3"/>
  <c r="D322" i="3"/>
  <c r="C322" i="3"/>
  <c r="E321" i="3"/>
  <c r="D321" i="3"/>
  <c r="C321" i="3"/>
  <c r="E320" i="3"/>
  <c r="D320" i="3"/>
  <c r="C320" i="3"/>
  <c r="E319" i="3"/>
  <c r="D319" i="3"/>
  <c r="C319" i="3"/>
  <c r="E318" i="3"/>
  <c r="D318" i="3"/>
  <c r="C318" i="3"/>
  <c r="E317" i="3"/>
  <c r="D317" i="3"/>
  <c r="C317" i="3"/>
  <c r="E316" i="3"/>
  <c r="D316" i="3"/>
  <c r="C316" i="3"/>
  <c r="E315" i="3"/>
  <c r="D315" i="3"/>
  <c r="C315" i="3"/>
  <c r="E314" i="3"/>
  <c r="D314" i="3"/>
  <c r="C314" i="3"/>
  <c r="E313" i="3"/>
  <c r="D313" i="3"/>
  <c r="C313" i="3"/>
  <c r="E312" i="3"/>
  <c r="D312" i="3"/>
  <c r="C312" i="3"/>
  <c r="E311" i="3"/>
  <c r="D311" i="3"/>
  <c r="C311" i="3"/>
  <c r="E310" i="3"/>
  <c r="D310" i="3"/>
  <c r="C310" i="3"/>
  <c r="E309" i="3"/>
  <c r="D309" i="3"/>
  <c r="C309" i="3"/>
  <c r="E308" i="3"/>
  <c r="D308" i="3"/>
  <c r="C308" i="3"/>
  <c r="E307" i="3"/>
  <c r="D307" i="3"/>
  <c r="C307" i="3"/>
  <c r="E306" i="3"/>
  <c r="D306" i="3"/>
  <c r="C306" i="3"/>
  <c r="E305" i="3"/>
  <c r="D305" i="3"/>
  <c r="C305" i="3"/>
  <c r="E304" i="3"/>
  <c r="D304" i="3"/>
  <c r="C304" i="3"/>
  <c r="E303" i="3"/>
  <c r="D303" i="3"/>
  <c r="C303" i="3"/>
  <c r="E302" i="3"/>
  <c r="D302" i="3"/>
  <c r="C302" i="3"/>
  <c r="E301" i="3"/>
  <c r="D301" i="3"/>
  <c r="C301" i="3"/>
  <c r="E300" i="3"/>
  <c r="D300" i="3"/>
  <c r="C300" i="3"/>
  <c r="E299" i="3"/>
  <c r="D299" i="3"/>
  <c r="C299" i="3"/>
  <c r="E298" i="3"/>
  <c r="D298" i="3"/>
  <c r="C298" i="3"/>
  <c r="E297" i="3"/>
  <c r="D297" i="3"/>
  <c r="C297" i="3"/>
  <c r="E296" i="3"/>
  <c r="D296" i="3"/>
  <c r="C296" i="3"/>
  <c r="E295" i="3"/>
  <c r="D295" i="3"/>
  <c r="C295" i="3"/>
  <c r="E294" i="3"/>
  <c r="D294" i="3"/>
  <c r="C294" i="3"/>
  <c r="E293" i="3"/>
  <c r="D293" i="3"/>
  <c r="C293" i="3"/>
  <c r="E292" i="3"/>
  <c r="D292" i="3"/>
  <c r="C292" i="3"/>
  <c r="E291" i="3"/>
  <c r="D291" i="3"/>
  <c r="C291" i="3"/>
  <c r="E290" i="3"/>
  <c r="D290" i="3"/>
  <c r="C290" i="3"/>
  <c r="E289" i="3"/>
  <c r="D289" i="3"/>
  <c r="C289" i="3"/>
  <c r="E288" i="3"/>
  <c r="D288" i="3"/>
  <c r="C288" i="3"/>
  <c r="E287" i="3"/>
  <c r="D287" i="3"/>
  <c r="C287" i="3"/>
  <c r="E286" i="3"/>
  <c r="D286" i="3"/>
  <c r="C286" i="3"/>
  <c r="E285" i="3"/>
  <c r="D285" i="3"/>
  <c r="C285" i="3"/>
  <c r="E284" i="3"/>
  <c r="D284" i="3"/>
  <c r="C284" i="3"/>
  <c r="E283" i="3"/>
  <c r="D283" i="3"/>
  <c r="C283" i="3"/>
  <c r="E282" i="3"/>
  <c r="D282" i="3"/>
  <c r="C282" i="3"/>
  <c r="E281" i="3"/>
  <c r="D281" i="3"/>
  <c r="C281" i="3"/>
  <c r="E280" i="3"/>
  <c r="D280" i="3"/>
  <c r="C280" i="3"/>
  <c r="E279" i="3"/>
  <c r="D279" i="3"/>
  <c r="C279" i="3"/>
  <c r="E278" i="3"/>
  <c r="D278" i="3"/>
  <c r="C278" i="3"/>
  <c r="E277" i="3"/>
  <c r="D277" i="3"/>
  <c r="C277" i="3"/>
  <c r="E276" i="3"/>
  <c r="D276" i="3"/>
  <c r="C276" i="3"/>
  <c r="E275" i="3"/>
  <c r="D275" i="3"/>
  <c r="C275" i="3"/>
  <c r="E274" i="3"/>
  <c r="D274" i="3"/>
  <c r="C274" i="3"/>
  <c r="E273" i="3"/>
  <c r="D273" i="3"/>
  <c r="C273" i="3"/>
  <c r="E272" i="3"/>
  <c r="D272" i="3"/>
  <c r="C272" i="3"/>
  <c r="E271" i="3"/>
  <c r="D271" i="3"/>
  <c r="C271" i="3"/>
  <c r="E270" i="3"/>
  <c r="D270" i="3"/>
  <c r="C270" i="3"/>
  <c r="E269" i="3"/>
  <c r="D269" i="3"/>
  <c r="C269" i="3"/>
  <c r="E268" i="3"/>
  <c r="D268" i="3"/>
  <c r="C268" i="3"/>
  <c r="E267" i="3"/>
  <c r="D267" i="3"/>
  <c r="C267" i="3"/>
  <c r="E266" i="3"/>
  <c r="D266" i="3"/>
  <c r="C266" i="3"/>
  <c r="E265" i="3"/>
  <c r="D265" i="3"/>
  <c r="C265" i="3"/>
  <c r="E264" i="3"/>
  <c r="D264" i="3"/>
  <c r="C264" i="3"/>
  <c r="E263" i="3"/>
  <c r="D263" i="3"/>
  <c r="C263" i="3"/>
  <c r="E262" i="3"/>
  <c r="D262" i="3"/>
  <c r="C262" i="3"/>
  <c r="E261" i="3"/>
  <c r="D261" i="3"/>
  <c r="C261" i="3"/>
  <c r="E260" i="3"/>
  <c r="D260" i="3"/>
  <c r="C260" i="3"/>
  <c r="E259" i="3"/>
  <c r="D259" i="3"/>
  <c r="C259" i="3"/>
  <c r="E258" i="3"/>
  <c r="D258" i="3"/>
  <c r="C258" i="3"/>
  <c r="E257" i="3"/>
  <c r="D257" i="3"/>
  <c r="C257" i="3"/>
  <c r="E256" i="3"/>
  <c r="D256" i="3"/>
  <c r="C256" i="3"/>
  <c r="E255" i="3"/>
  <c r="D255" i="3"/>
  <c r="C255" i="3"/>
  <c r="E254" i="3"/>
  <c r="D254" i="3"/>
  <c r="C254" i="3"/>
  <c r="E253" i="3"/>
  <c r="D253" i="3"/>
  <c r="C253" i="3"/>
  <c r="E252" i="3"/>
  <c r="D252" i="3"/>
  <c r="C252" i="3"/>
  <c r="E251" i="3"/>
  <c r="D251" i="3"/>
  <c r="C251" i="3"/>
  <c r="E250" i="3"/>
  <c r="D250" i="3"/>
  <c r="C250" i="3"/>
  <c r="E249" i="3"/>
  <c r="D249" i="3"/>
  <c r="C249" i="3"/>
  <c r="E248" i="3"/>
  <c r="D248" i="3"/>
  <c r="C248" i="3"/>
  <c r="E247" i="3"/>
  <c r="D247" i="3"/>
  <c r="C247" i="3"/>
  <c r="E246" i="3"/>
  <c r="D246" i="3"/>
  <c r="C246" i="3"/>
  <c r="E245" i="3"/>
  <c r="D245" i="3"/>
  <c r="C245" i="3"/>
  <c r="E244" i="3"/>
  <c r="D244" i="3"/>
  <c r="C244" i="3"/>
  <c r="E243" i="3"/>
  <c r="D243" i="3"/>
  <c r="C243" i="3"/>
  <c r="E242" i="3"/>
  <c r="D242" i="3"/>
  <c r="C242" i="3"/>
  <c r="E241" i="3"/>
  <c r="D241" i="3"/>
  <c r="C241" i="3"/>
  <c r="E240" i="3"/>
  <c r="D240" i="3"/>
  <c r="C240" i="3"/>
  <c r="E239" i="3"/>
  <c r="D239" i="3"/>
  <c r="C239" i="3"/>
  <c r="E238" i="3"/>
  <c r="D238" i="3"/>
  <c r="C238" i="3"/>
  <c r="E237" i="3"/>
  <c r="D237" i="3"/>
  <c r="C237" i="3"/>
  <c r="E236" i="3"/>
  <c r="D236" i="3"/>
  <c r="C236" i="3"/>
  <c r="E235" i="3"/>
  <c r="D235" i="3"/>
  <c r="C235" i="3"/>
  <c r="E234" i="3"/>
  <c r="D234" i="3"/>
  <c r="C234" i="3"/>
  <c r="E233" i="3"/>
  <c r="D233" i="3"/>
  <c r="C233" i="3"/>
  <c r="E232" i="3"/>
  <c r="D232" i="3"/>
  <c r="C232" i="3"/>
  <c r="E231" i="3"/>
  <c r="D231" i="3"/>
  <c r="C231" i="3"/>
  <c r="E230" i="3"/>
  <c r="D230" i="3"/>
  <c r="C230" i="3"/>
  <c r="E229" i="3"/>
  <c r="D229" i="3"/>
  <c r="C229" i="3"/>
  <c r="E228" i="3"/>
  <c r="D228" i="3"/>
  <c r="C228" i="3"/>
  <c r="E227" i="3"/>
  <c r="D227" i="3"/>
  <c r="C227" i="3"/>
  <c r="E226" i="3"/>
  <c r="D226" i="3"/>
  <c r="C226" i="3"/>
  <c r="E225" i="3"/>
  <c r="D225" i="3"/>
  <c r="C225" i="3"/>
  <c r="E224" i="3"/>
  <c r="D224" i="3"/>
  <c r="C224" i="3"/>
  <c r="E223" i="3"/>
  <c r="D223" i="3"/>
  <c r="C223" i="3"/>
  <c r="E222" i="3"/>
  <c r="D222" i="3"/>
  <c r="C222" i="3"/>
  <c r="E221" i="3"/>
  <c r="D221" i="3"/>
  <c r="C221" i="3"/>
  <c r="E220" i="3"/>
  <c r="D220" i="3"/>
  <c r="C220" i="3"/>
  <c r="E219" i="3"/>
  <c r="D219" i="3"/>
  <c r="C219" i="3"/>
  <c r="E218" i="3"/>
  <c r="D218" i="3"/>
  <c r="C218" i="3"/>
  <c r="E217" i="3"/>
  <c r="D217" i="3"/>
  <c r="C217" i="3"/>
  <c r="E216" i="3"/>
  <c r="D216" i="3"/>
  <c r="C216" i="3"/>
  <c r="E215" i="3"/>
  <c r="D215" i="3"/>
  <c r="C215" i="3"/>
  <c r="E214" i="3"/>
  <c r="D214" i="3"/>
  <c r="C214" i="3"/>
  <c r="E213" i="3"/>
  <c r="D213" i="3"/>
  <c r="C213" i="3"/>
  <c r="E212" i="3"/>
  <c r="D212" i="3"/>
  <c r="C212" i="3"/>
  <c r="E211" i="3"/>
  <c r="D211" i="3"/>
  <c r="C211" i="3"/>
  <c r="E210" i="3"/>
  <c r="D210" i="3"/>
  <c r="C210" i="3"/>
  <c r="E209" i="3"/>
  <c r="D209" i="3"/>
  <c r="C209" i="3"/>
  <c r="E208" i="3"/>
  <c r="D208" i="3"/>
  <c r="C208" i="3"/>
  <c r="E207" i="3"/>
  <c r="D207" i="3"/>
  <c r="C207" i="3"/>
  <c r="E206" i="3"/>
  <c r="D206" i="3"/>
  <c r="C206" i="3"/>
  <c r="E205" i="3"/>
  <c r="D205" i="3"/>
  <c r="C205" i="3"/>
  <c r="E204" i="3"/>
  <c r="D204" i="3"/>
  <c r="C204" i="3"/>
  <c r="E203" i="3"/>
  <c r="D203" i="3"/>
  <c r="C203" i="3"/>
  <c r="E202" i="3"/>
  <c r="D202" i="3"/>
  <c r="C202" i="3"/>
  <c r="E201" i="3"/>
  <c r="D201" i="3"/>
  <c r="C201" i="3"/>
  <c r="E200" i="3"/>
  <c r="D200" i="3"/>
  <c r="C200" i="3"/>
  <c r="E199" i="3"/>
  <c r="D199" i="3"/>
  <c r="C199" i="3"/>
  <c r="E198" i="3"/>
  <c r="D198" i="3"/>
  <c r="C198" i="3"/>
  <c r="E197" i="3"/>
  <c r="D197" i="3"/>
  <c r="C197" i="3"/>
  <c r="E196" i="3"/>
  <c r="D196" i="3"/>
  <c r="C196" i="3"/>
  <c r="E195" i="3"/>
  <c r="D195" i="3"/>
  <c r="C195" i="3"/>
  <c r="E194" i="3"/>
  <c r="D194" i="3"/>
  <c r="C194" i="3"/>
  <c r="E193" i="3"/>
  <c r="D193" i="3"/>
  <c r="C193" i="3"/>
  <c r="E192" i="3"/>
  <c r="D192" i="3"/>
  <c r="C192" i="3"/>
  <c r="E191" i="3"/>
  <c r="D191" i="3"/>
  <c r="C191" i="3"/>
  <c r="E190" i="3"/>
  <c r="D190" i="3"/>
  <c r="C190" i="3"/>
  <c r="E189" i="3"/>
  <c r="D189" i="3"/>
  <c r="C189" i="3"/>
  <c r="E188" i="3"/>
  <c r="D188" i="3"/>
  <c r="C188" i="3"/>
  <c r="E187" i="3"/>
  <c r="D187" i="3"/>
  <c r="C187" i="3"/>
  <c r="E186" i="3"/>
  <c r="D186" i="3"/>
  <c r="C186" i="3"/>
  <c r="E185" i="3"/>
  <c r="D185" i="3"/>
  <c r="C185" i="3"/>
  <c r="E184" i="3"/>
  <c r="D184" i="3"/>
  <c r="C184" i="3"/>
  <c r="E183" i="3"/>
  <c r="D183" i="3"/>
  <c r="C183" i="3"/>
  <c r="E182" i="3"/>
  <c r="D182" i="3"/>
  <c r="C182" i="3"/>
  <c r="E181" i="3"/>
  <c r="D181" i="3"/>
  <c r="C181" i="3"/>
  <c r="E180" i="3"/>
  <c r="D180" i="3"/>
  <c r="C180" i="3"/>
  <c r="E179" i="3"/>
  <c r="D179" i="3"/>
  <c r="C179" i="3"/>
  <c r="E178" i="3"/>
  <c r="D178" i="3"/>
  <c r="C178" i="3"/>
  <c r="E177" i="3"/>
  <c r="D177" i="3"/>
  <c r="C177" i="3"/>
  <c r="E176" i="3"/>
  <c r="D176" i="3"/>
  <c r="C176" i="3"/>
  <c r="E175" i="3"/>
  <c r="D175" i="3"/>
  <c r="C175" i="3"/>
  <c r="E174" i="3"/>
  <c r="D174" i="3"/>
  <c r="C174" i="3"/>
  <c r="E173" i="3"/>
  <c r="D173" i="3"/>
  <c r="C173" i="3"/>
  <c r="E172" i="3"/>
  <c r="D172" i="3"/>
  <c r="C172" i="3"/>
  <c r="E171" i="3"/>
  <c r="D171" i="3"/>
  <c r="C171" i="3"/>
  <c r="E170" i="3"/>
  <c r="D170" i="3"/>
  <c r="C170" i="3"/>
  <c r="E169" i="3"/>
  <c r="D169" i="3"/>
  <c r="C169" i="3"/>
  <c r="E168" i="3"/>
  <c r="D168" i="3"/>
  <c r="C168" i="3"/>
  <c r="E167" i="3"/>
  <c r="D167" i="3"/>
  <c r="C167" i="3"/>
  <c r="E166" i="3"/>
  <c r="D166" i="3"/>
  <c r="C166" i="3"/>
  <c r="E165" i="3"/>
  <c r="D165" i="3"/>
  <c r="C165" i="3"/>
  <c r="E164" i="3"/>
  <c r="D164" i="3"/>
  <c r="C164" i="3"/>
  <c r="E163" i="3"/>
  <c r="D163" i="3"/>
  <c r="C163" i="3"/>
  <c r="E162" i="3"/>
  <c r="D162" i="3"/>
  <c r="C162" i="3"/>
  <c r="E161" i="3"/>
  <c r="D161" i="3"/>
  <c r="C161" i="3"/>
  <c r="E160" i="3"/>
  <c r="D160" i="3"/>
  <c r="C160" i="3"/>
  <c r="E159" i="3"/>
  <c r="D159" i="3"/>
  <c r="C159" i="3"/>
  <c r="E158" i="3"/>
  <c r="D158" i="3"/>
  <c r="C158" i="3"/>
  <c r="E157" i="3"/>
  <c r="D157" i="3"/>
  <c r="C157" i="3"/>
  <c r="E156" i="3"/>
  <c r="D156" i="3"/>
  <c r="C156" i="3"/>
  <c r="E155" i="3"/>
  <c r="D155" i="3"/>
  <c r="C155" i="3"/>
  <c r="E154" i="3"/>
  <c r="D154" i="3"/>
  <c r="C154" i="3"/>
  <c r="E153" i="3"/>
  <c r="D153" i="3"/>
  <c r="C153" i="3"/>
  <c r="E152" i="3"/>
  <c r="D152" i="3"/>
  <c r="C152" i="3"/>
  <c r="E151" i="3"/>
  <c r="D151" i="3"/>
  <c r="C151" i="3"/>
  <c r="E150" i="3"/>
  <c r="D150" i="3"/>
  <c r="C150" i="3"/>
  <c r="E149" i="3"/>
  <c r="D149" i="3"/>
  <c r="C149" i="3"/>
  <c r="E148" i="3"/>
  <c r="D148" i="3"/>
  <c r="C148" i="3"/>
  <c r="E147" i="3"/>
  <c r="D147" i="3"/>
  <c r="C147" i="3"/>
  <c r="E146" i="3"/>
  <c r="D146" i="3"/>
  <c r="C146" i="3"/>
  <c r="E145" i="3"/>
  <c r="D145" i="3"/>
  <c r="C145" i="3"/>
  <c r="E144" i="3"/>
  <c r="D144" i="3"/>
  <c r="C144" i="3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D136" i="3"/>
  <c r="C136" i="3"/>
  <c r="E135" i="3"/>
  <c r="D135" i="3"/>
  <c r="C135" i="3"/>
  <c r="E134" i="3"/>
  <c r="D134" i="3"/>
  <c r="C134" i="3"/>
  <c r="E133" i="3"/>
  <c r="D133" i="3"/>
  <c r="C133" i="3"/>
  <c r="E132" i="3"/>
  <c r="D132" i="3"/>
  <c r="C132" i="3"/>
  <c r="E131" i="3"/>
  <c r="D131" i="3"/>
  <c r="C131" i="3"/>
  <c r="E130" i="3"/>
  <c r="D130" i="3"/>
  <c r="C130" i="3"/>
  <c r="E129" i="3"/>
  <c r="D129" i="3"/>
  <c r="C129" i="3"/>
  <c r="E128" i="3"/>
  <c r="D128" i="3"/>
  <c r="C128" i="3"/>
  <c r="E127" i="3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  <c r="AA188" i="2" l="1"/>
  <c r="Z188" i="2"/>
  <c r="W188" i="2"/>
  <c r="X188" i="2" s="1"/>
  <c r="Y188" i="2" s="1"/>
  <c r="U188" i="2"/>
  <c r="Z187" i="2" l="1"/>
  <c r="U187" i="2"/>
  <c r="N187" i="2"/>
  <c r="AA187" i="2" s="1"/>
  <c r="Z186" i="2"/>
  <c r="U186" i="2"/>
  <c r="N186" i="2"/>
  <c r="AA186" i="2" s="1"/>
  <c r="N185" i="2"/>
  <c r="W185" i="2" s="1"/>
  <c r="X185" i="2" s="1"/>
  <c r="Y185" i="2" s="1"/>
  <c r="N184" i="2"/>
  <c r="W184" i="2" s="1"/>
  <c r="X184" i="2" s="1"/>
  <c r="Y184" i="2" s="1"/>
  <c r="N183" i="2"/>
  <c r="W183" i="2" s="1"/>
  <c r="X183" i="2" s="1"/>
  <c r="Y183" i="2" s="1"/>
  <c r="W182" i="2"/>
  <c r="X182" i="2" s="1"/>
  <c r="Y182" i="2" s="1"/>
  <c r="N181" i="2"/>
  <c r="W181" i="2" s="1"/>
  <c r="X181" i="2" s="1"/>
  <c r="Y181" i="2" s="1"/>
  <c r="N180" i="2"/>
  <c r="W180" i="2" s="1"/>
  <c r="X180" i="2" s="1"/>
  <c r="Y180" i="2" s="1"/>
  <c r="N179" i="2"/>
  <c r="W179" i="2" s="1"/>
  <c r="X179" i="2" s="1"/>
  <c r="Y179" i="2" s="1"/>
  <c r="V178" i="2"/>
  <c r="S178" i="2"/>
  <c r="N178" i="2"/>
  <c r="W178" i="2" s="1"/>
  <c r="X178" i="2" s="1"/>
  <c r="Y178" i="2" s="1"/>
  <c r="V177" i="2"/>
  <c r="S177" i="2"/>
  <c r="N177" i="2"/>
  <c r="W177" i="2" s="1"/>
  <c r="X177" i="2" s="1"/>
  <c r="Y177" i="2" s="1"/>
  <c r="V176" i="2"/>
  <c r="S176" i="2"/>
  <c r="N176" i="2"/>
  <c r="W176" i="2" s="1"/>
  <c r="X176" i="2" s="1"/>
  <c r="Y176" i="2" s="1"/>
  <c r="X175" i="2"/>
  <c r="Y175" i="2" s="1"/>
  <c r="V175" i="2"/>
  <c r="S175" i="2"/>
  <c r="N175" i="2"/>
  <c r="V174" i="2"/>
  <c r="S174" i="2"/>
  <c r="N174" i="2"/>
  <c r="W174" i="2" s="1"/>
  <c r="X174" i="2" s="1"/>
  <c r="Y174" i="2" s="1"/>
  <c r="V173" i="2"/>
  <c r="S173" i="2"/>
  <c r="U173" i="2" s="1"/>
  <c r="N173" i="2"/>
  <c r="W173" i="2" s="1"/>
  <c r="X173" i="2" s="1"/>
  <c r="Y173" i="2" s="1"/>
  <c r="V172" i="2"/>
  <c r="S172" i="2"/>
  <c r="U172" i="2" s="1"/>
  <c r="N172" i="2"/>
  <c r="W172" i="2" s="1"/>
  <c r="X172" i="2" s="1"/>
  <c r="Y172" i="2" s="1"/>
  <c r="V171" i="2"/>
  <c r="S171" i="2"/>
  <c r="U171" i="2" s="1"/>
  <c r="N171" i="2"/>
  <c r="W171" i="2" s="1"/>
  <c r="X171" i="2" s="1"/>
  <c r="Y171" i="2" s="1"/>
  <c r="V170" i="2"/>
  <c r="S170" i="2"/>
  <c r="U170" i="2" s="1"/>
  <c r="N170" i="2"/>
  <c r="W170" i="2" s="1"/>
  <c r="X170" i="2" s="1"/>
  <c r="Y170" i="2" s="1"/>
  <c r="V169" i="2"/>
  <c r="S169" i="2"/>
  <c r="U169" i="2" s="1"/>
  <c r="N169" i="2"/>
  <c r="W169" i="2" s="1"/>
  <c r="X169" i="2" s="1"/>
  <c r="Y169" i="2" s="1"/>
  <c r="V168" i="2"/>
  <c r="S168" i="2"/>
  <c r="U168" i="2" s="1"/>
  <c r="N168" i="2"/>
  <c r="W168" i="2" s="1"/>
  <c r="X168" i="2" s="1"/>
  <c r="Y168" i="2" s="1"/>
  <c r="V167" i="2"/>
  <c r="S167" i="2"/>
  <c r="U167" i="2" s="1"/>
  <c r="N167" i="2"/>
  <c r="W167" i="2" s="1"/>
  <c r="X167" i="2" s="1"/>
  <c r="Y167" i="2" s="1"/>
  <c r="V166" i="2"/>
  <c r="S166" i="2"/>
  <c r="U166" i="2" s="1"/>
  <c r="N166" i="2"/>
  <c r="W166" i="2" s="1"/>
  <c r="X166" i="2" s="1"/>
  <c r="Y166" i="2" s="1"/>
  <c r="V165" i="2"/>
  <c r="S165" i="2"/>
  <c r="U165" i="2" s="1"/>
  <c r="N165" i="2"/>
  <c r="W165" i="2" s="1"/>
  <c r="X165" i="2" s="1"/>
  <c r="Y165" i="2" s="1"/>
  <c r="V164" i="2"/>
  <c r="S164" i="2"/>
  <c r="U164" i="2" s="1"/>
  <c r="N164" i="2"/>
  <c r="W164" i="2" s="1"/>
  <c r="X164" i="2" s="1"/>
  <c r="Y164" i="2" s="1"/>
  <c r="V163" i="2"/>
  <c r="S163" i="2"/>
  <c r="U163" i="2" s="1"/>
  <c r="N163" i="2"/>
  <c r="W163" i="2" s="1"/>
  <c r="X163" i="2" s="1"/>
  <c r="Y163" i="2" s="1"/>
  <c r="V162" i="2"/>
  <c r="S162" i="2"/>
  <c r="U162" i="2" s="1"/>
  <c r="N162" i="2"/>
  <c r="W162" i="2" s="1"/>
  <c r="X162" i="2" s="1"/>
  <c r="Y162" i="2" s="1"/>
  <c r="V161" i="2"/>
  <c r="S161" i="2"/>
  <c r="U161" i="2" s="1"/>
  <c r="N161" i="2"/>
  <c r="W161" i="2" s="1"/>
  <c r="X161" i="2" s="1"/>
  <c r="Y161" i="2" s="1"/>
  <c r="V160" i="2"/>
  <c r="S160" i="2"/>
  <c r="U160" i="2" s="1"/>
  <c r="N160" i="2"/>
  <c r="W160" i="2" s="1"/>
  <c r="X160" i="2" s="1"/>
  <c r="Y160" i="2" s="1"/>
  <c r="V159" i="2"/>
  <c r="S159" i="2"/>
  <c r="U159" i="2" s="1"/>
  <c r="N159" i="2"/>
  <c r="W159" i="2" s="1"/>
  <c r="X159" i="2" s="1"/>
  <c r="Y159" i="2" s="1"/>
  <c r="V158" i="2"/>
  <c r="S158" i="2"/>
  <c r="U158" i="2" s="1"/>
  <c r="N158" i="2"/>
  <c r="W158" i="2" s="1"/>
  <c r="X158" i="2" s="1"/>
  <c r="Y158" i="2" s="1"/>
  <c r="V157" i="2"/>
  <c r="S157" i="2"/>
  <c r="U157" i="2" s="1"/>
  <c r="N157" i="2"/>
  <c r="W157" i="2" s="1"/>
  <c r="X157" i="2" s="1"/>
  <c r="Y157" i="2" s="1"/>
  <c r="V156" i="2"/>
  <c r="S156" i="2"/>
  <c r="U156" i="2" s="1"/>
  <c r="N156" i="2"/>
  <c r="W156" i="2" s="1"/>
  <c r="X156" i="2" s="1"/>
  <c r="Y156" i="2" s="1"/>
  <c r="V155" i="2"/>
  <c r="S155" i="2"/>
  <c r="U155" i="2" s="1"/>
  <c r="N155" i="2"/>
  <c r="W155" i="2" s="1"/>
  <c r="X155" i="2" s="1"/>
  <c r="Y155" i="2" s="1"/>
  <c r="V154" i="2"/>
  <c r="S154" i="2"/>
  <c r="U154" i="2" s="1"/>
  <c r="N154" i="2"/>
  <c r="W154" i="2" s="1"/>
  <c r="X154" i="2" s="1"/>
  <c r="Y154" i="2" s="1"/>
  <c r="V153" i="2"/>
  <c r="S153" i="2"/>
  <c r="U153" i="2" s="1"/>
  <c r="N153" i="2"/>
  <c r="W153" i="2" s="1"/>
  <c r="X153" i="2" s="1"/>
  <c r="Y153" i="2" s="1"/>
  <c r="V152" i="2"/>
  <c r="S152" i="2"/>
  <c r="U152" i="2" s="1"/>
  <c r="N152" i="2"/>
  <c r="W152" i="2" s="1"/>
  <c r="X152" i="2" s="1"/>
  <c r="Y152" i="2" s="1"/>
  <c r="V151" i="2"/>
  <c r="S151" i="2"/>
  <c r="U151" i="2" s="1"/>
  <c r="N151" i="2"/>
  <c r="W151" i="2" s="1"/>
  <c r="X151" i="2" s="1"/>
  <c r="Y151" i="2" s="1"/>
  <c r="V150" i="2"/>
  <c r="S150" i="2"/>
  <c r="U150" i="2" s="1"/>
  <c r="N150" i="2"/>
  <c r="W150" i="2" s="1"/>
  <c r="X150" i="2" s="1"/>
  <c r="Y150" i="2" s="1"/>
  <c r="V149" i="2"/>
  <c r="S149" i="2"/>
  <c r="U149" i="2" s="1"/>
  <c r="N149" i="2"/>
  <c r="W149" i="2" s="1"/>
  <c r="X149" i="2" s="1"/>
  <c r="Y149" i="2" s="1"/>
  <c r="V148" i="2"/>
  <c r="S148" i="2"/>
  <c r="U148" i="2" s="1"/>
  <c r="N148" i="2"/>
  <c r="W148" i="2" s="1"/>
  <c r="X148" i="2" s="1"/>
  <c r="Y148" i="2" s="1"/>
  <c r="V147" i="2"/>
  <c r="S147" i="2"/>
  <c r="U147" i="2" s="1"/>
  <c r="N147" i="2"/>
  <c r="W147" i="2" s="1"/>
  <c r="X147" i="2" s="1"/>
  <c r="Y147" i="2" s="1"/>
  <c r="V146" i="2"/>
  <c r="S146" i="2"/>
  <c r="U146" i="2" s="1"/>
  <c r="N146" i="2"/>
  <c r="W146" i="2" s="1"/>
  <c r="X146" i="2" s="1"/>
  <c r="Y146" i="2" s="1"/>
  <c r="V145" i="2"/>
  <c r="S145" i="2"/>
  <c r="U145" i="2" s="1"/>
  <c r="N145" i="2"/>
  <c r="W145" i="2" s="1"/>
  <c r="X145" i="2" s="1"/>
  <c r="Y145" i="2" s="1"/>
  <c r="V144" i="2"/>
  <c r="S144" i="2"/>
  <c r="U144" i="2" s="1"/>
  <c r="N144" i="2"/>
  <c r="W144" i="2" s="1"/>
  <c r="X144" i="2" s="1"/>
  <c r="Y144" i="2" s="1"/>
  <c r="V143" i="2"/>
  <c r="S143" i="2"/>
  <c r="U143" i="2" s="1"/>
  <c r="N143" i="2"/>
  <c r="W143" i="2" s="1"/>
  <c r="X143" i="2" s="1"/>
  <c r="Y143" i="2" s="1"/>
  <c r="V142" i="2"/>
  <c r="S142" i="2"/>
  <c r="U142" i="2" s="1"/>
  <c r="N142" i="2"/>
  <c r="W142" i="2" s="1"/>
  <c r="X142" i="2" s="1"/>
  <c r="Y142" i="2" s="1"/>
  <c r="V141" i="2"/>
  <c r="S141" i="2"/>
  <c r="U141" i="2" s="1"/>
  <c r="N141" i="2"/>
  <c r="W141" i="2" s="1"/>
  <c r="X141" i="2" s="1"/>
  <c r="Y141" i="2" s="1"/>
  <c r="V140" i="2"/>
  <c r="S140" i="2"/>
  <c r="U140" i="2" s="1"/>
  <c r="N140" i="2"/>
  <c r="W140" i="2" s="1"/>
  <c r="X140" i="2" s="1"/>
  <c r="Y140" i="2" s="1"/>
  <c r="V139" i="2"/>
  <c r="S139" i="2"/>
  <c r="U139" i="2" s="1"/>
  <c r="N139" i="2"/>
  <c r="W139" i="2" s="1"/>
  <c r="X139" i="2" s="1"/>
  <c r="Y139" i="2" s="1"/>
  <c r="V138" i="2"/>
  <c r="S138" i="2"/>
  <c r="U138" i="2" s="1"/>
  <c r="N138" i="2"/>
  <c r="W138" i="2" s="1"/>
  <c r="X138" i="2" s="1"/>
  <c r="Y138" i="2" s="1"/>
  <c r="V137" i="2"/>
  <c r="S137" i="2"/>
  <c r="U137" i="2" s="1"/>
  <c r="N137" i="2"/>
  <c r="W137" i="2" s="1"/>
  <c r="X137" i="2" s="1"/>
  <c r="Y137" i="2" s="1"/>
  <c r="V136" i="2"/>
  <c r="S136" i="2"/>
  <c r="U136" i="2" s="1"/>
  <c r="N136" i="2"/>
  <c r="W136" i="2" s="1"/>
  <c r="X136" i="2" s="1"/>
  <c r="Y136" i="2" s="1"/>
  <c r="V135" i="2"/>
  <c r="S135" i="2"/>
  <c r="U135" i="2" s="1"/>
  <c r="N135" i="2"/>
  <c r="W135" i="2" s="1"/>
  <c r="X135" i="2" s="1"/>
  <c r="Y135" i="2" s="1"/>
  <c r="V134" i="2"/>
  <c r="S134" i="2"/>
  <c r="U134" i="2" s="1"/>
  <c r="N134" i="2"/>
  <c r="W134" i="2" s="1"/>
  <c r="X134" i="2" s="1"/>
  <c r="Y134" i="2" s="1"/>
  <c r="V133" i="2"/>
  <c r="S133" i="2"/>
  <c r="U133" i="2" s="1"/>
  <c r="N133" i="2"/>
  <c r="W133" i="2" s="1"/>
  <c r="X133" i="2" s="1"/>
  <c r="Y133" i="2" s="1"/>
  <c r="V132" i="2"/>
  <c r="S132" i="2"/>
  <c r="U132" i="2" s="1"/>
  <c r="N132" i="2"/>
  <c r="W132" i="2" s="1"/>
  <c r="X132" i="2" s="1"/>
  <c r="Y132" i="2" s="1"/>
  <c r="V131" i="2"/>
  <c r="S131" i="2"/>
  <c r="U131" i="2" s="1"/>
  <c r="N131" i="2"/>
  <c r="W131" i="2" s="1"/>
  <c r="X131" i="2" s="1"/>
  <c r="Y131" i="2" s="1"/>
  <c r="V130" i="2"/>
  <c r="S130" i="2"/>
  <c r="U130" i="2" s="1"/>
  <c r="N130" i="2"/>
  <c r="W130" i="2" s="1"/>
  <c r="X130" i="2" s="1"/>
  <c r="Y130" i="2" s="1"/>
  <c r="V129" i="2"/>
  <c r="S129" i="2"/>
  <c r="U129" i="2" s="1"/>
  <c r="N129" i="2"/>
  <c r="W129" i="2" s="1"/>
  <c r="X129" i="2" s="1"/>
  <c r="Y129" i="2" s="1"/>
  <c r="V128" i="2"/>
  <c r="S128" i="2"/>
  <c r="U128" i="2" s="1"/>
  <c r="N128" i="2"/>
  <c r="W128" i="2" s="1"/>
  <c r="X128" i="2" s="1"/>
  <c r="Y128" i="2" s="1"/>
  <c r="V127" i="2"/>
  <c r="S127" i="2"/>
  <c r="U127" i="2" s="1"/>
  <c r="N127" i="2"/>
  <c r="W127" i="2" s="1"/>
  <c r="X127" i="2" s="1"/>
  <c r="Y127" i="2" s="1"/>
  <c r="V126" i="2"/>
  <c r="S126" i="2"/>
  <c r="U126" i="2" s="1"/>
  <c r="N126" i="2"/>
  <c r="W126" i="2" s="1"/>
  <c r="X126" i="2" s="1"/>
  <c r="Y126" i="2" s="1"/>
  <c r="V125" i="2"/>
  <c r="S125" i="2"/>
  <c r="U125" i="2" s="1"/>
  <c r="N125" i="2"/>
  <c r="W125" i="2" s="1"/>
  <c r="X125" i="2" s="1"/>
  <c r="Y125" i="2" s="1"/>
  <c r="V124" i="2"/>
  <c r="S124" i="2"/>
  <c r="U124" i="2" s="1"/>
  <c r="N124" i="2"/>
  <c r="W124" i="2" s="1"/>
  <c r="X124" i="2" s="1"/>
  <c r="Y124" i="2" s="1"/>
  <c r="V123" i="2"/>
  <c r="S123" i="2"/>
  <c r="U123" i="2" s="1"/>
  <c r="N123" i="2"/>
  <c r="W123" i="2" s="1"/>
  <c r="X123" i="2" s="1"/>
  <c r="Y123" i="2" s="1"/>
  <c r="V122" i="2"/>
  <c r="S122" i="2"/>
  <c r="U122" i="2" s="1"/>
  <c r="N122" i="2"/>
  <c r="W122" i="2" s="1"/>
  <c r="X122" i="2" s="1"/>
  <c r="Y122" i="2" s="1"/>
  <c r="V121" i="2"/>
  <c r="S121" i="2"/>
  <c r="U121" i="2" s="1"/>
  <c r="N121" i="2"/>
  <c r="W121" i="2" s="1"/>
  <c r="X121" i="2" s="1"/>
  <c r="Y121" i="2" s="1"/>
  <c r="V120" i="2"/>
  <c r="S120" i="2"/>
  <c r="U120" i="2" s="1"/>
  <c r="N120" i="2"/>
  <c r="W120" i="2" s="1"/>
  <c r="X120" i="2" s="1"/>
  <c r="Y120" i="2" s="1"/>
  <c r="V119" i="2"/>
  <c r="S119" i="2"/>
  <c r="U119" i="2" s="1"/>
  <c r="N119" i="2"/>
  <c r="W119" i="2" s="1"/>
  <c r="X119" i="2" s="1"/>
  <c r="Y119" i="2" s="1"/>
  <c r="V118" i="2"/>
  <c r="S118" i="2"/>
  <c r="U118" i="2" s="1"/>
  <c r="N118" i="2"/>
  <c r="W118" i="2" s="1"/>
  <c r="X118" i="2" s="1"/>
  <c r="Y118" i="2" s="1"/>
  <c r="V117" i="2"/>
  <c r="S117" i="2"/>
  <c r="U117" i="2" s="1"/>
  <c r="N117" i="2"/>
  <c r="W117" i="2" s="1"/>
  <c r="X117" i="2" s="1"/>
  <c r="Y117" i="2" s="1"/>
  <c r="V116" i="2"/>
  <c r="S116" i="2"/>
  <c r="U116" i="2" s="1"/>
  <c r="N116" i="2"/>
  <c r="W116" i="2" s="1"/>
  <c r="X116" i="2" s="1"/>
  <c r="Y116" i="2" s="1"/>
  <c r="V115" i="2"/>
  <c r="S115" i="2"/>
  <c r="U115" i="2" s="1"/>
  <c r="N115" i="2"/>
  <c r="W115" i="2" s="1"/>
  <c r="X115" i="2" s="1"/>
  <c r="Y115" i="2" s="1"/>
  <c r="V114" i="2"/>
  <c r="S114" i="2"/>
  <c r="U114" i="2" s="1"/>
  <c r="N114" i="2"/>
  <c r="W114" i="2" s="1"/>
  <c r="X114" i="2" s="1"/>
  <c r="Y114" i="2" s="1"/>
  <c r="V113" i="2"/>
  <c r="S113" i="2"/>
  <c r="U113" i="2" s="1"/>
  <c r="N113" i="2"/>
  <c r="W113" i="2" s="1"/>
  <c r="X113" i="2" s="1"/>
  <c r="Y113" i="2" s="1"/>
  <c r="V112" i="2"/>
  <c r="S112" i="2"/>
  <c r="U112" i="2" s="1"/>
  <c r="N112" i="2"/>
  <c r="W112" i="2" s="1"/>
  <c r="X112" i="2" s="1"/>
  <c r="Y112" i="2" s="1"/>
  <c r="V111" i="2"/>
  <c r="S111" i="2"/>
  <c r="U111" i="2" s="1"/>
  <c r="N111" i="2"/>
  <c r="W111" i="2" s="1"/>
  <c r="X111" i="2" s="1"/>
  <c r="Y111" i="2" s="1"/>
  <c r="V110" i="2"/>
  <c r="S110" i="2"/>
  <c r="U110" i="2" s="1"/>
  <c r="N110" i="2"/>
  <c r="W110" i="2" s="1"/>
  <c r="X110" i="2" s="1"/>
  <c r="Y110" i="2" s="1"/>
  <c r="V109" i="2"/>
  <c r="S109" i="2"/>
  <c r="U109" i="2" s="1"/>
  <c r="N109" i="2"/>
  <c r="W109" i="2" s="1"/>
  <c r="X109" i="2" s="1"/>
  <c r="Y109" i="2" s="1"/>
  <c r="V108" i="2"/>
  <c r="S108" i="2"/>
  <c r="U108" i="2" s="1"/>
  <c r="N108" i="2"/>
  <c r="W108" i="2" s="1"/>
  <c r="X108" i="2" s="1"/>
  <c r="Y108" i="2" s="1"/>
  <c r="V107" i="2"/>
  <c r="S107" i="2"/>
  <c r="U107" i="2" s="1"/>
  <c r="N107" i="2"/>
  <c r="W107" i="2" s="1"/>
  <c r="X107" i="2" s="1"/>
  <c r="Y107" i="2" s="1"/>
  <c r="X106" i="2"/>
  <c r="Y106" i="2" s="1"/>
  <c r="V106" i="2"/>
  <c r="S106" i="2"/>
  <c r="U106" i="2" s="1"/>
  <c r="N106" i="2"/>
  <c r="V105" i="2"/>
  <c r="S105" i="2"/>
  <c r="U105" i="2" s="1"/>
  <c r="N105" i="2"/>
  <c r="W105" i="2" s="1"/>
  <c r="X105" i="2" s="1"/>
  <c r="Y105" i="2" s="1"/>
  <c r="V104" i="2"/>
  <c r="S104" i="2"/>
  <c r="U104" i="2" s="1"/>
  <c r="N104" i="2"/>
  <c r="W104" i="2" s="1"/>
  <c r="X104" i="2" s="1"/>
  <c r="Y104" i="2" s="1"/>
  <c r="V103" i="2"/>
  <c r="S103" i="2"/>
  <c r="U103" i="2" s="1"/>
  <c r="N103" i="2"/>
  <c r="W103" i="2" s="1"/>
  <c r="X103" i="2" s="1"/>
  <c r="Y103" i="2" s="1"/>
  <c r="V102" i="2"/>
  <c r="S102" i="2"/>
  <c r="U102" i="2" s="1"/>
  <c r="N102" i="2"/>
  <c r="W102" i="2" s="1"/>
  <c r="X102" i="2" s="1"/>
  <c r="Y102" i="2" s="1"/>
  <c r="V101" i="2"/>
  <c r="S101" i="2"/>
  <c r="U101" i="2" s="1"/>
  <c r="N101" i="2"/>
  <c r="W101" i="2" s="1"/>
  <c r="X101" i="2" s="1"/>
  <c r="Y101" i="2" s="1"/>
  <c r="V100" i="2"/>
  <c r="S100" i="2"/>
  <c r="U100" i="2" s="1"/>
  <c r="N100" i="2"/>
  <c r="W100" i="2" s="1"/>
  <c r="X100" i="2" s="1"/>
  <c r="Y100" i="2" s="1"/>
  <c r="V99" i="2"/>
  <c r="S99" i="2"/>
  <c r="U99" i="2" s="1"/>
  <c r="N99" i="2"/>
  <c r="W99" i="2" s="1"/>
  <c r="X99" i="2" s="1"/>
  <c r="Y99" i="2" s="1"/>
  <c r="V98" i="2"/>
  <c r="S98" i="2"/>
  <c r="U98" i="2" s="1"/>
  <c r="N98" i="2"/>
  <c r="W98" i="2" s="1"/>
  <c r="X98" i="2" s="1"/>
  <c r="Y98" i="2" s="1"/>
  <c r="V97" i="2"/>
  <c r="S97" i="2"/>
  <c r="U97" i="2" s="1"/>
  <c r="N97" i="2"/>
  <c r="W97" i="2" s="1"/>
  <c r="X97" i="2" s="1"/>
  <c r="Y97" i="2" s="1"/>
  <c r="V96" i="2"/>
  <c r="S96" i="2"/>
  <c r="U96" i="2" s="1"/>
  <c r="N96" i="2"/>
  <c r="W96" i="2" s="1"/>
  <c r="X96" i="2" s="1"/>
  <c r="Y96" i="2" s="1"/>
  <c r="V95" i="2"/>
  <c r="S95" i="2"/>
  <c r="U95" i="2" s="1"/>
  <c r="N95" i="2"/>
  <c r="W95" i="2" s="1"/>
  <c r="X95" i="2" s="1"/>
  <c r="Y95" i="2" s="1"/>
  <c r="V94" i="2"/>
  <c r="S94" i="2"/>
  <c r="U94" i="2" s="1"/>
  <c r="N94" i="2"/>
  <c r="W94" i="2" s="1"/>
  <c r="X94" i="2" s="1"/>
  <c r="Y94" i="2" s="1"/>
  <c r="V93" i="2"/>
  <c r="S93" i="2"/>
  <c r="U93" i="2" s="1"/>
  <c r="N93" i="2"/>
  <c r="W93" i="2" s="1"/>
  <c r="X93" i="2" s="1"/>
  <c r="Y93" i="2" s="1"/>
  <c r="V92" i="2"/>
  <c r="S92" i="2"/>
  <c r="U92" i="2" s="1"/>
  <c r="N92" i="2"/>
  <c r="W92" i="2" s="1"/>
  <c r="X92" i="2" s="1"/>
  <c r="Y92" i="2" s="1"/>
  <c r="V91" i="2"/>
  <c r="S91" i="2"/>
  <c r="U91" i="2" s="1"/>
  <c r="N91" i="2"/>
  <c r="W91" i="2" s="1"/>
  <c r="X91" i="2" s="1"/>
  <c r="Y91" i="2" s="1"/>
  <c r="V90" i="2"/>
  <c r="S90" i="2"/>
  <c r="U90" i="2" s="1"/>
  <c r="N90" i="2"/>
  <c r="W90" i="2" s="1"/>
  <c r="X90" i="2" s="1"/>
  <c r="Y90" i="2" s="1"/>
  <c r="V89" i="2"/>
  <c r="S89" i="2"/>
  <c r="U89" i="2" s="1"/>
  <c r="N89" i="2"/>
  <c r="W89" i="2" s="1"/>
  <c r="X89" i="2" s="1"/>
  <c r="Y89" i="2" s="1"/>
  <c r="V88" i="2"/>
  <c r="S88" i="2"/>
  <c r="U88" i="2" s="1"/>
  <c r="N88" i="2"/>
  <c r="W88" i="2" s="1"/>
  <c r="X88" i="2" s="1"/>
  <c r="Y88" i="2" s="1"/>
  <c r="V87" i="2"/>
  <c r="S87" i="2"/>
  <c r="U87" i="2" s="1"/>
  <c r="N87" i="2"/>
  <c r="W87" i="2" s="1"/>
  <c r="X87" i="2" s="1"/>
  <c r="Y87" i="2" s="1"/>
  <c r="V86" i="2"/>
  <c r="S86" i="2"/>
  <c r="U86" i="2" s="1"/>
  <c r="N86" i="2"/>
  <c r="W86" i="2" s="1"/>
  <c r="X86" i="2" s="1"/>
  <c r="Y86" i="2" s="1"/>
  <c r="V85" i="2"/>
  <c r="S85" i="2"/>
  <c r="U85" i="2" s="1"/>
  <c r="N85" i="2"/>
  <c r="W85" i="2" s="1"/>
  <c r="X85" i="2" s="1"/>
  <c r="Y85" i="2" s="1"/>
  <c r="V84" i="2"/>
  <c r="S84" i="2"/>
  <c r="U84" i="2" s="1"/>
  <c r="N84" i="2"/>
  <c r="W84" i="2" s="1"/>
  <c r="X84" i="2" s="1"/>
  <c r="Y84" i="2" s="1"/>
  <c r="V83" i="2"/>
  <c r="S83" i="2"/>
  <c r="U83" i="2" s="1"/>
  <c r="N83" i="2"/>
  <c r="W83" i="2" s="1"/>
  <c r="X83" i="2" s="1"/>
  <c r="Y83" i="2" s="1"/>
  <c r="V82" i="2"/>
  <c r="S82" i="2"/>
  <c r="U82" i="2" s="1"/>
  <c r="N82" i="2"/>
  <c r="W82" i="2" s="1"/>
  <c r="X82" i="2" s="1"/>
  <c r="Y82" i="2" s="1"/>
  <c r="V81" i="2"/>
  <c r="S81" i="2"/>
  <c r="U81" i="2" s="1"/>
  <c r="N81" i="2"/>
  <c r="W81" i="2" s="1"/>
  <c r="X81" i="2" s="1"/>
  <c r="Y81" i="2" s="1"/>
  <c r="V80" i="2"/>
  <c r="S80" i="2"/>
  <c r="U80" i="2" s="1"/>
  <c r="N80" i="2"/>
  <c r="W80" i="2" s="1"/>
  <c r="X80" i="2" s="1"/>
  <c r="Y80" i="2" s="1"/>
  <c r="V79" i="2"/>
  <c r="S79" i="2"/>
  <c r="U79" i="2" s="1"/>
  <c r="N79" i="2"/>
  <c r="W79" i="2" s="1"/>
  <c r="X79" i="2" s="1"/>
  <c r="Y79" i="2" s="1"/>
  <c r="V78" i="2"/>
  <c r="S78" i="2"/>
  <c r="U78" i="2" s="1"/>
  <c r="N78" i="2"/>
  <c r="W78" i="2" s="1"/>
  <c r="X78" i="2" s="1"/>
  <c r="Y78" i="2" s="1"/>
  <c r="V77" i="2"/>
  <c r="S77" i="2"/>
  <c r="U77" i="2" s="1"/>
  <c r="N77" i="2"/>
  <c r="W77" i="2" s="1"/>
  <c r="X77" i="2" s="1"/>
  <c r="Y77" i="2" s="1"/>
  <c r="V76" i="2"/>
  <c r="S76" i="2"/>
  <c r="U76" i="2" s="1"/>
  <c r="N76" i="2"/>
  <c r="W76" i="2" s="1"/>
  <c r="X76" i="2" s="1"/>
  <c r="Y76" i="2" s="1"/>
  <c r="V75" i="2"/>
  <c r="S75" i="2"/>
  <c r="U75" i="2" s="1"/>
  <c r="N75" i="2"/>
  <c r="W75" i="2" s="1"/>
  <c r="X75" i="2" s="1"/>
  <c r="Y75" i="2" s="1"/>
  <c r="V74" i="2"/>
  <c r="S74" i="2"/>
  <c r="U74" i="2" s="1"/>
  <c r="N74" i="2"/>
  <c r="W74" i="2" s="1"/>
  <c r="X74" i="2" s="1"/>
  <c r="Y74" i="2" s="1"/>
  <c r="V73" i="2"/>
  <c r="S73" i="2"/>
  <c r="U73" i="2" s="1"/>
  <c r="N73" i="2"/>
  <c r="W73" i="2" s="1"/>
  <c r="X73" i="2" s="1"/>
  <c r="Y73" i="2" s="1"/>
  <c r="V72" i="2"/>
  <c r="S72" i="2"/>
  <c r="U72" i="2" s="1"/>
  <c r="N72" i="2"/>
  <c r="W72" i="2" s="1"/>
  <c r="X72" i="2" s="1"/>
  <c r="Y72" i="2" s="1"/>
  <c r="V71" i="2"/>
  <c r="S71" i="2"/>
  <c r="U71" i="2" s="1"/>
  <c r="N71" i="2"/>
  <c r="W71" i="2" s="1"/>
  <c r="X71" i="2" s="1"/>
  <c r="Y71" i="2" s="1"/>
  <c r="V70" i="2"/>
  <c r="S70" i="2"/>
  <c r="U70" i="2" s="1"/>
  <c r="N70" i="2"/>
  <c r="W70" i="2" s="1"/>
  <c r="X70" i="2" s="1"/>
  <c r="Y70" i="2" s="1"/>
  <c r="V69" i="2"/>
  <c r="S69" i="2"/>
  <c r="U69" i="2" s="1"/>
  <c r="N69" i="2"/>
  <c r="W69" i="2" s="1"/>
  <c r="X69" i="2" s="1"/>
  <c r="Y69" i="2" s="1"/>
  <c r="V68" i="2"/>
  <c r="S68" i="2"/>
  <c r="U68" i="2" s="1"/>
  <c r="N68" i="2"/>
  <c r="W68" i="2" s="1"/>
  <c r="X68" i="2" s="1"/>
  <c r="Y68" i="2" s="1"/>
  <c r="V67" i="2"/>
  <c r="S67" i="2"/>
  <c r="U67" i="2" s="1"/>
  <c r="N67" i="2"/>
  <c r="W67" i="2" s="1"/>
  <c r="X67" i="2" s="1"/>
  <c r="Y67" i="2" s="1"/>
  <c r="V66" i="2"/>
  <c r="S66" i="2"/>
  <c r="U66" i="2" s="1"/>
  <c r="N66" i="2"/>
  <c r="W66" i="2" s="1"/>
  <c r="X66" i="2" s="1"/>
  <c r="Y66" i="2" s="1"/>
  <c r="V65" i="2"/>
  <c r="S65" i="2"/>
  <c r="U65" i="2" s="1"/>
  <c r="N65" i="2"/>
  <c r="W65" i="2" s="1"/>
  <c r="X65" i="2" s="1"/>
  <c r="Y65" i="2" s="1"/>
  <c r="V64" i="2"/>
  <c r="S64" i="2"/>
  <c r="U64" i="2" s="1"/>
  <c r="N64" i="2"/>
  <c r="W64" i="2" s="1"/>
  <c r="X64" i="2" s="1"/>
  <c r="Y64" i="2" s="1"/>
  <c r="V63" i="2"/>
  <c r="S63" i="2"/>
  <c r="U63" i="2" s="1"/>
  <c r="N63" i="2"/>
  <c r="W63" i="2" s="1"/>
  <c r="X63" i="2" s="1"/>
  <c r="Y63" i="2" s="1"/>
  <c r="V62" i="2"/>
  <c r="S62" i="2"/>
  <c r="U62" i="2" s="1"/>
  <c r="N62" i="2"/>
  <c r="W62" i="2" s="1"/>
  <c r="X62" i="2" s="1"/>
  <c r="Y62" i="2" s="1"/>
  <c r="V61" i="2"/>
  <c r="S61" i="2"/>
  <c r="U61" i="2" s="1"/>
  <c r="N61" i="2"/>
  <c r="W61" i="2" s="1"/>
  <c r="X61" i="2" s="1"/>
  <c r="Y61" i="2" s="1"/>
  <c r="V60" i="2"/>
  <c r="S60" i="2"/>
  <c r="U60" i="2" s="1"/>
  <c r="N60" i="2"/>
  <c r="W60" i="2" s="1"/>
  <c r="X60" i="2" s="1"/>
  <c r="Y60" i="2" s="1"/>
  <c r="V59" i="2"/>
  <c r="S59" i="2"/>
  <c r="U59" i="2" s="1"/>
  <c r="N59" i="2"/>
  <c r="W59" i="2" s="1"/>
  <c r="X59" i="2" s="1"/>
  <c r="Y59" i="2" s="1"/>
  <c r="V58" i="2"/>
  <c r="S58" i="2"/>
  <c r="U58" i="2" s="1"/>
  <c r="N58" i="2"/>
  <c r="W58" i="2" s="1"/>
  <c r="X58" i="2" s="1"/>
  <c r="Y58" i="2" s="1"/>
  <c r="V57" i="2"/>
  <c r="S57" i="2"/>
  <c r="U57" i="2" s="1"/>
  <c r="N57" i="2"/>
  <c r="W57" i="2" s="1"/>
  <c r="X57" i="2" s="1"/>
  <c r="Y57" i="2" s="1"/>
  <c r="V56" i="2"/>
  <c r="S56" i="2"/>
  <c r="U56" i="2" s="1"/>
  <c r="N56" i="2"/>
  <c r="W56" i="2" s="1"/>
  <c r="X56" i="2" s="1"/>
  <c r="Y56" i="2" s="1"/>
  <c r="V55" i="2"/>
  <c r="S55" i="2"/>
  <c r="U55" i="2" s="1"/>
  <c r="N55" i="2"/>
  <c r="W55" i="2" s="1"/>
  <c r="X55" i="2" s="1"/>
  <c r="Y55" i="2" s="1"/>
  <c r="V54" i="2"/>
  <c r="S54" i="2"/>
  <c r="U54" i="2" s="1"/>
  <c r="N54" i="2"/>
  <c r="W54" i="2" s="1"/>
  <c r="X54" i="2" s="1"/>
  <c r="Y54" i="2" s="1"/>
  <c r="V53" i="2"/>
  <c r="S53" i="2"/>
  <c r="U53" i="2" s="1"/>
  <c r="N53" i="2"/>
  <c r="W53" i="2" s="1"/>
  <c r="X53" i="2" s="1"/>
  <c r="Y53" i="2" s="1"/>
  <c r="V52" i="2"/>
  <c r="S52" i="2"/>
  <c r="U52" i="2" s="1"/>
  <c r="N52" i="2"/>
  <c r="W52" i="2" s="1"/>
  <c r="X52" i="2" s="1"/>
  <c r="Y52" i="2" s="1"/>
  <c r="V51" i="2"/>
  <c r="S51" i="2"/>
  <c r="U51" i="2" s="1"/>
  <c r="N51" i="2"/>
  <c r="W51" i="2" s="1"/>
  <c r="X51" i="2" s="1"/>
  <c r="Y51" i="2" s="1"/>
  <c r="V50" i="2"/>
  <c r="S50" i="2"/>
  <c r="U50" i="2" s="1"/>
  <c r="N50" i="2"/>
  <c r="W50" i="2" s="1"/>
  <c r="X50" i="2" s="1"/>
  <c r="Y50" i="2" s="1"/>
  <c r="V49" i="2"/>
  <c r="S49" i="2"/>
  <c r="U49" i="2" s="1"/>
  <c r="N49" i="2"/>
  <c r="W49" i="2" s="1"/>
  <c r="X49" i="2" s="1"/>
  <c r="Y49" i="2" s="1"/>
  <c r="V48" i="2"/>
  <c r="S48" i="2"/>
  <c r="U48" i="2" s="1"/>
  <c r="N48" i="2"/>
  <c r="W48" i="2" s="1"/>
  <c r="X48" i="2" s="1"/>
  <c r="Y48" i="2" s="1"/>
  <c r="X47" i="2"/>
  <c r="Y47" i="2" s="1"/>
  <c r="V47" i="2"/>
  <c r="S47" i="2"/>
  <c r="U47" i="2" s="1"/>
  <c r="N47" i="2"/>
  <c r="X46" i="2"/>
  <c r="Y46" i="2" s="1"/>
  <c r="V46" i="2"/>
  <c r="S46" i="2"/>
  <c r="U46" i="2" s="1"/>
  <c r="N46" i="2"/>
  <c r="V45" i="2"/>
  <c r="S45" i="2"/>
  <c r="U45" i="2" s="1"/>
  <c r="N45" i="2"/>
  <c r="W45" i="2" s="1"/>
  <c r="X45" i="2" s="1"/>
  <c r="Y45" i="2" s="1"/>
  <c r="V44" i="2"/>
  <c r="S44" i="2"/>
  <c r="U44" i="2" s="1"/>
  <c r="N44" i="2"/>
  <c r="W44" i="2" s="1"/>
  <c r="X44" i="2" s="1"/>
  <c r="Y44" i="2" s="1"/>
  <c r="V43" i="2"/>
  <c r="S43" i="2"/>
  <c r="U43" i="2" s="1"/>
  <c r="N43" i="2"/>
  <c r="W43" i="2" s="1"/>
  <c r="X43" i="2" s="1"/>
  <c r="Y43" i="2" s="1"/>
  <c r="V42" i="2"/>
  <c r="S42" i="2"/>
  <c r="U42" i="2" s="1"/>
  <c r="N42" i="2"/>
  <c r="W42" i="2" s="1"/>
  <c r="X42" i="2" s="1"/>
  <c r="Y42" i="2" s="1"/>
  <c r="V41" i="2"/>
  <c r="S41" i="2"/>
  <c r="U41" i="2" s="1"/>
  <c r="N41" i="2"/>
  <c r="W41" i="2" s="1"/>
  <c r="X41" i="2" s="1"/>
  <c r="Y41" i="2" s="1"/>
  <c r="V40" i="2"/>
  <c r="S40" i="2"/>
  <c r="U40" i="2" s="1"/>
  <c r="N40" i="2"/>
  <c r="W40" i="2" s="1"/>
  <c r="X40" i="2" s="1"/>
  <c r="Y40" i="2" s="1"/>
  <c r="V39" i="2"/>
  <c r="S39" i="2"/>
  <c r="U39" i="2" s="1"/>
  <c r="N39" i="2"/>
  <c r="W39" i="2" s="1"/>
  <c r="X39" i="2" s="1"/>
  <c r="Y39" i="2" s="1"/>
  <c r="X38" i="2"/>
  <c r="Y38" i="2" s="1"/>
  <c r="V38" i="2"/>
  <c r="S38" i="2"/>
  <c r="U38" i="2" s="1"/>
  <c r="N38" i="2"/>
  <c r="X37" i="2"/>
  <c r="Y37" i="2" s="1"/>
  <c r="V37" i="2"/>
  <c r="S37" i="2"/>
  <c r="U37" i="2" s="1"/>
  <c r="N37" i="2"/>
  <c r="V36" i="2"/>
  <c r="S36" i="2"/>
  <c r="U36" i="2" s="1"/>
  <c r="N36" i="2"/>
  <c r="W36" i="2" s="1"/>
  <c r="X36" i="2" s="1"/>
  <c r="Y36" i="2" s="1"/>
  <c r="V35" i="2"/>
  <c r="S35" i="2"/>
  <c r="U35" i="2" s="1"/>
  <c r="N35" i="2"/>
  <c r="W35" i="2" s="1"/>
  <c r="X35" i="2" s="1"/>
  <c r="Y35" i="2" s="1"/>
  <c r="V34" i="2"/>
  <c r="S34" i="2"/>
  <c r="U34" i="2" s="1"/>
  <c r="N34" i="2"/>
  <c r="W34" i="2" s="1"/>
  <c r="X34" i="2" s="1"/>
  <c r="Y34" i="2" s="1"/>
  <c r="V33" i="2"/>
  <c r="S33" i="2"/>
  <c r="U33" i="2" s="1"/>
  <c r="N33" i="2"/>
  <c r="W33" i="2" s="1"/>
  <c r="X33" i="2" s="1"/>
  <c r="Y33" i="2" s="1"/>
  <c r="X32" i="2"/>
  <c r="Y32" i="2" s="1"/>
  <c r="V32" i="2"/>
  <c r="S32" i="2"/>
  <c r="U32" i="2" s="1"/>
  <c r="N32" i="2"/>
  <c r="X31" i="2"/>
  <c r="Y31" i="2" s="1"/>
  <c r="V31" i="2"/>
  <c r="S31" i="2"/>
  <c r="U31" i="2" s="1"/>
  <c r="N31" i="2"/>
  <c r="V30" i="2"/>
  <c r="S30" i="2"/>
  <c r="U30" i="2" s="1"/>
  <c r="N30" i="2"/>
  <c r="W30" i="2" s="1"/>
  <c r="X30" i="2" s="1"/>
  <c r="Y30" i="2" s="1"/>
  <c r="V29" i="2"/>
  <c r="S29" i="2"/>
  <c r="U29" i="2" s="1"/>
  <c r="N29" i="2"/>
  <c r="W29" i="2" s="1"/>
  <c r="X29" i="2" s="1"/>
  <c r="Y29" i="2" s="1"/>
  <c r="V28" i="2"/>
  <c r="S28" i="2"/>
  <c r="U28" i="2" s="1"/>
  <c r="N28" i="2"/>
  <c r="W28" i="2" s="1"/>
  <c r="X28" i="2" s="1"/>
  <c r="Y28" i="2" s="1"/>
  <c r="V27" i="2"/>
  <c r="S27" i="2"/>
  <c r="U27" i="2" s="1"/>
  <c r="N27" i="2"/>
  <c r="W27" i="2" s="1"/>
  <c r="X27" i="2" s="1"/>
  <c r="Y27" i="2" s="1"/>
  <c r="V26" i="2"/>
  <c r="S26" i="2"/>
  <c r="U26" i="2" s="1"/>
  <c r="N26" i="2"/>
  <c r="W26" i="2" s="1"/>
  <c r="X26" i="2" s="1"/>
  <c r="Y26" i="2" s="1"/>
  <c r="V25" i="2"/>
  <c r="S25" i="2"/>
  <c r="U25" i="2" s="1"/>
  <c r="N25" i="2"/>
  <c r="W25" i="2" s="1"/>
  <c r="X25" i="2" s="1"/>
  <c r="Y25" i="2" s="1"/>
  <c r="V24" i="2"/>
  <c r="S24" i="2"/>
  <c r="U24" i="2" s="1"/>
  <c r="N24" i="2"/>
  <c r="W24" i="2" s="1"/>
  <c r="X24" i="2" s="1"/>
  <c r="Y24" i="2" s="1"/>
  <c r="V23" i="2"/>
  <c r="S23" i="2"/>
  <c r="U23" i="2" s="1"/>
  <c r="N23" i="2"/>
  <c r="W23" i="2" s="1"/>
  <c r="X23" i="2" s="1"/>
  <c r="Y23" i="2" s="1"/>
  <c r="V22" i="2"/>
  <c r="S22" i="2"/>
  <c r="U22" i="2" s="1"/>
  <c r="N22" i="2"/>
  <c r="W22" i="2" s="1"/>
  <c r="X22" i="2" s="1"/>
  <c r="Y22" i="2" s="1"/>
  <c r="V21" i="2"/>
  <c r="S21" i="2"/>
  <c r="U21" i="2" s="1"/>
  <c r="N21" i="2"/>
  <c r="W21" i="2" s="1"/>
  <c r="X21" i="2" s="1"/>
  <c r="Y21" i="2" s="1"/>
  <c r="V20" i="2"/>
  <c r="S20" i="2"/>
  <c r="U20" i="2" s="1"/>
  <c r="N20" i="2"/>
  <c r="W20" i="2" s="1"/>
  <c r="X20" i="2" s="1"/>
  <c r="Y20" i="2" s="1"/>
  <c r="V19" i="2"/>
  <c r="S19" i="2"/>
  <c r="U19" i="2" s="1"/>
  <c r="N19" i="2"/>
  <c r="W19" i="2" s="1"/>
  <c r="X19" i="2" s="1"/>
  <c r="Y19" i="2" s="1"/>
  <c r="V18" i="2"/>
  <c r="S18" i="2"/>
  <c r="U18" i="2" s="1"/>
  <c r="N18" i="2"/>
  <c r="W18" i="2" s="1"/>
  <c r="X18" i="2" s="1"/>
  <c r="Y18" i="2" s="1"/>
  <c r="V17" i="2"/>
  <c r="S17" i="2"/>
  <c r="U17" i="2" s="1"/>
  <c r="N17" i="2"/>
  <c r="W17" i="2" s="1"/>
  <c r="X17" i="2" s="1"/>
  <c r="Y17" i="2" s="1"/>
  <c r="V16" i="2"/>
  <c r="S16" i="2"/>
  <c r="U16" i="2" s="1"/>
  <c r="N16" i="2"/>
  <c r="W16" i="2" s="1"/>
  <c r="X16" i="2" s="1"/>
  <c r="Y16" i="2" s="1"/>
  <c r="V15" i="2"/>
  <c r="S15" i="2"/>
  <c r="U15" i="2" s="1"/>
  <c r="N15" i="2"/>
  <c r="W15" i="2" s="1"/>
  <c r="X15" i="2" s="1"/>
  <c r="Y15" i="2" s="1"/>
  <c r="V14" i="2"/>
  <c r="S14" i="2"/>
  <c r="U14" i="2" s="1"/>
  <c r="N14" i="2"/>
  <c r="W14" i="2" s="1"/>
  <c r="X14" i="2" s="1"/>
  <c r="Y14" i="2" s="1"/>
  <c r="V13" i="2"/>
  <c r="S13" i="2"/>
  <c r="U13" i="2" s="1"/>
  <c r="N13" i="2"/>
  <c r="W13" i="2" s="1"/>
  <c r="X13" i="2" s="1"/>
  <c r="Y13" i="2" s="1"/>
  <c r="V12" i="2"/>
  <c r="S12" i="2"/>
  <c r="U12" i="2" s="1"/>
  <c r="N12" i="2"/>
  <c r="W12" i="2" s="1"/>
  <c r="X12" i="2" s="1"/>
  <c r="Y12" i="2" s="1"/>
  <c r="V11" i="2"/>
  <c r="S11" i="2"/>
  <c r="U11" i="2" s="1"/>
  <c r="N11" i="2"/>
  <c r="W11" i="2" s="1"/>
  <c r="X11" i="2" s="1"/>
  <c r="Y11" i="2" s="1"/>
  <c r="V10" i="2"/>
  <c r="S10" i="2"/>
  <c r="U10" i="2" s="1"/>
  <c r="N10" i="2"/>
  <c r="W10" i="2" s="1"/>
  <c r="X10" i="2" s="1"/>
  <c r="Y10" i="2" s="1"/>
  <c r="V9" i="2"/>
  <c r="S9" i="2"/>
  <c r="U9" i="2" s="1"/>
  <c r="N9" i="2"/>
  <c r="W9" i="2" s="1"/>
  <c r="X9" i="2" s="1"/>
  <c r="Y9" i="2" s="1"/>
  <c r="V8" i="2"/>
  <c r="S8" i="2"/>
  <c r="U8" i="2" s="1"/>
  <c r="N8" i="2"/>
  <c r="W8" i="2" s="1"/>
  <c r="X8" i="2" s="1"/>
  <c r="Y8" i="2" s="1"/>
  <c r="V7" i="2"/>
  <c r="S7" i="2"/>
  <c r="U7" i="2" s="1"/>
  <c r="N7" i="2"/>
  <c r="W7" i="2" s="1"/>
  <c r="X7" i="2" s="1"/>
  <c r="Y7" i="2" s="1"/>
  <c r="V6" i="2"/>
  <c r="S6" i="2"/>
  <c r="U6" i="2" s="1"/>
  <c r="N6" i="2"/>
  <c r="W6" i="2" s="1"/>
  <c r="X6" i="2" s="1"/>
  <c r="Y6" i="2" s="1"/>
  <c r="V5" i="2"/>
  <c r="S5" i="2"/>
  <c r="U5" i="2" s="1"/>
  <c r="N5" i="2"/>
  <c r="W5" i="2" s="1"/>
  <c r="X5" i="2" s="1"/>
  <c r="Y5" i="2" s="1"/>
  <c r="V4" i="2"/>
  <c r="S4" i="2"/>
  <c r="U4" i="2" s="1"/>
  <c r="N4" i="2"/>
  <c r="W4" i="2" s="1"/>
  <c r="X4" i="2" s="1"/>
  <c r="Y4" i="2" s="1"/>
  <c r="V3" i="2"/>
  <c r="S3" i="2"/>
  <c r="U3" i="2" s="1"/>
  <c r="N3" i="2"/>
  <c r="W3" i="2" s="1"/>
  <c r="X3" i="2" s="1"/>
  <c r="Y3" i="2" s="1"/>
  <c r="V2" i="2"/>
  <c r="S2" i="2"/>
  <c r="U2" i="2" s="1"/>
  <c r="N2" i="2"/>
  <c r="W2" i="2" s="1"/>
  <c r="X2" i="2" s="1"/>
  <c r="Y2" i="2" s="1"/>
  <c r="W186" i="2" l="1"/>
  <c r="X186" i="2" s="1"/>
  <c r="Y186" i="2" s="1"/>
  <c r="W187" i="2"/>
  <c r="X187" i="2" s="1"/>
  <c r="Y18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1E29F2-26D7-4A15-B4A7-01ADD71584CD}" keepAlive="1" name="ThisWorkbookDataModel" description="資料模型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9087BD3-AF8E-44B9-8DDD-E7134362E393}" name="WorksheetConnection_data_bonds_pure_20240806.xlsx!Database_Bonds_202407294" type="102" refreshedVersion="8" minRefreshableVersion="5">
    <extLst>
      <ext xmlns:x15="http://schemas.microsoft.com/office/spreadsheetml/2010/11/main" uri="{DE250136-89BD-433C-8126-D09CA5730AF9}">
        <x15:connection id="Database_Bonds_202407294">
          <x15:rangePr sourceName="_xlcn.WorksheetConnection_data_bonds_pure_20240806.xlsxDatabase_Bonds_202407294"/>
        </x15:connection>
      </ext>
    </extLst>
  </connection>
  <connection id="3" xr16:uid="{E3712B72-0669-4A81-B85F-49F9A6F058E4}" keepAlive="1" name="查詢 - Database_Bonds_20240729" description="與活頁簿中 'Database_Bonds_20240729' 查詢的連接。" type="5" refreshedVersion="8" background="1" saveData="1">
    <dbPr connection="Provider=Microsoft.Mashup.OleDb.1;Data Source=$Workbook$;Location=Database_Bonds_20240729;Extended Properties=&quot;&quot;" command="SELECT * FROM [Database_Bonds_20240729]"/>
  </connection>
  <connection id="4" xr16:uid="{EA7960EE-AC7A-480E-95F6-C8E57D4E13BB}" keepAlive="1" name="查詢 - Database_Bonds_20240729 (2)" description="與活頁簿中 'Database_Bonds_20240729 (2)' 查詢的連接。" type="5" refreshedVersion="8" background="1" saveData="1">
    <dbPr connection="Provider=Microsoft.Mashup.OleDb.1;Data Source=$Workbook$;Location=&quot;Database_Bonds_20240729 (2)&quot;;Extended Properties=&quot;&quot;" command="SELECT * FROM [Database_Bonds_20240729 (2)]"/>
  </connection>
  <connection id="5" xr16:uid="{144F242F-0C1A-4611-8E71-64A7A39C086F}" keepAlive="1" name="查詢 - 工作表1" description="與活頁簿中 '工作表1' 查詢的連接。" type="5" refreshedVersion="8" background="1" saveData="1">
    <dbPr connection="Provider=Microsoft.Mashup.OleDb.1;Data Source=$Workbook$;Location=工作表1;Extended Properties=&quot;&quot;" command="SELECT * FROM [工作表1]"/>
  </connection>
</connections>
</file>

<file path=xl/sharedStrings.xml><?xml version="1.0" encoding="utf-8"?>
<sst xmlns="http://schemas.openxmlformats.org/spreadsheetml/2006/main" count="8118" uniqueCount="776">
  <si>
    <t>ISIN</t>
    <phoneticPr fontId="3" type="noConversion"/>
  </si>
  <si>
    <t>公司名</t>
    <phoneticPr fontId="3" type="noConversion"/>
  </si>
  <si>
    <t>債券類別</t>
    <phoneticPr fontId="3" type="noConversion"/>
  </si>
  <si>
    <t>交易對象</t>
    <phoneticPr fontId="3" type="noConversion"/>
  </si>
  <si>
    <t>商品名稱</t>
    <phoneticPr fontId="3" type="noConversion"/>
  </si>
  <si>
    <t>發行機構</t>
    <phoneticPr fontId="3" type="noConversion"/>
  </si>
  <si>
    <t>產業</t>
    <phoneticPr fontId="3" type="noConversion"/>
  </si>
  <si>
    <t>投資幣別</t>
    <phoneticPr fontId="3" type="noConversion"/>
  </si>
  <si>
    <t>信評(M/S/F)</t>
    <phoneticPr fontId="3" type="noConversion"/>
  </si>
  <si>
    <t>信評等級</t>
    <phoneticPr fontId="3" type="noConversion"/>
  </si>
  <si>
    <t>票面利率</t>
    <phoneticPr fontId="3" type="noConversion"/>
  </si>
  <si>
    <t>配息頻率</t>
    <phoneticPr fontId="3" type="noConversion"/>
  </si>
  <si>
    <t>到期日</t>
    <phoneticPr fontId="3" type="noConversion"/>
  </si>
  <si>
    <t>XS1214406792</t>
    <phoneticPr fontId="3" type="noConversion"/>
  </si>
  <si>
    <t>Silitech</t>
    <phoneticPr fontId="5" type="noConversion"/>
  </si>
  <si>
    <t>公司債</t>
    <phoneticPr fontId="5" type="noConversion"/>
  </si>
  <si>
    <t>花旗銀行</t>
    <phoneticPr fontId="3" type="noConversion"/>
  </si>
  <si>
    <t>FORMOSA GROUP CAYMAN LTD</t>
    <phoneticPr fontId="3" type="noConversion"/>
  </si>
  <si>
    <t>台塑集團(開曼)</t>
    <phoneticPr fontId="5" type="noConversion"/>
  </si>
  <si>
    <t>塑化</t>
    <phoneticPr fontId="3" type="noConversion"/>
  </si>
  <si>
    <t>USD</t>
    <phoneticPr fontId="5" type="noConversion"/>
  </si>
  <si>
    <t>BBB+</t>
    <phoneticPr fontId="3" type="noConversion"/>
  </si>
  <si>
    <t>US404280CF48</t>
    <phoneticPr fontId="3" type="noConversion"/>
  </si>
  <si>
    <t>金融債</t>
    <phoneticPr fontId="3" type="noConversion"/>
  </si>
  <si>
    <t>HSBC HOLDINGS PLC</t>
    <phoneticPr fontId="3" type="noConversion"/>
  </si>
  <si>
    <t>匯豐控股</t>
    <phoneticPr fontId="3" type="noConversion"/>
  </si>
  <si>
    <t>Finance</t>
    <phoneticPr fontId="3" type="noConversion"/>
  </si>
  <si>
    <t>USD</t>
    <phoneticPr fontId="3" type="noConversion"/>
  </si>
  <si>
    <t>A3/A-</t>
    <phoneticPr fontId="5" type="noConversion"/>
  </si>
  <si>
    <t>USG91139AH14</t>
    <phoneticPr fontId="3" type="noConversion"/>
  </si>
  <si>
    <t>TSMC GLOBAL LTD</t>
    <phoneticPr fontId="3" type="noConversion"/>
  </si>
  <si>
    <t>TSMC全球</t>
    <phoneticPr fontId="5" type="noConversion"/>
  </si>
  <si>
    <t>半導體</t>
    <phoneticPr fontId="3" type="noConversion"/>
  </si>
  <si>
    <t>Aa3/AA-</t>
    <phoneticPr fontId="3" type="noConversion"/>
  </si>
  <si>
    <t>US172967KN09</t>
    <phoneticPr fontId="3" type="noConversion"/>
  </si>
  <si>
    <t>CITIGROUP INC</t>
    <phoneticPr fontId="3" type="noConversion"/>
  </si>
  <si>
    <t>花旗集團</t>
    <phoneticPr fontId="3" type="noConversion"/>
  </si>
  <si>
    <t>A3/BBB+</t>
    <phoneticPr fontId="5" type="noConversion"/>
  </si>
  <si>
    <t>US404280BB43</t>
    <phoneticPr fontId="3" type="noConversion"/>
  </si>
  <si>
    <t>金融債</t>
    <phoneticPr fontId="5" type="noConversion"/>
  </si>
  <si>
    <t>匯豐控股</t>
    <phoneticPr fontId="5" type="noConversion"/>
  </si>
  <si>
    <t>A3/A-</t>
    <phoneticPr fontId="3" type="noConversion"/>
  </si>
  <si>
    <t>US91127LAD29</t>
    <phoneticPr fontId="3" type="noConversion"/>
  </si>
  <si>
    <t>UNITED OVERSEAS BANK LTD</t>
    <phoneticPr fontId="3" type="noConversion"/>
  </si>
  <si>
    <t>大華銀行</t>
    <phoneticPr fontId="3" type="noConversion"/>
  </si>
  <si>
    <t>Aa1/AA-</t>
    <phoneticPr fontId="5" type="noConversion"/>
  </si>
  <si>
    <t>USG91139AF57</t>
    <phoneticPr fontId="3" type="noConversion"/>
  </si>
  <si>
    <t>XS2262853000</t>
    <phoneticPr fontId="3" type="noConversion"/>
  </si>
  <si>
    <t>公司債</t>
    <phoneticPr fontId="3" type="noConversion"/>
  </si>
  <si>
    <t>SAUDI ARABIAN OIL CO</t>
    <phoneticPr fontId="3" type="noConversion"/>
  </si>
  <si>
    <t>沙國石油</t>
    <phoneticPr fontId="3" type="noConversion"/>
  </si>
  <si>
    <t>石油能源</t>
    <phoneticPr fontId="3" type="noConversion"/>
  </si>
  <si>
    <t>A1</t>
    <phoneticPr fontId="5" type="noConversion"/>
  </si>
  <si>
    <t>US872898AF83</t>
    <phoneticPr fontId="3" type="noConversion"/>
  </si>
  <si>
    <t>PDC</t>
    <phoneticPr fontId="5" type="noConversion"/>
  </si>
  <si>
    <t>TSMC ARIZONA CORP</t>
    <phoneticPr fontId="3" type="noConversion"/>
  </si>
  <si>
    <t>TSMC亞利桑那</t>
    <phoneticPr fontId="3" type="noConversion"/>
  </si>
  <si>
    <t>Aa3/AA-/AA-</t>
    <phoneticPr fontId="5" type="noConversion"/>
  </si>
  <si>
    <t>US023135CF19</t>
    <phoneticPr fontId="3" type="noConversion"/>
  </si>
  <si>
    <t>AMAZON.COM INC</t>
    <phoneticPr fontId="3" type="noConversion"/>
  </si>
  <si>
    <t>亞馬遜公司</t>
    <phoneticPr fontId="5" type="noConversion"/>
  </si>
  <si>
    <t>科技網路</t>
    <phoneticPr fontId="3" type="noConversion"/>
  </si>
  <si>
    <t>A1/AA/AA-</t>
    <phoneticPr fontId="3" type="noConversion"/>
  </si>
  <si>
    <t>US482480AE03</t>
    <phoneticPr fontId="3" type="noConversion"/>
  </si>
  <si>
    <t>WTC</t>
    <phoneticPr fontId="5" type="noConversion"/>
  </si>
  <si>
    <t>KLA Corp</t>
    <phoneticPr fontId="3" type="noConversion"/>
  </si>
  <si>
    <t>科磊公司</t>
    <phoneticPr fontId="5" type="noConversion"/>
  </si>
  <si>
    <t xml:space="preserve">A2/A-/A- </t>
    <phoneticPr fontId="3" type="noConversion"/>
  </si>
  <si>
    <t>US459200JZ55</t>
    <phoneticPr fontId="3" type="noConversion"/>
  </si>
  <si>
    <t>IBM</t>
    <phoneticPr fontId="3" type="noConversion"/>
  </si>
  <si>
    <t>國際商業機器</t>
    <phoneticPr fontId="5" type="noConversion"/>
  </si>
  <si>
    <t>電腦硬軟體</t>
    <phoneticPr fontId="3" type="noConversion"/>
  </si>
  <si>
    <t>A3/A-/WD</t>
    <phoneticPr fontId="3" type="noConversion"/>
  </si>
  <si>
    <t>科磊公司</t>
    <phoneticPr fontId="3" type="noConversion"/>
  </si>
  <si>
    <t xml:space="preserve">A2/A-/A- </t>
    <phoneticPr fontId="5" type="noConversion"/>
  </si>
  <si>
    <t>US06051GLA57</t>
    <phoneticPr fontId="3" type="noConversion"/>
  </si>
  <si>
    <t>Inpaq</t>
    <phoneticPr fontId="5" type="noConversion"/>
  </si>
  <si>
    <t>國泰世華</t>
    <phoneticPr fontId="3" type="noConversion"/>
  </si>
  <si>
    <t>Bank of America Corporation, 4.827% 22jul2026</t>
    <phoneticPr fontId="3" type="noConversion"/>
  </si>
  <si>
    <t>美國銀行</t>
    <phoneticPr fontId="5" type="noConversion"/>
  </si>
  <si>
    <t>AAA/Aaa /AAA</t>
    <phoneticPr fontId="3" type="noConversion"/>
  </si>
  <si>
    <t>XS2495961083</t>
    <phoneticPr fontId="3" type="noConversion"/>
  </si>
  <si>
    <t>CITIGROUP INC</t>
  </si>
  <si>
    <t>花旗環球證券</t>
    <phoneticPr fontId="3" type="noConversion"/>
  </si>
  <si>
    <t>A/A2</t>
    <phoneticPr fontId="5" type="noConversion"/>
  </si>
  <si>
    <t>US91282CFQ96</t>
    <phoneticPr fontId="3" type="noConversion"/>
  </si>
  <si>
    <t>公債</t>
    <phoneticPr fontId="5" type="noConversion"/>
  </si>
  <si>
    <t>中國信託</t>
    <phoneticPr fontId="3" type="noConversion"/>
  </si>
  <si>
    <t xml:space="preserve">US TREASURY </t>
    <phoneticPr fontId="3" type="noConversion"/>
  </si>
  <si>
    <t>美國公債</t>
    <phoneticPr fontId="5" type="noConversion"/>
  </si>
  <si>
    <t>政府公債</t>
    <phoneticPr fontId="3" type="noConversion"/>
  </si>
  <si>
    <t>Aaa/NR/NR</t>
    <phoneticPr fontId="3" type="noConversion"/>
  </si>
  <si>
    <t>US91282CFA45</t>
    <phoneticPr fontId="3" type="noConversion"/>
  </si>
  <si>
    <t>AAA/AA+/AAA</t>
    <phoneticPr fontId="3" type="noConversion"/>
  </si>
  <si>
    <t>US91282CGD74</t>
    <phoneticPr fontId="3" type="noConversion"/>
  </si>
  <si>
    <t>Morgan Stanley</t>
    <phoneticPr fontId="3" type="noConversion"/>
  </si>
  <si>
    <t xml:space="preserve">Aaa/N / NR </t>
    <phoneticPr fontId="3" type="noConversion"/>
  </si>
  <si>
    <t>US83368TBN72</t>
    <phoneticPr fontId="3" type="noConversion"/>
  </si>
  <si>
    <t>Societe Generale</t>
    <phoneticPr fontId="3" type="noConversion"/>
  </si>
  <si>
    <t>法國興業銀行</t>
    <phoneticPr fontId="5" type="noConversion"/>
  </si>
  <si>
    <t xml:space="preserve">A /A /A </t>
    <phoneticPr fontId="3" type="noConversion"/>
  </si>
  <si>
    <t>US87264ABB08</t>
    <phoneticPr fontId="3" type="noConversion"/>
  </si>
  <si>
    <t>T-Mobile USA Inc</t>
    <phoneticPr fontId="3" type="noConversion"/>
  </si>
  <si>
    <t>T-Mobile 美國</t>
    <phoneticPr fontId="3" type="noConversion"/>
  </si>
  <si>
    <t>電信</t>
    <phoneticPr fontId="3" type="noConversion"/>
  </si>
  <si>
    <t>Baa3/ BBB-/BBB-</t>
    <phoneticPr fontId="5" type="noConversion"/>
  </si>
  <si>
    <t>US20271RAQ39</t>
    <phoneticPr fontId="3" type="noConversion"/>
  </si>
  <si>
    <t>NATIONAL AUSTRALIA BANK</t>
    <phoneticPr fontId="3" type="noConversion"/>
  </si>
  <si>
    <t>澳聯邦銀紐約</t>
    <phoneticPr fontId="3" type="noConversion"/>
  </si>
  <si>
    <t>Aa3/AA-/A+</t>
    <phoneticPr fontId="5" type="noConversion"/>
  </si>
  <si>
    <t>US92343VES97</t>
    <phoneticPr fontId="3" type="noConversion"/>
  </si>
  <si>
    <t>Verizon Communications Inc</t>
    <phoneticPr fontId="3" type="noConversion"/>
  </si>
  <si>
    <t>威訊通訊</t>
    <phoneticPr fontId="5" type="noConversion"/>
  </si>
  <si>
    <t>通訊</t>
    <phoneticPr fontId="3" type="noConversion"/>
  </si>
  <si>
    <t>Baa1/ BBB / A-</t>
    <phoneticPr fontId="3" type="noConversion"/>
  </si>
  <si>
    <t>USG15820DY96</t>
    <phoneticPr fontId="3" type="noConversion"/>
  </si>
  <si>
    <t>British Telecommunications</t>
    <phoneticPr fontId="3" type="noConversion"/>
  </si>
  <si>
    <t>英國電信</t>
    <phoneticPr fontId="3" type="noConversion"/>
  </si>
  <si>
    <t>Baa2/BBB</t>
    <phoneticPr fontId="5" type="noConversion"/>
  </si>
  <si>
    <t>US111021AL54</t>
    <phoneticPr fontId="3" type="noConversion"/>
  </si>
  <si>
    <t>英國電信</t>
    <phoneticPr fontId="5" type="noConversion"/>
  </si>
  <si>
    <t>Baa2/BBB</t>
    <phoneticPr fontId="3" type="noConversion"/>
  </si>
  <si>
    <t>US05578BAJ52</t>
    <phoneticPr fontId="3" type="noConversion"/>
  </si>
  <si>
    <t xml:space="preserve">BPCE SA </t>
    <phoneticPr fontId="3" type="noConversion"/>
  </si>
  <si>
    <t>BPCE</t>
    <phoneticPr fontId="5" type="noConversion"/>
  </si>
  <si>
    <t>A1/A/AA-</t>
    <phoneticPr fontId="3" type="noConversion"/>
  </si>
  <si>
    <t>US24703TAD81</t>
    <phoneticPr fontId="3" type="noConversion"/>
  </si>
  <si>
    <t>DELL INTERNATIONAL LLC / EMC CORP</t>
    <phoneticPr fontId="3" type="noConversion"/>
  </si>
  <si>
    <t>戴爾EMC</t>
    <phoneticPr fontId="3" type="noConversion"/>
  </si>
  <si>
    <t>US63253QAA22</t>
    <phoneticPr fontId="3" type="noConversion"/>
  </si>
  <si>
    <t>NATIONAL AUSTRALIA BANK LTD/NEW YORK</t>
    <phoneticPr fontId="3" type="noConversion"/>
  </si>
  <si>
    <t>澳聯邦銀紐約</t>
    <phoneticPr fontId="5" type="noConversion"/>
  </si>
  <si>
    <t xml:space="preserve">Aa3 / AA- / A+ </t>
    <phoneticPr fontId="3" type="noConversion"/>
  </si>
  <si>
    <t>US74435KAA34</t>
    <phoneticPr fontId="3" type="noConversion"/>
  </si>
  <si>
    <t>PRUDENTIAL FDG ASIA PLC</t>
    <phoneticPr fontId="3" type="noConversion"/>
  </si>
  <si>
    <t>英國保誠集團</t>
    <phoneticPr fontId="5" type="noConversion"/>
  </si>
  <si>
    <t>A2/A/NR</t>
    <phoneticPr fontId="3" type="noConversion"/>
  </si>
  <si>
    <t>US92343VGH15</t>
    <phoneticPr fontId="3" type="noConversion"/>
  </si>
  <si>
    <t>威訊通訊</t>
    <phoneticPr fontId="3" type="noConversion"/>
  </si>
  <si>
    <t>Baa1/BBB+</t>
    <phoneticPr fontId="5" type="noConversion"/>
  </si>
  <si>
    <t>XS2594822327</t>
    <phoneticPr fontId="3" type="noConversion"/>
  </si>
  <si>
    <t>HSB</t>
    <phoneticPr fontId="5" type="noConversion"/>
  </si>
  <si>
    <t>Standard Chartered Bank</t>
    <phoneticPr fontId="3" type="noConversion"/>
  </si>
  <si>
    <t>渣打銀行</t>
    <phoneticPr fontId="5" type="noConversion"/>
  </si>
  <si>
    <t>A1/A+/-</t>
    <phoneticPr fontId="3" type="noConversion"/>
  </si>
  <si>
    <t>ITC</t>
    <phoneticPr fontId="5" type="noConversion"/>
  </si>
  <si>
    <t>渣打銀行</t>
    <phoneticPr fontId="3" type="noConversion"/>
  </si>
  <si>
    <t>A1/A+</t>
    <phoneticPr fontId="5" type="noConversion"/>
  </si>
  <si>
    <t xml:space="preserve">A1/A+ </t>
    <phoneticPr fontId="5" type="noConversion"/>
  </si>
  <si>
    <t>GBM</t>
    <phoneticPr fontId="5" type="noConversion"/>
  </si>
  <si>
    <t>公債</t>
    <phoneticPr fontId="3" type="noConversion"/>
  </si>
  <si>
    <t>美國公債</t>
    <phoneticPr fontId="3" type="noConversion"/>
  </si>
  <si>
    <t>AAA/AA+/AAA</t>
    <phoneticPr fontId="5" type="noConversion"/>
  </si>
  <si>
    <t>BPCE</t>
    <phoneticPr fontId="3" type="noConversion"/>
  </si>
  <si>
    <t>A1/A/AA-</t>
    <phoneticPr fontId="5" type="noConversion"/>
  </si>
  <si>
    <t>US91282CGE57</t>
    <phoneticPr fontId="3" type="noConversion"/>
  </si>
  <si>
    <t>US459200KA85</t>
    <phoneticPr fontId="3" type="noConversion"/>
  </si>
  <si>
    <t>國際商業機器</t>
    <phoneticPr fontId="3" type="noConversion"/>
  </si>
  <si>
    <t>A3/A-/WD</t>
    <phoneticPr fontId="5" type="noConversion"/>
  </si>
  <si>
    <t>USJ7771YSA66</t>
    <phoneticPr fontId="3" type="noConversion"/>
  </si>
  <si>
    <t xml:space="preserve">SUMITOMO </t>
    <phoneticPr fontId="3" type="noConversion"/>
  </si>
  <si>
    <t>三井住友信託</t>
    <phoneticPr fontId="5" type="noConversion"/>
  </si>
  <si>
    <t>A1/A/A-</t>
    <phoneticPr fontId="3" type="noConversion"/>
  </si>
  <si>
    <t>SUMITOMO MITSUI TRUST BANK LTD</t>
    <phoneticPr fontId="3" type="noConversion"/>
  </si>
  <si>
    <t>US05578BAY20</t>
    <phoneticPr fontId="3" type="noConversion"/>
  </si>
  <si>
    <t>A1/A/A+</t>
    <phoneticPr fontId="5" type="noConversion"/>
  </si>
  <si>
    <t>US88579YBJ91</t>
    <phoneticPr fontId="3" type="noConversion"/>
  </si>
  <si>
    <t>3M CO 2.375%</t>
    <phoneticPr fontId="3" type="noConversion"/>
  </si>
  <si>
    <t>3M</t>
    <phoneticPr fontId="3" type="noConversion"/>
  </si>
  <si>
    <t>綜合製造</t>
    <phoneticPr fontId="3" type="noConversion"/>
  </si>
  <si>
    <t>A1/A/NA</t>
    <phoneticPr fontId="5" type="noConversion"/>
  </si>
  <si>
    <t>US037833DK32</t>
    <phoneticPr fontId="3" type="noConversion"/>
  </si>
  <si>
    <t>APPLE INC</t>
    <phoneticPr fontId="3" type="noConversion"/>
  </si>
  <si>
    <t>蘋果公司</t>
    <phoneticPr fontId="3" type="noConversion"/>
  </si>
  <si>
    <t>手機電腦</t>
    <phoneticPr fontId="3" type="noConversion"/>
  </si>
  <si>
    <t xml:space="preserve">Aaa/AA+ </t>
    <phoneticPr fontId="5" type="noConversion"/>
  </si>
  <si>
    <t>蘋果公司</t>
    <phoneticPr fontId="5" type="noConversion"/>
  </si>
  <si>
    <t>Aaa/AA+</t>
    <phoneticPr fontId="3" type="noConversion"/>
  </si>
  <si>
    <t>US822582CB65</t>
    <phoneticPr fontId="3" type="noConversion"/>
  </si>
  <si>
    <t>SHELL INTERNATIONAL FINANCE BV</t>
    <phoneticPr fontId="3" type="noConversion"/>
  </si>
  <si>
    <t>殼牌</t>
    <phoneticPr fontId="5" type="noConversion"/>
  </si>
  <si>
    <t>Aa2/A+</t>
    <phoneticPr fontId="3" type="noConversion"/>
  </si>
  <si>
    <t>殼牌</t>
    <phoneticPr fontId="3" type="noConversion"/>
  </si>
  <si>
    <t>Aa2/A+/AA-</t>
    <phoneticPr fontId="5" type="noConversion"/>
  </si>
  <si>
    <t>USU74078CL57</t>
    <phoneticPr fontId="3" type="noConversion"/>
  </si>
  <si>
    <t>NESTLE HOLDINGS INC</t>
    <phoneticPr fontId="3" type="noConversion"/>
  </si>
  <si>
    <t>雀巢控股</t>
    <phoneticPr fontId="3" type="noConversion"/>
  </si>
  <si>
    <t>食品</t>
    <phoneticPr fontId="3" type="noConversion"/>
  </si>
  <si>
    <t>Aa3/AA-</t>
    <phoneticPr fontId="5" type="noConversion"/>
  </si>
  <si>
    <t>雀巢控股</t>
    <phoneticPr fontId="5" type="noConversion"/>
  </si>
  <si>
    <t>US87973RBA77</t>
    <phoneticPr fontId="3" type="noConversion"/>
  </si>
  <si>
    <t>TEMASEK FINANCIAL I LTD</t>
    <phoneticPr fontId="3" type="noConversion"/>
  </si>
  <si>
    <t>淡馬錫</t>
    <phoneticPr fontId="5" type="noConversion"/>
  </si>
  <si>
    <t>Aaa/AAA</t>
    <phoneticPr fontId="3" type="noConversion"/>
  </si>
  <si>
    <t>XS2262853265</t>
    <phoneticPr fontId="3" type="noConversion"/>
  </si>
  <si>
    <t>A1/NR</t>
    <phoneticPr fontId="5" type="noConversion"/>
  </si>
  <si>
    <t>US166764BL33</t>
    <phoneticPr fontId="3" type="noConversion"/>
  </si>
  <si>
    <t>Chevron Corp</t>
    <phoneticPr fontId="3" type="noConversion"/>
  </si>
  <si>
    <t>雪弗龍能源</t>
    <phoneticPr fontId="3" type="noConversion"/>
  </si>
  <si>
    <t>Aa2/AA-/NR</t>
    <phoneticPr fontId="5" type="noConversion"/>
  </si>
  <si>
    <t>US594918BY93</t>
    <phoneticPr fontId="3" type="noConversion"/>
  </si>
  <si>
    <t>Microsoft Corp</t>
    <phoneticPr fontId="3" type="noConversion"/>
  </si>
  <si>
    <t>微軟</t>
    <phoneticPr fontId="3" type="noConversion"/>
  </si>
  <si>
    <t>科技軟體</t>
    <phoneticPr fontId="3" type="noConversion"/>
  </si>
  <si>
    <t>Aaa/AAA/WD</t>
    <phoneticPr fontId="5" type="noConversion"/>
  </si>
  <si>
    <t>Aa2/A+/AA-</t>
    <phoneticPr fontId="3" type="noConversion"/>
  </si>
  <si>
    <t>US713448DY13</t>
    <phoneticPr fontId="3" type="noConversion"/>
  </si>
  <si>
    <t>PEPSICO INC</t>
    <phoneticPr fontId="3" type="noConversion"/>
  </si>
  <si>
    <t>百事可樂</t>
    <phoneticPr fontId="5" type="noConversion"/>
  </si>
  <si>
    <t>A1/A+</t>
    <phoneticPr fontId="3" type="noConversion"/>
  </si>
  <si>
    <t>US717081EA70</t>
    <phoneticPr fontId="3" type="noConversion"/>
  </si>
  <si>
    <t>PFIZER INC</t>
    <phoneticPr fontId="3" type="noConversion"/>
  </si>
  <si>
    <t>輝瑞大藥廠</t>
    <phoneticPr fontId="3" type="noConversion"/>
  </si>
  <si>
    <t>製藥</t>
    <phoneticPr fontId="3" type="noConversion"/>
  </si>
  <si>
    <t>US892331AM12</t>
    <phoneticPr fontId="3" type="noConversion"/>
  </si>
  <si>
    <t>Toyota Motor Corp</t>
    <phoneticPr fontId="3" type="noConversion"/>
  </si>
  <si>
    <t>豐田汽車</t>
    <phoneticPr fontId="3" type="noConversion"/>
  </si>
  <si>
    <t>汽車</t>
    <phoneticPr fontId="3" type="noConversion"/>
  </si>
  <si>
    <t>US594918BJ27</t>
    <phoneticPr fontId="3" type="noConversion"/>
  </si>
  <si>
    <t>微軟</t>
    <phoneticPr fontId="5" type="noConversion"/>
  </si>
  <si>
    <t>Aaa/AAA/WD</t>
    <phoneticPr fontId="3" type="noConversion"/>
  </si>
  <si>
    <t>US912828YV68</t>
    <phoneticPr fontId="3" type="noConversion"/>
  </si>
  <si>
    <t>US023135AN60</t>
    <phoneticPr fontId="3" type="noConversion"/>
  </si>
  <si>
    <t>亞馬遜公司</t>
    <phoneticPr fontId="3" type="noConversion"/>
  </si>
  <si>
    <t>A1/AA</t>
    <phoneticPr fontId="5" type="noConversion"/>
  </si>
  <si>
    <t>US023135BN51</t>
    <phoneticPr fontId="3" type="noConversion"/>
  </si>
  <si>
    <t>USU5876JAA35</t>
    <phoneticPr fontId="3" type="noConversion"/>
  </si>
  <si>
    <t>Mercedes-Benz Finance North America LLC</t>
    <phoneticPr fontId="3" type="noConversion"/>
  </si>
  <si>
    <t>梅賽德斯-賓士</t>
    <phoneticPr fontId="5" type="noConversion"/>
  </si>
  <si>
    <t xml:space="preserve">USD </t>
    <phoneticPr fontId="5" type="noConversion"/>
  </si>
  <si>
    <t>A2/A-</t>
    <phoneticPr fontId="3" type="noConversion"/>
  </si>
  <si>
    <t>US478160BY94</t>
    <phoneticPr fontId="3" type="noConversion"/>
  </si>
  <si>
    <t>JOHNSON &amp; JOHNSON</t>
    <phoneticPr fontId="3" type="noConversion"/>
  </si>
  <si>
    <t>嬌生公司</t>
    <phoneticPr fontId="5" type="noConversion"/>
  </si>
  <si>
    <t>醫療保健</t>
    <phoneticPr fontId="3" type="noConversion"/>
  </si>
  <si>
    <t>US742718FH71</t>
    <phoneticPr fontId="3" type="noConversion"/>
  </si>
  <si>
    <t>PROCTER &amp; GAMBLE CO</t>
    <phoneticPr fontId="3" type="noConversion"/>
  </si>
  <si>
    <t>寶僑公司</t>
    <phoneticPr fontId="3" type="noConversion"/>
  </si>
  <si>
    <t>日用品</t>
    <phoneticPr fontId="3" type="noConversion"/>
  </si>
  <si>
    <t>US912828U246</t>
    <phoneticPr fontId="3" type="noConversion"/>
  </si>
  <si>
    <t>UNITED STATES TREASURY</t>
    <phoneticPr fontId="3" type="noConversion"/>
  </si>
  <si>
    <t>US91282CAV37</t>
    <phoneticPr fontId="3" type="noConversion"/>
  </si>
  <si>
    <t>Aaa/AA+</t>
    <phoneticPr fontId="5" type="noConversion"/>
  </si>
  <si>
    <t>US931142EE96</t>
    <phoneticPr fontId="3" type="noConversion"/>
  </si>
  <si>
    <t>WALMART INC</t>
    <phoneticPr fontId="3" type="noConversion"/>
  </si>
  <si>
    <t>沃爾瑪公司</t>
    <phoneticPr fontId="5" type="noConversion"/>
  </si>
  <si>
    <t>零售通路</t>
    <phoneticPr fontId="3" type="noConversion"/>
  </si>
  <si>
    <t>Aa2/AA</t>
    <phoneticPr fontId="3" type="noConversion"/>
  </si>
  <si>
    <t>XS2046591413</t>
    <phoneticPr fontId="3" type="noConversion"/>
  </si>
  <si>
    <t>SINGAPORE TELECOMMUNICATIONS LTD</t>
    <phoneticPr fontId="3" type="noConversion"/>
  </si>
  <si>
    <t>新加坡電信</t>
    <phoneticPr fontId="5" type="noConversion"/>
  </si>
  <si>
    <t xml:space="preserve">A /A </t>
    <phoneticPr fontId="3" type="noConversion"/>
  </si>
  <si>
    <t>US037833EH93</t>
    <phoneticPr fontId="3" type="noConversion"/>
  </si>
  <si>
    <t>淡馬錫</t>
    <phoneticPr fontId="3" type="noConversion"/>
  </si>
  <si>
    <t>Aaa/AAA</t>
    <phoneticPr fontId="5" type="noConversion"/>
  </si>
  <si>
    <t>TEMASEK HOLDINGS (PVT)</t>
    <phoneticPr fontId="3" type="noConversion"/>
  </si>
  <si>
    <t>USU64106CA08</t>
    <phoneticPr fontId="3" type="noConversion"/>
  </si>
  <si>
    <t>US037833EJ59</t>
    <phoneticPr fontId="3" type="noConversion"/>
  </si>
  <si>
    <t>US084664DA63</t>
    <phoneticPr fontId="3" type="noConversion"/>
  </si>
  <si>
    <t>BERKSHIRE HATHAWAY INC</t>
    <phoneticPr fontId="3" type="noConversion"/>
  </si>
  <si>
    <t>波克夏海瑟威</t>
    <phoneticPr fontId="5" type="noConversion"/>
  </si>
  <si>
    <t>Aa/AA</t>
    <phoneticPr fontId="3" type="noConversion"/>
  </si>
  <si>
    <t>US30303M8H84</t>
    <phoneticPr fontId="3" type="noConversion"/>
  </si>
  <si>
    <t>META PLATFORMS INC</t>
    <phoneticPr fontId="3" type="noConversion"/>
  </si>
  <si>
    <t>Meta平台</t>
    <phoneticPr fontId="3" type="noConversion"/>
  </si>
  <si>
    <t>資訊平台</t>
    <phoneticPr fontId="3" type="noConversion"/>
  </si>
  <si>
    <t>A1/AA-</t>
    <phoneticPr fontId="5" type="noConversion"/>
  </si>
  <si>
    <t>USJ5S39RAE49</t>
    <phoneticPr fontId="3" type="noConversion"/>
  </si>
  <si>
    <t>NIPPON TELEGRAPH AND TELEPHONE CORP</t>
    <phoneticPr fontId="3" type="noConversion"/>
  </si>
  <si>
    <t>日本電信電話金融公司</t>
    <phoneticPr fontId="3" type="noConversion"/>
  </si>
  <si>
    <t>A /A</t>
    <phoneticPr fontId="5" type="noConversion"/>
  </si>
  <si>
    <t>US931142FC22</t>
    <phoneticPr fontId="3" type="noConversion"/>
  </si>
  <si>
    <t>Aa /AA</t>
    <phoneticPr fontId="3" type="noConversion"/>
  </si>
  <si>
    <t>US458140BH27</t>
    <phoneticPr fontId="3" type="noConversion"/>
  </si>
  <si>
    <t>INTEL CORP</t>
    <phoneticPr fontId="3" type="noConversion"/>
  </si>
  <si>
    <t>英特爾公司</t>
    <phoneticPr fontId="5" type="noConversion"/>
  </si>
  <si>
    <t>A2/A</t>
    <phoneticPr fontId="3" type="noConversion"/>
  </si>
  <si>
    <t>META PLATFORMS</t>
    <phoneticPr fontId="3" type="noConversion"/>
  </si>
  <si>
    <t>Meta平台</t>
    <phoneticPr fontId="5" type="noConversion"/>
  </si>
  <si>
    <t>A1/AA-</t>
    <phoneticPr fontId="3" type="noConversion"/>
  </si>
  <si>
    <t>US30303M8L96</t>
    <phoneticPr fontId="3" type="noConversion"/>
  </si>
  <si>
    <t>US458140CF51</t>
    <phoneticPr fontId="3" type="noConversion"/>
  </si>
  <si>
    <t>USG21819AA80</t>
    <phoneticPr fontId="3" type="noConversion"/>
  </si>
  <si>
    <t>CK HUTCHISON HOLDINGS LTD</t>
    <phoneticPr fontId="3" type="noConversion"/>
  </si>
  <si>
    <t>長江和記實業</t>
    <phoneticPr fontId="5" type="noConversion"/>
  </si>
  <si>
    <t>US458140CG35</t>
    <phoneticPr fontId="3" type="noConversion"/>
  </si>
  <si>
    <t>英特爾公司</t>
    <phoneticPr fontId="3" type="noConversion"/>
  </si>
  <si>
    <t>A2/A</t>
    <phoneticPr fontId="5" type="noConversion"/>
  </si>
  <si>
    <t>US437076CJ91</t>
    <phoneticPr fontId="3" type="noConversion"/>
  </si>
  <si>
    <t>HOME DEPOT INC</t>
    <phoneticPr fontId="3" type="noConversion"/>
  </si>
  <si>
    <t>家得寶</t>
    <phoneticPr fontId="5" type="noConversion"/>
  </si>
  <si>
    <t>US58933YBJ38</t>
    <phoneticPr fontId="3" type="noConversion"/>
  </si>
  <si>
    <t>MERCK &amp; CO INC</t>
    <phoneticPr fontId="3" type="noConversion"/>
  </si>
  <si>
    <t>默克藥廠</t>
    <phoneticPr fontId="5" type="noConversion"/>
  </si>
  <si>
    <t xml:space="preserve">A1/A+ </t>
    <phoneticPr fontId="3" type="noConversion"/>
  </si>
  <si>
    <t>US67066GAF19</t>
    <phoneticPr fontId="3" type="noConversion"/>
  </si>
  <si>
    <t>NVIDIA CORP</t>
    <phoneticPr fontId="3" type="noConversion"/>
  </si>
  <si>
    <t>輝達公司</t>
    <phoneticPr fontId="5" type="noConversion"/>
  </si>
  <si>
    <t>US716973AD41</t>
    <phoneticPr fontId="3" type="noConversion"/>
  </si>
  <si>
    <t xml:space="preserve"> A1 / A+ </t>
    <phoneticPr fontId="5" type="noConversion"/>
  </si>
  <si>
    <t>US89236TKJ33</t>
    <phoneticPr fontId="3" type="noConversion"/>
  </si>
  <si>
    <t>Toyota Motor Credit Corp. 4,55% 22/27</t>
    <phoneticPr fontId="3" type="noConversion"/>
  </si>
  <si>
    <t>豐田汽車</t>
    <phoneticPr fontId="5" type="noConversion"/>
  </si>
  <si>
    <t>A1 / A+</t>
    <phoneticPr fontId="3" type="noConversion"/>
  </si>
  <si>
    <t>US92826CAM47</t>
    <phoneticPr fontId="3" type="noConversion"/>
  </si>
  <si>
    <t>VISA INC</t>
    <phoneticPr fontId="3" type="noConversion"/>
  </si>
  <si>
    <t>Visa</t>
    <phoneticPr fontId="3" type="noConversion"/>
  </si>
  <si>
    <t>通路平台</t>
    <phoneticPr fontId="3" type="noConversion"/>
  </si>
  <si>
    <t>Aa3 / AA-</t>
    <phoneticPr fontId="5" type="noConversion"/>
  </si>
  <si>
    <t>USU64106CD47</t>
    <phoneticPr fontId="3" type="noConversion"/>
  </si>
  <si>
    <t>NESTLE SA</t>
    <phoneticPr fontId="3" type="noConversion"/>
  </si>
  <si>
    <t>Aa3 / AA-</t>
    <phoneticPr fontId="3" type="noConversion"/>
  </si>
  <si>
    <t>US459200KX88</t>
    <phoneticPr fontId="3" type="noConversion"/>
  </si>
  <si>
    <t>A3 / A-</t>
    <phoneticPr fontId="3" type="noConversion"/>
  </si>
  <si>
    <t>A3 / A-</t>
    <phoneticPr fontId="5" type="noConversion"/>
  </si>
  <si>
    <t>US254687FX90</t>
    <phoneticPr fontId="3" type="noConversion"/>
  </si>
  <si>
    <t>WALT DISNEY CO</t>
    <phoneticPr fontId="3" type="noConversion"/>
  </si>
  <si>
    <t>華特迪士尼</t>
    <phoneticPr fontId="5" type="noConversion"/>
  </si>
  <si>
    <t>文旅</t>
    <phoneticPr fontId="3" type="noConversion"/>
  </si>
  <si>
    <t>A2 / A-</t>
    <phoneticPr fontId="3" type="noConversion"/>
  </si>
  <si>
    <t>家得寶</t>
    <phoneticPr fontId="3" type="noConversion"/>
  </si>
  <si>
    <t>A2 / A</t>
    <phoneticPr fontId="5" type="noConversion"/>
  </si>
  <si>
    <t>US654106AK94</t>
    <phoneticPr fontId="3" type="noConversion"/>
  </si>
  <si>
    <t>NIKE Inc. 2,85% 20/30</t>
    <phoneticPr fontId="2" type="noConversion"/>
  </si>
  <si>
    <t>耐吉公司</t>
    <phoneticPr fontId="5" type="noConversion"/>
  </si>
  <si>
    <t>Pfizer Investment Enterprise</t>
    <phoneticPr fontId="3" type="noConversion"/>
  </si>
  <si>
    <t>A1 / A+</t>
    <phoneticPr fontId="5" type="noConversion"/>
  </si>
  <si>
    <t>US912810FF04</t>
    <phoneticPr fontId="3" type="noConversion"/>
  </si>
  <si>
    <t>Aa3/A+</t>
    <phoneticPr fontId="5" type="noConversion"/>
  </si>
  <si>
    <t>US91324PEQ19</t>
    <phoneticPr fontId="3" type="noConversion"/>
  </si>
  <si>
    <t xml:space="preserve">UNH </t>
    <phoneticPr fontId="3" type="noConversion"/>
  </si>
  <si>
    <t>聯合健康</t>
    <phoneticPr fontId="3" type="noConversion"/>
  </si>
  <si>
    <t>A2/NR</t>
    <phoneticPr fontId="5" type="noConversion"/>
  </si>
  <si>
    <t>US00182FBU93</t>
    <phoneticPr fontId="3" type="noConversion"/>
  </si>
  <si>
    <t>ANZNZ 5.355 08/14/28</t>
    <phoneticPr fontId="3" type="noConversion"/>
  </si>
  <si>
    <t>澳盛銀行紐西蘭國際公司</t>
    <phoneticPr fontId="5" type="noConversion"/>
  </si>
  <si>
    <t>A1 / AA-</t>
    <phoneticPr fontId="3" type="noConversion"/>
  </si>
  <si>
    <t>聯合健康</t>
    <phoneticPr fontId="5" type="noConversion"/>
  </si>
  <si>
    <t>A2 / A+</t>
    <phoneticPr fontId="3" type="noConversion"/>
  </si>
  <si>
    <t>USU2339CDB10</t>
    <phoneticPr fontId="3" type="noConversion"/>
  </si>
  <si>
    <t>梅賽德斯-賓士</t>
    <phoneticPr fontId="3" type="noConversion"/>
  </si>
  <si>
    <t>USU75000BW55</t>
    <phoneticPr fontId="3" type="noConversion"/>
  </si>
  <si>
    <t>ROSW</t>
    <phoneticPr fontId="3" type="noConversion"/>
  </si>
  <si>
    <t>羅氏控股</t>
    <phoneticPr fontId="5" type="noConversion"/>
  </si>
  <si>
    <t>Aa2 / AA</t>
    <phoneticPr fontId="3" type="noConversion"/>
  </si>
  <si>
    <t>US458140CE86</t>
    <phoneticPr fontId="3" type="noConversion"/>
  </si>
  <si>
    <t>Morgan stanley</t>
    <phoneticPr fontId="3" type="noConversion"/>
  </si>
  <si>
    <t>A</t>
    <phoneticPr fontId="5" type="noConversion"/>
  </si>
  <si>
    <t>US96122QAA13</t>
    <phoneticPr fontId="3" type="noConversion"/>
  </si>
  <si>
    <t>WESTPAC NEW ZEALAND LTD</t>
    <phoneticPr fontId="3" type="noConversion"/>
  </si>
  <si>
    <t>西太平洋銀行紐西蘭有限公司</t>
    <phoneticPr fontId="3" type="noConversion"/>
  </si>
  <si>
    <t>US06407F2G68</t>
    <phoneticPr fontId="3" type="noConversion"/>
  </si>
  <si>
    <t>BANK OF NEW ZEALAND</t>
    <phoneticPr fontId="3" type="noConversion"/>
  </si>
  <si>
    <t>紐西蘭西太平洋銀行</t>
    <phoneticPr fontId="3" type="noConversion"/>
  </si>
  <si>
    <t xml:space="preserve">WESTPAC NEW ZEALAND LTD </t>
    <phoneticPr fontId="3" type="noConversion"/>
  </si>
  <si>
    <t>西太平洋銀行紐西蘭有限公司</t>
    <phoneticPr fontId="5" type="noConversion"/>
  </si>
  <si>
    <t>A1 /AA-</t>
    <phoneticPr fontId="3" type="noConversion"/>
  </si>
  <si>
    <t>US59217HDD61</t>
    <phoneticPr fontId="3" type="noConversion"/>
  </si>
  <si>
    <t>MET 2.4 01/11/32</t>
    <phoneticPr fontId="3" type="noConversion"/>
  </si>
  <si>
    <t>大都會人壽全球融資</t>
    <phoneticPr fontId="3" type="noConversion"/>
  </si>
  <si>
    <t>大都會人壽全球融資</t>
    <phoneticPr fontId="5" type="noConversion"/>
  </si>
  <si>
    <t>US025816DA48</t>
    <phoneticPr fontId="3" type="noConversion"/>
  </si>
  <si>
    <t>American Express co</t>
    <phoneticPr fontId="3" type="noConversion"/>
  </si>
  <si>
    <t>美國運通</t>
    <phoneticPr fontId="3" type="noConversion"/>
  </si>
  <si>
    <t>A2/BBB+/A</t>
    <phoneticPr fontId="5" type="noConversion"/>
  </si>
  <si>
    <t>US05581LAF67</t>
    <phoneticPr fontId="3" type="noConversion"/>
  </si>
  <si>
    <t>法國巴黎銀行</t>
    <phoneticPr fontId="3" type="noConversion"/>
  </si>
  <si>
    <t xml:space="preserve"> Aa3 / A+ / AA- </t>
    <phoneticPr fontId="5" type="noConversion"/>
  </si>
  <si>
    <t>BNP 5.335 06/12/29</t>
    <phoneticPr fontId="3" type="noConversion"/>
  </si>
  <si>
    <t>法國巴黎銀行</t>
    <phoneticPr fontId="5" type="noConversion"/>
  </si>
  <si>
    <t>A1 / NR A+</t>
    <phoneticPr fontId="3" type="noConversion"/>
  </si>
  <si>
    <t>A1 / NR A+</t>
    <phoneticPr fontId="5" type="noConversion"/>
  </si>
  <si>
    <t>ARAMCO 2 1/4 11/24/30</t>
    <phoneticPr fontId="3" type="noConversion"/>
  </si>
  <si>
    <t>石油</t>
    <phoneticPr fontId="3" type="noConversion"/>
  </si>
  <si>
    <t>Aa3 /AA-/A+</t>
    <phoneticPr fontId="5" type="noConversion"/>
  </si>
  <si>
    <t>US06407FAH55</t>
    <phoneticPr fontId="3" type="noConversion"/>
  </si>
  <si>
    <t>BZLNZ 5.076 01/30/29</t>
    <phoneticPr fontId="3" type="noConversion"/>
  </si>
  <si>
    <t>紐西蘭西太平洋銀行</t>
    <phoneticPr fontId="5" type="noConversion"/>
  </si>
  <si>
    <t xml:space="preserve">A1 / AA- / NR </t>
    <phoneticPr fontId="3" type="noConversion"/>
  </si>
  <si>
    <t>US70450YAH62</t>
    <phoneticPr fontId="3" type="noConversion"/>
  </si>
  <si>
    <t>PYPL 2.3 06/01/30</t>
    <phoneticPr fontId="3" type="noConversion"/>
  </si>
  <si>
    <t>Paypal控股有限公司</t>
    <phoneticPr fontId="3" type="noConversion"/>
  </si>
  <si>
    <t xml:space="preserve">A3 / A- / A- </t>
    <phoneticPr fontId="5" type="noConversion"/>
  </si>
  <si>
    <t>US718172DH98</t>
    <phoneticPr fontId="3" type="noConversion"/>
  </si>
  <si>
    <t>PM 5 1/8 02/13/31</t>
    <phoneticPr fontId="3" type="noConversion"/>
  </si>
  <si>
    <t>菲利浦莫里斯國際公司</t>
    <phoneticPr fontId="5" type="noConversion"/>
  </si>
  <si>
    <t>菸草</t>
    <phoneticPr fontId="3" type="noConversion"/>
  </si>
  <si>
    <t xml:space="preserve">A2 / A- / A </t>
    <phoneticPr fontId="3" type="noConversion"/>
  </si>
  <si>
    <t>US92343VGJ70</t>
    <phoneticPr fontId="3" type="noConversion"/>
  </si>
  <si>
    <t>VZ 2.55 03/21/31</t>
    <phoneticPr fontId="3" type="noConversion"/>
  </si>
  <si>
    <t xml:space="preserve">Baa1 / BBB+ / A- </t>
    <phoneticPr fontId="5" type="noConversion"/>
  </si>
  <si>
    <t>US96122QAC78</t>
    <phoneticPr fontId="3" type="noConversion"/>
  </si>
  <si>
    <t>WSTPNZ 5.195 02/28/29</t>
    <phoneticPr fontId="3" type="noConversion"/>
  </si>
  <si>
    <t>XS2765576538</t>
    <phoneticPr fontId="3" type="noConversion"/>
  </si>
  <si>
    <t>FABUH 5 02/28/29</t>
    <phoneticPr fontId="3" type="noConversion"/>
  </si>
  <si>
    <t>第一阿布比銀</t>
    <phoneticPr fontId="3" type="noConversion"/>
  </si>
  <si>
    <t xml:space="preserve">Aa3 / AA- / AA- </t>
    <phoneticPr fontId="5" type="noConversion"/>
  </si>
  <si>
    <t>US744330AA93</t>
    <phoneticPr fontId="3" type="noConversion"/>
  </si>
  <si>
    <t xml:space="preserve">PRUDENTIAL FUNDING ASIA PLC </t>
    <phoneticPr fontId="3" type="noConversion"/>
  </si>
  <si>
    <t>英國保誠集團</t>
    <phoneticPr fontId="3" type="noConversion"/>
  </si>
  <si>
    <t>A2/A/NR</t>
    <phoneticPr fontId="5" type="noConversion"/>
  </si>
  <si>
    <t>PayPal Holdings, Inc.</t>
    <phoneticPr fontId="3" type="noConversion"/>
  </si>
  <si>
    <t>Paypal控股有限公司</t>
    <phoneticPr fontId="5" type="noConversion"/>
  </si>
  <si>
    <t>A3/A-/A-</t>
    <phoneticPr fontId="3" type="noConversion"/>
  </si>
  <si>
    <t>US718172DD84</t>
    <phoneticPr fontId="3" type="noConversion"/>
  </si>
  <si>
    <t>Philip Morris International Inc.</t>
    <phoneticPr fontId="3" type="noConversion"/>
  </si>
  <si>
    <t>菲利浦莫里斯國際公司</t>
    <phoneticPr fontId="3" type="noConversion"/>
  </si>
  <si>
    <t>A2/A-/A</t>
    <phoneticPr fontId="5" type="noConversion"/>
  </si>
  <si>
    <t>Prudential plc</t>
    <phoneticPr fontId="3" type="noConversion"/>
  </si>
  <si>
    <t xml:space="preserve">WESTPAC NEW ZEALAND LIMITED </t>
    <phoneticPr fontId="3" type="noConversion"/>
  </si>
  <si>
    <t>A1/AA-/NR</t>
    <phoneticPr fontId="5" type="noConversion"/>
  </si>
  <si>
    <t>US05964HAU95</t>
    <phoneticPr fontId="3" type="noConversion"/>
  </si>
  <si>
    <t>Banco Santander, S.A.</t>
    <phoneticPr fontId="3" type="noConversion"/>
  </si>
  <si>
    <t>西班牙國際銀行</t>
    <phoneticPr fontId="5" type="noConversion"/>
  </si>
  <si>
    <t>A2/A+/A-</t>
    <phoneticPr fontId="3" type="noConversion"/>
  </si>
  <si>
    <t>US025816DN68</t>
    <phoneticPr fontId="3" type="noConversion"/>
  </si>
  <si>
    <t xml:space="preserve">American Express Company </t>
    <phoneticPr fontId="3" type="noConversion"/>
  </si>
  <si>
    <t>US02665WFE66</t>
    <phoneticPr fontId="3" type="noConversion"/>
  </si>
  <si>
    <t xml:space="preserve">American Honda Finance Corporation </t>
    <phoneticPr fontId="3" type="noConversion"/>
  </si>
  <si>
    <t>美國本田金融公司</t>
    <phoneticPr fontId="5" type="noConversion"/>
  </si>
  <si>
    <t>A3-A-/NR</t>
    <phoneticPr fontId="3" type="noConversion"/>
  </si>
  <si>
    <t>US055451BD93</t>
    <phoneticPr fontId="3" type="noConversion"/>
  </si>
  <si>
    <t xml:space="preserve">BHP Billiton Finance (USA) Limited </t>
    <phoneticPr fontId="3" type="noConversion"/>
  </si>
  <si>
    <t>必和必拓金融(美國)有限公司</t>
    <phoneticPr fontId="5" type="noConversion"/>
  </si>
  <si>
    <t>礦業</t>
    <phoneticPr fontId="3" type="noConversion"/>
  </si>
  <si>
    <t>A1/A-/Au</t>
    <phoneticPr fontId="3" type="noConversion"/>
  </si>
  <si>
    <t>US05971KAC36</t>
    <phoneticPr fontId="3" type="noConversion"/>
  </si>
  <si>
    <t xml:space="preserve">Banco Santander, S.A. </t>
    <phoneticPr fontId="3" type="noConversion"/>
  </si>
  <si>
    <t>西班牙國際銀行</t>
    <phoneticPr fontId="3" type="noConversion"/>
  </si>
  <si>
    <t>A2/A+/A</t>
    <phoneticPr fontId="5" type="noConversion"/>
  </si>
  <si>
    <t>US110122EG99</t>
    <phoneticPr fontId="3" type="noConversion"/>
  </si>
  <si>
    <t xml:space="preserve">Bristol-Myers Squibb Company </t>
    <phoneticPr fontId="3" type="noConversion"/>
  </si>
  <si>
    <t>必治妥施貴寶</t>
    <phoneticPr fontId="3" type="noConversion"/>
  </si>
  <si>
    <t>US449276AD68</t>
    <phoneticPr fontId="3" type="noConversion"/>
  </si>
  <si>
    <t xml:space="preserve">IBM International Capital Pte. Ltd </t>
    <phoneticPr fontId="3" type="noConversion"/>
  </si>
  <si>
    <t>電腦軟體</t>
    <phoneticPr fontId="3" type="noConversion"/>
  </si>
  <si>
    <t>US902674ZW39</t>
    <phoneticPr fontId="3" type="noConversion"/>
  </si>
  <si>
    <t xml:space="preserve">UBS AG </t>
    <phoneticPr fontId="3" type="noConversion"/>
  </si>
  <si>
    <r>
      <t>瑞士銀行</t>
    </r>
    <r>
      <rPr>
        <sz val="12"/>
        <color rgb="FFFF0000"/>
        <rFont val="Calibri"/>
        <family val="2"/>
      </rPr>
      <t/>
    </r>
    <phoneticPr fontId="3" type="noConversion"/>
  </si>
  <si>
    <t>Aa3/A+/A+</t>
    <phoneticPr fontId="5" type="noConversion"/>
  </si>
  <si>
    <t>威瑞森電信公司</t>
    <phoneticPr fontId="5" type="noConversion"/>
  </si>
  <si>
    <t>Baa1/BBB+/A-</t>
    <phoneticPr fontId="3" type="noConversion"/>
  </si>
  <si>
    <t xml:space="preserve">Nippon Telegraph and Telephone Corporation </t>
    <phoneticPr fontId="3" type="noConversion"/>
  </si>
  <si>
    <t>A1/A/NR</t>
    <phoneticPr fontId="5" type="noConversion"/>
  </si>
  <si>
    <t>USU2340BAH07</t>
    <phoneticPr fontId="3" type="noConversion"/>
  </si>
  <si>
    <t>Daimler Trucks Finance North America LLC</t>
    <phoneticPr fontId="3" type="noConversion"/>
  </si>
  <si>
    <t>姆勒卡車股份</t>
    <phoneticPr fontId="5" type="noConversion"/>
  </si>
  <si>
    <t>A3/BBB+/NR</t>
    <phoneticPr fontId="3" type="noConversion"/>
  </si>
  <si>
    <t>US44891CCN11</t>
    <phoneticPr fontId="3" type="noConversion"/>
  </si>
  <si>
    <t>Hyundai Capital America 6.1%</t>
    <phoneticPr fontId="3" type="noConversion"/>
  </si>
  <si>
    <t>現代資本美國</t>
    <phoneticPr fontId="3" type="noConversion"/>
  </si>
  <si>
    <t>A3/BBB+/NR</t>
    <phoneticPr fontId="5" type="noConversion"/>
  </si>
  <si>
    <t>USU49504AA82</t>
    <phoneticPr fontId="3" type="noConversion"/>
  </si>
  <si>
    <t>KKR GROUP FINANCE CO. XII LLC 4.85%</t>
    <phoneticPr fontId="3" type="noConversion"/>
  </si>
  <si>
    <t>KKR集團</t>
    <phoneticPr fontId="3" type="noConversion"/>
  </si>
  <si>
    <t>資管</t>
    <phoneticPr fontId="3" type="noConversion"/>
  </si>
  <si>
    <t>NR/A/A</t>
    <phoneticPr fontId="5" type="noConversion"/>
  </si>
  <si>
    <t>USU9273AEC54</t>
    <phoneticPr fontId="3" type="noConversion"/>
  </si>
  <si>
    <t>Volkswagen Group of America Finance, LLC 5.25%</t>
    <phoneticPr fontId="3" type="noConversion"/>
  </si>
  <si>
    <t>福斯集團(美國)金融</t>
    <phoneticPr fontId="3" type="noConversion"/>
  </si>
  <si>
    <t>A3/BBB+/A-</t>
    <phoneticPr fontId="5" type="noConversion"/>
  </si>
  <si>
    <t>US02364WBH79</t>
    <phoneticPr fontId="3" type="noConversion"/>
  </si>
  <si>
    <t>America Movil, S.A.B. de C.V. 3.625%</t>
    <phoneticPr fontId="3" type="noConversion"/>
  </si>
  <si>
    <t>美洲移動通訊公司</t>
    <phoneticPr fontId="3" type="noConversion"/>
  </si>
  <si>
    <t>Baa1 / A- / A-</t>
    <phoneticPr fontId="5" type="noConversion"/>
  </si>
  <si>
    <t>AMERICA MOVIL SAB DE CV</t>
    <phoneticPr fontId="3" type="noConversion"/>
  </si>
  <si>
    <t>美洲移動通訊公司</t>
    <phoneticPr fontId="5" type="noConversion"/>
  </si>
  <si>
    <t xml:space="preserve">Baa1/A-/A- </t>
    <phoneticPr fontId="3" type="noConversion"/>
  </si>
  <si>
    <t>US055451BA54</t>
    <phoneticPr fontId="3" type="noConversion"/>
  </si>
  <si>
    <t>BHP Billiton Finance (USA) Limited 4.9%</t>
    <phoneticPr fontId="3" type="noConversion"/>
  </si>
  <si>
    <t>A1 / A- / Au</t>
    <phoneticPr fontId="3" type="noConversion"/>
  </si>
  <si>
    <t>BHP BILLITON FINANCE USA</t>
    <phoneticPr fontId="3" type="noConversion"/>
  </si>
  <si>
    <t xml:space="preserve">A1/A-/Au </t>
    <phoneticPr fontId="3" type="noConversion"/>
  </si>
  <si>
    <t>US11271LAD47</t>
    <phoneticPr fontId="3" type="noConversion"/>
  </si>
  <si>
    <t>Brookfield Finance Inc. 4,85% 19/29</t>
    <phoneticPr fontId="3" type="noConversion"/>
  </si>
  <si>
    <t>布魯克菲爾德金融公司</t>
    <phoneticPr fontId="5" type="noConversion"/>
  </si>
  <si>
    <t>A3 / A- / A-</t>
    <phoneticPr fontId="3" type="noConversion"/>
  </si>
  <si>
    <t xml:space="preserve">A3/A-/A- </t>
    <phoneticPr fontId="5" type="noConversion"/>
  </si>
  <si>
    <t>US44891CCR25</t>
    <phoneticPr fontId="3" type="noConversion"/>
  </si>
  <si>
    <t>HYUNDAI CAPITAL AMERICA</t>
    <phoneticPr fontId="3" type="noConversion"/>
  </si>
  <si>
    <t xml:space="preserve">A3/ BBB+/NR </t>
    <phoneticPr fontId="5" type="noConversion"/>
  </si>
  <si>
    <t>US45866FAN42</t>
    <phoneticPr fontId="3" type="noConversion"/>
  </si>
  <si>
    <t>Intercontinental Exchange, Inc. 1.85%</t>
    <phoneticPr fontId="3" type="noConversion"/>
  </si>
  <si>
    <t>洲際交易所</t>
    <phoneticPr fontId="5" type="noConversion"/>
  </si>
  <si>
    <t>A3 / A- / NR</t>
    <phoneticPr fontId="3" type="noConversion"/>
  </si>
  <si>
    <t>INTERCONTINENTAL EXCHANGE INC</t>
    <phoneticPr fontId="3" type="noConversion"/>
  </si>
  <si>
    <t>洲際交易所</t>
    <phoneticPr fontId="3" type="noConversion"/>
  </si>
  <si>
    <t xml:space="preserve">A3/ A-/NR </t>
    <phoneticPr fontId="5" type="noConversion"/>
  </si>
  <si>
    <t>US808513CA10</t>
    <phoneticPr fontId="3" type="noConversion"/>
  </si>
  <si>
    <t>The Charles Schwab Corporation 2.9%</t>
    <phoneticPr fontId="3" type="noConversion"/>
  </si>
  <si>
    <t>嘉信理財公司</t>
    <phoneticPr fontId="5" type="noConversion"/>
  </si>
  <si>
    <t>A2 / A- / A</t>
    <phoneticPr fontId="3" type="noConversion"/>
  </si>
  <si>
    <t>CHARLES SCHWAB CORP/THE</t>
    <phoneticPr fontId="3" type="noConversion"/>
  </si>
  <si>
    <t xml:space="preserve">A2/A-/A </t>
    <phoneticPr fontId="3" type="noConversion"/>
  </si>
  <si>
    <t>US92343VGN82</t>
    <phoneticPr fontId="3" type="noConversion"/>
  </si>
  <si>
    <t>VERIZON COMMUNICATIONS INC</t>
    <phoneticPr fontId="3" type="noConversion"/>
  </si>
  <si>
    <t xml:space="preserve">Baa1/BBB+/A- </t>
    <phoneticPr fontId="5" type="noConversion"/>
  </si>
  <si>
    <t>VOLKSWAGEN GROUP OF AMERICA FINANCE LLC</t>
    <phoneticPr fontId="3" type="noConversion"/>
  </si>
  <si>
    <t>福斯集團(美國)金融</t>
    <phoneticPr fontId="5" type="noConversion"/>
  </si>
  <si>
    <t xml:space="preserve">A3/ BBB+/A- </t>
    <phoneticPr fontId="3" type="noConversion"/>
  </si>
  <si>
    <t>USY68856AT38</t>
    <phoneticPr fontId="3" type="noConversion"/>
  </si>
  <si>
    <t>PETMK 3 1/2 04/21/30</t>
    <phoneticPr fontId="3" type="noConversion"/>
  </si>
  <si>
    <t>國油資本</t>
    <phoneticPr fontId="5" type="noConversion"/>
  </si>
  <si>
    <t>綜合性石油業</t>
    <phoneticPr fontId="3" type="noConversion"/>
  </si>
  <si>
    <t xml:space="preserve">A2/ A- / NR </t>
    <phoneticPr fontId="3" type="noConversion"/>
  </si>
  <si>
    <t>Petroliam Nasional Berhad</t>
    <phoneticPr fontId="3" type="noConversion"/>
  </si>
  <si>
    <t xml:space="preserve">A2/ A- / NR  </t>
    <phoneticPr fontId="3" type="noConversion"/>
  </si>
  <si>
    <t>A2/ A- / NR  </t>
    <phoneticPr fontId="3" type="noConversion"/>
  </si>
  <si>
    <t>PETRONAS Capital Limited 3.5%</t>
    <phoneticPr fontId="3" type="noConversion"/>
  </si>
  <si>
    <t>國油資本</t>
    <phoneticPr fontId="3" type="noConversion"/>
  </si>
  <si>
    <t>A2/ A-/ NR  </t>
    <phoneticPr fontId="5" type="noConversion"/>
  </si>
  <si>
    <t>US22550L2M24</t>
    <phoneticPr fontId="3" type="noConversion"/>
  </si>
  <si>
    <t>UBS 7 1/2 02/15/28</t>
    <phoneticPr fontId="3" type="noConversion"/>
  </si>
  <si>
    <t>瑞信紐約股份有限公司</t>
    <phoneticPr fontId="5" type="noConversion"/>
  </si>
  <si>
    <t>Aa2/A+/A+</t>
    <phoneticPr fontId="3" type="noConversion"/>
  </si>
  <si>
    <t>MMM 2 3/8 08/26/29</t>
    <phoneticPr fontId="3" type="noConversion"/>
  </si>
  <si>
    <t>US89236TLZ65</t>
    <phoneticPr fontId="3" type="noConversion"/>
  </si>
  <si>
    <t>TOYOTA 5.1 03/21/31</t>
    <phoneticPr fontId="3" type="noConversion"/>
  </si>
  <si>
    <t>豐田汽車信貸公司</t>
    <phoneticPr fontId="5" type="noConversion"/>
  </si>
  <si>
    <t>A1//A+/A+</t>
    <phoneticPr fontId="3" type="noConversion"/>
  </si>
  <si>
    <t>USG6382G7P18</t>
    <phoneticPr fontId="3" type="noConversion"/>
  </si>
  <si>
    <t>NWG 5.41 05/17/29</t>
    <phoneticPr fontId="3" type="noConversion"/>
  </si>
  <si>
    <t>國民西敏寺銀行公開有限公司</t>
    <phoneticPr fontId="3" type="noConversion"/>
  </si>
  <si>
    <t>USJ5S39RAN48</t>
    <phoneticPr fontId="5" type="noConversion"/>
  </si>
  <si>
    <t>NTT 5.136 07/02/31</t>
    <phoneticPr fontId="5" type="noConversion"/>
  </si>
  <si>
    <t xml:space="preserve">USJ4706DLV03 </t>
    <phoneticPr fontId="5" type="noConversion"/>
  </si>
  <si>
    <t>HSB</t>
    <phoneticPr fontId="3" type="noConversion"/>
  </si>
  <si>
    <t xml:space="preserve">MITHCC 3.967 04/13/30 </t>
    <phoneticPr fontId="5" type="noConversion"/>
  </si>
  <si>
    <t>三菱日聯租賃有限公司</t>
    <phoneticPr fontId="3" type="noConversion"/>
  </si>
  <si>
    <t xml:space="preserve">USD </t>
    <phoneticPr fontId="3" type="noConversion"/>
  </si>
  <si>
    <t xml:space="preserve">A3/ A- /NR </t>
    <phoneticPr fontId="5" type="noConversion"/>
  </si>
  <si>
    <t xml:space="preserve">US05964HBG92 </t>
    <phoneticPr fontId="5" type="noConversion"/>
  </si>
  <si>
    <t xml:space="preserve"> SANTAN 5.439 07/15/31 </t>
    <phoneticPr fontId="5" type="noConversion"/>
  </si>
  <si>
    <t xml:space="preserve">A2 / A+ / A </t>
    <phoneticPr fontId="5" type="noConversion"/>
  </si>
  <si>
    <t xml:space="preserve">USU6S68YAA69 </t>
    <phoneticPr fontId="5" type="noConversion"/>
  </si>
  <si>
    <t xml:space="preserve"> MITHCC 5.658 02/28/33 </t>
    <phoneticPr fontId="5" type="noConversion"/>
  </si>
  <si>
    <t>Mitsubishi HC Finance America</t>
    <phoneticPr fontId="3" type="noConversion"/>
  </si>
  <si>
    <t xml:space="preserve"> A3 / A- / NR  </t>
    <phoneticPr fontId="5" type="noConversion"/>
  </si>
  <si>
    <t>US25156PAC77</t>
    <phoneticPr fontId="5" type="noConversion"/>
  </si>
  <si>
    <t>DT 8 1/4 06/15/30</t>
    <phoneticPr fontId="5" type="noConversion"/>
  </si>
  <si>
    <t>Deutsche Telekom</t>
    <phoneticPr fontId="3" type="noConversion"/>
  </si>
  <si>
    <t>Wireless</t>
    <phoneticPr fontId="3" type="noConversion"/>
  </si>
  <si>
    <t xml:space="preserve">Baa1/BBB+/BBB+ </t>
    <phoneticPr fontId="5" type="noConversion"/>
  </si>
  <si>
    <t xml:space="preserve">US22541LAE39 </t>
    <phoneticPr fontId="5" type="noConversion"/>
  </si>
  <si>
    <t>WTC</t>
    <phoneticPr fontId="3" type="noConversion"/>
  </si>
  <si>
    <t>UBS 7 1/8 07/15/32</t>
    <phoneticPr fontId="5" type="noConversion"/>
  </si>
  <si>
    <t>瑞信集團美國公司</t>
    <phoneticPr fontId="3" type="noConversion"/>
  </si>
  <si>
    <t xml:space="preserve">Aa2 / A+ / A+ </t>
    <phoneticPr fontId="5" type="noConversion"/>
  </si>
  <si>
    <t>US22541LAE39</t>
    <phoneticPr fontId="2" type="noConversion"/>
  </si>
  <si>
    <t>WTC</t>
    <phoneticPr fontId="2" type="noConversion"/>
  </si>
  <si>
    <t xml:space="preserve">USD </t>
    <phoneticPr fontId="2" type="noConversion"/>
  </si>
  <si>
    <t>US22535EAG26</t>
    <phoneticPr fontId="2" type="noConversion"/>
  </si>
  <si>
    <t>ACAFP 5.514 07/05/33</t>
    <phoneticPr fontId="5" type="noConversion"/>
  </si>
  <si>
    <t>法國農業信貸銀行</t>
    <phoneticPr fontId="3" type="noConversion"/>
  </si>
  <si>
    <t>Aa3 / A+ / AA-</t>
    <phoneticPr fontId="5" type="noConversion"/>
  </si>
  <si>
    <t>US251526CW79</t>
    <phoneticPr fontId="2" type="noConversion"/>
  </si>
  <si>
    <t>DB 5.414 05/10/29</t>
    <phoneticPr fontId="5" type="noConversion"/>
  </si>
  <si>
    <t>德意志銀行股份有限公司/紐約</t>
    <phoneticPr fontId="3" type="noConversion"/>
  </si>
  <si>
    <t>USD</t>
    <phoneticPr fontId="2" type="noConversion"/>
  </si>
  <si>
    <t>A1 / A / A</t>
    <phoneticPr fontId="5" type="noConversion"/>
  </si>
  <si>
    <t>US744330AB76</t>
    <phoneticPr fontId="2" type="noConversion"/>
  </si>
  <si>
    <t>PRUFIN 3 5/8 03/24/32</t>
    <phoneticPr fontId="5" type="noConversion"/>
  </si>
  <si>
    <t>Prudential Funding Asia PLC</t>
    <phoneticPr fontId="3" type="noConversion"/>
  </si>
  <si>
    <t>A2 / A / NR</t>
    <phoneticPr fontId="5" type="noConversion"/>
  </si>
  <si>
    <t>US695114DC94</t>
    <phoneticPr fontId="2" type="noConversion"/>
  </si>
  <si>
    <t>BRKHEC 5.3 02/15/31</t>
    <phoneticPr fontId="5" type="noConversion"/>
  </si>
  <si>
    <t>太平洋電力公司</t>
    <phoneticPr fontId="3" type="noConversion"/>
  </si>
  <si>
    <t>電力</t>
    <phoneticPr fontId="3" type="noConversion"/>
  </si>
  <si>
    <t xml:space="preserve"> A2 / A / NR </t>
    <phoneticPr fontId="5" type="noConversion"/>
  </si>
  <si>
    <t>XS2747598444</t>
    <phoneticPr fontId="2" type="noConversion"/>
  </si>
  <si>
    <t>KSA 4 3/4 01/16/30</t>
    <phoneticPr fontId="5" type="noConversion"/>
  </si>
  <si>
    <t>Saudi Government Internation</t>
    <phoneticPr fontId="3" type="noConversion"/>
  </si>
  <si>
    <t>主權債</t>
    <phoneticPr fontId="3" type="noConversion"/>
  </si>
  <si>
    <t xml:space="preserve">A1 / NR / A+ </t>
    <phoneticPr fontId="5" type="noConversion"/>
  </si>
  <si>
    <t>ISIN</t>
  </si>
  <si>
    <t>公司名</t>
  </si>
  <si>
    <t>債券類別</t>
  </si>
  <si>
    <t>交易對象</t>
  </si>
  <si>
    <t>債券名稱</t>
  </si>
  <si>
    <t>發行機構</t>
    <phoneticPr fontId="2" type="noConversion"/>
  </si>
  <si>
    <t>產業</t>
  </si>
  <si>
    <t>投資幣別</t>
  </si>
  <si>
    <t>信評(M/S/F)</t>
  </si>
  <si>
    <t>信評等級</t>
  </si>
  <si>
    <t>票面利率</t>
    <phoneticPr fontId="2" type="noConversion"/>
  </si>
  <si>
    <t>下單日</t>
  </si>
  <si>
    <t>存續期間</t>
  </si>
  <si>
    <t>到期日</t>
  </si>
  <si>
    <t>買入價</t>
  </si>
  <si>
    <t>殖利率</t>
  </si>
  <si>
    <t>投資面額</t>
  </si>
  <si>
    <t>應付本金</t>
  </si>
  <si>
    <t>前手息</t>
  </si>
  <si>
    <t>交割金額</t>
  </si>
  <si>
    <t>交割日</t>
  </si>
  <si>
    <t>付息次數</t>
  </si>
  <si>
    <t>利息</t>
  </si>
  <si>
    <t>本利合計</t>
  </si>
  <si>
    <t>殖利率區間</t>
  </si>
  <si>
    <t>存續期區間</t>
    <phoneticPr fontId="2" type="noConversion"/>
  </si>
  <si>
    <t>1~3%</t>
  </si>
  <si>
    <t>3~5</t>
  </si>
  <si>
    <t>7~10</t>
  </si>
  <si>
    <t>能源</t>
    <phoneticPr fontId="3" type="noConversion"/>
  </si>
  <si>
    <t>1~3%</t>
    <phoneticPr fontId="2" type="noConversion"/>
  </si>
  <si>
    <t>3~4%</t>
  </si>
  <si>
    <t>1~3</t>
  </si>
  <si>
    <t>International Business Machines Corp. 3,3% 19/26</t>
    <phoneticPr fontId="3" type="noConversion"/>
  </si>
  <si>
    <t>資通軟硬體</t>
    <phoneticPr fontId="3" type="noConversion"/>
  </si>
  <si>
    <t>4~5%</t>
  </si>
  <si>
    <t>T-Mobile USA Inc. 3,5% 20/25</t>
    <phoneticPr fontId="3" type="noConversion"/>
  </si>
  <si>
    <t>T-Mobile USA</t>
    <phoneticPr fontId="3" type="noConversion"/>
  </si>
  <si>
    <t>電信通訊</t>
    <phoneticPr fontId="3" type="noConversion"/>
  </si>
  <si>
    <t>Verizon Communications Inc. 3,875% 19/29</t>
    <phoneticPr fontId="3" type="noConversion"/>
  </si>
  <si>
    <t>Verizon</t>
    <phoneticPr fontId="5" type="noConversion"/>
  </si>
  <si>
    <t>5~7</t>
  </si>
  <si>
    <t>5~6%</t>
  </si>
  <si>
    <t>British Telecommunications</t>
    <phoneticPr fontId="5" type="noConversion"/>
  </si>
  <si>
    <t>BPCE S.A. 3,25% 18/28</t>
    <phoneticPr fontId="3" type="noConversion"/>
  </si>
  <si>
    <t>Verizon Communications Inc. 2,1% 21/28</t>
    <phoneticPr fontId="3" type="noConversion"/>
  </si>
  <si>
    <t>Verizon</t>
    <phoneticPr fontId="3" type="noConversion"/>
  </si>
  <si>
    <t>Prudential Funding (Asia) PLC 3,125% 20/30</t>
    <phoneticPr fontId="3" type="noConversion"/>
  </si>
  <si>
    <t>PRUDENTIAL</t>
    <phoneticPr fontId="5" type="noConversion"/>
  </si>
  <si>
    <t>Sumitomo Mitsui Trust Bank Ltd. 5,5% 23/28</t>
    <phoneticPr fontId="3" type="noConversion"/>
  </si>
  <si>
    <t>5~7</t>
    <phoneticPr fontId="2" type="noConversion"/>
  </si>
  <si>
    <t>International Business Machines Corp. 3,5% 19/29</t>
    <phoneticPr fontId="3" type="noConversion"/>
  </si>
  <si>
    <t>5~6%</t>
    <phoneticPr fontId="2" type="noConversion"/>
  </si>
  <si>
    <t>BPCE, 5.125% 18jan2028</t>
    <phoneticPr fontId="3" type="noConversion"/>
  </si>
  <si>
    <t>食品醫療保健</t>
    <phoneticPr fontId="3" type="noConversion"/>
  </si>
  <si>
    <t>Temasek Financial [I] Ltd. 1,625% 21/31</t>
    <phoneticPr fontId="3" type="noConversion"/>
  </si>
  <si>
    <t>PepsiCo Inc. 3% 17/27</t>
    <phoneticPr fontId="3" type="noConversion"/>
  </si>
  <si>
    <t>1~3</t>
    <phoneticPr fontId="2" type="noConversion"/>
  </si>
  <si>
    <t>3~5</t>
    <phoneticPr fontId="2" type="noConversion"/>
  </si>
  <si>
    <t>Mercedes-Benz Finance North America LLC 5,5% 22/24</t>
    <phoneticPr fontId="3" type="noConversion"/>
  </si>
  <si>
    <t>3~4%</t>
    <phoneticPr fontId="2" type="noConversion"/>
  </si>
  <si>
    <t>SingTel, 2.375% 28aug2029</t>
    <phoneticPr fontId="3" type="noConversion"/>
  </si>
  <si>
    <t>SingTel</t>
    <phoneticPr fontId="5" type="noConversion"/>
  </si>
  <si>
    <t>Temasek Financial [I] Ltd. 1,625% 21/32</t>
  </si>
  <si>
    <t>Temasek Financial [I] Ltd. 1,625% 21/33</t>
  </si>
  <si>
    <t>Temasek Financial [I] Ltd. 1,625% 21/34</t>
  </si>
  <si>
    <t>Meta Platforms Inc. 3,85% 22/32</t>
    <phoneticPr fontId="3" type="noConversion"/>
  </si>
  <si>
    <t>NTT Finance Corp. 2,065% 21/31</t>
    <phoneticPr fontId="3" type="noConversion"/>
  </si>
  <si>
    <t>Meta Platforms Inc. 4,6% 23/28</t>
    <phoneticPr fontId="3" type="noConversion"/>
  </si>
  <si>
    <t>International Business Machines Corp. 4,5% 23/28</t>
    <phoneticPr fontId="3" type="noConversion"/>
  </si>
  <si>
    <t>Mercedes-Benz Finance North America LLC 3,75% 18/28</t>
    <phoneticPr fontId="3" type="noConversion"/>
  </si>
  <si>
    <t>PayPal Holdings Inc. 2,3% 20/30</t>
    <phoneticPr fontId="3" type="noConversion"/>
  </si>
  <si>
    <t>Verizon Communications Inc. 2,55% 21/31</t>
    <phoneticPr fontId="3" type="noConversion"/>
  </si>
  <si>
    <t>7~10</t>
    <phoneticPr fontId="2" type="noConversion"/>
  </si>
  <si>
    <t>PRUDENTIAL</t>
    <phoneticPr fontId="3" type="noConversion"/>
  </si>
  <si>
    <t xml:space="preserve">Prudential Funding (Asia) PLC 3,125% 20/30 </t>
    <phoneticPr fontId="3" type="noConversion"/>
  </si>
  <si>
    <t>2024/3/22</t>
    <phoneticPr fontId="5" type="noConversion"/>
  </si>
  <si>
    <t>BHP Billiton Finance [USA] Ltd. 5,25% 23/30</t>
    <phoneticPr fontId="3" type="noConversion"/>
  </si>
  <si>
    <t>BHP Billiton Finance</t>
    <phoneticPr fontId="5" type="noConversion"/>
  </si>
  <si>
    <t>IBM International Capital Pte Ltd. 4,75% 24/31</t>
    <phoneticPr fontId="3" type="noConversion"/>
  </si>
  <si>
    <t>Bristol-Myers Squibb Co. 5,1% 24/31</t>
    <phoneticPr fontId="3" type="noConversion"/>
  </si>
  <si>
    <t xml:space="preserve">Bristol-Myers </t>
    <phoneticPr fontId="3" type="noConversion"/>
  </si>
  <si>
    <t>Hyundai Capital America 6,5% 23/29</t>
    <phoneticPr fontId="3" type="noConversion"/>
  </si>
  <si>
    <t>America Movil</t>
    <phoneticPr fontId="3" type="noConversion"/>
  </si>
  <si>
    <t>América Móvil S.A.B. de C.V. 3,625% 19/29</t>
    <phoneticPr fontId="3" type="noConversion"/>
  </si>
  <si>
    <t>America Movil</t>
    <phoneticPr fontId="5" type="noConversion"/>
  </si>
  <si>
    <t>Verizon Communications Inc. 2,355% 21/32</t>
    <phoneticPr fontId="3" type="noConversion"/>
  </si>
  <si>
    <t>Intercontinental Exchange Inc. 1,85% 20/32</t>
    <phoneticPr fontId="3" type="noConversion"/>
  </si>
  <si>
    <t>BHP Billiton Finance [USA] Ltd. 4,9% 23/33</t>
    <phoneticPr fontId="3" type="noConversion"/>
  </si>
  <si>
    <t>PETRONAS Capital Ltd. 3,5% 20/30</t>
    <phoneticPr fontId="3" type="noConversion"/>
  </si>
  <si>
    <t>豐田汽車信貸</t>
    <phoneticPr fontId="5" type="noConversion"/>
  </si>
  <si>
    <t xml:space="preserve">MITHCC 5.658 02/28/33 </t>
    <phoneticPr fontId="5" type="noConversion"/>
  </si>
  <si>
    <t>Prudential, 3.625% 24mar2032</t>
    <phoneticPr fontId="5" type="noConversion"/>
  </si>
  <si>
    <t>US91324PFH01</t>
    <phoneticPr fontId="2" type="noConversion"/>
  </si>
  <si>
    <t>UNH 4.95 01/15/32</t>
    <phoneticPr fontId="5" type="noConversion"/>
  </si>
  <si>
    <t>聯合健康集團公司</t>
    <phoneticPr fontId="3" type="noConversion"/>
  </si>
  <si>
    <t>健康保險</t>
    <phoneticPr fontId="3" type="noConversion"/>
  </si>
  <si>
    <t>配息日</t>
    <phoneticPr fontId="3" type="noConversion"/>
  </si>
  <si>
    <t>應收利息</t>
    <phoneticPr fontId="3" type="noConversion"/>
  </si>
  <si>
    <t>本利合計</t>
    <phoneticPr fontId="3" type="noConversion"/>
  </si>
  <si>
    <t>US00182FBU93</t>
  </si>
  <si>
    <t>US02364WBH79</t>
  </si>
  <si>
    <t>US025816DA48</t>
  </si>
  <si>
    <t>US025816DN68</t>
  </si>
  <si>
    <t>US02665WFE66</t>
  </si>
  <si>
    <t>US055451BA54</t>
  </si>
  <si>
    <t>US055451BD93</t>
  </si>
  <si>
    <t>US05578BAJ52</t>
    <phoneticPr fontId="5" type="noConversion"/>
  </si>
  <si>
    <t>US05581LAF67</t>
  </si>
  <si>
    <t>US05964HAU95</t>
  </si>
  <si>
    <t>US05964HBG92</t>
    <phoneticPr fontId="3" type="noConversion"/>
  </si>
  <si>
    <t>US05964HBG92</t>
  </si>
  <si>
    <t xml:space="preserve">US05964HBG92 </t>
    <phoneticPr fontId="3" type="noConversion"/>
  </si>
  <si>
    <t>US05971KAC36</t>
  </si>
  <si>
    <t>US06407F2G68</t>
  </si>
  <si>
    <t>US06407FAH55</t>
  </si>
  <si>
    <t>US110122EG99</t>
  </si>
  <si>
    <t>US111021AL54</t>
    <phoneticPr fontId="5" type="noConversion"/>
  </si>
  <si>
    <t>US11271LAD47</t>
  </si>
  <si>
    <t>US172967KN09</t>
  </si>
  <si>
    <t>US20271RAQ39</t>
    <phoneticPr fontId="5" type="noConversion"/>
  </si>
  <si>
    <t>US22535EAG26</t>
    <phoneticPr fontId="3" type="noConversion"/>
  </si>
  <si>
    <t>US22535EAG26</t>
  </si>
  <si>
    <t>US22541LAE39</t>
    <phoneticPr fontId="3" type="noConversion"/>
  </si>
  <si>
    <t>US22541LAE39</t>
  </si>
  <si>
    <t xml:space="preserve">US22541LAE39 </t>
    <phoneticPr fontId="3" type="noConversion"/>
  </si>
  <si>
    <t>US22550L2M24</t>
  </si>
  <si>
    <t>US24703TAD81</t>
    <phoneticPr fontId="5" type="noConversion"/>
  </si>
  <si>
    <t>US251526CW79</t>
    <phoneticPr fontId="3" type="noConversion"/>
  </si>
  <si>
    <t>US251526CW79</t>
  </si>
  <si>
    <t>US25156PAC77</t>
    <phoneticPr fontId="3" type="noConversion"/>
  </si>
  <si>
    <t>US25156PAC77</t>
  </si>
  <si>
    <t>US254687FX90</t>
  </si>
  <si>
    <t>US404280BB43</t>
  </si>
  <si>
    <t>US404280CF48</t>
    <phoneticPr fontId="5" type="noConversion"/>
  </si>
  <si>
    <t>US404280CF48</t>
  </si>
  <si>
    <t>US437076CJ91</t>
  </si>
  <si>
    <t>US44891CCN11</t>
  </si>
  <si>
    <t>US44891CCR25</t>
  </si>
  <si>
    <t>US449276AD68</t>
  </si>
  <si>
    <t>US458140CE86</t>
  </si>
  <si>
    <t>US45866FAN42</t>
  </si>
  <si>
    <t>US459200KX88</t>
  </si>
  <si>
    <t>US59217HDD61</t>
  </si>
  <si>
    <t>US594918BJ27</t>
  </si>
  <si>
    <t>GBM</t>
  </si>
  <si>
    <t>US63253QAA22</t>
    <phoneticPr fontId="5" type="noConversion"/>
  </si>
  <si>
    <t>US654106AK94</t>
  </si>
  <si>
    <t>US695114DC94</t>
    <phoneticPr fontId="3" type="noConversion"/>
  </si>
  <si>
    <t>US695114DC94</t>
  </si>
  <si>
    <t>US70450YAH62</t>
  </si>
  <si>
    <t>US716973AD41</t>
  </si>
  <si>
    <t>US718172DD84</t>
  </si>
  <si>
    <t>US718172DH98</t>
  </si>
  <si>
    <t>US744330AA93</t>
  </si>
  <si>
    <t>US744330AB76</t>
    <phoneticPr fontId="3" type="noConversion"/>
  </si>
  <si>
    <t>US744330AB76</t>
  </si>
  <si>
    <t>US74435KAA34</t>
    <phoneticPr fontId="5" type="noConversion"/>
  </si>
  <si>
    <t>US808513CA10</t>
  </si>
  <si>
    <t>US88579YBJ91</t>
  </si>
  <si>
    <t>US89236TLZ65</t>
  </si>
  <si>
    <t>US902674ZW39</t>
  </si>
  <si>
    <t>US91127LAD29</t>
  </si>
  <si>
    <t>US912810FF04</t>
  </si>
  <si>
    <t>US91282CGD74</t>
    <phoneticPr fontId="5" type="noConversion"/>
  </si>
  <si>
    <t>US91282CGE57</t>
    <phoneticPr fontId="5" type="noConversion"/>
  </si>
  <si>
    <t>US91324PEQ19</t>
  </si>
  <si>
    <t>US91324PFH01</t>
    <phoneticPr fontId="3" type="noConversion"/>
  </si>
  <si>
    <t>US91324PFH01</t>
  </si>
  <si>
    <t>US92343VES97</t>
    <phoneticPr fontId="5" type="noConversion"/>
  </si>
  <si>
    <t>US92343VGH15</t>
    <phoneticPr fontId="5" type="noConversion"/>
  </si>
  <si>
    <t>US92343VGJ70</t>
  </si>
  <si>
    <t>US92343VGN82</t>
  </si>
  <si>
    <t>US92826CAM47</t>
  </si>
  <si>
    <t>US96122QAA13</t>
  </si>
  <si>
    <t>US96122QAC78</t>
  </si>
  <si>
    <t>USG6382G7P18</t>
  </si>
  <si>
    <t>USG91139AF57</t>
  </si>
  <si>
    <t>USG91139AH14</t>
  </si>
  <si>
    <t>USJ4706DLV03</t>
    <phoneticPr fontId="3" type="noConversion"/>
  </si>
  <si>
    <t>USJ4706DLV03</t>
  </si>
  <si>
    <t>USJ5S39RAE49</t>
  </si>
  <si>
    <t>USJ5S39RAN48</t>
    <phoneticPr fontId="3" type="noConversion"/>
  </si>
  <si>
    <t>USJ5S39RAN48</t>
  </si>
  <si>
    <t>USJ7771YSA66</t>
    <phoneticPr fontId="5" type="noConversion"/>
  </si>
  <si>
    <t>USJ7771YSA66</t>
  </si>
  <si>
    <t>USU2339CDB10</t>
  </si>
  <si>
    <t>USU2340BAH07</t>
  </si>
  <si>
    <t>USU49504AA82</t>
  </si>
  <si>
    <t>USU6S68YAA69</t>
    <phoneticPr fontId="3" type="noConversion"/>
  </si>
  <si>
    <t>USU6S68YAA69</t>
  </si>
  <si>
    <t xml:space="preserve">USU6S68YAA69 </t>
    <phoneticPr fontId="3" type="noConversion"/>
  </si>
  <si>
    <t>USU75000BW55</t>
  </si>
  <si>
    <t>USU9273AEC54</t>
  </si>
  <si>
    <t>USY68856AT38</t>
  </si>
  <si>
    <t>XS1214406792</t>
  </si>
  <si>
    <t>XS2262853000</t>
  </si>
  <si>
    <t>XS2262853265</t>
  </si>
  <si>
    <t>XS2594822327</t>
    <phoneticPr fontId="5" type="noConversion"/>
  </si>
  <si>
    <t>XS2747598444</t>
    <phoneticPr fontId="3" type="noConversion"/>
  </si>
  <si>
    <t>XS2747598444</t>
  </si>
  <si>
    <t>XS2765576538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</si>
</sst>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m&quot;月&quot;d&quot;日&quot;"/>
    <numFmt numFmtId="167" formatCode="0.000%"/>
    <numFmt numFmtId="168" formatCode="0.00_);[Red]\(0.00\)"/>
    <numFmt numFmtId="169" formatCode="_(* #,##0.000_);_(* \(#,##0.000\);_(* &quot;-&quot;??_);_(@_)"/>
    <numFmt numFmtId="170" formatCode="_(* #,##0_);_(* \(#,##0\);_(* &quot;-&quot;??_);_(@_)"/>
    <numFmt numFmtId="171" formatCode="_-* #,##0_-;\-* #,##0_-;_-* \-??_-;_-@_-"/>
  </numFmts>
  <fonts count="1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2"/>
      <color rgb="FFFF0000"/>
      <name val="Calibri"/>
      <family val="2"/>
    </font>
    <font>
      <sz val="10"/>
      <color theme="1"/>
      <name val="微軟正黑體"/>
      <family val="2"/>
      <charset val="136"/>
    </font>
    <font>
      <sz val="12"/>
      <color theme="1"/>
      <name val="Liberation Sans"/>
      <family val="2"/>
    </font>
    <font>
      <b/>
      <sz val="10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0"/>
      <color theme="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8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7" fillId="0" borderId="0" applyFont="0" applyFill="0" applyBorder="0" applyAlignment="0" applyProtection="0"/>
    <xf numFmtId="0" fontId="10" fillId="0" borderId="0">
      <alignment vertical="center"/>
    </xf>
    <xf numFmtId="0" fontId="6" fillId="0" borderId="0">
      <alignment vertical="center"/>
    </xf>
    <xf numFmtId="0" fontId="12" fillId="0" borderId="0"/>
  </cellStyleXfs>
  <cellXfs count="57"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66" fontId="4" fillId="0" borderId="0" xfId="0" applyNumberFormat="1" applyFont="1" applyAlignment="1">
      <alignment horizontal="left" vertical="center" wrapText="1"/>
    </xf>
    <xf numFmtId="167" fontId="4" fillId="0" borderId="0" xfId="2" applyNumberFormat="1" applyFont="1" applyFill="1" applyBorder="1" applyAlignment="1">
      <alignment horizontal="center" vertical="center" wrapText="1"/>
    </xf>
    <xf numFmtId="168" fontId="4" fillId="0" borderId="0" xfId="3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69" fontId="4" fillId="0" borderId="0" xfId="4" applyNumberFormat="1" applyFont="1" applyFill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9" fontId="4" fillId="0" borderId="0" xfId="4" applyNumberFormat="1" applyFont="1" applyFill="1" applyBorder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14" fontId="4" fillId="0" borderId="0" xfId="3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14" fontId="4" fillId="0" borderId="0" xfId="3" applyNumberFormat="1" applyFont="1" applyAlignment="1">
      <alignment horizontal="left" vertical="center" wrapText="1"/>
    </xf>
    <xf numFmtId="167" fontId="4" fillId="0" borderId="0" xfId="0" applyNumberFormat="1" applyFont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169" fontId="4" fillId="0" borderId="0" xfId="4" applyNumberFormat="1" applyFont="1" applyAlignment="1">
      <alignment horizontal="center" vertical="center" wrapText="1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left" vertical="center" wrapText="1"/>
    </xf>
    <xf numFmtId="0" fontId="9" fillId="0" borderId="0" xfId="5" applyFont="1" applyAlignment="1">
      <alignment horizontal="left" vertical="center"/>
    </xf>
    <xf numFmtId="167" fontId="9" fillId="0" borderId="0" xfId="5" applyNumberFormat="1" applyFont="1" applyAlignment="1">
      <alignment horizontal="center" vertical="center"/>
    </xf>
    <xf numFmtId="168" fontId="9" fillId="0" borderId="0" xfId="5" applyNumberFormat="1" applyFont="1" applyAlignment="1">
      <alignment horizontal="center" vertical="center"/>
    </xf>
    <xf numFmtId="14" fontId="9" fillId="0" borderId="0" xfId="5" applyNumberFormat="1" applyFont="1" applyAlignment="1">
      <alignment horizontal="center" vertical="center"/>
    </xf>
    <xf numFmtId="43" fontId="9" fillId="0" borderId="0" xfId="4" applyFont="1" applyBorder="1" applyAlignment="1">
      <alignment horizontal="center" vertical="center"/>
    </xf>
    <xf numFmtId="0" fontId="9" fillId="0" borderId="0" xfId="0" applyFont="1">
      <alignment vertical="center"/>
    </xf>
    <xf numFmtId="170" fontId="4" fillId="0" borderId="0" xfId="4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70" fontId="9" fillId="0" borderId="0" xfId="4" applyNumberFormat="1" applyFont="1" applyFill="1" applyAlignment="1">
      <alignment horizontal="center" vertical="center" wrapText="1"/>
    </xf>
    <xf numFmtId="170" fontId="9" fillId="0" borderId="0" xfId="0" applyNumberFormat="1" applyFont="1" applyAlignment="1">
      <alignment horizontal="center" vertical="center" wrapText="1"/>
    </xf>
    <xf numFmtId="170" fontId="4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0" fontId="9" fillId="0" borderId="0" xfId="2" applyNumberFormat="1" applyFont="1">
      <alignment vertical="center"/>
    </xf>
    <xf numFmtId="164" fontId="9" fillId="0" borderId="0" xfId="1" applyFont="1">
      <alignment vertical="center"/>
    </xf>
    <xf numFmtId="165" fontId="9" fillId="0" borderId="0" xfId="1" applyNumberFormat="1" applyFont="1">
      <alignment vertical="center"/>
    </xf>
    <xf numFmtId="165" fontId="4" fillId="0" borderId="0" xfId="1" applyNumberFormat="1" applyFont="1" applyAlignment="1">
      <alignment horizontal="center" vertical="center" wrapText="1"/>
    </xf>
    <xf numFmtId="10" fontId="9" fillId="0" borderId="0" xfId="5" applyNumberFormat="1" applyFont="1" applyAlignment="1">
      <alignment horizontal="center" vertical="center"/>
    </xf>
    <xf numFmtId="0" fontId="0" fillId="0" borderId="0" xfId="0" applyAlignment="1"/>
    <xf numFmtId="0" fontId="9" fillId="0" borderId="0" xfId="5" applyFont="1" applyAlignment="1">
      <alignment horizontal="center" vertical="center" wrapText="1"/>
    </xf>
    <xf numFmtId="0" fontId="4" fillId="0" borderId="0" xfId="5" applyFont="1" applyAlignment="1">
      <alignment horizontal="left" vertical="center" wrapText="1"/>
    </xf>
    <xf numFmtId="0" fontId="4" fillId="0" borderId="0" xfId="5" applyFont="1" applyAlignment="1">
      <alignment horizontal="center" vertical="center" wrapText="1"/>
    </xf>
    <xf numFmtId="167" fontId="4" fillId="0" borderId="0" xfId="2" applyNumberFormat="1" applyFont="1" applyAlignment="1">
      <alignment horizontal="center" vertical="center" wrapText="1"/>
    </xf>
    <xf numFmtId="10" fontId="4" fillId="0" borderId="0" xfId="2" applyNumberFormat="1" applyFont="1" applyAlignment="1">
      <alignment horizontal="center" vertical="center" wrapText="1"/>
    </xf>
    <xf numFmtId="14" fontId="4" fillId="0" borderId="0" xfId="5" applyNumberFormat="1" applyFont="1" applyAlignment="1">
      <alignment horizontal="center" vertical="center" wrapText="1"/>
    </xf>
    <xf numFmtId="169" fontId="4" fillId="0" borderId="0" xfId="4" applyNumberFormat="1" applyFont="1" applyBorder="1" applyAlignment="1">
      <alignment horizontal="center" vertical="center" wrapText="1"/>
    </xf>
    <xf numFmtId="14" fontId="4" fillId="0" borderId="0" xfId="0" quotePrefix="1" applyNumberFormat="1" applyFont="1" applyAlignment="1">
      <alignment horizontal="center" vertical="center" wrapText="1"/>
    </xf>
    <xf numFmtId="165" fontId="4" fillId="0" borderId="0" xfId="1" applyNumberFormat="1" applyFont="1" applyFill="1" applyBorder="1" applyAlignment="1">
      <alignment horizontal="center" vertical="center" wrapText="1"/>
    </xf>
    <xf numFmtId="165" fontId="9" fillId="0" borderId="0" xfId="1" applyNumberFormat="1" applyFont="1" applyBorder="1" applyAlignment="1">
      <alignment horizontal="center" vertical="center"/>
    </xf>
    <xf numFmtId="165" fontId="4" fillId="0" borderId="0" xfId="1" applyNumberFormat="1" applyFont="1" applyFill="1" applyAlignment="1">
      <alignment horizontal="center" vertical="center" wrapText="1"/>
    </xf>
    <xf numFmtId="165" fontId="9" fillId="0" borderId="0" xfId="1" applyNumberFormat="1" applyFont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left" vertical="center" wrapText="1"/>
    </xf>
    <xf numFmtId="170" fontId="4" fillId="0" borderId="0" xfId="4" applyNumberFormat="1" applyFont="1" applyFill="1" applyBorder="1" applyAlignment="1">
      <alignment horizontal="center" vertical="center" wrapText="1"/>
    </xf>
    <xf numFmtId="171" fontId="4" fillId="0" borderId="0" xfId="4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</cellXfs>
  <cellStyles count="8">
    <cellStyle name="Comma" xfId="1" builtinId="3"/>
    <cellStyle name="Normal" xfId="0" builtinId="0"/>
    <cellStyle name="Percent" xfId="2" builtinId="5"/>
    <cellStyle name="一般 127" xfId="6" xr:uid="{BB0D28A4-2B64-499D-9DD8-8FB1C42C7F99}"/>
    <cellStyle name="一般 128" xfId="3" xr:uid="{00EC4B85-422B-492E-A4E8-7009EB908642}"/>
    <cellStyle name="一般 2" xfId="5" xr:uid="{35ECC721-A1B5-4011-8C39-9045C75EBC3A}"/>
    <cellStyle name="一般 4" xfId="7" xr:uid="{82E8178A-B28E-4286-80D8-84C011D19FEB}"/>
    <cellStyle name="千分位 4" xfId="4" xr:uid="{ACADEB8B-8669-484F-935B-A4AA8738F724}"/>
  </cellStyles>
  <dxfs count="44"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65" formatCode="_-* #,##0_-;\-* #,##0_-;_-* &quot;-&quot;??_-;_-@_-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65" formatCode="_-* #,##0_-;\-* #,##0_-;_-* &quot;-&quot;??_-;_-@_-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65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65" formatCode="_-* #,##0_-;\-* #,##0_-;_-* &quot;-&quot;??_-;_-@_-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72" formatCode="yyyy/m/d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微軟正黑體"/>
        <family val="2"/>
        <charset val="136"/>
        <scheme val="none"/>
      </font>
      <numFmt numFmtId="165" formatCode="_-* #,##0_-;\-* #,##0_-;_-* &quot;-&quot;??_-;_-@_-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67" formatCode="0.0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69" formatCode="_(* #,##0.000_);_(* \(#,##0.000\);_(* &quot;-&quot;??_);_(@_)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72" formatCode="yyyy/m/d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68" formatCode="0.00_);[Red]\(0.00\)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72" formatCode="yyyy/m/d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67" formatCode="0.00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72" formatCode="yyyy/m/d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72" formatCode="yyyy/m/d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微軟正黑體"/>
        <family val="2"/>
        <charset val="136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微軟正黑體"/>
        <family val="2"/>
        <charset val="136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微軟正黑體"/>
        <family val="2"/>
        <charset val="136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微軟正黑體"/>
        <family val="2"/>
        <charset val="136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0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軟正黑體"/>
        <family val="2"/>
        <charset val="136"/>
        <scheme val="none"/>
      </font>
      <numFmt numFmtId="172" formatCode="yyyy/m/d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72" formatCode="yyyy/m/d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軟正黑體"/>
        <family val="2"/>
        <charset val="136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BEF0DDB8-5286-4D2E-8C81-3FBBBF8444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1762</xdr:row>
      <xdr:rowOff>200671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A8A52AE-1F00-415C-9D4A-8C529675B297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555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1762</xdr:row>
      <xdr:rowOff>200671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4B4F6AFE-1260-4381-BF91-6632A04A85C9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555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1762</xdr:row>
      <xdr:rowOff>200671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BC346939-0661-4AA6-BDED-0E1B036BFC5D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555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1762</xdr:row>
      <xdr:rowOff>200671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325D9D2A-F3FB-49A1-8517-82651EF5952E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555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1762</xdr:row>
      <xdr:rowOff>200671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C049A32F-6422-40DD-B433-639938C65607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555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1762</xdr:row>
      <xdr:rowOff>200671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86E7E2B2-4383-48D4-8281-4D17ADB813EB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555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1762</xdr:row>
      <xdr:rowOff>200671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275DC976-DF58-4BCE-AB55-CCE746A0DEF7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555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1762</xdr:row>
      <xdr:rowOff>200671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E4385E7F-15F7-4E35-A3D0-A0FFB5888D4E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555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1761</xdr:row>
      <xdr:rowOff>19689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2817FDDD-E2AD-4A24-805D-94774B3CA602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203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1761</xdr:row>
      <xdr:rowOff>19689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588515B3-D2C4-4E8D-8AFD-DFFB6F99F00D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203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1761</xdr:row>
      <xdr:rowOff>19689</xdr:rowOff>
    </xdr:to>
    <xdr:sp macro="" textlink="">
      <xdr:nvSpPr>
        <xdr:cNvPr id="12" name="AutoShape 3">
          <a:extLst>
            <a:ext uri="{FF2B5EF4-FFF2-40B4-BE49-F238E27FC236}">
              <a16:creationId xmlns:a16="http://schemas.microsoft.com/office/drawing/2014/main" id="{7CE515E9-271A-4B14-92E5-0A0CD6D33DC5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203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1761</xdr:row>
      <xdr:rowOff>19689</xdr:rowOff>
    </xdr:to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2D01B287-7E26-40BA-B326-CC2DF51F79D8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203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1761</xdr:row>
      <xdr:rowOff>19689</xdr:rowOff>
    </xdr:to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A1EDD83D-08C6-4842-A950-C2F598089616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203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1761</xdr:row>
      <xdr:rowOff>19689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577F2762-E432-42ED-AD64-8DA079D6A6E7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203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1761</xdr:row>
      <xdr:rowOff>19689</xdr:rowOff>
    </xdr:to>
    <xdr:sp macro="" textlink="">
      <xdr:nvSpPr>
        <xdr:cNvPr id="16" name="AutoShape 3">
          <a:extLst>
            <a:ext uri="{FF2B5EF4-FFF2-40B4-BE49-F238E27FC236}">
              <a16:creationId xmlns:a16="http://schemas.microsoft.com/office/drawing/2014/main" id="{EE1E6448-D74F-4C4F-8FBD-F86EC2E3FDB6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203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1761</xdr:row>
      <xdr:rowOff>19689</xdr:rowOff>
    </xdr:to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64C00C56-657B-4BCC-B4DC-DF42322A0520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203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2145</xdr:row>
      <xdr:rowOff>197682</xdr:rowOff>
    </xdr:to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FD6E1E5F-88B5-475B-AF5A-53F57209680E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593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2145</xdr:row>
      <xdr:rowOff>197682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DE951549-F99D-4DA0-A74D-327F10B5D939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593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2145</xdr:row>
      <xdr:rowOff>197682</xdr:rowOff>
    </xdr:to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FB372C2D-EE8D-455C-96C9-785D53A39789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593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2145</xdr:row>
      <xdr:rowOff>197682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EDEE9EA9-CF9E-4E9C-B20D-ECDC8C353D89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593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2145</xdr:row>
      <xdr:rowOff>197682</xdr:rowOff>
    </xdr:to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DD575E7E-5B8F-4ED2-9558-600B9409986D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593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2145</xdr:row>
      <xdr:rowOff>197682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EF66DA3C-CB95-4E83-B225-5A1DCDD21BED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593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2145</xdr:row>
      <xdr:rowOff>197682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E79DBFC-A2CC-4604-B40A-8BDF22CE71DC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593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2145</xdr:row>
      <xdr:rowOff>197682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630A5434-3F2E-4900-A71D-8D9E18210E80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593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2144</xdr:row>
      <xdr:rowOff>129080</xdr:rowOff>
    </xdr:to>
    <xdr:sp macro="" textlink="">
      <xdr:nvSpPr>
        <xdr:cNvPr id="26" name="AutoShape 1">
          <a:extLst>
            <a:ext uri="{FF2B5EF4-FFF2-40B4-BE49-F238E27FC236}">
              <a16:creationId xmlns:a16="http://schemas.microsoft.com/office/drawing/2014/main" id="{03633E53-6D5C-4ADE-B934-6063AAAC9F1A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230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2144</xdr:row>
      <xdr:rowOff>129080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E24A1FF0-67EB-454B-B16B-D84E58297D3D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230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2144</xdr:row>
      <xdr:rowOff>129080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096C7870-D3A7-434F-BF54-E0DC2183A821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230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2144</xdr:row>
      <xdr:rowOff>129080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AACA78B2-B835-4E5C-82E6-DE9EBCB57227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230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2144</xdr:row>
      <xdr:rowOff>129080</xdr:rowOff>
    </xdr:to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9814DAC2-4BCD-4D53-A86F-7C5B8D2C33A2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230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2144</xdr:row>
      <xdr:rowOff>129080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A576D8E8-994D-46F1-926C-C3C7BC5B448F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230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2144</xdr:row>
      <xdr:rowOff>129080</xdr:rowOff>
    </xdr:to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642B6E4A-75B3-4907-9C53-280F07D8CD0A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230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2144</xdr:row>
      <xdr:rowOff>129080</xdr:rowOff>
    </xdr:to>
    <xdr:sp macro="" textlink="">
      <xdr:nvSpPr>
        <xdr:cNvPr id="33" name="AutoShape 4">
          <a:extLst>
            <a:ext uri="{FF2B5EF4-FFF2-40B4-BE49-F238E27FC236}">
              <a16:creationId xmlns:a16="http://schemas.microsoft.com/office/drawing/2014/main" id="{DA2E4996-7B70-441B-9634-ABECC2824577}"/>
            </a:ext>
          </a:extLst>
        </xdr:cNvPr>
        <xdr:cNvSpPr>
          <a:spLocks noChangeAspect="1" noChangeArrowheads="1"/>
        </xdr:cNvSpPr>
      </xdr:nvSpPr>
      <xdr:spPr bwMode="auto">
        <a:xfrm>
          <a:off x="1905000" y="283344471"/>
          <a:ext cx="304800" cy="84838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1762</xdr:row>
      <xdr:rowOff>200671</xdr:rowOff>
    </xdr:to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D711EB4D-43E2-4E31-B77E-69D16000604F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711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1762</xdr:row>
      <xdr:rowOff>200671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A0A3FC1B-C88B-4867-82EE-2F764E614D48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711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1762</xdr:row>
      <xdr:rowOff>200671</xdr:rowOff>
    </xdr:to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59385913-84EE-413D-8A48-D578A0DE7494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711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1762</xdr:row>
      <xdr:rowOff>200671</xdr:rowOff>
    </xdr:to>
    <xdr:sp macro="" textlink="">
      <xdr:nvSpPr>
        <xdr:cNvPr id="37" name="AutoShape 4">
          <a:extLst>
            <a:ext uri="{FF2B5EF4-FFF2-40B4-BE49-F238E27FC236}">
              <a16:creationId xmlns:a16="http://schemas.microsoft.com/office/drawing/2014/main" id="{847964ED-10A3-424D-8BCE-2AA61148D3A3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711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1762</xdr:row>
      <xdr:rowOff>200671</xdr:rowOff>
    </xdr:to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F3D7D8A7-F342-4235-AEA1-15469A2CBBE6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711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1762</xdr:row>
      <xdr:rowOff>200671</xdr:rowOff>
    </xdr:to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B43AA66-9A53-46C4-AA30-D1ECDC417348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711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1762</xdr:row>
      <xdr:rowOff>200671</xdr:rowOff>
    </xdr:to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32B949BB-65ED-4D3D-96F0-394A6C767B19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711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1762</xdr:row>
      <xdr:rowOff>200671</xdr:rowOff>
    </xdr:to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F6647528-5C1C-4BA6-B994-A3FA67BB2CC4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711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1761</xdr:row>
      <xdr:rowOff>19689</xdr:rowOff>
    </xdr:to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4418522C-8A98-4E2D-B44D-A646A9BBFF2B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315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1761</xdr:row>
      <xdr:rowOff>19689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3CF21DF2-46C7-4E92-8203-D8C731967699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315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1761</xdr:row>
      <xdr:rowOff>19689</xdr:rowOff>
    </xdr:to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31C64AA2-EF49-4DAF-ACAE-42E08AA4FA89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315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1761</xdr:row>
      <xdr:rowOff>19689</xdr:rowOff>
    </xdr:to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CB6E2BFC-1F92-49A1-8FE5-C7FA5B376B1C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315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1761</xdr:row>
      <xdr:rowOff>19689</xdr:rowOff>
    </xdr:to>
    <xdr:sp macro="" textlink="">
      <xdr:nvSpPr>
        <xdr:cNvPr id="46" name="AutoShape 1">
          <a:extLst>
            <a:ext uri="{FF2B5EF4-FFF2-40B4-BE49-F238E27FC236}">
              <a16:creationId xmlns:a16="http://schemas.microsoft.com/office/drawing/2014/main" id="{A499B2E7-4716-421A-892B-E7ED4EB35353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315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1761</xdr:row>
      <xdr:rowOff>19689</xdr:rowOff>
    </xdr:to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57A870B5-F078-4F72-965E-69FF4A3B4A20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315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1761</xdr:row>
      <xdr:rowOff>19689</xdr:rowOff>
    </xdr:to>
    <xdr:sp macro="" textlink="">
      <xdr:nvSpPr>
        <xdr:cNvPr id="48" name="AutoShape 3">
          <a:extLst>
            <a:ext uri="{FF2B5EF4-FFF2-40B4-BE49-F238E27FC236}">
              <a16:creationId xmlns:a16="http://schemas.microsoft.com/office/drawing/2014/main" id="{CFE30854-9E5D-4CA9-A4F3-4108840BC0A9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315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1761</xdr:row>
      <xdr:rowOff>19689</xdr:rowOff>
    </xdr:to>
    <xdr:sp macro="" textlink="">
      <xdr:nvSpPr>
        <xdr:cNvPr id="49" name="AutoShape 4">
          <a:extLst>
            <a:ext uri="{FF2B5EF4-FFF2-40B4-BE49-F238E27FC236}">
              <a16:creationId xmlns:a16="http://schemas.microsoft.com/office/drawing/2014/main" id="{F63374E6-B972-4FEC-8A3B-409A44168508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315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2145</xdr:row>
      <xdr:rowOff>197682</xdr:rowOff>
    </xdr:to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67DCA3F7-4B14-46B9-BE47-2EA4DD278FC7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830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2145</xdr:row>
      <xdr:rowOff>197682</xdr:rowOff>
    </xdr:to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F0AAC100-E328-4A99-BCC6-FBF3E2355F2B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830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2145</xdr:row>
      <xdr:rowOff>197682</xdr:rowOff>
    </xdr:to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C0758133-C13C-4E27-9DA0-010810B2BC84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830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2145</xdr:row>
      <xdr:rowOff>197682</xdr:rowOff>
    </xdr:to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BAAB80B2-B042-4498-87BD-0B3A916DD9A9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830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2145</xdr:row>
      <xdr:rowOff>197682</xdr:rowOff>
    </xdr:to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7C7A64ED-C59E-478F-81F0-9E0AD1A5DCE5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830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2145</xdr:row>
      <xdr:rowOff>197682</xdr:rowOff>
    </xdr:to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D32C0B5C-3319-46AC-97E6-DE38E264B940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830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2145</xdr:row>
      <xdr:rowOff>197682</xdr:rowOff>
    </xdr:to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09A417F-1BD8-4313-8A80-8E3EE9E3D892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830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2145</xdr:row>
      <xdr:rowOff>197682</xdr:rowOff>
    </xdr:to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874E2BD0-41FF-469B-8210-5B408A78506F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830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2144</xdr:row>
      <xdr:rowOff>129080</xdr:rowOff>
    </xdr:to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975CA046-153A-42B7-8249-41298F960B65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54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2144</xdr:row>
      <xdr:rowOff>129080</xdr:rowOff>
    </xdr:to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3C50BE70-172B-4128-96E2-1A54FA6064E6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54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2144</xdr:row>
      <xdr:rowOff>129080</xdr:rowOff>
    </xdr:to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B3BCB86C-C3ED-42CD-A947-900F5767A63E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54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2144</xdr:row>
      <xdr:rowOff>129080</xdr:rowOff>
    </xdr:to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1227F967-7AF1-48E8-8654-38460EF75297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54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2144</xdr:row>
      <xdr:rowOff>129080</xdr:rowOff>
    </xdr:to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38FBF01-04F8-4B45-B31F-366BF3A28DDE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54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2144</xdr:row>
      <xdr:rowOff>129080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6E1B93F1-90B4-474A-8739-1E782F41E47F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54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2144</xdr:row>
      <xdr:rowOff>129080</xdr:rowOff>
    </xdr:to>
    <xdr:sp macro="" textlink="">
      <xdr:nvSpPr>
        <xdr:cNvPr id="64" name="AutoShape 3">
          <a:extLst>
            <a:ext uri="{FF2B5EF4-FFF2-40B4-BE49-F238E27FC236}">
              <a16:creationId xmlns:a16="http://schemas.microsoft.com/office/drawing/2014/main" id="{E404C602-B728-456D-A61E-B3557C6FFCA6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54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2144</xdr:row>
      <xdr:rowOff>129080</xdr:rowOff>
    </xdr:to>
    <xdr:sp macro="" textlink="">
      <xdr:nvSpPr>
        <xdr:cNvPr id="65" name="AutoShape 4">
          <a:extLst>
            <a:ext uri="{FF2B5EF4-FFF2-40B4-BE49-F238E27FC236}">
              <a16:creationId xmlns:a16="http://schemas.microsoft.com/office/drawing/2014/main" id="{CBF075AD-3D97-4B1A-994E-77C37CDE1CB2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54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S57\Streamlit\Streamlit_CodingIsFun\data\data_bonds_pure_20240808.xlsx" TargetMode="External"/><Relationship Id="rId1" Type="http://schemas.openxmlformats.org/officeDocument/2006/relationships/externalLinkPath" Target="/CS57/Streamlit/Streamlit_CodingIsFun/data/data_bonds_pure_202408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nd_Master"/>
      <sheetName val="Database_Bonds"/>
      <sheetName val="Database_Payback"/>
    </sheetNames>
    <sheetDataSet>
      <sheetData sheetId="0">
        <row r="1">
          <cell r="A1" t="str">
            <v>ISIN</v>
          </cell>
          <cell r="B1" t="str">
            <v>公司名</v>
          </cell>
          <cell r="C1" t="str">
            <v>債券類別</v>
          </cell>
          <cell r="D1" t="str">
            <v>交易對象</v>
          </cell>
          <cell r="E1" t="str">
            <v>商品名稱</v>
          </cell>
          <cell r="F1" t="str">
            <v>發行機構</v>
          </cell>
          <cell r="G1" t="str">
            <v>產業</v>
          </cell>
          <cell r="H1" t="str">
            <v>投資幣別</v>
          </cell>
          <cell r="I1" t="str">
            <v>信評(M/S/F)</v>
          </cell>
          <cell r="J1" t="str">
            <v>信評等級</v>
          </cell>
        </row>
        <row r="2">
          <cell r="A2" t="str">
            <v>US00182FBU93</v>
          </cell>
          <cell r="B2" t="str">
            <v>HSB</v>
          </cell>
          <cell r="C2" t="str">
            <v>金融債</v>
          </cell>
          <cell r="D2" t="str">
            <v>Morgan Stanley</v>
          </cell>
          <cell r="E2" t="str">
            <v>ANZNZ 5.355 08/14/28</v>
          </cell>
          <cell r="F2" t="str">
            <v>澳盛銀行紐西蘭國際公司</v>
          </cell>
          <cell r="G2" t="str">
            <v>Finance</v>
          </cell>
          <cell r="H2" t="str">
            <v>USD</v>
          </cell>
          <cell r="I2" t="str">
            <v>A1 / AA-</v>
          </cell>
          <cell r="J2">
            <v>5</v>
          </cell>
        </row>
        <row r="3">
          <cell r="A3" t="str">
            <v>US023135AN60</v>
          </cell>
          <cell r="B3" t="str">
            <v>WTC</v>
          </cell>
          <cell r="C3" t="str">
            <v>公司債</v>
          </cell>
          <cell r="D3" t="str">
            <v>Morgan Stanley</v>
          </cell>
          <cell r="E3" t="str">
            <v>AMAZON.COM INC</v>
          </cell>
          <cell r="F3" t="str">
            <v>亞馬遜公司</v>
          </cell>
          <cell r="G3" t="str">
            <v>科技網路</v>
          </cell>
          <cell r="H3" t="str">
            <v>USD</v>
          </cell>
          <cell r="I3" t="str">
            <v>A1/AA</v>
          </cell>
          <cell r="J3">
            <v>5</v>
          </cell>
        </row>
        <row r="4">
          <cell r="A4" t="str">
            <v>US023135BN51</v>
          </cell>
          <cell r="B4" t="str">
            <v>WTC</v>
          </cell>
          <cell r="C4" t="str">
            <v>公司債</v>
          </cell>
          <cell r="D4" t="str">
            <v>Morgan Stanley</v>
          </cell>
          <cell r="E4" t="str">
            <v>AMAZON.COM INC</v>
          </cell>
          <cell r="F4" t="str">
            <v>亞馬遜公司</v>
          </cell>
          <cell r="G4" t="str">
            <v>科技網路</v>
          </cell>
          <cell r="H4" t="str">
            <v>USD</v>
          </cell>
          <cell r="I4" t="str">
            <v>A1/AA</v>
          </cell>
          <cell r="J4">
            <v>5</v>
          </cell>
        </row>
        <row r="5">
          <cell r="A5" t="str">
            <v>US023135CF19</v>
          </cell>
          <cell r="B5" t="str">
            <v>PDC</v>
          </cell>
          <cell r="C5" t="str">
            <v>公司債</v>
          </cell>
          <cell r="D5" t="str">
            <v>花旗銀行</v>
          </cell>
          <cell r="E5" t="str">
            <v>AMAZON.COM INC</v>
          </cell>
          <cell r="F5" t="str">
            <v>亞馬遜公司</v>
          </cell>
          <cell r="G5" t="str">
            <v>科技網路</v>
          </cell>
          <cell r="H5" t="str">
            <v>USD</v>
          </cell>
          <cell r="I5" t="str">
            <v>A1/AA/AA-</v>
          </cell>
          <cell r="J5">
            <v>5</v>
          </cell>
        </row>
        <row r="6">
          <cell r="A6" t="str">
            <v>US02364WBH79</v>
          </cell>
          <cell r="B6" t="str">
            <v>WTC</v>
          </cell>
          <cell r="C6" t="str">
            <v>公司債</v>
          </cell>
          <cell r="D6" t="str">
            <v>Morgan Stanley</v>
          </cell>
          <cell r="E6" t="str">
            <v>America Movil, S.A.B. de C.V. 3.625%</v>
          </cell>
          <cell r="F6" t="str">
            <v>美洲移動通訊公司</v>
          </cell>
          <cell r="G6" t="str">
            <v>通訊</v>
          </cell>
          <cell r="H6" t="str">
            <v>USD</v>
          </cell>
          <cell r="I6" t="str">
            <v>Baa1 / A- / A-</v>
          </cell>
          <cell r="J6">
            <v>8</v>
          </cell>
        </row>
        <row r="7">
          <cell r="A7" t="str">
            <v>US02364WBH79</v>
          </cell>
          <cell r="B7" t="str">
            <v>HSB</v>
          </cell>
          <cell r="C7" t="str">
            <v>公司債</v>
          </cell>
          <cell r="D7" t="str">
            <v>Morgan Stanley</v>
          </cell>
          <cell r="E7" t="str">
            <v>AMERICA MOVIL SAB DE CV</v>
          </cell>
          <cell r="F7" t="str">
            <v>美洲移動通訊公司</v>
          </cell>
          <cell r="G7" t="str">
            <v>電信</v>
          </cell>
          <cell r="H7" t="str">
            <v>USD</v>
          </cell>
          <cell r="I7" t="str">
            <v xml:space="preserve">Baa1/A-/A- </v>
          </cell>
          <cell r="J7">
            <v>8</v>
          </cell>
        </row>
        <row r="8">
          <cell r="A8" t="str">
            <v>US025816DA48</v>
          </cell>
          <cell r="B8" t="str">
            <v>HSB</v>
          </cell>
          <cell r="C8" t="str">
            <v>金融債</v>
          </cell>
          <cell r="D8" t="str">
            <v>Morgan Stanley</v>
          </cell>
          <cell r="E8" t="str">
            <v>American Express co</v>
          </cell>
          <cell r="F8" t="str">
            <v>美國運通</v>
          </cell>
          <cell r="G8" t="str">
            <v>Finance</v>
          </cell>
          <cell r="H8" t="str">
            <v>USD</v>
          </cell>
          <cell r="I8" t="str">
            <v>A2/BBB+/A</v>
          </cell>
          <cell r="J8">
            <v>7</v>
          </cell>
        </row>
        <row r="9">
          <cell r="A9" t="str">
            <v>US025816DN68</v>
          </cell>
          <cell r="B9" t="str">
            <v>WTC</v>
          </cell>
          <cell r="C9" t="str">
            <v>金融債</v>
          </cell>
          <cell r="D9" t="str">
            <v>Morgan Stanley</v>
          </cell>
          <cell r="E9" t="str">
            <v xml:space="preserve">American Express Company </v>
          </cell>
          <cell r="F9" t="str">
            <v>美國運通</v>
          </cell>
          <cell r="G9" t="str">
            <v>Finance</v>
          </cell>
          <cell r="H9" t="str">
            <v>USD</v>
          </cell>
          <cell r="I9" t="str">
            <v>A2/BBB+/A</v>
          </cell>
          <cell r="J9">
            <v>8</v>
          </cell>
        </row>
        <row r="10">
          <cell r="A10" t="str">
            <v>US02665WFE66</v>
          </cell>
          <cell r="B10" t="str">
            <v>WTC</v>
          </cell>
          <cell r="C10" t="str">
            <v>金融債</v>
          </cell>
          <cell r="D10" t="str">
            <v>Morgan Stanley</v>
          </cell>
          <cell r="E10" t="str">
            <v xml:space="preserve">American Honda Finance Corporation </v>
          </cell>
          <cell r="F10" t="str">
            <v>美國本田金融公司</v>
          </cell>
          <cell r="G10" t="str">
            <v>Finance</v>
          </cell>
          <cell r="H10" t="str">
            <v>USD</v>
          </cell>
          <cell r="I10" t="str">
            <v>A3-A-/NR</v>
          </cell>
          <cell r="J10">
            <v>7</v>
          </cell>
        </row>
        <row r="11">
          <cell r="A11" t="str">
            <v>US037833DK32</v>
          </cell>
          <cell r="B11" t="str">
            <v>HSB</v>
          </cell>
          <cell r="C11" t="str">
            <v>公司債</v>
          </cell>
          <cell r="D11" t="str">
            <v>Morgan Stanley</v>
          </cell>
          <cell r="E11" t="str">
            <v>APPLE INC</v>
          </cell>
          <cell r="F11" t="str">
            <v>蘋果公司</v>
          </cell>
          <cell r="G11" t="str">
            <v>手機電腦</v>
          </cell>
          <cell r="H11" t="str">
            <v>USD</v>
          </cell>
          <cell r="I11" t="str">
            <v xml:space="preserve">Aaa/AA+ </v>
          </cell>
          <cell r="J11">
            <v>1</v>
          </cell>
        </row>
        <row r="12">
          <cell r="A12" t="str">
            <v>US037833DK32</v>
          </cell>
          <cell r="B12" t="str">
            <v>WTC</v>
          </cell>
          <cell r="C12" t="str">
            <v>公司債</v>
          </cell>
          <cell r="D12" t="str">
            <v>Morgan Stanley</v>
          </cell>
          <cell r="E12" t="str">
            <v>APPLE INC</v>
          </cell>
          <cell r="F12" t="str">
            <v>蘋果公司</v>
          </cell>
          <cell r="G12" t="str">
            <v>手機電腦</v>
          </cell>
          <cell r="H12" t="str">
            <v>USD</v>
          </cell>
          <cell r="I12" t="str">
            <v>Aaa/AA+</v>
          </cell>
          <cell r="J12">
            <v>1</v>
          </cell>
        </row>
        <row r="13">
          <cell r="A13" t="str">
            <v>US037833EH93</v>
          </cell>
          <cell r="B13" t="str">
            <v>WTC</v>
          </cell>
          <cell r="C13" t="str">
            <v>公司債</v>
          </cell>
          <cell r="D13" t="str">
            <v>Morgan Stanley</v>
          </cell>
          <cell r="E13" t="str">
            <v>APPLE INC</v>
          </cell>
          <cell r="F13" t="str">
            <v>蘋果公司</v>
          </cell>
          <cell r="G13" t="str">
            <v>手機電腦</v>
          </cell>
          <cell r="H13" t="str">
            <v>USD</v>
          </cell>
          <cell r="I13" t="str">
            <v>Aaa/AA+</v>
          </cell>
          <cell r="J13">
            <v>1</v>
          </cell>
        </row>
        <row r="14">
          <cell r="A14" t="str">
            <v>US037833EJ59</v>
          </cell>
          <cell r="B14" t="str">
            <v>WTC</v>
          </cell>
          <cell r="C14" t="str">
            <v>公司債</v>
          </cell>
          <cell r="D14" t="str">
            <v>Morgan Stanley</v>
          </cell>
          <cell r="E14" t="str">
            <v>APPLE INC</v>
          </cell>
          <cell r="F14" t="str">
            <v>蘋果公司</v>
          </cell>
          <cell r="G14" t="str">
            <v>手機電腦</v>
          </cell>
          <cell r="H14" t="str">
            <v>USD</v>
          </cell>
          <cell r="I14" t="str">
            <v>Aaa/AA+</v>
          </cell>
          <cell r="J14">
            <v>1</v>
          </cell>
        </row>
        <row r="15">
          <cell r="A15" t="str">
            <v>US055451BA54</v>
          </cell>
          <cell r="B15" t="str">
            <v>WTC</v>
          </cell>
          <cell r="C15" t="str">
            <v>公司債</v>
          </cell>
          <cell r="D15" t="str">
            <v>Morgan Stanley</v>
          </cell>
          <cell r="E15" t="str">
            <v>BHP Billiton Finance (USA) Limited 4.9%</v>
          </cell>
          <cell r="F15" t="str">
            <v>必和必拓金融(美國)有限公司</v>
          </cell>
          <cell r="G15" t="str">
            <v>礦業</v>
          </cell>
          <cell r="H15" t="str">
            <v>USD</v>
          </cell>
          <cell r="I15" t="str">
            <v>A1 / A- / Au</v>
          </cell>
          <cell r="J15">
            <v>7</v>
          </cell>
        </row>
        <row r="16">
          <cell r="A16" t="str">
            <v>US055451BA54</v>
          </cell>
          <cell r="B16" t="str">
            <v>HSB</v>
          </cell>
          <cell r="C16" t="str">
            <v>公司債</v>
          </cell>
          <cell r="D16" t="str">
            <v>Morgan Stanley</v>
          </cell>
          <cell r="E16" t="str">
            <v>BHP BILLITON FINANCE USA</v>
          </cell>
          <cell r="F16" t="str">
            <v>必和必拓金融(美國)有限公司</v>
          </cell>
          <cell r="G16" t="str">
            <v>礦業</v>
          </cell>
          <cell r="H16" t="str">
            <v>USD</v>
          </cell>
          <cell r="I16" t="str">
            <v xml:space="preserve">A1/A-/Au </v>
          </cell>
          <cell r="J16">
            <v>7</v>
          </cell>
        </row>
        <row r="17">
          <cell r="A17" t="str">
            <v>US055451BD93</v>
          </cell>
          <cell r="B17" t="str">
            <v>WTC</v>
          </cell>
          <cell r="C17" t="str">
            <v>公司債</v>
          </cell>
          <cell r="D17" t="str">
            <v>Morgan Stanley</v>
          </cell>
          <cell r="E17" t="str">
            <v xml:space="preserve">BHP Billiton Finance (USA) Limited </v>
          </cell>
          <cell r="F17" t="str">
            <v>必和必拓金融(美國)有限公司</v>
          </cell>
          <cell r="G17" t="str">
            <v>礦業</v>
          </cell>
          <cell r="H17" t="str">
            <v>USD</v>
          </cell>
          <cell r="I17" t="str">
            <v>A1/A-/Au</v>
          </cell>
          <cell r="J17">
            <v>7</v>
          </cell>
        </row>
        <row r="18">
          <cell r="A18" t="str">
            <v>US05578BAJ52</v>
          </cell>
          <cell r="B18" t="str">
            <v>Silitech</v>
          </cell>
          <cell r="C18" t="str">
            <v>金融債</v>
          </cell>
          <cell r="D18" t="str">
            <v>Morgan Stanley</v>
          </cell>
          <cell r="E18" t="str">
            <v xml:space="preserve">BPCE SA </v>
          </cell>
          <cell r="F18" t="str">
            <v>BPCE</v>
          </cell>
          <cell r="G18" t="str">
            <v>Finance</v>
          </cell>
          <cell r="H18" t="str">
            <v>USD</v>
          </cell>
          <cell r="I18" t="str">
            <v>A1/A/AA-</v>
          </cell>
          <cell r="J18">
            <v>5</v>
          </cell>
        </row>
        <row r="19">
          <cell r="A19" t="str">
            <v>US05578BAJ52</v>
          </cell>
          <cell r="B19" t="str">
            <v>ITC</v>
          </cell>
          <cell r="C19" t="str">
            <v>金融債</v>
          </cell>
          <cell r="D19" t="str">
            <v>Morgan Stanley</v>
          </cell>
          <cell r="E19" t="str">
            <v>BPCE</v>
          </cell>
          <cell r="F19" t="str">
            <v>BPCE</v>
          </cell>
          <cell r="G19" t="str">
            <v>Finance</v>
          </cell>
          <cell r="H19" t="str">
            <v>USD</v>
          </cell>
          <cell r="I19" t="str">
            <v>A1/A/AA-</v>
          </cell>
          <cell r="J19">
            <v>7</v>
          </cell>
        </row>
        <row r="20">
          <cell r="A20" t="str">
            <v>US05578BAY20</v>
          </cell>
          <cell r="B20" t="str">
            <v>GBM</v>
          </cell>
          <cell r="C20" t="str">
            <v>金融債</v>
          </cell>
          <cell r="D20" t="str">
            <v>Morgan Stanley</v>
          </cell>
          <cell r="E20" t="str">
            <v>BPCE</v>
          </cell>
          <cell r="F20" t="str">
            <v>BPCE</v>
          </cell>
          <cell r="G20" t="str">
            <v>Finance</v>
          </cell>
          <cell r="H20" t="str">
            <v>USD</v>
          </cell>
          <cell r="I20" t="str">
            <v>A1/A/A+</v>
          </cell>
          <cell r="J20">
            <v>5</v>
          </cell>
        </row>
        <row r="21">
          <cell r="A21" t="str">
            <v>US05578BAY20</v>
          </cell>
          <cell r="B21" t="str">
            <v>WTC</v>
          </cell>
          <cell r="C21" t="str">
            <v>金融債</v>
          </cell>
          <cell r="D21" t="str">
            <v>Morgan Stanley</v>
          </cell>
          <cell r="E21" t="str">
            <v>BPCE</v>
          </cell>
          <cell r="F21" t="str">
            <v>BPCE</v>
          </cell>
          <cell r="G21" t="str">
            <v>Finance</v>
          </cell>
          <cell r="H21" t="str">
            <v>USD</v>
          </cell>
          <cell r="I21" t="str">
            <v>A1/A/A+</v>
          </cell>
          <cell r="J21">
            <v>5</v>
          </cell>
        </row>
        <row r="22">
          <cell r="A22" t="str">
            <v>US05581LAF67</v>
          </cell>
          <cell r="B22" t="str">
            <v>HSB</v>
          </cell>
          <cell r="C22" t="str">
            <v>金融債</v>
          </cell>
          <cell r="D22" t="str">
            <v>Morgan Stanley</v>
          </cell>
          <cell r="E22" t="str">
            <v>ROSW</v>
          </cell>
          <cell r="F22" t="str">
            <v>法國巴黎銀行</v>
          </cell>
          <cell r="G22" t="str">
            <v>Finance</v>
          </cell>
          <cell r="H22" t="str">
            <v>USD</v>
          </cell>
          <cell r="I22" t="str">
            <v xml:space="preserve"> Aa3 / A+ / AA- </v>
          </cell>
          <cell r="J22">
            <v>4</v>
          </cell>
        </row>
        <row r="23">
          <cell r="A23" t="str">
            <v>US05581LAF67</v>
          </cell>
          <cell r="B23" t="str">
            <v>Inpaq</v>
          </cell>
          <cell r="C23" t="str">
            <v>金融債</v>
          </cell>
          <cell r="D23" t="str">
            <v>Morgan Stanley</v>
          </cell>
          <cell r="E23" t="str">
            <v>BNP 5.335 06/12/29</v>
          </cell>
          <cell r="F23" t="str">
            <v>法國巴黎銀行</v>
          </cell>
          <cell r="G23" t="str">
            <v>Finance</v>
          </cell>
          <cell r="H23" t="str">
            <v>USD</v>
          </cell>
          <cell r="I23" t="str">
            <v>A1 / NR A+</v>
          </cell>
          <cell r="J23">
            <v>4</v>
          </cell>
        </row>
        <row r="24">
          <cell r="A24" t="str">
            <v>US05581LAF67</v>
          </cell>
          <cell r="B24" t="str">
            <v>Inpaq</v>
          </cell>
          <cell r="C24" t="str">
            <v>金融債</v>
          </cell>
          <cell r="D24" t="str">
            <v>Morgan Stanley</v>
          </cell>
          <cell r="E24" t="str">
            <v>BNP 5.335 06/12/29</v>
          </cell>
          <cell r="F24" t="str">
            <v>法國巴黎銀行</v>
          </cell>
          <cell r="G24" t="str">
            <v>Finance</v>
          </cell>
          <cell r="H24" t="str">
            <v>USD</v>
          </cell>
          <cell r="I24" t="str">
            <v>A1 / NR A+</v>
          </cell>
          <cell r="J24">
            <v>4</v>
          </cell>
        </row>
        <row r="25">
          <cell r="A25" t="str">
            <v>US05964HAU95</v>
          </cell>
          <cell r="B25" t="str">
            <v>WTC</v>
          </cell>
          <cell r="C25" t="str">
            <v>金融債</v>
          </cell>
          <cell r="D25" t="str">
            <v>Morgan Stanley</v>
          </cell>
          <cell r="E25" t="str">
            <v>Banco Santander, S.A.</v>
          </cell>
          <cell r="F25" t="str">
            <v>西班牙國際銀行</v>
          </cell>
          <cell r="G25" t="str">
            <v>Finance</v>
          </cell>
          <cell r="H25" t="str">
            <v>USD</v>
          </cell>
          <cell r="I25" t="str">
            <v>A2/A+/A-</v>
          </cell>
          <cell r="J25">
            <v>5</v>
          </cell>
        </row>
        <row r="26">
          <cell r="A26" t="str">
            <v xml:space="preserve">US05964HBG92 </v>
          </cell>
          <cell r="B26" t="str">
            <v>HSB</v>
          </cell>
          <cell r="C26" t="str">
            <v>金融債</v>
          </cell>
          <cell r="D26" t="str">
            <v>Morgan Stanley</v>
          </cell>
          <cell r="E26" t="str">
            <v xml:space="preserve"> SANTAN 5.439 07/15/31 </v>
          </cell>
          <cell r="F26" t="str">
            <v>西班牙國際銀行</v>
          </cell>
          <cell r="G26" t="str">
            <v>Finance</v>
          </cell>
          <cell r="H26" t="str">
            <v xml:space="preserve">USD </v>
          </cell>
          <cell r="I26" t="str">
            <v xml:space="preserve">A2 / A+ / A </v>
          </cell>
          <cell r="J26">
            <v>6</v>
          </cell>
        </row>
        <row r="27">
          <cell r="A27" t="str">
            <v>US05971KAC36</v>
          </cell>
          <cell r="B27" t="str">
            <v>WTC</v>
          </cell>
          <cell r="C27" t="str">
            <v>金融債</v>
          </cell>
          <cell r="D27" t="str">
            <v>Morgan Stanley</v>
          </cell>
          <cell r="E27" t="str">
            <v xml:space="preserve">Banco Santander, S.A. </v>
          </cell>
          <cell r="F27" t="str">
            <v>西班牙國際銀行</v>
          </cell>
          <cell r="G27" t="str">
            <v>Finance</v>
          </cell>
          <cell r="H27" t="str">
            <v>USD</v>
          </cell>
          <cell r="I27" t="str">
            <v>A2/A+/A</v>
          </cell>
          <cell r="J27">
            <v>5</v>
          </cell>
        </row>
        <row r="28">
          <cell r="A28" t="str">
            <v>US06051GLA57</v>
          </cell>
          <cell r="B28" t="str">
            <v>Inpaq</v>
          </cell>
          <cell r="C28" t="str">
            <v>金融債</v>
          </cell>
          <cell r="D28" t="str">
            <v>國泰世華</v>
          </cell>
          <cell r="E28" t="str">
            <v>Bank of America Corporation, 4.827% 22jul2026</v>
          </cell>
          <cell r="F28" t="str">
            <v>美國銀行</v>
          </cell>
          <cell r="G28" t="str">
            <v>Finance</v>
          </cell>
          <cell r="H28" t="str">
            <v>USD</v>
          </cell>
          <cell r="I28" t="str">
            <v>AAA/Aaa /AAA</v>
          </cell>
          <cell r="J28">
            <v>2</v>
          </cell>
        </row>
        <row r="29">
          <cell r="A29" t="str">
            <v>US06407F2G68</v>
          </cell>
          <cell r="B29" t="str">
            <v>WTC</v>
          </cell>
          <cell r="C29" t="str">
            <v>金融債</v>
          </cell>
          <cell r="D29" t="str">
            <v>Morgan Stanley</v>
          </cell>
          <cell r="E29" t="str">
            <v>BANK OF NEW ZEALAND</v>
          </cell>
          <cell r="F29" t="str">
            <v>紐西蘭西太平洋銀行</v>
          </cell>
          <cell r="G29" t="str">
            <v>Finance</v>
          </cell>
          <cell r="H29" t="str">
            <v>USD</v>
          </cell>
          <cell r="I29" t="str">
            <v>A1/AA-</v>
          </cell>
          <cell r="J29">
            <v>5</v>
          </cell>
        </row>
        <row r="30">
          <cell r="A30" t="str">
            <v>US06407FAH55</v>
          </cell>
          <cell r="B30" t="str">
            <v>Inpaq</v>
          </cell>
          <cell r="C30" t="str">
            <v>金融債</v>
          </cell>
          <cell r="D30" t="str">
            <v>Morgan Stanley</v>
          </cell>
          <cell r="E30" t="str">
            <v>BZLNZ 5.076 01/30/29</v>
          </cell>
          <cell r="F30" t="str">
            <v>紐西蘭西太平洋銀行</v>
          </cell>
          <cell r="G30" t="str">
            <v>Finance</v>
          </cell>
          <cell r="H30" t="str">
            <v>USD</v>
          </cell>
          <cell r="I30" t="str">
            <v xml:space="preserve">A1 / AA- / NR </v>
          </cell>
          <cell r="J30">
            <v>4</v>
          </cell>
        </row>
        <row r="31">
          <cell r="A31" t="str">
            <v>US084664DA63</v>
          </cell>
          <cell r="B31" t="str">
            <v>HSB</v>
          </cell>
          <cell r="C31" t="str">
            <v>金融債</v>
          </cell>
          <cell r="D31" t="str">
            <v>Morgan Stanley</v>
          </cell>
          <cell r="E31" t="str">
            <v>BERKSHIRE HATHAWAY INC</v>
          </cell>
          <cell r="F31" t="str">
            <v>波克夏海瑟威</v>
          </cell>
          <cell r="G31" t="str">
            <v>Finance</v>
          </cell>
          <cell r="H31" t="str">
            <v>USD</v>
          </cell>
          <cell r="I31" t="str">
            <v>Aa/AA</v>
          </cell>
          <cell r="J31">
            <v>3</v>
          </cell>
        </row>
        <row r="32">
          <cell r="A32" t="str">
            <v>US110122EG99</v>
          </cell>
          <cell r="B32" t="str">
            <v>WTC</v>
          </cell>
          <cell r="C32" t="str">
            <v>公司債</v>
          </cell>
          <cell r="D32" t="str">
            <v>Morgan Stanley</v>
          </cell>
          <cell r="E32" t="str">
            <v xml:space="preserve">Bristol-Myers Squibb Company </v>
          </cell>
          <cell r="F32" t="str">
            <v>必治妥施貴寶</v>
          </cell>
          <cell r="G32" t="str">
            <v>製藥</v>
          </cell>
          <cell r="H32" t="str">
            <v>USD</v>
          </cell>
          <cell r="I32" t="str">
            <v>A2/A/NR</v>
          </cell>
          <cell r="J32">
            <v>6</v>
          </cell>
        </row>
        <row r="33">
          <cell r="A33" t="str">
            <v>US111021AL54</v>
          </cell>
          <cell r="B33" t="str">
            <v>Silitech</v>
          </cell>
          <cell r="C33" t="str">
            <v>公司債</v>
          </cell>
          <cell r="D33" t="str">
            <v>Morgan Stanley</v>
          </cell>
          <cell r="E33" t="str">
            <v>British Telecommunications</v>
          </cell>
          <cell r="F33" t="str">
            <v>英國電信</v>
          </cell>
          <cell r="G33" t="str">
            <v>電信</v>
          </cell>
          <cell r="H33" t="str">
            <v>USD</v>
          </cell>
          <cell r="I33" t="str">
            <v>Baa2/BBB</v>
          </cell>
          <cell r="J33">
            <v>9</v>
          </cell>
        </row>
        <row r="34">
          <cell r="A34" t="str">
            <v>US11271LAD47</v>
          </cell>
          <cell r="B34" t="str">
            <v>WTC</v>
          </cell>
          <cell r="C34" t="str">
            <v>金融債</v>
          </cell>
          <cell r="D34" t="str">
            <v>Morgan Stanley</v>
          </cell>
          <cell r="E34" t="str">
            <v>Brookfield Finance Inc. 4,85% 19/29</v>
          </cell>
          <cell r="F34" t="str">
            <v>布魯克菲爾德金融公司</v>
          </cell>
          <cell r="G34" t="str">
            <v>資管</v>
          </cell>
          <cell r="H34" t="str">
            <v>USD</v>
          </cell>
          <cell r="I34" t="str">
            <v>A3 / A- / A-</v>
          </cell>
          <cell r="J34">
            <v>7</v>
          </cell>
        </row>
        <row r="35">
          <cell r="A35" t="str">
            <v>US11271LAD47</v>
          </cell>
          <cell r="B35" t="str">
            <v>HSB</v>
          </cell>
          <cell r="C35" t="str">
            <v>金融債</v>
          </cell>
          <cell r="D35" t="str">
            <v>Morgan Stanley</v>
          </cell>
          <cell r="E35" t="str">
            <v>Brookfield Finance Inc. 4,85% 19/29</v>
          </cell>
          <cell r="F35" t="str">
            <v>布魯克菲爾德金融公司</v>
          </cell>
          <cell r="G35" t="str">
            <v>資管</v>
          </cell>
          <cell r="H35" t="str">
            <v>USD</v>
          </cell>
          <cell r="I35" t="str">
            <v xml:space="preserve">A3/A-/A- </v>
          </cell>
          <cell r="J35">
            <v>7</v>
          </cell>
        </row>
        <row r="36">
          <cell r="A36" t="str">
            <v>US166764BL33</v>
          </cell>
          <cell r="B36" t="str">
            <v>WTC</v>
          </cell>
          <cell r="C36" t="str">
            <v>公司債</v>
          </cell>
          <cell r="D36" t="str">
            <v>Morgan Stanley</v>
          </cell>
          <cell r="E36" t="str">
            <v>Chevron Corp</v>
          </cell>
          <cell r="F36" t="str">
            <v>雪弗龍能源</v>
          </cell>
          <cell r="G36" t="str">
            <v>石油能源</v>
          </cell>
          <cell r="H36" t="str">
            <v>USD</v>
          </cell>
          <cell r="I36" t="str">
            <v>Aa2/AA-/NR</v>
          </cell>
          <cell r="J36">
            <v>3</v>
          </cell>
        </row>
        <row r="37">
          <cell r="A37" t="str">
            <v>US172967KN09</v>
          </cell>
          <cell r="B37" t="str">
            <v>Silitech</v>
          </cell>
          <cell r="C37" t="str">
            <v>金融債</v>
          </cell>
          <cell r="D37" t="str">
            <v>花旗銀行</v>
          </cell>
          <cell r="E37" t="str">
            <v>CITIGROUP INC</v>
          </cell>
          <cell r="F37" t="str">
            <v>花旗集團</v>
          </cell>
          <cell r="G37" t="str">
            <v>Finance</v>
          </cell>
          <cell r="H37" t="str">
            <v>USD</v>
          </cell>
          <cell r="I37" t="str">
            <v>A3/BBB+</v>
          </cell>
          <cell r="J37">
            <v>7</v>
          </cell>
        </row>
        <row r="38">
          <cell r="A38" t="str">
            <v>US20271RAQ39</v>
          </cell>
          <cell r="B38" t="str">
            <v>PDC</v>
          </cell>
          <cell r="C38" t="str">
            <v>金融債</v>
          </cell>
          <cell r="D38" t="str">
            <v>Morgan Stanley</v>
          </cell>
          <cell r="E38" t="str">
            <v>NATIONAL AUSTRALIA BANK</v>
          </cell>
          <cell r="F38" t="str">
            <v>澳聯邦銀紐約</v>
          </cell>
          <cell r="G38" t="str">
            <v>Finance</v>
          </cell>
          <cell r="H38" t="str">
            <v>USD</v>
          </cell>
          <cell r="I38" t="str">
            <v>Aa3/AA-/A+</v>
          </cell>
          <cell r="J38">
            <v>4</v>
          </cell>
        </row>
        <row r="39">
          <cell r="A39" t="str">
            <v>US20271RAQ39</v>
          </cell>
          <cell r="B39" t="str">
            <v>Inpaq</v>
          </cell>
          <cell r="C39" t="str">
            <v>金融債</v>
          </cell>
          <cell r="D39" t="str">
            <v>Morgan Stanley</v>
          </cell>
          <cell r="E39" t="str">
            <v>NATIONAL AUSTRALIA BANK</v>
          </cell>
          <cell r="F39" t="str">
            <v>澳聯邦銀紐約</v>
          </cell>
          <cell r="G39" t="str">
            <v>Finance</v>
          </cell>
          <cell r="H39" t="str">
            <v>USD</v>
          </cell>
          <cell r="I39" t="str">
            <v>Aa3/AA-/A+</v>
          </cell>
          <cell r="J39">
            <v>4</v>
          </cell>
        </row>
        <row r="40">
          <cell r="A40" t="str">
            <v>US22535EAG26</v>
          </cell>
          <cell r="B40" t="str">
            <v>WTC</v>
          </cell>
          <cell r="C40" t="str">
            <v>金融債</v>
          </cell>
          <cell r="D40" t="str">
            <v>Morgan Stanley</v>
          </cell>
          <cell r="E40" t="str">
            <v>ACAFP 5.514 07/05/33</v>
          </cell>
          <cell r="F40" t="str">
            <v>法國農業信貸銀行</v>
          </cell>
          <cell r="G40" t="str">
            <v>Finance</v>
          </cell>
          <cell r="H40" t="str">
            <v xml:space="preserve">USD </v>
          </cell>
          <cell r="I40" t="str">
            <v>Aa3 / A+ / AA-</v>
          </cell>
          <cell r="J40">
            <v>5</v>
          </cell>
        </row>
        <row r="41">
          <cell r="A41" t="str">
            <v>US22535EAG26</v>
          </cell>
          <cell r="B41" t="str">
            <v>WTC</v>
          </cell>
          <cell r="C41" t="str">
            <v>金融債</v>
          </cell>
          <cell r="D41" t="str">
            <v>Morgan Stanley</v>
          </cell>
          <cell r="E41" t="str">
            <v>ACAFP 5.514 07/05/33</v>
          </cell>
          <cell r="F41" t="str">
            <v>法國農業信貸銀行</v>
          </cell>
          <cell r="G41" t="str">
            <v>Finance</v>
          </cell>
          <cell r="H41" t="str">
            <v xml:space="preserve">USD </v>
          </cell>
          <cell r="I41" t="str">
            <v>Aa3 / A+ / AA-</v>
          </cell>
          <cell r="J41">
            <v>5</v>
          </cell>
        </row>
        <row r="42">
          <cell r="A42" t="str">
            <v>US22541LAE39</v>
          </cell>
          <cell r="B42" t="str">
            <v>WTC</v>
          </cell>
          <cell r="C42" t="str">
            <v>金融債</v>
          </cell>
          <cell r="D42" t="str">
            <v>Morgan Stanley</v>
          </cell>
          <cell r="E42" t="str">
            <v>UBS 7 1/8 07/15/32</v>
          </cell>
          <cell r="F42" t="str">
            <v>瑞信集團美國公司</v>
          </cell>
          <cell r="G42" t="str">
            <v>Finance</v>
          </cell>
          <cell r="H42" t="str">
            <v xml:space="preserve">USD </v>
          </cell>
          <cell r="I42" t="str">
            <v xml:space="preserve">Aa2 / A+ / A+ </v>
          </cell>
          <cell r="J42">
            <v>6</v>
          </cell>
        </row>
        <row r="43">
          <cell r="A43" t="str">
            <v>US22541LAE39</v>
          </cell>
          <cell r="B43" t="str">
            <v>WTC</v>
          </cell>
          <cell r="C43" t="str">
            <v>金融債</v>
          </cell>
          <cell r="D43" t="str">
            <v>Morgan Stanley</v>
          </cell>
          <cell r="E43" t="str">
            <v>UBS 7 1/8 07/15/32</v>
          </cell>
          <cell r="F43" t="str">
            <v>瑞信集團美國公司</v>
          </cell>
          <cell r="G43" t="str">
            <v>Finance</v>
          </cell>
          <cell r="H43" t="str">
            <v xml:space="preserve">USD </v>
          </cell>
          <cell r="I43" t="str">
            <v xml:space="preserve">Aa2 / A+ / A+ </v>
          </cell>
          <cell r="J43">
            <v>5</v>
          </cell>
        </row>
        <row r="44">
          <cell r="A44" t="str">
            <v xml:space="preserve">US22541LAE39 </v>
          </cell>
          <cell r="B44" t="str">
            <v>WTC</v>
          </cell>
          <cell r="C44" t="str">
            <v>金融債</v>
          </cell>
          <cell r="D44" t="str">
            <v>Morgan Stanley</v>
          </cell>
          <cell r="E44" t="str">
            <v>UBS 7 1/8 07/15/32</v>
          </cell>
          <cell r="F44" t="str">
            <v>瑞信集團美國公司</v>
          </cell>
          <cell r="G44" t="str">
            <v>Finance</v>
          </cell>
          <cell r="H44" t="str">
            <v xml:space="preserve">USD </v>
          </cell>
          <cell r="I44" t="str">
            <v xml:space="preserve">Aa2 / A+ / A+ </v>
          </cell>
          <cell r="J44">
            <v>5</v>
          </cell>
        </row>
        <row r="45">
          <cell r="A45" t="str">
            <v>US22550L2M24</v>
          </cell>
          <cell r="B45" t="str">
            <v>ITC</v>
          </cell>
          <cell r="C45" t="str">
            <v>金融債</v>
          </cell>
          <cell r="D45" t="str">
            <v>Morgan Stanley</v>
          </cell>
          <cell r="E45" t="str">
            <v>UBS 7 1/2 02/15/28</v>
          </cell>
          <cell r="F45" t="str">
            <v>瑞信紐約股份有限公司</v>
          </cell>
          <cell r="G45" t="str">
            <v>Finance</v>
          </cell>
          <cell r="H45" t="str">
            <v>USD</v>
          </cell>
          <cell r="I45" t="str">
            <v>Aa2/A+/A+</v>
          </cell>
          <cell r="J45">
            <v>5</v>
          </cell>
        </row>
        <row r="46">
          <cell r="A46" t="str">
            <v>US24703TAD81</v>
          </cell>
          <cell r="B46" t="str">
            <v>Silitech</v>
          </cell>
          <cell r="C46" t="str">
            <v>公司債</v>
          </cell>
          <cell r="D46" t="str">
            <v>Morgan Stanley</v>
          </cell>
          <cell r="E46" t="str">
            <v>DELL INTERNATIONAL LLC / EMC CORP</v>
          </cell>
          <cell r="F46" t="str">
            <v>戴爾EMC</v>
          </cell>
          <cell r="G46" t="str">
            <v>電腦硬軟體</v>
          </cell>
          <cell r="H46" t="str">
            <v>USD</v>
          </cell>
          <cell r="I46" t="str">
            <v>Baa2/BBB</v>
          </cell>
          <cell r="J46">
            <v>9</v>
          </cell>
        </row>
        <row r="47">
          <cell r="A47" t="str">
            <v>US251526CW79</v>
          </cell>
          <cell r="B47" t="str">
            <v>WTC</v>
          </cell>
          <cell r="C47" t="str">
            <v>金融債</v>
          </cell>
          <cell r="D47" t="str">
            <v>Morgan Stanley</v>
          </cell>
          <cell r="E47" t="str">
            <v>DB 5.414 05/10/29</v>
          </cell>
          <cell r="F47" t="str">
            <v>德意志銀行股份有限公司/紐約</v>
          </cell>
          <cell r="G47" t="str">
            <v>Finance</v>
          </cell>
          <cell r="H47" t="str">
            <v>USD</v>
          </cell>
          <cell r="I47" t="str">
            <v>A1 / A / A</v>
          </cell>
          <cell r="J47">
            <v>6</v>
          </cell>
        </row>
        <row r="48">
          <cell r="A48" t="str">
            <v>US251526CW79</v>
          </cell>
          <cell r="B48" t="str">
            <v>WTC</v>
          </cell>
          <cell r="C48" t="str">
            <v>金融債</v>
          </cell>
          <cell r="D48" t="str">
            <v>Morgan Stanley</v>
          </cell>
          <cell r="E48" t="str">
            <v>DB 5.414 05/10/29</v>
          </cell>
          <cell r="F48" t="str">
            <v>德意志銀行股份有限公司/紐約</v>
          </cell>
          <cell r="G48" t="str">
            <v>Finance</v>
          </cell>
          <cell r="H48" t="str">
            <v>USD</v>
          </cell>
          <cell r="I48" t="str">
            <v>A1 / A / A</v>
          </cell>
          <cell r="J48">
            <v>6</v>
          </cell>
        </row>
        <row r="49">
          <cell r="A49" t="str">
            <v>US25156PAC77</v>
          </cell>
          <cell r="B49" t="str">
            <v>HSB</v>
          </cell>
          <cell r="C49" t="str">
            <v>公司債</v>
          </cell>
          <cell r="D49" t="str">
            <v>Morgan Stanley</v>
          </cell>
          <cell r="E49" t="str">
            <v>DT 8 1/4 06/15/30</v>
          </cell>
          <cell r="F49" t="str">
            <v>Deutsche Telekom</v>
          </cell>
          <cell r="G49" t="str">
            <v>Wireless</v>
          </cell>
          <cell r="H49" t="str">
            <v>USD</v>
          </cell>
          <cell r="I49" t="str">
            <v xml:space="preserve">Baa1/BBB+/BBB+ </v>
          </cell>
          <cell r="J49">
            <v>8</v>
          </cell>
        </row>
        <row r="50">
          <cell r="A50" t="str">
            <v>US254687FX90</v>
          </cell>
          <cell r="B50" t="str">
            <v>HSB</v>
          </cell>
          <cell r="C50" t="str">
            <v>公司債</v>
          </cell>
          <cell r="D50" t="str">
            <v>Morgan Stanley</v>
          </cell>
          <cell r="E50" t="str">
            <v>WALT DISNEY CO</v>
          </cell>
          <cell r="F50" t="str">
            <v>華特迪士尼</v>
          </cell>
          <cell r="G50" t="str">
            <v>文旅</v>
          </cell>
          <cell r="H50" t="str">
            <v>USD</v>
          </cell>
          <cell r="I50" t="str">
            <v>A2 / A-</v>
          </cell>
          <cell r="J50">
            <v>6</v>
          </cell>
        </row>
        <row r="51">
          <cell r="A51" t="str">
            <v>US30303M8H84</v>
          </cell>
          <cell r="B51" t="str">
            <v>HSB</v>
          </cell>
          <cell r="C51" t="str">
            <v>公司債</v>
          </cell>
          <cell r="D51" t="str">
            <v>Morgan Stanley</v>
          </cell>
          <cell r="E51" t="str">
            <v>META PLATFORMS INC</v>
          </cell>
          <cell r="F51" t="str">
            <v>Meta平台</v>
          </cell>
          <cell r="G51" t="str">
            <v>資訊平台</v>
          </cell>
          <cell r="H51" t="str">
            <v>USD</v>
          </cell>
          <cell r="I51" t="str">
            <v>A1/AA-</v>
          </cell>
          <cell r="J51">
            <v>5</v>
          </cell>
        </row>
        <row r="52">
          <cell r="A52" t="str">
            <v>US30303M8H84</v>
          </cell>
          <cell r="B52" t="str">
            <v>HSB</v>
          </cell>
          <cell r="C52" t="str">
            <v>公司債</v>
          </cell>
          <cell r="D52" t="str">
            <v>Morgan Stanley</v>
          </cell>
          <cell r="E52" t="str">
            <v>META PLATFORMS</v>
          </cell>
          <cell r="F52" t="str">
            <v>Meta平台</v>
          </cell>
          <cell r="G52" t="str">
            <v>資訊平台</v>
          </cell>
          <cell r="H52" t="str">
            <v>USD</v>
          </cell>
          <cell r="I52" t="str">
            <v>A1/AA-</v>
          </cell>
          <cell r="J52">
            <v>5</v>
          </cell>
        </row>
        <row r="53">
          <cell r="A53" t="str">
            <v>US30303M8L96</v>
          </cell>
          <cell r="B53" t="str">
            <v>HSB</v>
          </cell>
          <cell r="C53" t="str">
            <v>公司債</v>
          </cell>
          <cell r="D53" t="str">
            <v>Morgan Stanley</v>
          </cell>
          <cell r="E53" t="str">
            <v>META PLATFORMS INC</v>
          </cell>
          <cell r="F53" t="str">
            <v>Meta平台</v>
          </cell>
          <cell r="G53" t="str">
            <v>資訊平台</v>
          </cell>
          <cell r="H53" t="str">
            <v>USD</v>
          </cell>
          <cell r="I53" t="str">
            <v>A1/AA-</v>
          </cell>
          <cell r="J53">
            <v>5</v>
          </cell>
        </row>
        <row r="54">
          <cell r="A54" t="str">
            <v>US404280BB43</v>
          </cell>
          <cell r="B54" t="str">
            <v>Silitech</v>
          </cell>
          <cell r="C54" t="str">
            <v>金融債</v>
          </cell>
          <cell r="D54" t="str">
            <v>花旗銀行</v>
          </cell>
          <cell r="E54" t="str">
            <v>HSBC HOLDINGS PLC</v>
          </cell>
          <cell r="F54" t="str">
            <v>匯豐控股</v>
          </cell>
          <cell r="G54" t="str">
            <v>Finance</v>
          </cell>
          <cell r="H54" t="str">
            <v>USD</v>
          </cell>
          <cell r="I54" t="str">
            <v>A3/A-</v>
          </cell>
          <cell r="J54">
            <v>7</v>
          </cell>
        </row>
        <row r="55">
          <cell r="A55" t="str">
            <v>US404280CF48</v>
          </cell>
          <cell r="B55" t="str">
            <v>Silitech</v>
          </cell>
          <cell r="C55" t="str">
            <v>金融債</v>
          </cell>
          <cell r="D55" t="str">
            <v>花旗銀行</v>
          </cell>
          <cell r="E55" t="str">
            <v>HSBC HOLDINGS PLC</v>
          </cell>
          <cell r="F55" t="str">
            <v>匯豐控股</v>
          </cell>
          <cell r="G55" t="str">
            <v>Finance</v>
          </cell>
          <cell r="H55" t="str">
            <v>USD</v>
          </cell>
          <cell r="I55" t="str">
            <v>A3/A-</v>
          </cell>
          <cell r="J55">
            <v>7</v>
          </cell>
        </row>
        <row r="56">
          <cell r="A56" t="str">
            <v>US437076CJ91</v>
          </cell>
          <cell r="B56" t="str">
            <v>GBM</v>
          </cell>
          <cell r="C56" t="str">
            <v>公司債</v>
          </cell>
          <cell r="D56" t="str">
            <v>Morgan Stanley</v>
          </cell>
          <cell r="E56" t="str">
            <v>HOME DEPOT INC</v>
          </cell>
          <cell r="F56" t="str">
            <v>家得寶</v>
          </cell>
          <cell r="G56" t="str">
            <v>零售通路</v>
          </cell>
          <cell r="H56" t="str">
            <v>USD</v>
          </cell>
          <cell r="I56" t="str">
            <v>A2/A</v>
          </cell>
          <cell r="J56">
            <v>6</v>
          </cell>
        </row>
        <row r="57">
          <cell r="A57" t="str">
            <v>US437076CJ91</v>
          </cell>
          <cell r="B57" t="str">
            <v>HSB</v>
          </cell>
          <cell r="C57" t="str">
            <v>公司債</v>
          </cell>
          <cell r="D57" t="str">
            <v>Morgan Stanley</v>
          </cell>
          <cell r="E57" t="str">
            <v>HOME DEPOT INC</v>
          </cell>
          <cell r="F57" t="str">
            <v>家得寶</v>
          </cell>
          <cell r="G57" t="str">
            <v>零售通路</v>
          </cell>
          <cell r="H57" t="str">
            <v>USD</v>
          </cell>
          <cell r="I57" t="str">
            <v>A2 / A</v>
          </cell>
          <cell r="J57">
            <v>6</v>
          </cell>
        </row>
        <row r="58">
          <cell r="A58" t="str">
            <v>US44891CCN11</v>
          </cell>
          <cell r="B58" t="str">
            <v>WTC</v>
          </cell>
          <cell r="C58" t="str">
            <v>金融債</v>
          </cell>
          <cell r="D58" t="str">
            <v>Morgan Stanley</v>
          </cell>
          <cell r="E58" t="str">
            <v>Hyundai Capital America 6.1%</v>
          </cell>
          <cell r="F58" t="str">
            <v>現代資本美國</v>
          </cell>
          <cell r="G58" t="str">
            <v>Finance</v>
          </cell>
          <cell r="H58" t="str">
            <v>USD</v>
          </cell>
          <cell r="I58" t="str">
            <v>A3/BBB+/NR</v>
          </cell>
          <cell r="J58">
            <v>7</v>
          </cell>
        </row>
        <row r="59">
          <cell r="A59" t="str">
            <v>US44891CCR25</v>
          </cell>
          <cell r="B59" t="str">
            <v>HSB</v>
          </cell>
          <cell r="C59" t="str">
            <v>金融債</v>
          </cell>
          <cell r="D59" t="str">
            <v>Morgan Stanley</v>
          </cell>
          <cell r="E59" t="str">
            <v>HYUNDAI CAPITAL AMERICA</v>
          </cell>
          <cell r="F59" t="str">
            <v>現代資本美國</v>
          </cell>
          <cell r="G59" t="str">
            <v>汽車</v>
          </cell>
          <cell r="H59" t="str">
            <v>USD</v>
          </cell>
          <cell r="I59" t="str">
            <v xml:space="preserve">A3/ BBB+/NR </v>
          </cell>
          <cell r="J59">
            <v>8</v>
          </cell>
        </row>
        <row r="60">
          <cell r="A60" t="str">
            <v>US449276AD68</v>
          </cell>
          <cell r="B60" t="str">
            <v>WTC</v>
          </cell>
          <cell r="C60" t="str">
            <v>公司債</v>
          </cell>
          <cell r="D60" t="str">
            <v>Morgan Stanley</v>
          </cell>
          <cell r="E60" t="str">
            <v xml:space="preserve">IBM International Capital Pte. Ltd </v>
          </cell>
          <cell r="F60" t="str">
            <v>國際商業機器</v>
          </cell>
          <cell r="G60" t="str">
            <v>電腦軟體</v>
          </cell>
          <cell r="H60" t="str">
            <v>USD</v>
          </cell>
          <cell r="I60" t="str">
            <v>A3/A-/A-</v>
          </cell>
          <cell r="J60">
            <v>7</v>
          </cell>
        </row>
        <row r="61">
          <cell r="A61" t="str">
            <v>US458140BH27</v>
          </cell>
          <cell r="B61" t="str">
            <v>WTC</v>
          </cell>
          <cell r="C61" t="str">
            <v>公司債</v>
          </cell>
          <cell r="D61" t="str">
            <v>Morgan Stanley</v>
          </cell>
          <cell r="E61" t="str">
            <v>INTEL CORP</v>
          </cell>
          <cell r="F61" t="str">
            <v>英特爾公司</v>
          </cell>
          <cell r="G61" t="str">
            <v>電腦硬軟體</v>
          </cell>
          <cell r="H61" t="str">
            <v>USD</v>
          </cell>
          <cell r="I61" t="str">
            <v>A2/A</v>
          </cell>
          <cell r="J61">
            <v>6</v>
          </cell>
        </row>
        <row r="62">
          <cell r="A62" t="str">
            <v>US458140CE86</v>
          </cell>
          <cell r="B62" t="str">
            <v>GBM</v>
          </cell>
          <cell r="C62" t="str">
            <v>公司債</v>
          </cell>
          <cell r="D62" t="str">
            <v>Morgan stanley</v>
          </cell>
          <cell r="E62" t="str">
            <v>INTEL CORP</v>
          </cell>
          <cell r="F62" t="str">
            <v>英特爾公司</v>
          </cell>
          <cell r="G62" t="str">
            <v>電腦硬軟體</v>
          </cell>
          <cell r="H62" t="str">
            <v>USD</v>
          </cell>
          <cell r="I62" t="str">
            <v>A</v>
          </cell>
          <cell r="J62">
            <v>6</v>
          </cell>
        </row>
        <row r="63">
          <cell r="A63" t="str">
            <v>US458140CF51</v>
          </cell>
          <cell r="B63" t="str">
            <v>HSB</v>
          </cell>
          <cell r="C63" t="str">
            <v>公司債</v>
          </cell>
          <cell r="D63" t="str">
            <v>Morgan Stanley</v>
          </cell>
          <cell r="E63" t="str">
            <v>INTEL CORP</v>
          </cell>
          <cell r="F63" t="str">
            <v>英特爾公司</v>
          </cell>
          <cell r="G63" t="str">
            <v>電腦硬軟體</v>
          </cell>
          <cell r="H63" t="str">
            <v>USD</v>
          </cell>
          <cell r="I63" t="str">
            <v>A2/A</v>
          </cell>
          <cell r="J63">
            <v>6</v>
          </cell>
        </row>
        <row r="64">
          <cell r="A64" t="str">
            <v>US458140CG35</v>
          </cell>
          <cell r="B64" t="str">
            <v>WTC</v>
          </cell>
          <cell r="C64" t="str">
            <v>公司債</v>
          </cell>
          <cell r="D64" t="str">
            <v>Morgan Stanley</v>
          </cell>
          <cell r="E64" t="str">
            <v>INTEL CORP</v>
          </cell>
          <cell r="F64" t="str">
            <v>英特爾公司</v>
          </cell>
          <cell r="G64" t="str">
            <v>電腦硬軟體</v>
          </cell>
          <cell r="H64" t="str">
            <v>USD</v>
          </cell>
          <cell r="I64" t="str">
            <v>A2/A</v>
          </cell>
          <cell r="J64">
            <v>6</v>
          </cell>
        </row>
        <row r="65">
          <cell r="A65" t="str">
            <v>US45866FAN42</v>
          </cell>
          <cell r="B65" t="str">
            <v>WTC</v>
          </cell>
          <cell r="C65" t="str">
            <v>金融債</v>
          </cell>
          <cell r="D65" t="str">
            <v>Morgan Stanley</v>
          </cell>
          <cell r="E65" t="str">
            <v>Intercontinental Exchange, Inc. 1.85%</v>
          </cell>
          <cell r="F65" t="str">
            <v>洲際交易所</v>
          </cell>
          <cell r="G65" t="str">
            <v>資管</v>
          </cell>
          <cell r="H65" t="str">
            <v>USD</v>
          </cell>
          <cell r="I65" t="str">
            <v>A3 / A- / NR</v>
          </cell>
          <cell r="J65">
            <v>7</v>
          </cell>
        </row>
        <row r="66">
          <cell r="A66" t="str">
            <v>US45866FAN42</v>
          </cell>
          <cell r="B66" t="str">
            <v>HSB</v>
          </cell>
          <cell r="C66" t="str">
            <v>金融債</v>
          </cell>
          <cell r="D66" t="str">
            <v>Morgan Stanley</v>
          </cell>
          <cell r="E66" t="str">
            <v>INTERCONTINENTAL EXCHANGE INC</v>
          </cell>
          <cell r="F66" t="str">
            <v>洲際交易所</v>
          </cell>
          <cell r="G66" t="str">
            <v>資管</v>
          </cell>
          <cell r="H66" t="str">
            <v>USD</v>
          </cell>
          <cell r="I66" t="str">
            <v xml:space="preserve">A3/ A-/NR </v>
          </cell>
          <cell r="J66">
            <v>7</v>
          </cell>
        </row>
        <row r="67">
          <cell r="A67" t="str">
            <v>US459200JZ55</v>
          </cell>
          <cell r="B67" t="str">
            <v>WTC</v>
          </cell>
          <cell r="C67" t="str">
            <v>公司債</v>
          </cell>
          <cell r="D67" t="str">
            <v>花旗銀行</v>
          </cell>
          <cell r="E67" t="str">
            <v>IBM</v>
          </cell>
          <cell r="F67" t="str">
            <v>國際商業機器</v>
          </cell>
          <cell r="G67" t="str">
            <v>電腦硬軟體</v>
          </cell>
          <cell r="H67" t="str">
            <v>USD</v>
          </cell>
          <cell r="I67" t="str">
            <v>A3/A-/WD</v>
          </cell>
          <cell r="J67">
            <v>7</v>
          </cell>
        </row>
        <row r="68">
          <cell r="A68" t="str">
            <v>US459200KA85</v>
          </cell>
          <cell r="B68" t="str">
            <v>GBM</v>
          </cell>
          <cell r="C68" t="str">
            <v>公司債</v>
          </cell>
          <cell r="D68" t="str">
            <v>Morgan Stanley</v>
          </cell>
          <cell r="E68" t="str">
            <v>IBM</v>
          </cell>
          <cell r="F68" t="str">
            <v>國際商業機器</v>
          </cell>
          <cell r="G68" t="str">
            <v>電腦硬軟體</v>
          </cell>
          <cell r="H68" t="str">
            <v>USD</v>
          </cell>
          <cell r="I68" t="str">
            <v>A3/A-/WD</v>
          </cell>
          <cell r="J68">
            <v>7</v>
          </cell>
        </row>
        <row r="69">
          <cell r="A69" t="str">
            <v>US459200KA85</v>
          </cell>
          <cell r="B69" t="str">
            <v>WTC</v>
          </cell>
          <cell r="C69" t="str">
            <v>公司債</v>
          </cell>
          <cell r="D69" t="str">
            <v>Morgan Stanley</v>
          </cell>
          <cell r="E69" t="str">
            <v>IBM</v>
          </cell>
          <cell r="F69" t="str">
            <v>國際商業機器</v>
          </cell>
          <cell r="G69" t="str">
            <v>電腦硬軟體</v>
          </cell>
          <cell r="H69" t="str">
            <v>USD</v>
          </cell>
          <cell r="I69" t="str">
            <v>A3/A-/WD</v>
          </cell>
          <cell r="J69">
            <v>7</v>
          </cell>
        </row>
        <row r="70">
          <cell r="A70" t="str">
            <v>US459200KX88</v>
          </cell>
          <cell r="B70" t="str">
            <v>WTC</v>
          </cell>
          <cell r="C70" t="str">
            <v>公司債</v>
          </cell>
          <cell r="D70" t="str">
            <v>Morgan Stanley</v>
          </cell>
          <cell r="E70" t="str">
            <v>IBM</v>
          </cell>
          <cell r="F70" t="str">
            <v>國際商業機器</v>
          </cell>
          <cell r="G70" t="str">
            <v>電腦硬軟體</v>
          </cell>
          <cell r="H70" t="str">
            <v>USD</v>
          </cell>
          <cell r="I70" t="str">
            <v>A3 / A-</v>
          </cell>
          <cell r="J70">
            <v>7</v>
          </cell>
        </row>
        <row r="71">
          <cell r="A71" t="str">
            <v>US459200KX88</v>
          </cell>
          <cell r="B71" t="str">
            <v>HSB</v>
          </cell>
          <cell r="C71" t="str">
            <v>公司債</v>
          </cell>
          <cell r="D71" t="str">
            <v>Morgan Stanley</v>
          </cell>
          <cell r="E71" t="str">
            <v>IBM</v>
          </cell>
          <cell r="F71" t="str">
            <v>國際商業機器</v>
          </cell>
          <cell r="G71" t="str">
            <v>電腦硬軟體</v>
          </cell>
          <cell r="H71" t="str">
            <v>USD</v>
          </cell>
          <cell r="I71" t="str">
            <v>A3 / A-</v>
          </cell>
          <cell r="J71">
            <v>7</v>
          </cell>
        </row>
        <row r="72">
          <cell r="A72" t="str">
            <v>US459200KX88</v>
          </cell>
          <cell r="B72" t="str">
            <v>GBM</v>
          </cell>
          <cell r="C72" t="str">
            <v>公司債</v>
          </cell>
          <cell r="D72" t="str">
            <v>Morgan Stanley</v>
          </cell>
          <cell r="E72" t="str">
            <v>IBM</v>
          </cell>
          <cell r="F72" t="str">
            <v>國際商業機器</v>
          </cell>
          <cell r="G72" t="str">
            <v>電腦硬軟體</v>
          </cell>
          <cell r="H72" t="str">
            <v>USD</v>
          </cell>
          <cell r="I72" t="str">
            <v>A3 / A-</v>
          </cell>
          <cell r="J72">
            <v>7</v>
          </cell>
        </row>
        <row r="73">
          <cell r="A73" t="str">
            <v>US459200KX88</v>
          </cell>
          <cell r="B73" t="str">
            <v>Silitech</v>
          </cell>
          <cell r="C73" t="str">
            <v>公司債</v>
          </cell>
          <cell r="D73" t="str">
            <v>Morgan Stanley</v>
          </cell>
          <cell r="E73" t="str">
            <v>IBM</v>
          </cell>
          <cell r="F73" t="str">
            <v>國際商業機器</v>
          </cell>
          <cell r="G73" t="str">
            <v>電腦硬軟體</v>
          </cell>
          <cell r="H73" t="str">
            <v>USD</v>
          </cell>
          <cell r="I73" t="str">
            <v>A3 / A-</v>
          </cell>
          <cell r="J73">
            <v>7</v>
          </cell>
        </row>
        <row r="74">
          <cell r="A74" t="str">
            <v>US478160BY94</v>
          </cell>
          <cell r="B74" t="str">
            <v>WTC</v>
          </cell>
          <cell r="C74" t="str">
            <v>公司債</v>
          </cell>
          <cell r="D74" t="str">
            <v>Morgan Stanley</v>
          </cell>
          <cell r="E74" t="str">
            <v>JOHNSON &amp; JOHNSON</v>
          </cell>
          <cell r="F74" t="str">
            <v>嬌生公司</v>
          </cell>
          <cell r="G74" t="str">
            <v>醫療保健</v>
          </cell>
          <cell r="H74" t="str">
            <v>USD</v>
          </cell>
          <cell r="I74" t="str">
            <v>Aaa/AAA</v>
          </cell>
          <cell r="J74">
            <v>1</v>
          </cell>
        </row>
        <row r="75">
          <cell r="A75" t="str">
            <v>US482480AE03</v>
          </cell>
          <cell r="B75" t="str">
            <v>WTC</v>
          </cell>
          <cell r="C75" t="str">
            <v>公司債</v>
          </cell>
          <cell r="D75" t="str">
            <v>花旗銀行</v>
          </cell>
          <cell r="E75" t="str">
            <v>KLA Corp</v>
          </cell>
          <cell r="F75" t="str">
            <v>科磊公司</v>
          </cell>
          <cell r="G75" t="str">
            <v>半導體</v>
          </cell>
          <cell r="H75" t="str">
            <v>USD</v>
          </cell>
          <cell r="I75" t="str">
            <v xml:space="preserve">A2/A-/A- </v>
          </cell>
          <cell r="J75">
            <v>6</v>
          </cell>
        </row>
        <row r="76">
          <cell r="A76" t="str">
            <v>US482480AE03</v>
          </cell>
          <cell r="B76" t="str">
            <v>WTC</v>
          </cell>
          <cell r="C76" t="str">
            <v>公司債</v>
          </cell>
          <cell r="D76" t="str">
            <v>花旗銀行</v>
          </cell>
          <cell r="E76" t="str">
            <v>KLA Corp</v>
          </cell>
          <cell r="F76" t="str">
            <v>科磊公司</v>
          </cell>
          <cell r="G76" t="str">
            <v>半導體</v>
          </cell>
          <cell r="H76" t="str">
            <v>USD</v>
          </cell>
          <cell r="I76" t="str">
            <v xml:space="preserve">A2/A-/A- </v>
          </cell>
          <cell r="J76">
            <v>6</v>
          </cell>
        </row>
        <row r="77">
          <cell r="A77" t="str">
            <v>US58933YBJ38</v>
          </cell>
          <cell r="B77" t="str">
            <v>GBM</v>
          </cell>
          <cell r="C77" t="str">
            <v>公司債</v>
          </cell>
          <cell r="D77" t="str">
            <v>Morgan Stanley</v>
          </cell>
          <cell r="E77" t="str">
            <v>MERCK &amp; CO INC</v>
          </cell>
          <cell r="F77" t="str">
            <v>默克藥廠</v>
          </cell>
          <cell r="G77" t="str">
            <v>製藥</v>
          </cell>
          <cell r="H77" t="str">
            <v>USD</v>
          </cell>
          <cell r="I77" t="str">
            <v xml:space="preserve">A1/A+ </v>
          </cell>
          <cell r="J77">
            <v>5</v>
          </cell>
        </row>
        <row r="78">
          <cell r="A78" t="str">
            <v>US59217HDD61</v>
          </cell>
          <cell r="B78" t="str">
            <v>WTC</v>
          </cell>
          <cell r="C78" t="str">
            <v>金融債</v>
          </cell>
          <cell r="D78" t="str">
            <v>Morgan Stanley</v>
          </cell>
          <cell r="E78" t="str">
            <v>MET 2.4 01/11/32</v>
          </cell>
          <cell r="F78" t="str">
            <v>大都會人壽全球融資</v>
          </cell>
          <cell r="G78" t="str">
            <v>Finance</v>
          </cell>
          <cell r="H78" t="str">
            <v>USD</v>
          </cell>
          <cell r="I78" t="str">
            <v>Aa3 / AA-</v>
          </cell>
          <cell r="J78">
            <v>4</v>
          </cell>
        </row>
        <row r="79">
          <cell r="A79" t="str">
            <v>US59217HDD61</v>
          </cell>
          <cell r="B79" t="str">
            <v>Silitech</v>
          </cell>
          <cell r="C79" t="str">
            <v>金融債</v>
          </cell>
          <cell r="D79" t="str">
            <v>Morgan Stanley</v>
          </cell>
          <cell r="E79" t="str">
            <v>MET 2.4 01/11/32</v>
          </cell>
          <cell r="F79" t="str">
            <v>大都會人壽全球融資</v>
          </cell>
          <cell r="G79" t="str">
            <v>Finance</v>
          </cell>
          <cell r="H79" t="str">
            <v>USD</v>
          </cell>
          <cell r="I79" t="str">
            <v>Aa3 / AA-</v>
          </cell>
          <cell r="J79">
            <v>4</v>
          </cell>
        </row>
        <row r="80">
          <cell r="A80" t="str">
            <v>US594918BJ27</v>
          </cell>
          <cell r="B80" t="str">
            <v>GBM</v>
          </cell>
          <cell r="C80" t="str">
            <v>公司債</v>
          </cell>
          <cell r="D80" t="str">
            <v>Morgan Stanley</v>
          </cell>
          <cell r="E80" t="str">
            <v>Microsoft Corp</v>
          </cell>
          <cell r="F80" t="str">
            <v>微軟</v>
          </cell>
          <cell r="G80" t="str">
            <v>科技軟體</v>
          </cell>
          <cell r="H80" t="str">
            <v>USD</v>
          </cell>
          <cell r="I80" t="str">
            <v>Aaa/AAA/WD</v>
          </cell>
          <cell r="J80">
            <v>1</v>
          </cell>
        </row>
        <row r="81">
          <cell r="A81" t="str">
            <v>US594918BY93</v>
          </cell>
          <cell r="B81" t="str">
            <v>WTC</v>
          </cell>
          <cell r="C81" t="str">
            <v>公司債</v>
          </cell>
          <cell r="D81" t="str">
            <v>Morgan Stanley</v>
          </cell>
          <cell r="E81" t="str">
            <v>Microsoft Corp</v>
          </cell>
          <cell r="F81" t="str">
            <v>微軟</v>
          </cell>
          <cell r="G81" t="str">
            <v>科技軟體</v>
          </cell>
          <cell r="H81" t="str">
            <v>USD</v>
          </cell>
          <cell r="I81" t="str">
            <v>Aaa/AAA/WD</v>
          </cell>
          <cell r="J81">
            <v>1</v>
          </cell>
        </row>
        <row r="82">
          <cell r="A82" t="str">
            <v>US63253QAA22</v>
          </cell>
          <cell r="B82" t="str">
            <v>Silitech</v>
          </cell>
          <cell r="C82" t="str">
            <v>金融債</v>
          </cell>
          <cell r="D82" t="str">
            <v>Morgan Stanley</v>
          </cell>
          <cell r="E82" t="str">
            <v>NATIONAL AUSTRALIA BANK LTD/NEW YORK</v>
          </cell>
          <cell r="F82" t="str">
            <v>澳聯邦銀紐約</v>
          </cell>
          <cell r="G82" t="str">
            <v>Finance</v>
          </cell>
          <cell r="H82" t="str">
            <v>USD</v>
          </cell>
          <cell r="I82" t="str">
            <v xml:space="preserve">Aa3 / AA- / A+ </v>
          </cell>
          <cell r="J82">
            <v>4</v>
          </cell>
        </row>
        <row r="83">
          <cell r="A83" t="str">
            <v>US654106AK94</v>
          </cell>
          <cell r="B83" t="str">
            <v>HSB</v>
          </cell>
          <cell r="C83" t="str">
            <v>公司債</v>
          </cell>
          <cell r="D83" t="str">
            <v>Morgan Stanley</v>
          </cell>
          <cell r="E83" t="str">
            <v>NIKE Inc. 2,85% 20/30</v>
          </cell>
          <cell r="F83" t="str">
            <v>耐吉公司</v>
          </cell>
          <cell r="G83" t="str">
            <v>日用品</v>
          </cell>
          <cell r="H83" t="str">
            <v>USD</v>
          </cell>
          <cell r="I83" t="str">
            <v>A1/AA-</v>
          </cell>
          <cell r="J83">
            <v>4</v>
          </cell>
        </row>
        <row r="84">
          <cell r="A84" t="str">
            <v>US67066GAF19</v>
          </cell>
          <cell r="B84" t="str">
            <v>GBM</v>
          </cell>
          <cell r="C84" t="str">
            <v>公司債</v>
          </cell>
          <cell r="D84" t="str">
            <v>Morgan Stanley</v>
          </cell>
          <cell r="E84" t="str">
            <v>NVIDIA CORP</v>
          </cell>
          <cell r="F84" t="str">
            <v>輝達公司</v>
          </cell>
          <cell r="G84" t="str">
            <v>半導體</v>
          </cell>
          <cell r="H84" t="str">
            <v>USD</v>
          </cell>
          <cell r="I84" t="str">
            <v>A2/A</v>
          </cell>
          <cell r="J84">
            <v>6</v>
          </cell>
        </row>
        <row r="85">
          <cell r="A85" t="str">
            <v>US695114DC94</v>
          </cell>
          <cell r="B85" t="str">
            <v>WTC</v>
          </cell>
          <cell r="C85" t="str">
            <v>公司債</v>
          </cell>
          <cell r="D85" t="str">
            <v>Morgan Stanley</v>
          </cell>
          <cell r="E85" t="str">
            <v>BRKHEC 5.3 02/15/31</v>
          </cell>
          <cell r="F85" t="str">
            <v>太平洋電力公司</v>
          </cell>
          <cell r="G85" t="str">
            <v>電力</v>
          </cell>
          <cell r="H85" t="str">
            <v>USD</v>
          </cell>
          <cell r="I85" t="str">
            <v xml:space="preserve"> A2 / A / NR </v>
          </cell>
          <cell r="J85">
            <v>7</v>
          </cell>
        </row>
        <row r="86">
          <cell r="A86" t="str">
            <v>US70450YAH62</v>
          </cell>
          <cell r="B86" t="str">
            <v>Inpaq</v>
          </cell>
          <cell r="C86" t="str">
            <v>金融債</v>
          </cell>
          <cell r="D86" t="str">
            <v>Morgan Stanley</v>
          </cell>
          <cell r="E86" t="str">
            <v>PYPL 2.3 06/01/30</v>
          </cell>
          <cell r="F86" t="str">
            <v>Paypal控股有限公司</v>
          </cell>
          <cell r="G86" t="str">
            <v>Finance</v>
          </cell>
          <cell r="H86" t="str">
            <v>USD</v>
          </cell>
          <cell r="I86" t="str">
            <v xml:space="preserve">A3 / A- / A- </v>
          </cell>
          <cell r="J86">
            <v>7</v>
          </cell>
        </row>
        <row r="87">
          <cell r="A87" t="str">
            <v>US70450YAH62</v>
          </cell>
          <cell r="B87" t="str">
            <v>WTC</v>
          </cell>
          <cell r="C87" t="str">
            <v>金融債</v>
          </cell>
          <cell r="D87" t="str">
            <v>Morgan Stanley</v>
          </cell>
          <cell r="E87" t="str">
            <v>PayPal Holdings, Inc.</v>
          </cell>
          <cell r="F87" t="str">
            <v>Paypal控股有限公司</v>
          </cell>
          <cell r="G87" t="str">
            <v>Finance</v>
          </cell>
          <cell r="H87" t="str">
            <v>USD</v>
          </cell>
          <cell r="I87" t="str">
            <v>A3/A-/A-</v>
          </cell>
          <cell r="J87">
            <v>7</v>
          </cell>
        </row>
        <row r="88">
          <cell r="A88" t="str">
            <v>US713448DY13</v>
          </cell>
          <cell r="B88" t="str">
            <v>HSB</v>
          </cell>
          <cell r="C88" t="str">
            <v>公司債</v>
          </cell>
          <cell r="D88" t="str">
            <v>Morgan Stanley</v>
          </cell>
          <cell r="E88" t="str">
            <v>PEPSICO INC</v>
          </cell>
          <cell r="F88" t="str">
            <v>百事可樂</v>
          </cell>
          <cell r="G88" t="str">
            <v>食品</v>
          </cell>
          <cell r="H88" t="str">
            <v>USD</v>
          </cell>
          <cell r="I88" t="str">
            <v>A1/A+</v>
          </cell>
          <cell r="J88">
            <v>5</v>
          </cell>
        </row>
        <row r="89">
          <cell r="A89" t="str">
            <v>US716973AD41</v>
          </cell>
          <cell r="B89" t="str">
            <v>GBM</v>
          </cell>
          <cell r="C89" t="str">
            <v>公司債</v>
          </cell>
          <cell r="D89" t="str">
            <v>Morgan Stanley</v>
          </cell>
          <cell r="E89" t="str">
            <v>PFIZER INC</v>
          </cell>
          <cell r="F89" t="str">
            <v>輝瑞大藥廠</v>
          </cell>
          <cell r="G89" t="str">
            <v>製藥</v>
          </cell>
          <cell r="H89" t="str">
            <v>USD</v>
          </cell>
          <cell r="I89" t="str">
            <v xml:space="preserve"> A1 / A+ </v>
          </cell>
          <cell r="J89">
            <v>5</v>
          </cell>
        </row>
        <row r="90">
          <cell r="A90" t="str">
            <v>US716973AD41</v>
          </cell>
          <cell r="B90" t="str">
            <v>HSB</v>
          </cell>
          <cell r="C90" t="str">
            <v>公司債</v>
          </cell>
          <cell r="D90" t="str">
            <v>Morgan Stanley</v>
          </cell>
          <cell r="E90" t="str">
            <v>Pfizer Investment Enterprise</v>
          </cell>
          <cell r="F90" t="str">
            <v>輝瑞大藥廠</v>
          </cell>
          <cell r="G90" t="str">
            <v>製藥</v>
          </cell>
          <cell r="H90" t="str">
            <v>USD</v>
          </cell>
          <cell r="I90" t="str">
            <v>A1 / A+</v>
          </cell>
          <cell r="J90">
            <v>5</v>
          </cell>
        </row>
        <row r="91">
          <cell r="A91" t="str">
            <v>US717081EA70</v>
          </cell>
          <cell r="B91" t="str">
            <v>HSB</v>
          </cell>
          <cell r="C91" t="str">
            <v>公司債</v>
          </cell>
          <cell r="D91" t="str">
            <v>Morgan Stanley</v>
          </cell>
          <cell r="E91" t="str">
            <v>PFIZER INC</v>
          </cell>
          <cell r="F91" t="str">
            <v>輝瑞大藥廠</v>
          </cell>
          <cell r="G91" t="str">
            <v>製藥</v>
          </cell>
          <cell r="H91" t="str">
            <v>USD</v>
          </cell>
          <cell r="I91" t="str">
            <v>A1/A+</v>
          </cell>
          <cell r="J91">
            <v>5</v>
          </cell>
        </row>
        <row r="92">
          <cell r="A92" t="str">
            <v>US718172DD84</v>
          </cell>
          <cell r="B92" t="str">
            <v>WTC</v>
          </cell>
          <cell r="C92" t="str">
            <v>公司債</v>
          </cell>
          <cell r="D92" t="str">
            <v>Morgan Stanley</v>
          </cell>
          <cell r="E92" t="str">
            <v>Philip Morris International Inc.</v>
          </cell>
          <cell r="F92" t="str">
            <v>菲利浦莫里斯國際公司</v>
          </cell>
          <cell r="G92" t="str">
            <v>菸草</v>
          </cell>
          <cell r="H92" t="str">
            <v>USD</v>
          </cell>
          <cell r="I92" t="str">
            <v>A2/A-/A</v>
          </cell>
          <cell r="J92">
            <v>6</v>
          </cell>
        </row>
        <row r="93">
          <cell r="A93" t="str">
            <v>US718172DH98</v>
          </cell>
          <cell r="B93" t="str">
            <v>Inpaq</v>
          </cell>
          <cell r="C93" t="str">
            <v>公司債</v>
          </cell>
          <cell r="D93" t="str">
            <v>Morgan Stanley</v>
          </cell>
          <cell r="E93" t="str">
            <v>PM 5 1/8 02/13/31</v>
          </cell>
          <cell r="F93" t="str">
            <v>菲利浦莫里斯國際公司</v>
          </cell>
          <cell r="G93" t="str">
            <v>菸草</v>
          </cell>
          <cell r="H93" t="str">
            <v>USD</v>
          </cell>
          <cell r="I93" t="str">
            <v xml:space="preserve">A2 / A- / A </v>
          </cell>
          <cell r="J93">
            <v>6</v>
          </cell>
        </row>
        <row r="94">
          <cell r="A94" t="str">
            <v>US742718FH71</v>
          </cell>
          <cell r="B94" t="str">
            <v>WTC</v>
          </cell>
          <cell r="C94" t="str">
            <v>公司債</v>
          </cell>
          <cell r="D94" t="str">
            <v>Morgan Stanley</v>
          </cell>
          <cell r="E94" t="str">
            <v>PROCTER &amp; GAMBLE CO</v>
          </cell>
          <cell r="F94" t="str">
            <v>寶僑公司</v>
          </cell>
          <cell r="G94" t="str">
            <v>日用品</v>
          </cell>
          <cell r="H94" t="str">
            <v>USD</v>
          </cell>
          <cell r="I94" t="str">
            <v>Aa3/AA-</v>
          </cell>
          <cell r="J94">
            <v>4</v>
          </cell>
        </row>
        <row r="95">
          <cell r="A95" t="str">
            <v>US742718FH71</v>
          </cell>
          <cell r="B95" t="str">
            <v>HSB</v>
          </cell>
          <cell r="C95" t="str">
            <v>公司債</v>
          </cell>
          <cell r="D95" t="str">
            <v>Morgan Stanley</v>
          </cell>
          <cell r="E95" t="str">
            <v>PROCTER &amp; GAMBLE CO</v>
          </cell>
          <cell r="F95" t="str">
            <v>寶僑公司</v>
          </cell>
          <cell r="G95" t="str">
            <v>日用品</v>
          </cell>
          <cell r="H95" t="str">
            <v>USD</v>
          </cell>
          <cell r="I95" t="str">
            <v>Aa3/AA-</v>
          </cell>
          <cell r="J95">
            <v>4</v>
          </cell>
        </row>
        <row r="96">
          <cell r="A96" t="str">
            <v>US744330AA93</v>
          </cell>
          <cell r="B96" t="str">
            <v>HSB</v>
          </cell>
          <cell r="C96" t="str">
            <v>金融債</v>
          </cell>
          <cell r="D96" t="str">
            <v>Morgan Stanley</v>
          </cell>
          <cell r="E96" t="str">
            <v xml:space="preserve">PRUDENTIAL FUNDING ASIA PLC </v>
          </cell>
          <cell r="F96" t="str">
            <v>英國保誠集團</v>
          </cell>
          <cell r="G96" t="str">
            <v>Finance</v>
          </cell>
          <cell r="H96" t="str">
            <v>USD</v>
          </cell>
          <cell r="I96" t="str">
            <v>A2/A/NR</v>
          </cell>
          <cell r="J96">
            <v>6</v>
          </cell>
        </row>
        <row r="97">
          <cell r="A97" t="str">
            <v>US744330AA93</v>
          </cell>
          <cell r="B97" t="str">
            <v>WTC</v>
          </cell>
          <cell r="C97" t="str">
            <v>金融債</v>
          </cell>
          <cell r="D97" t="str">
            <v>Morgan Stanley</v>
          </cell>
          <cell r="E97" t="str">
            <v>Prudential plc</v>
          </cell>
          <cell r="F97" t="str">
            <v>英國保誠集團</v>
          </cell>
          <cell r="G97" t="str">
            <v>Finance</v>
          </cell>
          <cell r="H97" t="str">
            <v>USD</v>
          </cell>
          <cell r="I97" t="str">
            <v>A2/A/NR</v>
          </cell>
          <cell r="J97">
            <v>6</v>
          </cell>
        </row>
        <row r="98">
          <cell r="A98" t="str">
            <v>US744330AB76</v>
          </cell>
          <cell r="B98" t="str">
            <v>WTC</v>
          </cell>
          <cell r="C98" t="str">
            <v>金融債</v>
          </cell>
          <cell r="D98" t="str">
            <v>Morgan Stanley</v>
          </cell>
          <cell r="E98" t="str">
            <v>PRUFIN 3 5/8 03/24/32</v>
          </cell>
          <cell r="F98" t="str">
            <v>Prudential Funding Asia PLC</v>
          </cell>
          <cell r="G98" t="str">
            <v>Finance</v>
          </cell>
          <cell r="H98" t="str">
            <v xml:space="preserve">USD </v>
          </cell>
          <cell r="I98" t="str">
            <v>A2 / A / NR</v>
          </cell>
          <cell r="J98">
            <v>6</v>
          </cell>
        </row>
        <row r="99">
          <cell r="A99" t="str">
            <v>US74435KAA34</v>
          </cell>
          <cell r="B99" t="str">
            <v>Silitech</v>
          </cell>
          <cell r="C99" t="str">
            <v>金融債</v>
          </cell>
          <cell r="D99" t="str">
            <v>Morgan Stanley</v>
          </cell>
          <cell r="E99" t="str">
            <v>PRUDENTIAL FDG ASIA PLC</v>
          </cell>
          <cell r="F99" t="str">
            <v>英國保誠集團</v>
          </cell>
          <cell r="G99" t="str">
            <v>Finance</v>
          </cell>
          <cell r="H99" t="str">
            <v>USD</v>
          </cell>
          <cell r="I99" t="str">
            <v>A2/A/NR</v>
          </cell>
          <cell r="J99">
            <v>6</v>
          </cell>
        </row>
        <row r="100">
          <cell r="A100" t="str">
            <v>US808513CA10</v>
          </cell>
          <cell r="B100" t="str">
            <v>WTC</v>
          </cell>
          <cell r="C100" t="str">
            <v>金融債</v>
          </cell>
          <cell r="D100" t="str">
            <v>Morgan Stanley</v>
          </cell>
          <cell r="E100" t="str">
            <v>The Charles Schwab Corporation 2.9%</v>
          </cell>
          <cell r="F100" t="str">
            <v>嘉信理財公司</v>
          </cell>
          <cell r="G100" t="str">
            <v>資管</v>
          </cell>
          <cell r="H100" t="str">
            <v>USD</v>
          </cell>
          <cell r="I100" t="str">
            <v>A2 / A- / A</v>
          </cell>
          <cell r="J100">
            <v>7</v>
          </cell>
        </row>
        <row r="101">
          <cell r="A101" t="str">
            <v>US808513CA10</v>
          </cell>
          <cell r="B101" t="str">
            <v>HSB</v>
          </cell>
          <cell r="C101" t="str">
            <v>金融債</v>
          </cell>
          <cell r="D101" t="str">
            <v>Morgan Stanley</v>
          </cell>
          <cell r="E101" t="str">
            <v>CHARLES SCHWAB CORP/THE</v>
          </cell>
          <cell r="F101" t="str">
            <v>嘉信理財公司</v>
          </cell>
          <cell r="G101" t="str">
            <v>資管</v>
          </cell>
          <cell r="H101" t="str">
            <v>USD</v>
          </cell>
          <cell r="I101" t="str">
            <v xml:space="preserve">A2/A-/A </v>
          </cell>
          <cell r="J101">
            <v>7</v>
          </cell>
        </row>
        <row r="102">
          <cell r="A102" t="str">
            <v>US822582CB65</v>
          </cell>
          <cell r="B102" t="str">
            <v>HSB</v>
          </cell>
          <cell r="C102" t="str">
            <v>公司債</v>
          </cell>
          <cell r="D102" t="str">
            <v>Morgan Stanley</v>
          </cell>
          <cell r="E102" t="str">
            <v>SHELL INTERNATIONAL FINANCE BV</v>
          </cell>
          <cell r="F102" t="str">
            <v>殼牌</v>
          </cell>
          <cell r="G102" t="str">
            <v>石油能源</v>
          </cell>
          <cell r="H102" t="str">
            <v>USD</v>
          </cell>
          <cell r="I102" t="str">
            <v>Aa2/A+</v>
          </cell>
          <cell r="J102">
            <v>3</v>
          </cell>
        </row>
        <row r="103">
          <cell r="A103" t="str">
            <v>US822582CB65</v>
          </cell>
          <cell r="B103" t="str">
            <v>WTC</v>
          </cell>
          <cell r="C103" t="str">
            <v>公司債</v>
          </cell>
          <cell r="D103" t="str">
            <v>Morgan Stanley</v>
          </cell>
          <cell r="E103" t="str">
            <v>SHELL INTERNATIONAL FINANCE BV</v>
          </cell>
          <cell r="F103" t="str">
            <v>殼牌</v>
          </cell>
          <cell r="G103" t="str">
            <v>石油能源</v>
          </cell>
          <cell r="H103" t="str">
            <v>USD</v>
          </cell>
          <cell r="I103" t="str">
            <v>Aa2/A+/AA-</v>
          </cell>
          <cell r="J103">
            <v>3</v>
          </cell>
        </row>
        <row r="104">
          <cell r="A104" t="str">
            <v>US822582CB65</v>
          </cell>
          <cell r="B104" t="str">
            <v>WTC</v>
          </cell>
          <cell r="C104" t="str">
            <v>公司債</v>
          </cell>
          <cell r="D104" t="str">
            <v>Morgan Stanley</v>
          </cell>
          <cell r="E104" t="str">
            <v>SHELL INTERNATIONAL FINANCE BV</v>
          </cell>
          <cell r="F104" t="str">
            <v>殼牌</v>
          </cell>
          <cell r="G104" t="str">
            <v>石油能源</v>
          </cell>
          <cell r="H104" t="str">
            <v>USD</v>
          </cell>
          <cell r="I104" t="str">
            <v>Aa2/A+/AA-</v>
          </cell>
          <cell r="J104">
            <v>3</v>
          </cell>
        </row>
        <row r="105">
          <cell r="A105" t="str">
            <v>US83368TBN72</v>
          </cell>
          <cell r="B105" t="str">
            <v>WTC</v>
          </cell>
          <cell r="C105" t="str">
            <v>金融債</v>
          </cell>
          <cell r="D105" t="str">
            <v>Morgan Stanley</v>
          </cell>
          <cell r="E105" t="str">
            <v>Societe Generale</v>
          </cell>
          <cell r="F105" t="str">
            <v>法國興業銀行</v>
          </cell>
          <cell r="G105" t="str">
            <v>Finance</v>
          </cell>
          <cell r="H105" t="str">
            <v>USD</v>
          </cell>
          <cell r="I105" t="str">
            <v xml:space="preserve">A /A /A </v>
          </cell>
          <cell r="J105">
            <v>5</v>
          </cell>
        </row>
        <row r="106">
          <cell r="A106" t="str">
            <v>US87264ABB08</v>
          </cell>
          <cell r="B106" t="str">
            <v>WTC</v>
          </cell>
          <cell r="C106" t="str">
            <v>公司債</v>
          </cell>
          <cell r="D106" t="str">
            <v>Morgan Stanley</v>
          </cell>
          <cell r="E106" t="str">
            <v>T-Mobile USA Inc</v>
          </cell>
          <cell r="F106" t="str">
            <v>T-Mobile 美國</v>
          </cell>
          <cell r="G106" t="str">
            <v>電信</v>
          </cell>
          <cell r="H106" t="str">
            <v>USD</v>
          </cell>
          <cell r="I106" t="str">
            <v>Baa3/ BBB-/BBB-</v>
          </cell>
          <cell r="J106">
            <v>10</v>
          </cell>
        </row>
        <row r="107">
          <cell r="A107" t="str">
            <v>US872898AF83</v>
          </cell>
          <cell r="B107" t="str">
            <v>PDC</v>
          </cell>
          <cell r="C107" t="str">
            <v>公司債</v>
          </cell>
          <cell r="D107" t="str">
            <v>花旗銀行</v>
          </cell>
          <cell r="E107" t="str">
            <v>TSMC ARIZONA CORP</v>
          </cell>
          <cell r="F107" t="str">
            <v>TSMC亞利桑那</v>
          </cell>
          <cell r="G107" t="str">
            <v>半導體</v>
          </cell>
          <cell r="H107" t="str">
            <v>USD</v>
          </cell>
          <cell r="I107" t="str">
            <v>Aa3/AA-/AA-</v>
          </cell>
          <cell r="J107">
            <v>4</v>
          </cell>
        </row>
        <row r="108">
          <cell r="A108" t="str">
            <v>US87973RBA77</v>
          </cell>
          <cell r="B108" t="str">
            <v>HSB</v>
          </cell>
          <cell r="C108" t="str">
            <v>金融債</v>
          </cell>
          <cell r="D108" t="str">
            <v>Morgan Stanley</v>
          </cell>
          <cell r="E108" t="str">
            <v>TEMASEK FINANCIAL I LTD</v>
          </cell>
          <cell r="F108" t="str">
            <v>淡馬錫</v>
          </cell>
          <cell r="G108" t="str">
            <v>Finance</v>
          </cell>
          <cell r="H108" t="str">
            <v>USD</v>
          </cell>
          <cell r="I108" t="str">
            <v>Aaa/AAA</v>
          </cell>
          <cell r="J108">
            <v>1</v>
          </cell>
        </row>
        <row r="109">
          <cell r="A109" t="str">
            <v>US87973RBA77</v>
          </cell>
          <cell r="B109" t="str">
            <v>Silitech</v>
          </cell>
          <cell r="C109" t="str">
            <v>金融債</v>
          </cell>
          <cell r="D109" t="str">
            <v>Morgan Stanley</v>
          </cell>
          <cell r="E109" t="str">
            <v>TEMASEK FINANCIAL I LTD</v>
          </cell>
          <cell r="F109" t="str">
            <v>淡馬錫</v>
          </cell>
          <cell r="G109" t="str">
            <v>Finance</v>
          </cell>
          <cell r="H109" t="str">
            <v>USD</v>
          </cell>
          <cell r="I109" t="str">
            <v>Aaa/AAA</v>
          </cell>
          <cell r="J109">
            <v>1</v>
          </cell>
        </row>
        <row r="110">
          <cell r="A110" t="str">
            <v>US87973RBA77</v>
          </cell>
          <cell r="B110" t="str">
            <v>WTC</v>
          </cell>
          <cell r="C110" t="str">
            <v>金融債</v>
          </cell>
          <cell r="D110" t="str">
            <v>Morgan Stanley</v>
          </cell>
          <cell r="E110" t="str">
            <v>TEMASEK HOLDINGS (PVT)</v>
          </cell>
          <cell r="F110" t="str">
            <v>淡馬錫</v>
          </cell>
          <cell r="G110" t="str">
            <v>Finance</v>
          </cell>
          <cell r="H110" t="str">
            <v>USD</v>
          </cell>
          <cell r="I110" t="str">
            <v>Aaa/AAA</v>
          </cell>
          <cell r="J110">
            <v>1</v>
          </cell>
        </row>
        <row r="111">
          <cell r="A111" t="str">
            <v>US87973RBA77</v>
          </cell>
          <cell r="B111" t="str">
            <v>WTC</v>
          </cell>
          <cell r="C111" t="str">
            <v>金融債</v>
          </cell>
          <cell r="D111" t="str">
            <v>Morgan Stanley</v>
          </cell>
          <cell r="E111" t="str">
            <v>TEMASEK HOLDINGS (PVT)</v>
          </cell>
          <cell r="F111" t="str">
            <v>淡馬錫</v>
          </cell>
          <cell r="G111" t="str">
            <v>Finance</v>
          </cell>
          <cell r="H111" t="str">
            <v>USD</v>
          </cell>
          <cell r="I111" t="str">
            <v>Aaa/AAA</v>
          </cell>
          <cell r="J111">
            <v>1</v>
          </cell>
        </row>
        <row r="112">
          <cell r="A112" t="str">
            <v>US88579YBJ91</v>
          </cell>
          <cell r="B112" t="str">
            <v>WTC</v>
          </cell>
          <cell r="C112" t="str">
            <v>公司債</v>
          </cell>
          <cell r="D112" t="str">
            <v>Morgan Stanley</v>
          </cell>
          <cell r="E112" t="str">
            <v>3M CO 2.375%</v>
          </cell>
          <cell r="F112" t="str">
            <v>3M</v>
          </cell>
          <cell r="G112" t="str">
            <v>綜合製造</v>
          </cell>
          <cell r="H112" t="str">
            <v>USD</v>
          </cell>
          <cell r="I112" t="str">
            <v>A1/A/NA</v>
          </cell>
          <cell r="J112">
            <v>5</v>
          </cell>
        </row>
        <row r="113">
          <cell r="A113" t="str">
            <v>US88579YBJ91</v>
          </cell>
          <cell r="B113" t="str">
            <v>ITC</v>
          </cell>
          <cell r="C113" t="str">
            <v>公司債</v>
          </cell>
          <cell r="D113" t="str">
            <v>Morgan Stanley</v>
          </cell>
          <cell r="E113" t="str">
            <v>MMM 2 3/8 08/26/29</v>
          </cell>
          <cell r="F113" t="str">
            <v>3M</v>
          </cell>
          <cell r="G113" t="str">
            <v>綜合製造</v>
          </cell>
          <cell r="H113" t="str">
            <v>USD</v>
          </cell>
          <cell r="I113" t="str">
            <v>A3/BBB+/A-</v>
          </cell>
          <cell r="J113">
            <v>8</v>
          </cell>
        </row>
        <row r="114">
          <cell r="A114" t="str">
            <v>US892331AM12</v>
          </cell>
          <cell r="B114" t="str">
            <v>HSB</v>
          </cell>
          <cell r="C114" t="str">
            <v>公司債</v>
          </cell>
          <cell r="D114" t="str">
            <v>Morgan Stanley</v>
          </cell>
          <cell r="E114" t="str">
            <v>Toyota Motor Corp</v>
          </cell>
          <cell r="F114" t="str">
            <v>豐田汽車</v>
          </cell>
          <cell r="G114" t="str">
            <v>汽車</v>
          </cell>
          <cell r="H114" t="str">
            <v>USD</v>
          </cell>
          <cell r="I114" t="str">
            <v>A1/A+</v>
          </cell>
          <cell r="J114">
            <v>5</v>
          </cell>
        </row>
        <row r="115">
          <cell r="A115" t="str">
            <v>US892331AM12</v>
          </cell>
          <cell r="B115" t="str">
            <v>GBM</v>
          </cell>
          <cell r="C115" t="str">
            <v>公司債</v>
          </cell>
          <cell r="D115" t="str">
            <v>Morgan Stanley</v>
          </cell>
          <cell r="E115" t="str">
            <v>Toyota Motor Corp</v>
          </cell>
          <cell r="F115" t="str">
            <v>豐田汽車</v>
          </cell>
          <cell r="G115" t="str">
            <v>汽車</v>
          </cell>
          <cell r="H115" t="str">
            <v>USD</v>
          </cell>
          <cell r="I115" t="str">
            <v>A1/A+</v>
          </cell>
          <cell r="J115">
            <v>5</v>
          </cell>
        </row>
        <row r="116">
          <cell r="A116" t="str">
            <v>US892331AM12</v>
          </cell>
          <cell r="B116" t="str">
            <v>WTC</v>
          </cell>
          <cell r="C116" t="str">
            <v>公司債</v>
          </cell>
          <cell r="D116" t="str">
            <v>Morgan Stanley</v>
          </cell>
          <cell r="E116" t="str">
            <v>Toyota Motor Corp</v>
          </cell>
          <cell r="F116" t="str">
            <v>豐田汽車</v>
          </cell>
          <cell r="G116" t="str">
            <v>汽車</v>
          </cell>
          <cell r="H116" t="str">
            <v>USD</v>
          </cell>
          <cell r="I116" t="str">
            <v>A1/A+</v>
          </cell>
          <cell r="J116">
            <v>5</v>
          </cell>
        </row>
        <row r="117">
          <cell r="A117" t="str">
            <v>US89236TKJ33</v>
          </cell>
          <cell r="B117" t="str">
            <v>GBM</v>
          </cell>
          <cell r="C117" t="str">
            <v>金融債</v>
          </cell>
          <cell r="D117" t="str">
            <v>Morgan Stanley</v>
          </cell>
          <cell r="E117" t="str">
            <v>Toyota Motor Credit Corp. 4,55% 22/27</v>
          </cell>
          <cell r="F117" t="str">
            <v>豐田汽車</v>
          </cell>
          <cell r="G117" t="str">
            <v>汽車</v>
          </cell>
          <cell r="H117" t="str">
            <v>USD</v>
          </cell>
          <cell r="I117" t="str">
            <v>A1 / A+</v>
          </cell>
          <cell r="J117">
            <v>5</v>
          </cell>
        </row>
        <row r="118">
          <cell r="A118" t="str">
            <v>US89236TLZ65</v>
          </cell>
          <cell r="B118" t="str">
            <v>ITC</v>
          </cell>
          <cell r="C118" t="str">
            <v>金融債</v>
          </cell>
          <cell r="D118" t="str">
            <v>Morgan Stanley</v>
          </cell>
          <cell r="E118" t="str">
            <v>TOYOTA 5.1 03/21/31</v>
          </cell>
          <cell r="F118" t="str">
            <v>豐田汽車信貸公司</v>
          </cell>
          <cell r="G118" t="str">
            <v>Finance</v>
          </cell>
          <cell r="H118" t="str">
            <v>USD</v>
          </cell>
          <cell r="I118" t="str">
            <v>A1//A+/A+</v>
          </cell>
          <cell r="J118">
            <v>8</v>
          </cell>
        </row>
        <row r="119">
          <cell r="A119" t="str">
            <v>US902674ZW39</v>
          </cell>
          <cell r="B119" t="str">
            <v>WTC</v>
          </cell>
          <cell r="C119" t="str">
            <v>金融債</v>
          </cell>
          <cell r="D119" t="str">
            <v>Morgan Stanley</v>
          </cell>
          <cell r="E119" t="str">
            <v xml:space="preserve">UBS AG </v>
          </cell>
          <cell r="F119" t="str">
            <v>瑞士銀行</v>
          </cell>
          <cell r="G119" t="str">
            <v>Finance</v>
          </cell>
          <cell r="H119" t="str">
            <v>USD</v>
          </cell>
          <cell r="I119" t="str">
            <v>Aa3/A+/A+</v>
          </cell>
          <cell r="J119">
            <v>5</v>
          </cell>
        </row>
        <row r="120">
          <cell r="A120" t="str">
            <v>US91127LAD29</v>
          </cell>
          <cell r="B120" t="str">
            <v>Silitech</v>
          </cell>
          <cell r="C120" t="str">
            <v>金融債</v>
          </cell>
          <cell r="D120" t="str">
            <v>花旗銀行</v>
          </cell>
          <cell r="E120" t="str">
            <v>UNITED OVERSEAS BANK LTD</v>
          </cell>
          <cell r="F120" t="str">
            <v>大華銀行</v>
          </cell>
          <cell r="G120" t="str">
            <v>Finance</v>
          </cell>
          <cell r="H120" t="str">
            <v>USD</v>
          </cell>
          <cell r="I120" t="str">
            <v>Aa1/AA-</v>
          </cell>
          <cell r="J120">
            <v>2</v>
          </cell>
        </row>
        <row r="121">
          <cell r="A121" t="str">
            <v>US912810FF04</v>
          </cell>
          <cell r="B121" t="str">
            <v>HSB</v>
          </cell>
          <cell r="C121" t="str">
            <v>公債</v>
          </cell>
          <cell r="D121" t="str">
            <v>Morgan Stanley</v>
          </cell>
          <cell r="E121" t="str">
            <v xml:space="preserve">US TREASURY </v>
          </cell>
          <cell r="F121" t="str">
            <v>美國公債</v>
          </cell>
          <cell r="G121" t="str">
            <v>政府公債</v>
          </cell>
          <cell r="H121" t="str">
            <v>USD</v>
          </cell>
          <cell r="I121" t="str">
            <v>Aa3/A+</v>
          </cell>
          <cell r="J121">
            <v>1</v>
          </cell>
        </row>
        <row r="122">
          <cell r="A122" t="str">
            <v>US912828U246</v>
          </cell>
          <cell r="B122" t="str">
            <v>HSB</v>
          </cell>
          <cell r="C122" t="str">
            <v>公債</v>
          </cell>
          <cell r="D122" t="str">
            <v>Morgan Stanley</v>
          </cell>
          <cell r="E122" t="str">
            <v>UNITED STATES TREASURY</v>
          </cell>
          <cell r="F122" t="str">
            <v>美國公債</v>
          </cell>
          <cell r="G122" t="str">
            <v>政府公債</v>
          </cell>
          <cell r="H122" t="str">
            <v>USD</v>
          </cell>
          <cell r="I122" t="str">
            <v>AAA/AA+/AAA</v>
          </cell>
          <cell r="J122">
            <v>1</v>
          </cell>
        </row>
        <row r="123">
          <cell r="A123" t="str">
            <v>US912828U246</v>
          </cell>
          <cell r="B123" t="str">
            <v>WTC</v>
          </cell>
          <cell r="C123" t="str">
            <v>公債</v>
          </cell>
          <cell r="D123" t="str">
            <v>Morgan Stanley</v>
          </cell>
          <cell r="E123" t="str">
            <v xml:space="preserve">US TREASURY </v>
          </cell>
          <cell r="F123" t="str">
            <v>美國公債</v>
          </cell>
          <cell r="G123" t="str">
            <v>政府公債</v>
          </cell>
          <cell r="H123" t="str">
            <v>USD</v>
          </cell>
          <cell r="I123" t="str">
            <v>Aaa/AA+</v>
          </cell>
          <cell r="J123">
            <v>1</v>
          </cell>
        </row>
        <row r="124">
          <cell r="A124" t="str">
            <v>US912828YV68</v>
          </cell>
          <cell r="B124" t="str">
            <v>GBM</v>
          </cell>
          <cell r="C124" t="str">
            <v>公債</v>
          </cell>
          <cell r="D124" t="str">
            <v>Morgan Stanley</v>
          </cell>
          <cell r="E124" t="str">
            <v xml:space="preserve">US TREASURY </v>
          </cell>
          <cell r="F124" t="str">
            <v>美國公債</v>
          </cell>
          <cell r="G124" t="str">
            <v>政府公債</v>
          </cell>
          <cell r="H124" t="str">
            <v>USD</v>
          </cell>
          <cell r="I124" t="str">
            <v>AAA/AA+/AAA</v>
          </cell>
          <cell r="J124">
            <v>1</v>
          </cell>
        </row>
        <row r="125">
          <cell r="A125" t="str">
            <v>US912828YV68</v>
          </cell>
          <cell r="B125" t="str">
            <v>HSB</v>
          </cell>
          <cell r="C125" t="str">
            <v>公債</v>
          </cell>
          <cell r="D125" t="str">
            <v>Morgan Stanley</v>
          </cell>
          <cell r="E125" t="str">
            <v xml:space="preserve">US TREASURY </v>
          </cell>
          <cell r="F125" t="str">
            <v>美國公債</v>
          </cell>
          <cell r="G125" t="str">
            <v>政府公債</v>
          </cell>
          <cell r="H125" t="str">
            <v>USD</v>
          </cell>
          <cell r="I125" t="str">
            <v>AAA/AA+/AAA</v>
          </cell>
          <cell r="J125">
            <v>1</v>
          </cell>
        </row>
        <row r="126">
          <cell r="A126" t="str">
            <v>US91282CAV37</v>
          </cell>
          <cell r="B126" t="str">
            <v>WTC</v>
          </cell>
          <cell r="C126" t="str">
            <v>公債</v>
          </cell>
          <cell r="D126" t="str">
            <v>Morgan Stanley</v>
          </cell>
          <cell r="E126" t="str">
            <v xml:space="preserve">US TREASURY </v>
          </cell>
          <cell r="F126" t="str">
            <v>美國公債</v>
          </cell>
          <cell r="G126" t="str">
            <v>政府公債</v>
          </cell>
          <cell r="H126" t="str">
            <v>USD</v>
          </cell>
          <cell r="I126" t="str">
            <v>Aaa/AA+</v>
          </cell>
          <cell r="J126">
            <v>1</v>
          </cell>
        </row>
        <row r="127">
          <cell r="A127" t="str">
            <v>US91282CFA45</v>
          </cell>
          <cell r="B127" t="str">
            <v>PDC</v>
          </cell>
          <cell r="C127" t="str">
            <v>公債</v>
          </cell>
          <cell r="D127" t="str">
            <v>花旗銀行</v>
          </cell>
          <cell r="E127" t="str">
            <v xml:space="preserve">US TREASURY </v>
          </cell>
          <cell r="F127" t="str">
            <v>美國公債</v>
          </cell>
          <cell r="G127" t="str">
            <v>政府公債</v>
          </cell>
          <cell r="H127" t="str">
            <v>USD</v>
          </cell>
          <cell r="I127" t="str">
            <v>AAA/AA+/AAA</v>
          </cell>
          <cell r="J127">
            <v>1</v>
          </cell>
        </row>
        <row r="128">
          <cell r="A128" t="str">
            <v>US91282CFQ96</v>
          </cell>
          <cell r="B128" t="str">
            <v>WTC</v>
          </cell>
          <cell r="C128" t="str">
            <v>公債</v>
          </cell>
          <cell r="D128" t="str">
            <v>中國信託</v>
          </cell>
          <cell r="E128" t="str">
            <v xml:space="preserve">US TREASURY </v>
          </cell>
          <cell r="F128" t="str">
            <v>美國公債</v>
          </cell>
          <cell r="G128" t="str">
            <v>政府公債</v>
          </cell>
          <cell r="H128" t="str">
            <v>USD</v>
          </cell>
          <cell r="I128" t="str">
            <v>Aaa/NR/NR</v>
          </cell>
          <cell r="J128">
            <v>1</v>
          </cell>
        </row>
        <row r="129">
          <cell r="A129" t="str">
            <v>US91282CGD74</v>
          </cell>
          <cell r="B129" t="str">
            <v>WTC</v>
          </cell>
          <cell r="C129" t="str">
            <v>公債</v>
          </cell>
          <cell r="D129" t="str">
            <v>Morgan Stanley</v>
          </cell>
          <cell r="E129" t="str">
            <v xml:space="preserve">US TREASURY </v>
          </cell>
          <cell r="F129" t="str">
            <v>美國公債</v>
          </cell>
          <cell r="G129" t="str">
            <v>政府公債</v>
          </cell>
          <cell r="H129" t="str">
            <v>USD</v>
          </cell>
          <cell r="I129" t="str">
            <v xml:space="preserve">Aaa/N / NR </v>
          </cell>
          <cell r="J129">
            <v>1</v>
          </cell>
        </row>
        <row r="130">
          <cell r="A130" t="str">
            <v>US91282CGD74</v>
          </cell>
          <cell r="B130" t="str">
            <v>HSB</v>
          </cell>
          <cell r="C130" t="str">
            <v>公債</v>
          </cell>
          <cell r="D130" t="str">
            <v>Morgan Stanley</v>
          </cell>
          <cell r="E130" t="str">
            <v xml:space="preserve">US TREASURY </v>
          </cell>
          <cell r="F130" t="str">
            <v>美國公債</v>
          </cell>
          <cell r="G130" t="str">
            <v>政府公債</v>
          </cell>
          <cell r="H130" t="str">
            <v>USD</v>
          </cell>
          <cell r="I130" t="str">
            <v>AAA/AA+/AAA</v>
          </cell>
          <cell r="J130">
            <v>1</v>
          </cell>
        </row>
        <row r="131">
          <cell r="A131" t="str">
            <v>US91282CGD74</v>
          </cell>
          <cell r="B131" t="str">
            <v>GBM</v>
          </cell>
          <cell r="C131" t="str">
            <v>公債</v>
          </cell>
          <cell r="D131" t="str">
            <v>Morgan Stanley</v>
          </cell>
          <cell r="E131" t="str">
            <v xml:space="preserve">US TREASURY </v>
          </cell>
          <cell r="F131" t="str">
            <v>美國公債</v>
          </cell>
          <cell r="G131" t="str">
            <v>政府公債</v>
          </cell>
          <cell r="H131" t="str">
            <v>USD</v>
          </cell>
          <cell r="I131" t="str">
            <v>AAA/AA+/AAA</v>
          </cell>
          <cell r="J131">
            <v>1</v>
          </cell>
        </row>
        <row r="132">
          <cell r="A132" t="str">
            <v>US91282CGE57</v>
          </cell>
          <cell r="B132" t="str">
            <v>GBM</v>
          </cell>
          <cell r="C132" t="str">
            <v>公債</v>
          </cell>
          <cell r="D132" t="str">
            <v>Morgan Stanley</v>
          </cell>
          <cell r="E132" t="str">
            <v xml:space="preserve">US TREASURY </v>
          </cell>
          <cell r="F132" t="str">
            <v>美國公債</v>
          </cell>
          <cell r="G132" t="str">
            <v>政府公債</v>
          </cell>
          <cell r="H132" t="str">
            <v>USD</v>
          </cell>
          <cell r="I132" t="str">
            <v>AAA/AA+/AAA</v>
          </cell>
          <cell r="J132">
            <v>1</v>
          </cell>
        </row>
        <row r="133">
          <cell r="A133" t="str">
            <v>US91324PEQ19</v>
          </cell>
          <cell r="B133" t="str">
            <v>HSB</v>
          </cell>
          <cell r="C133" t="str">
            <v>公司債</v>
          </cell>
          <cell r="D133" t="str">
            <v>Morgan Stanley</v>
          </cell>
          <cell r="E133" t="str">
            <v xml:space="preserve">UNH </v>
          </cell>
          <cell r="F133" t="str">
            <v>聯合健康</v>
          </cell>
          <cell r="G133" t="str">
            <v>醫療保健</v>
          </cell>
          <cell r="H133" t="str">
            <v>USD</v>
          </cell>
          <cell r="I133" t="str">
            <v>A2/NR</v>
          </cell>
          <cell r="J133">
            <v>6</v>
          </cell>
        </row>
        <row r="134">
          <cell r="A134" t="str">
            <v>US91324PEQ19</v>
          </cell>
          <cell r="B134" t="str">
            <v>HSB</v>
          </cell>
          <cell r="C134" t="str">
            <v>公司債</v>
          </cell>
          <cell r="D134" t="str">
            <v>Morgan Stanley</v>
          </cell>
          <cell r="E134" t="str">
            <v xml:space="preserve">UNH </v>
          </cell>
          <cell r="F134" t="str">
            <v>聯合健康</v>
          </cell>
          <cell r="G134" t="str">
            <v>醫療保健</v>
          </cell>
          <cell r="H134" t="str">
            <v>USD</v>
          </cell>
          <cell r="I134" t="str">
            <v>A2 / A+</v>
          </cell>
          <cell r="J134">
            <v>6</v>
          </cell>
        </row>
        <row r="135">
          <cell r="A135" t="str">
            <v>US92343VES97</v>
          </cell>
          <cell r="B135" t="str">
            <v>WTC</v>
          </cell>
          <cell r="C135" t="str">
            <v>公司債</v>
          </cell>
          <cell r="D135" t="str">
            <v>Morgan Stanley</v>
          </cell>
          <cell r="E135" t="str">
            <v>Verizon Communications Inc</v>
          </cell>
          <cell r="F135" t="str">
            <v>威訊通訊</v>
          </cell>
          <cell r="G135" t="str">
            <v>通訊</v>
          </cell>
          <cell r="H135" t="str">
            <v>USD</v>
          </cell>
          <cell r="I135" t="str">
            <v>Baa1/ BBB / A-</v>
          </cell>
          <cell r="J135">
            <v>8</v>
          </cell>
        </row>
        <row r="136">
          <cell r="A136" t="str">
            <v>US92343VGH15</v>
          </cell>
          <cell r="B136" t="str">
            <v>Silitech</v>
          </cell>
          <cell r="C136" t="str">
            <v>公司債</v>
          </cell>
          <cell r="D136" t="str">
            <v>Morgan Stanley</v>
          </cell>
          <cell r="E136" t="str">
            <v>Verizon Communications Inc</v>
          </cell>
          <cell r="F136" t="str">
            <v>威訊通訊</v>
          </cell>
          <cell r="G136" t="str">
            <v>通訊</v>
          </cell>
          <cell r="H136" t="str">
            <v>USD</v>
          </cell>
          <cell r="I136" t="str">
            <v>Baa1/BBB+</v>
          </cell>
          <cell r="J136">
            <v>8</v>
          </cell>
        </row>
        <row r="137">
          <cell r="A137" t="str">
            <v>US92343VGJ70</v>
          </cell>
          <cell r="B137" t="str">
            <v>Inpaq</v>
          </cell>
          <cell r="C137" t="str">
            <v>公司債</v>
          </cell>
          <cell r="D137" t="str">
            <v>Morgan Stanley</v>
          </cell>
          <cell r="E137" t="str">
            <v>VZ 2.55 03/21/31</v>
          </cell>
          <cell r="F137" t="str">
            <v>威訊通訊</v>
          </cell>
          <cell r="G137" t="str">
            <v>電信</v>
          </cell>
          <cell r="H137" t="str">
            <v>USD</v>
          </cell>
          <cell r="I137" t="str">
            <v xml:space="preserve">Baa1 / BBB+ / A- </v>
          </cell>
          <cell r="J137">
            <v>8</v>
          </cell>
        </row>
        <row r="138">
          <cell r="A138" t="str">
            <v>US92343VGJ70</v>
          </cell>
          <cell r="B138" t="str">
            <v>WTC</v>
          </cell>
          <cell r="C138" t="str">
            <v>公司債</v>
          </cell>
          <cell r="D138" t="str">
            <v>Morgan Stanley</v>
          </cell>
          <cell r="E138" t="str">
            <v>Verizon Communications Inc</v>
          </cell>
          <cell r="F138" t="str">
            <v>威瑞森電信公司</v>
          </cell>
          <cell r="G138" t="str">
            <v>通訊</v>
          </cell>
          <cell r="H138" t="str">
            <v>USD</v>
          </cell>
          <cell r="I138" t="str">
            <v>Baa1/BBB+/A-</v>
          </cell>
          <cell r="J138">
            <v>8</v>
          </cell>
        </row>
        <row r="139">
          <cell r="A139" t="str">
            <v>US92343VGN82</v>
          </cell>
          <cell r="B139" t="str">
            <v>HSB</v>
          </cell>
          <cell r="C139" t="str">
            <v>公司債</v>
          </cell>
          <cell r="D139" t="str">
            <v>Morgan Stanley</v>
          </cell>
          <cell r="E139" t="str">
            <v>VERIZON COMMUNICATIONS INC</v>
          </cell>
          <cell r="F139" t="str">
            <v>威訊通訊</v>
          </cell>
          <cell r="G139" t="str">
            <v>電信</v>
          </cell>
          <cell r="H139" t="str">
            <v>USD</v>
          </cell>
          <cell r="I139" t="str">
            <v xml:space="preserve">Baa1/BBB+/A- </v>
          </cell>
          <cell r="J139">
            <v>8</v>
          </cell>
        </row>
        <row r="140">
          <cell r="A140" t="str">
            <v>US92826CAM47</v>
          </cell>
          <cell r="B140" t="str">
            <v>GBM</v>
          </cell>
          <cell r="C140" t="str">
            <v>金融債</v>
          </cell>
          <cell r="D140" t="str">
            <v>Morgan Stanley</v>
          </cell>
          <cell r="E140" t="str">
            <v>VISA INC</v>
          </cell>
          <cell r="F140" t="str">
            <v>Visa</v>
          </cell>
          <cell r="G140" t="str">
            <v>通路平台</v>
          </cell>
          <cell r="H140" t="str">
            <v>USD</v>
          </cell>
          <cell r="I140" t="str">
            <v>Aa3 / AA-</v>
          </cell>
          <cell r="J140">
            <v>4</v>
          </cell>
        </row>
        <row r="141">
          <cell r="A141" t="str">
            <v>US92826CAM47</v>
          </cell>
          <cell r="B141" t="str">
            <v>HSB</v>
          </cell>
          <cell r="C141" t="str">
            <v>金融債</v>
          </cell>
          <cell r="D141" t="str">
            <v>Morgan Stanley</v>
          </cell>
          <cell r="E141" t="str">
            <v>VISA INC</v>
          </cell>
          <cell r="F141" t="str">
            <v>Visa</v>
          </cell>
          <cell r="G141" t="str">
            <v>通路平台</v>
          </cell>
          <cell r="H141" t="str">
            <v>USD</v>
          </cell>
          <cell r="I141" t="str">
            <v>Aa3 / AA-</v>
          </cell>
          <cell r="J141">
            <v>4</v>
          </cell>
        </row>
        <row r="142">
          <cell r="A142" t="str">
            <v>US931142EE96</v>
          </cell>
          <cell r="B142" t="str">
            <v>WTC</v>
          </cell>
          <cell r="C142" t="str">
            <v>公司債</v>
          </cell>
          <cell r="D142" t="str">
            <v>Morgan Stanley</v>
          </cell>
          <cell r="E142" t="str">
            <v>WALMART INC</v>
          </cell>
          <cell r="F142" t="str">
            <v>沃爾瑪公司</v>
          </cell>
          <cell r="G142" t="str">
            <v>零售通路</v>
          </cell>
          <cell r="H142" t="str">
            <v>USD</v>
          </cell>
          <cell r="I142" t="str">
            <v>Aa2/AA</v>
          </cell>
          <cell r="J142">
            <v>3</v>
          </cell>
        </row>
        <row r="143">
          <cell r="A143" t="str">
            <v>US931142FC22</v>
          </cell>
          <cell r="B143" t="str">
            <v>HSB</v>
          </cell>
          <cell r="C143" t="str">
            <v>公司債</v>
          </cell>
          <cell r="D143" t="str">
            <v>Morgan Stanley</v>
          </cell>
          <cell r="E143" t="str">
            <v>WALMART INC</v>
          </cell>
          <cell r="F143" t="str">
            <v>沃爾瑪公司</v>
          </cell>
          <cell r="G143" t="str">
            <v>零售通路</v>
          </cell>
          <cell r="H143" t="str">
            <v>USD</v>
          </cell>
          <cell r="I143" t="str">
            <v>Aa /AA</v>
          </cell>
          <cell r="J143">
            <v>3</v>
          </cell>
        </row>
        <row r="144">
          <cell r="A144" t="str">
            <v>US96122QAA13</v>
          </cell>
          <cell r="B144" t="str">
            <v>WTC</v>
          </cell>
          <cell r="C144" t="str">
            <v>金融債</v>
          </cell>
          <cell r="D144" t="str">
            <v>Morgan Stanley</v>
          </cell>
          <cell r="E144" t="str">
            <v>WESTPAC NEW ZEALAND LTD</v>
          </cell>
          <cell r="F144" t="str">
            <v>西太平洋銀行紐西蘭有限公司</v>
          </cell>
          <cell r="G144" t="str">
            <v>Finance</v>
          </cell>
          <cell r="H144" t="str">
            <v>USD</v>
          </cell>
          <cell r="I144" t="str">
            <v>A1/AA-</v>
          </cell>
          <cell r="J144">
            <v>5</v>
          </cell>
        </row>
        <row r="145">
          <cell r="A145" t="str">
            <v>US96122QAA13</v>
          </cell>
          <cell r="B145" t="str">
            <v>PDC</v>
          </cell>
          <cell r="C145" t="str">
            <v>金融債</v>
          </cell>
          <cell r="D145" t="str">
            <v>Morgan Stanley</v>
          </cell>
          <cell r="E145" t="str">
            <v xml:space="preserve">WESTPAC NEW ZEALAND LTD </v>
          </cell>
          <cell r="F145" t="str">
            <v>西太平洋銀行紐西蘭有限公司</v>
          </cell>
          <cell r="G145" t="str">
            <v>Finance</v>
          </cell>
          <cell r="H145" t="str">
            <v>USD</v>
          </cell>
          <cell r="I145" t="str">
            <v>A1 /AA-</v>
          </cell>
          <cell r="J145">
            <v>5</v>
          </cell>
        </row>
        <row r="146">
          <cell r="A146" t="str">
            <v>US96122QAA13</v>
          </cell>
          <cell r="B146" t="str">
            <v>WTC</v>
          </cell>
          <cell r="C146" t="str">
            <v>金融債</v>
          </cell>
          <cell r="D146" t="str">
            <v>Morgan Stanley</v>
          </cell>
          <cell r="E146" t="str">
            <v>WESTPAC NEW ZEALAND LTD</v>
          </cell>
          <cell r="F146" t="str">
            <v>西太平洋銀行紐西蘭有限公司</v>
          </cell>
          <cell r="G146" t="str">
            <v>Finance</v>
          </cell>
          <cell r="H146" t="str">
            <v>USD</v>
          </cell>
          <cell r="I146" t="str">
            <v>A1/AA-</v>
          </cell>
          <cell r="J146">
            <v>5</v>
          </cell>
        </row>
        <row r="147">
          <cell r="A147" t="str">
            <v>US96122QAC78</v>
          </cell>
          <cell r="B147" t="str">
            <v>Inpaq</v>
          </cell>
          <cell r="C147" t="str">
            <v>金融債</v>
          </cell>
          <cell r="D147" t="str">
            <v>Morgan Stanley</v>
          </cell>
          <cell r="E147" t="str">
            <v>WSTPNZ 5.195 02/28/29</v>
          </cell>
          <cell r="F147" t="str">
            <v>西太平洋銀行紐西蘭有限公司</v>
          </cell>
          <cell r="G147" t="str">
            <v>Finance</v>
          </cell>
          <cell r="H147" t="str">
            <v>USD</v>
          </cell>
          <cell r="I147" t="str">
            <v xml:space="preserve">A1 / AA- / NR </v>
          </cell>
          <cell r="J147">
            <v>5</v>
          </cell>
        </row>
        <row r="148">
          <cell r="A148" t="str">
            <v>US96122QAC78</v>
          </cell>
          <cell r="B148" t="str">
            <v>WTC</v>
          </cell>
          <cell r="C148" t="str">
            <v>金融債</v>
          </cell>
          <cell r="D148" t="str">
            <v>Morgan Stanley</v>
          </cell>
          <cell r="E148" t="str">
            <v xml:space="preserve">WESTPAC NEW ZEALAND LIMITED </v>
          </cell>
          <cell r="F148" t="str">
            <v>紐西蘭西太平洋銀行</v>
          </cell>
          <cell r="G148" t="str">
            <v>Finance</v>
          </cell>
          <cell r="H148" t="str">
            <v>USD</v>
          </cell>
          <cell r="I148" t="str">
            <v>A1/AA-/NR</v>
          </cell>
          <cell r="J148">
            <v>5</v>
          </cell>
        </row>
        <row r="149">
          <cell r="A149" t="str">
            <v>US96122QAC78</v>
          </cell>
          <cell r="B149" t="str">
            <v>Silitech</v>
          </cell>
          <cell r="C149" t="str">
            <v>金融債</v>
          </cell>
          <cell r="D149" t="str">
            <v>Morgan Stanley</v>
          </cell>
          <cell r="E149" t="str">
            <v>WESTPAC NEW ZEALAND LTD</v>
          </cell>
          <cell r="F149" t="str">
            <v>西太平洋銀行紐西蘭有限公司</v>
          </cell>
          <cell r="G149" t="str">
            <v>Finance</v>
          </cell>
          <cell r="H149" t="str">
            <v>USD</v>
          </cell>
          <cell r="I149" t="str">
            <v>A1/AA-</v>
          </cell>
          <cell r="J149">
            <v>7</v>
          </cell>
        </row>
        <row r="150">
          <cell r="A150" t="str">
            <v>USG15820DY96</v>
          </cell>
          <cell r="B150" t="str">
            <v>WTC</v>
          </cell>
          <cell r="C150" t="str">
            <v>公司債</v>
          </cell>
          <cell r="D150" t="str">
            <v>Morgan Stanley</v>
          </cell>
          <cell r="E150" t="str">
            <v>British Telecommunications</v>
          </cell>
          <cell r="F150" t="str">
            <v>英國電信</v>
          </cell>
          <cell r="G150" t="str">
            <v>電信</v>
          </cell>
          <cell r="H150" t="str">
            <v>USD</v>
          </cell>
          <cell r="I150" t="str">
            <v>Baa2/BBB</v>
          </cell>
          <cell r="J150">
            <v>9</v>
          </cell>
        </row>
        <row r="151">
          <cell r="A151" t="str">
            <v>USG21819AA80</v>
          </cell>
          <cell r="B151" t="str">
            <v>HSB</v>
          </cell>
          <cell r="C151" t="str">
            <v>公司債</v>
          </cell>
          <cell r="D151" t="str">
            <v>Morgan Stanley</v>
          </cell>
          <cell r="E151" t="str">
            <v>CK HUTCHISON HOLDINGS LTD</v>
          </cell>
          <cell r="F151" t="str">
            <v>長江和記實業</v>
          </cell>
          <cell r="G151" t="str">
            <v>綜合製造</v>
          </cell>
          <cell r="H151" t="str">
            <v>USD</v>
          </cell>
          <cell r="I151" t="str">
            <v>A2/A</v>
          </cell>
          <cell r="J151">
            <v>6</v>
          </cell>
        </row>
        <row r="152">
          <cell r="A152" t="str">
            <v>USG6382G7P18</v>
          </cell>
          <cell r="B152" t="str">
            <v>HSB</v>
          </cell>
          <cell r="C152" t="str">
            <v>金融債</v>
          </cell>
          <cell r="D152" t="str">
            <v>Morgan Stanley</v>
          </cell>
          <cell r="E152" t="str">
            <v>NWG 5.41 05/17/29</v>
          </cell>
          <cell r="F152" t="str">
            <v>國民西敏寺銀行公開有限公司</v>
          </cell>
          <cell r="G152" t="str">
            <v>Finance</v>
          </cell>
          <cell r="H152" t="str">
            <v>USD</v>
          </cell>
          <cell r="I152" t="str">
            <v>A1/A/A+</v>
          </cell>
          <cell r="J152">
            <v>5</v>
          </cell>
        </row>
        <row r="153">
          <cell r="A153" t="str">
            <v>USG91139AF57</v>
          </cell>
          <cell r="B153" t="str">
            <v>Silitech</v>
          </cell>
          <cell r="C153" t="str">
            <v>公司債</v>
          </cell>
          <cell r="D153" t="str">
            <v>花旗銀行</v>
          </cell>
          <cell r="E153" t="str">
            <v>TSMC GLOBAL LTD</v>
          </cell>
          <cell r="F153" t="str">
            <v>TSMC全球</v>
          </cell>
          <cell r="G153" t="str">
            <v>半導體</v>
          </cell>
          <cell r="H153" t="str">
            <v>USD</v>
          </cell>
          <cell r="I153" t="str">
            <v>Aa3/AA-</v>
          </cell>
          <cell r="J153">
            <v>4</v>
          </cell>
        </row>
        <row r="154">
          <cell r="A154" t="str">
            <v>USG91139AH14</v>
          </cell>
          <cell r="B154" t="str">
            <v>Silitech</v>
          </cell>
          <cell r="C154" t="str">
            <v>公司債</v>
          </cell>
          <cell r="D154" t="str">
            <v>花旗銀行</v>
          </cell>
          <cell r="E154" t="str">
            <v>TSMC GLOBAL LTD</v>
          </cell>
          <cell r="F154" t="str">
            <v>TSMC全球</v>
          </cell>
          <cell r="G154" t="str">
            <v>半導體</v>
          </cell>
          <cell r="H154" t="str">
            <v>USD</v>
          </cell>
          <cell r="I154" t="str">
            <v>Aa3/AA-</v>
          </cell>
          <cell r="J154">
            <v>4</v>
          </cell>
        </row>
        <row r="155">
          <cell r="A155" t="str">
            <v xml:space="preserve">USJ4706DLV03 </v>
          </cell>
          <cell r="B155" t="str">
            <v>HSB</v>
          </cell>
          <cell r="C155" t="str">
            <v>金融債</v>
          </cell>
          <cell r="D155" t="str">
            <v>Morgan Stanley</v>
          </cell>
          <cell r="E155" t="str">
            <v xml:space="preserve">MITHCC 3.967 04/13/30 </v>
          </cell>
          <cell r="F155" t="str">
            <v>三菱日聯租賃有限公司</v>
          </cell>
          <cell r="G155" t="str">
            <v>Finance</v>
          </cell>
          <cell r="H155" t="str">
            <v xml:space="preserve">USD </v>
          </cell>
          <cell r="I155" t="str">
            <v xml:space="preserve">A3/ A- /NR </v>
          </cell>
          <cell r="J155">
            <v>7</v>
          </cell>
        </row>
        <row r="156">
          <cell r="A156" t="str">
            <v>USJ5S39RAE49</v>
          </cell>
          <cell r="B156" t="str">
            <v>HSB</v>
          </cell>
          <cell r="C156" t="str">
            <v>金融債</v>
          </cell>
          <cell r="D156" t="str">
            <v>Morgan Stanley</v>
          </cell>
          <cell r="E156" t="str">
            <v>NIPPON TELEGRAPH AND TELEPHONE CORP</v>
          </cell>
          <cell r="F156" t="str">
            <v>日本電信電話金融公司</v>
          </cell>
          <cell r="G156" t="str">
            <v>Finance</v>
          </cell>
          <cell r="H156" t="str">
            <v>USD</v>
          </cell>
          <cell r="I156" t="str">
            <v>A /A</v>
          </cell>
          <cell r="J156">
            <v>5</v>
          </cell>
        </row>
        <row r="157">
          <cell r="A157" t="str">
            <v>USJ5S39RAE49</v>
          </cell>
          <cell r="B157" t="str">
            <v>WTC</v>
          </cell>
          <cell r="C157" t="str">
            <v>金融債</v>
          </cell>
          <cell r="D157" t="str">
            <v>Morgan Stanley</v>
          </cell>
          <cell r="E157" t="str">
            <v xml:space="preserve">Nippon Telegraph and Telephone Corporation </v>
          </cell>
          <cell r="F157" t="str">
            <v>日本電信電話金融公司</v>
          </cell>
          <cell r="G157" t="str">
            <v>Finance</v>
          </cell>
          <cell r="H157" t="str">
            <v>USD</v>
          </cell>
          <cell r="I157" t="str">
            <v>A1/A/NR</v>
          </cell>
          <cell r="J157">
            <v>5</v>
          </cell>
        </row>
        <row r="158">
          <cell r="A158" t="str">
            <v>USJ5S39RAN48</v>
          </cell>
          <cell r="B158" t="str">
            <v>WTC</v>
          </cell>
          <cell r="C158" t="str">
            <v>金融債</v>
          </cell>
          <cell r="D158" t="str">
            <v>Morgan Stanley</v>
          </cell>
          <cell r="E158" t="str">
            <v>NTT 5.136 07/02/31</v>
          </cell>
          <cell r="F158" t="str">
            <v>日本電信電話金融公司</v>
          </cell>
          <cell r="G158" t="str">
            <v>Finance</v>
          </cell>
          <cell r="H158" t="str">
            <v>USD</v>
          </cell>
          <cell r="I158" t="str">
            <v>A1/A/NR</v>
          </cell>
          <cell r="J158">
            <v>6</v>
          </cell>
        </row>
        <row r="159">
          <cell r="A159" t="str">
            <v>USJ7771YSA66</v>
          </cell>
          <cell r="B159" t="str">
            <v>GBM</v>
          </cell>
          <cell r="C159" t="str">
            <v>金融債</v>
          </cell>
          <cell r="D159" t="str">
            <v>Morgan Stanley</v>
          </cell>
          <cell r="E159" t="str">
            <v xml:space="preserve">SUMITOMO </v>
          </cell>
          <cell r="F159" t="str">
            <v>三井住友信託</v>
          </cell>
          <cell r="G159" t="str">
            <v>Finance</v>
          </cell>
          <cell r="H159" t="str">
            <v>USD</v>
          </cell>
          <cell r="I159" t="str">
            <v>A1/A/A-</v>
          </cell>
          <cell r="J159">
            <v>5</v>
          </cell>
        </row>
        <row r="160">
          <cell r="A160" t="str">
            <v>USJ7771YSA66</v>
          </cell>
          <cell r="B160" t="str">
            <v>Silitech</v>
          </cell>
          <cell r="C160" t="str">
            <v>金融債</v>
          </cell>
          <cell r="D160" t="str">
            <v>Morgan Stanley</v>
          </cell>
          <cell r="E160" t="str">
            <v>SUMITOMO MITSUI TRUST BANK LTD</v>
          </cell>
          <cell r="F160" t="str">
            <v>三井住友信託</v>
          </cell>
          <cell r="G160" t="str">
            <v>Finance</v>
          </cell>
          <cell r="H160" t="str">
            <v>USD</v>
          </cell>
          <cell r="I160" t="str">
            <v>A1/A/A-</v>
          </cell>
          <cell r="J160">
            <v>5</v>
          </cell>
        </row>
        <row r="161">
          <cell r="A161" t="str">
            <v>USU2339CDB10</v>
          </cell>
          <cell r="B161" t="str">
            <v>HSB</v>
          </cell>
          <cell r="C161" t="str">
            <v>金融債</v>
          </cell>
          <cell r="D161" t="str">
            <v>Morgan Stanley</v>
          </cell>
          <cell r="E161" t="str">
            <v>Mercedes-Benz Finance North America LLC</v>
          </cell>
          <cell r="F161" t="str">
            <v>梅賽德斯-賓士</v>
          </cell>
          <cell r="G161" t="str">
            <v>汽車</v>
          </cell>
          <cell r="H161" t="str">
            <v>USD</v>
          </cell>
          <cell r="I161" t="str">
            <v>A2 / A</v>
          </cell>
          <cell r="J161">
            <v>6</v>
          </cell>
        </row>
        <row r="162">
          <cell r="A162" t="str">
            <v>USU2339CDB10</v>
          </cell>
          <cell r="B162" t="str">
            <v>HSB</v>
          </cell>
          <cell r="C162" t="str">
            <v>金融債</v>
          </cell>
          <cell r="D162" t="str">
            <v>Morgan Stanley</v>
          </cell>
          <cell r="E162" t="str">
            <v>Mercedes-Benz Finance North America LLC</v>
          </cell>
          <cell r="F162" t="str">
            <v>梅賽德斯-賓士</v>
          </cell>
          <cell r="G162" t="str">
            <v>汽車</v>
          </cell>
          <cell r="H162" t="str">
            <v>USD</v>
          </cell>
          <cell r="I162" t="str">
            <v>A2/A</v>
          </cell>
          <cell r="J162">
            <v>6</v>
          </cell>
        </row>
        <row r="163">
          <cell r="A163" t="str">
            <v>USU2340BAH07</v>
          </cell>
          <cell r="B163" t="str">
            <v>WTC</v>
          </cell>
          <cell r="C163" t="str">
            <v>金融債</v>
          </cell>
          <cell r="D163" t="str">
            <v>Morgan Stanley</v>
          </cell>
          <cell r="E163" t="str">
            <v>Daimler Trucks Finance North America LLC</v>
          </cell>
          <cell r="F163" t="str">
            <v>姆勒卡車股份</v>
          </cell>
          <cell r="G163" t="str">
            <v>汽車</v>
          </cell>
          <cell r="H163" t="str">
            <v>USD</v>
          </cell>
          <cell r="I163" t="str">
            <v>A3/BBB+/NR</v>
          </cell>
          <cell r="J163">
            <v>8</v>
          </cell>
        </row>
        <row r="164">
          <cell r="A164" t="str">
            <v>USU49504AA82</v>
          </cell>
          <cell r="B164" t="str">
            <v>WTC</v>
          </cell>
          <cell r="C164" t="str">
            <v>金融債</v>
          </cell>
          <cell r="D164" t="str">
            <v>Morgan Stanley</v>
          </cell>
          <cell r="E164" t="str">
            <v>KKR GROUP FINANCE CO. XII LLC 4.85%</v>
          </cell>
          <cell r="F164" t="str">
            <v>KKR集團</v>
          </cell>
          <cell r="G164" t="str">
            <v>資管</v>
          </cell>
          <cell r="H164" t="str">
            <v>USD</v>
          </cell>
          <cell r="I164" t="str">
            <v>NR/A/A</v>
          </cell>
          <cell r="J164">
            <v>6</v>
          </cell>
        </row>
        <row r="165">
          <cell r="A165" t="str">
            <v>USU5876JAA35</v>
          </cell>
          <cell r="B165" t="str">
            <v>HSB</v>
          </cell>
          <cell r="C165" t="str">
            <v>金融債</v>
          </cell>
          <cell r="D165" t="str">
            <v>Morgan Stanley</v>
          </cell>
          <cell r="E165" t="str">
            <v>Mercedes-Benz Finance North America LLC</v>
          </cell>
          <cell r="F165" t="str">
            <v>梅賽德斯-賓士</v>
          </cell>
          <cell r="G165" t="str">
            <v>汽車</v>
          </cell>
          <cell r="H165" t="str">
            <v xml:space="preserve">USD </v>
          </cell>
          <cell r="I165" t="str">
            <v>A2/A-</v>
          </cell>
          <cell r="J165">
            <v>6</v>
          </cell>
        </row>
        <row r="166">
          <cell r="A166" t="str">
            <v>USU64106CA08</v>
          </cell>
          <cell r="B166" t="str">
            <v>WTC</v>
          </cell>
          <cell r="C166" t="str">
            <v>公司債</v>
          </cell>
          <cell r="D166" t="str">
            <v>Morgan Stanley</v>
          </cell>
          <cell r="E166" t="str">
            <v>NESTLE HOLDINGS INC</v>
          </cell>
          <cell r="F166" t="str">
            <v>雀巢控股</v>
          </cell>
          <cell r="G166" t="str">
            <v>食品</v>
          </cell>
          <cell r="H166" t="str">
            <v>USD</v>
          </cell>
          <cell r="I166" t="str">
            <v>Aa3/AA-</v>
          </cell>
          <cell r="J166">
            <v>4</v>
          </cell>
        </row>
        <row r="167">
          <cell r="A167" t="str">
            <v>USU64106CA08</v>
          </cell>
          <cell r="B167" t="str">
            <v>Silitech</v>
          </cell>
          <cell r="C167" t="str">
            <v>公司債</v>
          </cell>
          <cell r="D167" t="str">
            <v>Morgan Stanley</v>
          </cell>
          <cell r="E167" t="str">
            <v>NESTLE HOLDINGS INC</v>
          </cell>
          <cell r="F167" t="str">
            <v>雀巢控股</v>
          </cell>
          <cell r="G167" t="str">
            <v>食品</v>
          </cell>
          <cell r="H167" t="str">
            <v>USD</v>
          </cell>
          <cell r="I167" t="str">
            <v>Aa3/AA-</v>
          </cell>
          <cell r="J167">
            <v>4</v>
          </cell>
        </row>
        <row r="168">
          <cell r="A168" t="str">
            <v>USU64106CD47</v>
          </cell>
          <cell r="B168" t="str">
            <v>GBM</v>
          </cell>
          <cell r="C168" t="str">
            <v>公司債</v>
          </cell>
          <cell r="D168" t="str">
            <v>Morgan Stanley</v>
          </cell>
          <cell r="E168" t="str">
            <v>NESTLE SA</v>
          </cell>
          <cell r="F168" t="str">
            <v>雀巢控股</v>
          </cell>
          <cell r="G168" t="str">
            <v>食品</v>
          </cell>
          <cell r="H168" t="str">
            <v>USD</v>
          </cell>
          <cell r="I168" t="str">
            <v>Aa3 / AA-</v>
          </cell>
          <cell r="J168">
            <v>4</v>
          </cell>
        </row>
        <row r="169">
          <cell r="A169" t="str">
            <v xml:space="preserve">USU6S68YAA69 </v>
          </cell>
          <cell r="B169" t="str">
            <v>HSB</v>
          </cell>
          <cell r="C169" t="str">
            <v>金融債</v>
          </cell>
          <cell r="D169" t="str">
            <v>Morgan Stanley</v>
          </cell>
          <cell r="E169" t="str">
            <v xml:space="preserve"> MITHCC 5.658 02/28/33 </v>
          </cell>
          <cell r="F169" t="str">
            <v>Mitsubishi HC Finance America</v>
          </cell>
          <cell r="G169" t="str">
            <v>Finance</v>
          </cell>
          <cell r="H169" t="str">
            <v xml:space="preserve">USD </v>
          </cell>
          <cell r="I169" t="str">
            <v xml:space="preserve"> A3 / A- / NR  </v>
          </cell>
          <cell r="J169">
            <v>7</v>
          </cell>
        </row>
        <row r="170">
          <cell r="A170" t="str">
            <v>USU74078CL57</v>
          </cell>
          <cell r="B170" t="str">
            <v>HSB</v>
          </cell>
          <cell r="C170" t="str">
            <v>公司債</v>
          </cell>
          <cell r="D170" t="str">
            <v>Morgan Stanley</v>
          </cell>
          <cell r="E170" t="str">
            <v>NESTLE HOLDINGS INC</v>
          </cell>
          <cell r="F170" t="str">
            <v>雀巢控股</v>
          </cell>
          <cell r="G170" t="str">
            <v>食品</v>
          </cell>
          <cell r="H170" t="str">
            <v>USD</v>
          </cell>
          <cell r="I170" t="str">
            <v>Aa3/AA-</v>
          </cell>
          <cell r="J170">
            <v>4</v>
          </cell>
        </row>
        <row r="171">
          <cell r="A171" t="str">
            <v>USU74078CL57</v>
          </cell>
          <cell r="B171" t="str">
            <v>WTC</v>
          </cell>
          <cell r="C171" t="str">
            <v>公司債</v>
          </cell>
          <cell r="D171" t="str">
            <v>Morgan Stanley</v>
          </cell>
          <cell r="E171" t="str">
            <v>NESTLE HOLDINGS INC</v>
          </cell>
          <cell r="F171" t="str">
            <v>雀巢控股</v>
          </cell>
          <cell r="G171" t="str">
            <v>食品</v>
          </cell>
          <cell r="H171" t="str">
            <v>USD</v>
          </cell>
          <cell r="I171" t="str">
            <v>Aa3/AA-</v>
          </cell>
          <cell r="J171">
            <v>4</v>
          </cell>
        </row>
        <row r="172">
          <cell r="A172" t="str">
            <v>USU75000BW55</v>
          </cell>
          <cell r="B172" t="str">
            <v>HSB</v>
          </cell>
          <cell r="C172" t="str">
            <v>公司債</v>
          </cell>
          <cell r="D172" t="str">
            <v>Morgan Stanley</v>
          </cell>
          <cell r="E172" t="str">
            <v>ROSW</v>
          </cell>
          <cell r="F172" t="str">
            <v>羅氏控股</v>
          </cell>
          <cell r="G172" t="str">
            <v>製藥</v>
          </cell>
          <cell r="H172" t="str">
            <v>USD</v>
          </cell>
          <cell r="I172" t="str">
            <v>Aa2 / AA</v>
          </cell>
          <cell r="J172">
            <v>3</v>
          </cell>
        </row>
        <row r="173">
          <cell r="A173" t="str">
            <v>USU9273AEC54</v>
          </cell>
          <cell r="B173" t="str">
            <v>WTC</v>
          </cell>
          <cell r="C173" t="str">
            <v>金融債</v>
          </cell>
          <cell r="D173" t="str">
            <v>Morgan Stanley</v>
          </cell>
          <cell r="E173" t="str">
            <v>Volkswagen Group of America Finance, LLC 5.25%</v>
          </cell>
          <cell r="F173" t="str">
            <v>福斯集團(美國)金融</v>
          </cell>
          <cell r="G173" t="str">
            <v>Finance</v>
          </cell>
          <cell r="H173" t="str">
            <v>USD</v>
          </cell>
          <cell r="I173" t="str">
            <v>A3/BBB+/A-</v>
          </cell>
          <cell r="J173">
            <v>8</v>
          </cell>
        </row>
        <row r="174">
          <cell r="A174" t="str">
            <v>USU9273AEC54</v>
          </cell>
          <cell r="B174" t="str">
            <v>HSB</v>
          </cell>
          <cell r="C174" t="str">
            <v>金融債</v>
          </cell>
          <cell r="D174" t="str">
            <v>Morgan Stanley</v>
          </cell>
          <cell r="E174" t="str">
            <v>VOLKSWAGEN GROUP OF AMERICA FINANCE LLC</v>
          </cell>
          <cell r="F174" t="str">
            <v>福斯集團(美國)金融</v>
          </cell>
          <cell r="G174" t="str">
            <v>汽車</v>
          </cell>
          <cell r="H174" t="str">
            <v>USD</v>
          </cell>
          <cell r="I174" t="str">
            <v xml:space="preserve">A3/ BBB+/A- </v>
          </cell>
          <cell r="J174">
            <v>8</v>
          </cell>
        </row>
        <row r="175">
          <cell r="A175" t="str">
            <v>USY68856AT38</v>
          </cell>
          <cell r="B175" t="str">
            <v>ITC</v>
          </cell>
          <cell r="C175" t="str">
            <v>公司債</v>
          </cell>
          <cell r="D175" t="str">
            <v>Morgan Stanley</v>
          </cell>
          <cell r="E175" t="str">
            <v>PETMK 3 1/2 04/21/30</v>
          </cell>
          <cell r="F175" t="str">
            <v>國油資本</v>
          </cell>
          <cell r="G175" t="str">
            <v>綜合性石油業</v>
          </cell>
          <cell r="H175" t="str">
            <v>USD</v>
          </cell>
          <cell r="I175" t="str">
            <v xml:space="preserve">A2/ A- / NR </v>
          </cell>
          <cell r="J175">
            <v>6</v>
          </cell>
        </row>
        <row r="176">
          <cell r="A176" t="str">
            <v>USY68856AT38</v>
          </cell>
          <cell r="B176" t="str">
            <v>HSB</v>
          </cell>
          <cell r="C176" t="str">
            <v>公司債</v>
          </cell>
          <cell r="D176" t="str">
            <v>Morgan Stanley</v>
          </cell>
          <cell r="E176" t="str">
            <v>Petroliam Nasional Berhad</v>
          </cell>
          <cell r="F176" t="str">
            <v>國油資本</v>
          </cell>
          <cell r="G176" t="str">
            <v>綜合性石油業</v>
          </cell>
          <cell r="H176" t="str">
            <v>USD</v>
          </cell>
          <cell r="I176" t="str">
            <v xml:space="preserve">A2/ A- / NR  </v>
          </cell>
          <cell r="J176">
            <v>6</v>
          </cell>
        </row>
        <row r="177">
          <cell r="A177" t="str">
            <v>USY68856AT38</v>
          </cell>
          <cell r="B177" t="str">
            <v>Inpaq</v>
          </cell>
          <cell r="C177" t="str">
            <v>公司債</v>
          </cell>
          <cell r="D177" t="str">
            <v>Morgan Stanley</v>
          </cell>
          <cell r="E177" t="str">
            <v>PETMK 3 1/2 04/21/30</v>
          </cell>
          <cell r="F177" t="str">
            <v>國油資本</v>
          </cell>
          <cell r="G177" t="str">
            <v>綜合性石油業</v>
          </cell>
          <cell r="H177" t="str">
            <v>USD</v>
          </cell>
          <cell r="I177" t="str">
            <v>A2/ A- / NR  </v>
          </cell>
          <cell r="J177">
            <v>7</v>
          </cell>
        </row>
        <row r="178">
          <cell r="A178" t="str">
            <v>USY68856AT38</v>
          </cell>
          <cell r="B178" t="str">
            <v>WTC</v>
          </cell>
          <cell r="C178" t="str">
            <v>公司債</v>
          </cell>
          <cell r="D178" t="str">
            <v>Morgan Stanley</v>
          </cell>
          <cell r="E178" t="str">
            <v>PETRONAS Capital Limited 3.5%</v>
          </cell>
          <cell r="F178" t="str">
            <v>國油資本</v>
          </cell>
          <cell r="G178" t="str">
            <v>綜合性石油業</v>
          </cell>
          <cell r="H178" t="str">
            <v>USD</v>
          </cell>
          <cell r="I178" t="str">
            <v>A2/ A-/ NR  </v>
          </cell>
          <cell r="J178">
            <v>8</v>
          </cell>
        </row>
        <row r="179">
          <cell r="A179" t="str">
            <v>XS1214406792</v>
          </cell>
          <cell r="B179" t="str">
            <v>Silitech</v>
          </cell>
          <cell r="C179" t="str">
            <v>公司債</v>
          </cell>
          <cell r="D179" t="str">
            <v>花旗銀行</v>
          </cell>
          <cell r="E179" t="str">
            <v>FORMOSA GROUP CAYMAN LTD</v>
          </cell>
          <cell r="F179" t="str">
            <v>台塑集團(開曼)</v>
          </cell>
          <cell r="G179" t="str">
            <v>塑化</v>
          </cell>
          <cell r="H179" t="str">
            <v>USD</v>
          </cell>
          <cell r="I179" t="str">
            <v>BBB+</v>
          </cell>
          <cell r="J179">
            <v>8</v>
          </cell>
        </row>
        <row r="180">
          <cell r="A180" t="str">
            <v>XS2046591413</v>
          </cell>
          <cell r="B180" t="str">
            <v>WTC</v>
          </cell>
          <cell r="C180" t="str">
            <v>公司債</v>
          </cell>
          <cell r="D180" t="str">
            <v>Morgan Stanley</v>
          </cell>
          <cell r="E180" t="str">
            <v>SINGAPORE TELECOMMUNICATIONS LTD</v>
          </cell>
          <cell r="F180" t="str">
            <v>新加坡電信</v>
          </cell>
          <cell r="G180" t="str">
            <v>電信</v>
          </cell>
          <cell r="H180" t="str">
            <v>USD</v>
          </cell>
          <cell r="I180" t="str">
            <v xml:space="preserve">A /A </v>
          </cell>
          <cell r="J180">
            <v>5</v>
          </cell>
        </row>
        <row r="181">
          <cell r="A181" t="str">
            <v>XS2262853000</v>
          </cell>
          <cell r="B181" t="str">
            <v>Silitech</v>
          </cell>
          <cell r="C181" t="str">
            <v>公司債</v>
          </cell>
          <cell r="D181" t="str">
            <v>花旗銀行</v>
          </cell>
          <cell r="E181" t="str">
            <v>SAUDI ARABIAN OIL CO</v>
          </cell>
          <cell r="F181" t="str">
            <v>沙國石油</v>
          </cell>
          <cell r="G181" t="str">
            <v>石油能源</v>
          </cell>
          <cell r="H181" t="str">
            <v>USD</v>
          </cell>
          <cell r="I181" t="str">
            <v>A1</v>
          </cell>
          <cell r="J181">
            <v>5</v>
          </cell>
        </row>
        <row r="182">
          <cell r="A182" t="str">
            <v>XS2262853265</v>
          </cell>
          <cell r="B182" t="str">
            <v>Silitech</v>
          </cell>
          <cell r="C182" t="str">
            <v>公司債</v>
          </cell>
          <cell r="D182" t="str">
            <v>Morgan Stanley</v>
          </cell>
          <cell r="E182" t="str">
            <v>SAUDI ARABIAN OIL CO</v>
          </cell>
          <cell r="F182" t="str">
            <v>沙國石油</v>
          </cell>
          <cell r="G182" t="str">
            <v>石油能源</v>
          </cell>
          <cell r="H182" t="str">
            <v>USD</v>
          </cell>
          <cell r="I182" t="str">
            <v>A1/NR</v>
          </cell>
          <cell r="J182">
            <v>5</v>
          </cell>
        </row>
        <row r="183">
          <cell r="A183" t="str">
            <v>XS2262853265</v>
          </cell>
          <cell r="B183" t="str">
            <v>Inpaq</v>
          </cell>
          <cell r="C183" t="str">
            <v>公司債</v>
          </cell>
          <cell r="D183" t="str">
            <v>Morgan Stanley</v>
          </cell>
          <cell r="E183" t="str">
            <v>ARAMCO 2 1/4 11/24/30</v>
          </cell>
          <cell r="F183" t="str">
            <v>沙國石油</v>
          </cell>
          <cell r="G183" t="str">
            <v>石油</v>
          </cell>
          <cell r="H183" t="str">
            <v>USD</v>
          </cell>
          <cell r="I183" t="str">
            <v>Aa3 /AA-/A+</v>
          </cell>
          <cell r="J183">
            <v>5</v>
          </cell>
        </row>
        <row r="184">
          <cell r="A184" t="str">
            <v>XS2495961083</v>
          </cell>
          <cell r="B184" t="str">
            <v>WTC</v>
          </cell>
          <cell r="C184" t="str">
            <v>金融債</v>
          </cell>
          <cell r="D184" t="str">
            <v>花旗銀行</v>
          </cell>
          <cell r="E184" t="str">
            <v>CITIGROUP INC</v>
          </cell>
          <cell r="F184" t="str">
            <v>花旗環球證券</v>
          </cell>
          <cell r="G184" t="str">
            <v>Finance</v>
          </cell>
          <cell r="H184" t="str">
            <v>USD</v>
          </cell>
          <cell r="I184" t="str">
            <v>A/A2</v>
          </cell>
          <cell r="J184">
            <v>7</v>
          </cell>
        </row>
        <row r="185">
          <cell r="A185" t="str">
            <v>XS2594822327</v>
          </cell>
          <cell r="B185" t="str">
            <v>HSB</v>
          </cell>
          <cell r="C185" t="str">
            <v>金融債</v>
          </cell>
          <cell r="D185" t="str">
            <v>Morgan Stanley</v>
          </cell>
          <cell r="E185" t="str">
            <v>Standard Chartered Bank</v>
          </cell>
          <cell r="F185" t="str">
            <v>渣打銀行</v>
          </cell>
          <cell r="G185" t="str">
            <v>Finance</v>
          </cell>
          <cell r="H185" t="str">
            <v>USD</v>
          </cell>
          <cell r="I185" t="str">
            <v>A1/A+/-</v>
          </cell>
          <cell r="J185">
            <v>5</v>
          </cell>
        </row>
        <row r="186">
          <cell r="A186" t="str">
            <v>XS2594822327</v>
          </cell>
          <cell r="B186" t="str">
            <v>ITC</v>
          </cell>
          <cell r="C186" t="str">
            <v>金融債</v>
          </cell>
          <cell r="D186" t="str">
            <v>Morgan Stanley</v>
          </cell>
          <cell r="E186" t="str">
            <v>Standard Chartered Bank</v>
          </cell>
          <cell r="F186" t="str">
            <v>渣打銀行</v>
          </cell>
          <cell r="G186" t="str">
            <v>Finance</v>
          </cell>
          <cell r="H186" t="str">
            <v>USD</v>
          </cell>
          <cell r="I186" t="str">
            <v>A1/A+</v>
          </cell>
          <cell r="J186">
            <v>5</v>
          </cell>
        </row>
        <row r="187">
          <cell r="A187" t="str">
            <v>XS2594822327</v>
          </cell>
          <cell r="B187" t="str">
            <v>Silitech</v>
          </cell>
          <cell r="C187" t="str">
            <v>金融債</v>
          </cell>
          <cell r="D187" t="str">
            <v>Morgan Stanley</v>
          </cell>
          <cell r="E187" t="str">
            <v>Standard Chartered Bank</v>
          </cell>
          <cell r="F187" t="str">
            <v>渣打銀行</v>
          </cell>
          <cell r="G187" t="str">
            <v>Finance</v>
          </cell>
          <cell r="H187" t="str">
            <v>USD</v>
          </cell>
          <cell r="I187" t="str">
            <v xml:space="preserve">A1/A+ </v>
          </cell>
          <cell r="J187">
            <v>5</v>
          </cell>
        </row>
        <row r="188">
          <cell r="A188" t="str">
            <v>XS2747598444</v>
          </cell>
          <cell r="B188" t="str">
            <v>WTC</v>
          </cell>
          <cell r="C188" t="str">
            <v>公債</v>
          </cell>
          <cell r="D188" t="str">
            <v>Morgan Stanley</v>
          </cell>
          <cell r="E188" t="str">
            <v>KSA 4 3/4 01/16/30</v>
          </cell>
          <cell r="F188" t="str">
            <v>Saudi Government Internation</v>
          </cell>
          <cell r="G188" t="str">
            <v>主權債</v>
          </cell>
          <cell r="H188" t="str">
            <v>USD</v>
          </cell>
          <cell r="I188" t="str">
            <v xml:space="preserve">A1 / NR / A+ </v>
          </cell>
          <cell r="J188">
            <v>7</v>
          </cell>
        </row>
        <row r="189">
          <cell r="A189" t="str">
            <v>XS2765576538</v>
          </cell>
          <cell r="B189" t="str">
            <v>Inpaq</v>
          </cell>
          <cell r="C189" t="str">
            <v>金融債</v>
          </cell>
          <cell r="D189" t="str">
            <v>Morgan Stanley</v>
          </cell>
          <cell r="E189" t="str">
            <v>FABUH 5 02/28/29</v>
          </cell>
          <cell r="F189" t="str">
            <v>第一阿布比銀</v>
          </cell>
          <cell r="G189" t="str">
            <v>Finance</v>
          </cell>
          <cell r="H189" t="str">
            <v>USD</v>
          </cell>
          <cell r="I189" t="str">
            <v xml:space="preserve">Aa3 / AA- / AA- </v>
          </cell>
          <cell r="J189">
            <v>4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4" connectionId="4" xr16:uid="{4169A7B8-37FE-4951-9BC9-2F04E61404EC}" autoFormatId="16" applyNumberFormats="0" applyBorderFormats="0" applyFontFormats="0" applyPatternFormats="0" applyAlignmentFormats="0" applyWidthHeightFormats="0">
  <queryTableRefresh nextId="30" unboundColumnsRight="1">
    <queryTableFields count="27">
      <queryTableField id="1" name="ISIN" tableColumnId="1"/>
      <queryTableField id="2" name="公司名" tableColumnId="2"/>
      <queryTableField id="3" name="債券類別" tableColumnId="3"/>
      <queryTableField id="4" name="交易對象" tableColumnId="4"/>
      <queryTableField id="5" name="債券名稱" tableColumnId="5"/>
      <queryTableField id="6" name="發行機構" tableColumnId="6"/>
      <queryTableField id="7" name="產業" tableColumnId="7"/>
      <queryTableField id="8" name="投資幣別" tableColumnId="8"/>
      <queryTableField id="9" name="信評(M/S/F)" tableColumnId="9"/>
      <queryTableField id="10" name="信評等級" tableColumnId="10"/>
      <queryTableField id="11" name="票面利率" tableColumnId="11"/>
      <queryTableField id="28" dataBound="0" tableColumnId="29"/>
      <queryTableField id="12" name="下單日" tableColumnId="12"/>
      <queryTableField id="13" name="存續期間" tableColumnId="13"/>
      <queryTableField id="14" name="到期日" tableColumnId="14"/>
      <queryTableField id="15" name="買入價" tableColumnId="15"/>
      <queryTableField id="16" name="殖利率" tableColumnId="16"/>
      <queryTableField id="17" name="投資面額" tableColumnId="17"/>
      <queryTableField id="18" name="應付本金" tableColumnId="18"/>
      <queryTableField id="19" name="前手息" tableColumnId="19"/>
      <queryTableField id="20" name="交割金額" tableColumnId="20"/>
      <queryTableField id="21" name="交割日" tableColumnId="21"/>
      <queryTableField id="23" name="付息次數" tableColumnId="23"/>
      <queryTableField id="24" name="利息" tableColumnId="24"/>
      <queryTableField id="26" name="本利合計" tableColumnId="26"/>
      <queryTableField id="27" name="殖利率區間" tableColumnId="27"/>
      <queryTableField id="29" dataBound="0" tableColumnId="22"/>
    </queryTableFields>
    <queryTableDeletedFields count="2">
      <deletedField name="付息頻率"/>
      <deletedField name="回收面額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AB4675-74A4-474F-8F02-9E60B5A23AE6}" name="工作表1" displayName="工作表1" ref="A1:M1048576" totalsRowShown="0" headerRowDxfId="43" dataDxfId="42">
  <tableColumns count="13">
    <tableColumn id="1" xr3:uid="{458AAE87-3435-461B-A616-BEBCC09B2840}" name="ISIN" dataDxfId="41"/>
    <tableColumn id="2" xr3:uid="{F69514C4-C888-4B1D-AC10-4805E6832831}" name="公司名" dataDxfId="40"/>
    <tableColumn id="3" xr3:uid="{03F569D4-EB69-42A9-A3E6-C524A975C181}" name="債券類別" dataDxfId="39"/>
    <tableColumn id="4" xr3:uid="{7FE5E884-0D79-41F1-B31A-F746ED656F52}" name="交易對象" dataDxfId="38" dataCellStyle="一般 128"/>
    <tableColumn id="5" xr3:uid="{25363E9F-775F-4C22-85C3-BECC932D5BF3}" name="商品名稱" dataDxfId="37"/>
    <tableColumn id="6" xr3:uid="{BD6EDDB1-5E3F-46EA-97A8-799244EC49A3}" name="發行機構" dataDxfId="36"/>
    <tableColumn id="7" xr3:uid="{6B5101CF-D8C7-4B47-B47F-65309E36CD63}" name="產業" dataDxfId="35"/>
    <tableColumn id="8" xr3:uid="{37FDA0CC-0355-4E9D-8718-D36090ACC542}" name="投資幣別" dataDxfId="34" dataCellStyle="一般 2"/>
    <tableColumn id="9" xr3:uid="{223E7F5A-4ED9-4E5E-B059-FBCB4446A3CA}" name="信評(M/S/F)" dataDxfId="33" dataCellStyle="一般 2"/>
    <tableColumn id="10" xr3:uid="{CC13AC11-BAF4-4FB9-93F8-611B079C28D1}" name="信評等級" dataDxfId="32"/>
    <tableColumn id="11" xr3:uid="{A081B9A1-8BD8-4475-A3D7-32EF8EEF88DC}" name="票面利率" dataDxfId="31"/>
    <tableColumn id="12" xr3:uid="{D31F8BFB-D7A7-40F5-9BAA-67D9D7F1DEAD}" name="配息頻率" dataDxfId="30" dataCellStyle="一般 2"/>
    <tableColumn id="13" xr3:uid="{F8304344-9758-4FD9-8C8F-96845B052CE1}" name="到期日" dataDxf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828F99-4A51-4F04-B40B-9CD7BB216BCB}" name="Database_Bonds_202407294" displayName="Database_Bonds_202407294" ref="A1:AA193" tableType="queryTable" totalsRowShown="0" headerRowDxfId="28" dataDxfId="27">
  <sortState xmlns:xlrd2="http://schemas.microsoft.com/office/spreadsheetml/2017/richdata2" ref="A2:AA193">
    <sortCondition ref="M1:M193"/>
  </sortState>
  <tableColumns count="27">
    <tableColumn id="1" xr3:uid="{D951E800-770E-47A9-8522-044C90473B6A}" uniqueName="1" name="ISIN" queryTableFieldId="1" dataDxfId="26"/>
    <tableColumn id="2" xr3:uid="{35FEB60F-7056-439A-9F6D-5A9177685A8C}" uniqueName="2" name="公司名" queryTableFieldId="2" dataDxfId="25"/>
    <tableColumn id="3" xr3:uid="{13C20711-2054-4517-947E-CBDC61ACC87A}" uniqueName="3" name="債券類別" queryTableFieldId="3" dataDxfId="24"/>
    <tableColumn id="4" xr3:uid="{653226EF-5EF9-4BD7-94A7-A0336CE46541}" uniqueName="4" name="交易對象" queryTableFieldId="4" dataDxfId="23"/>
    <tableColumn id="5" xr3:uid="{3CEB7723-09BF-4A6F-B02B-58F8CE350F96}" uniqueName="5" name="債券名稱" queryTableFieldId="5" dataDxfId="22"/>
    <tableColumn id="6" xr3:uid="{2B94A88C-FA60-4497-BB5A-3022550E8F24}" uniqueName="6" name="發行機構" queryTableFieldId="6" dataDxfId="21"/>
    <tableColumn id="7" xr3:uid="{E10CD295-C32D-49A7-8707-7C94649B34B5}" uniqueName="7" name="產業" queryTableFieldId="7" dataDxfId="20"/>
    <tableColumn id="8" xr3:uid="{6F66DEEE-FE51-45C5-80CF-FDFB116394CB}" uniqueName="8" name="投資幣別" queryTableFieldId="8" dataDxfId="19" dataCellStyle="一般 128"/>
    <tableColumn id="9" xr3:uid="{19A11885-C65C-458D-8B4A-38C368EA940D}" uniqueName="9" name="信評(M/S/F)" queryTableFieldId="9" dataDxfId="18" dataCellStyle="一般 128"/>
    <tableColumn id="10" xr3:uid="{C7314411-B211-4EDB-8E49-FC95D217138C}" uniqueName="10" name="信評等級" queryTableFieldId="10" dataDxfId="17"/>
    <tableColumn id="11" xr3:uid="{94613E1D-AAE7-4F68-B1CF-302F7B3788A8}" uniqueName="11" name="票面利率" queryTableFieldId="11" dataDxfId="16"/>
    <tableColumn id="29" xr3:uid="{EEF9DB2D-5C1D-493E-B4A0-D4AD38D10CFE}" uniqueName="29" name="配息頻率" queryTableFieldId="28" dataDxfId="15"/>
    <tableColumn id="12" xr3:uid="{C7B3F34F-F70A-4D76-AB8F-C854644158E0}" uniqueName="12" name="下單日" queryTableFieldId="12" dataDxfId="14"/>
    <tableColumn id="13" xr3:uid="{80B8D91B-34EE-4786-86EC-D0C08B2899C9}" uniqueName="13" name="存續期間" queryTableFieldId="13" dataDxfId="13" dataCellStyle="一般 128"/>
    <tableColumn id="14" xr3:uid="{4F431D4A-4303-48B7-82F9-969765EF3DE6}" uniqueName="14" name="到期日" queryTableFieldId="14" dataDxfId="12"/>
    <tableColumn id="15" xr3:uid="{359836FF-D88F-4B11-A86D-F1125783B0E2}" uniqueName="15" name="買入價" queryTableFieldId="15" dataDxfId="11" dataCellStyle="千分位 4"/>
    <tableColumn id="16" xr3:uid="{90F91A93-1E26-453C-A9C1-00D89A4F313B}" uniqueName="16" name="殖利率" queryTableFieldId="16" dataDxfId="10"/>
    <tableColumn id="17" xr3:uid="{BEA9EEF7-FEB2-4484-8A5E-8CD6A1FDB4A4}" uniqueName="17" name="投資面額" queryTableFieldId="17" dataDxfId="9"/>
    <tableColumn id="18" xr3:uid="{4497D396-4FAB-47BF-85E0-C3FCB8CC96F5}" uniqueName="18" name="應付本金" queryTableFieldId="18" dataDxfId="8"/>
    <tableColumn id="19" xr3:uid="{EB22325A-D227-4E30-8BCE-FE5DEFD1DA4F}" uniqueName="19" name="前手息" queryTableFieldId="19" dataDxfId="7"/>
    <tableColumn id="20" xr3:uid="{FC5A862F-5A6C-4DFF-BC8B-68BC911306BF}" uniqueName="20" name="交割金額" queryTableFieldId="20" dataDxfId="6"/>
    <tableColumn id="21" xr3:uid="{37383607-65F4-494C-9E1A-DD4F14430D30}" uniqueName="21" name="交割日" queryTableFieldId="21" dataDxfId="5"/>
    <tableColumn id="23" xr3:uid="{2F37701F-F021-45B0-9476-47C653C5E04E}" uniqueName="23" name="付息次數" queryTableFieldId="23" dataDxfId="4"/>
    <tableColumn id="24" xr3:uid="{E4203B7A-EE7B-45F8-9E61-90BB3A29ED52}" uniqueName="24" name="利息" queryTableFieldId="24" dataDxfId="3"/>
    <tableColumn id="26" xr3:uid="{ECE6149B-3B46-4052-A237-8AE167186346}" uniqueName="26" name="本利合計" queryTableFieldId="26" dataDxfId="2"/>
    <tableColumn id="27" xr3:uid="{F5550E1E-A578-49F0-BD68-2BEB01478E80}" uniqueName="27" name="殖利率區間" queryTableFieldId="27" dataDxfId="1"/>
    <tableColumn id="22" xr3:uid="{A45E5144-26F4-46A3-BB17-49CF44C3F3A4}" uniqueName="22" name="存續期區間" queryTableFieldId="2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zh.wikipedia.org/wiki/%E5%8D%8A%E5%B0%8E%E9%AB%94" TargetMode="External"/><Relationship Id="rId1" Type="http://schemas.openxmlformats.org/officeDocument/2006/relationships/hyperlink" Target="https://zh.wikipedia.org/wiki/%E5%8D%8A%E5%B0%8E%E9%AB%9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zh.wikipedia.org/wiki/%E5%8D%8A%E5%B0%8E%E9%AB%94" TargetMode="External"/><Relationship Id="rId1" Type="http://schemas.openxmlformats.org/officeDocument/2006/relationships/hyperlink" Target="https://zh.wikipedia.org/wiki/%E5%8D%8A%E5%B0%8E%E9%AB%9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7AEA-0D57-4EF2-A2A0-0F76961185C7}">
  <dimension ref="A1:M189"/>
  <sheetViews>
    <sheetView workbookViewId="0">
      <selection activeCell="C10" sqref="C10"/>
    </sheetView>
  </sheetViews>
  <sheetFormatPr defaultColWidth="8.75" defaultRowHeight="17.100000000000001"/>
  <cols>
    <col min="1" max="1" width="17.75" style="13" customWidth="1"/>
    <col min="2" max="2" width="11.25" style="13" bestFit="1" customWidth="1"/>
    <col min="3" max="3" width="13.125" style="13" bestFit="1" customWidth="1"/>
    <col min="4" max="4" width="15.125" style="13" bestFit="1" customWidth="1"/>
    <col min="5" max="5" width="47.125" style="14" bestFit="1" customWidth="1"/>
    <col min="6" max="6" width="29.125" style="14" bestFit="1" customWidth="1"/>
    <col min="7" max="7" width="12.5" style="13" bestFit="1" customWidth="1"/>
    <col min="8" max="8" width="13.125" style="13" bestFit="1" customWidth="1"/>
    <col min="9" max="9" width="17.75" style="13" bestFit="1" customWidth="1"/>
    <col min="10" max="12" width="13.125" style="13" bestFit="1" customWidth="1"/>
    <col min="13" max="13" width="11.625" style="13" bestFit="1" customWidth="1"/>
    <col min="14" max="16384" width="8.75" style="38"/>
  </cols>
  <sheetData>
    <row r="1" spans="1:1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</row>
    <row r="2" spans="1:13">
      <c r="A2" s="1" t="s">
        <v>13</v>
      </c>
      <c r="B2" s="1" t="s">
        <v>14</v>
      </c>
      <c r="C2" s="2" t="s">
        <v>15</v>
      </c>
      <c r="D2" s="1" t="s">
        <v>16</v>
      </c>
      <c r="E2" s="3" t="s">
        <v>17</v>
      </c>
      <c r="F2" s="4" t="s">
        <v>18</v>
      </c>
      <c r="G2" s="1" t="s">
        <v>19</v>
      </c>
      <c r="H2" s="1" t="s">
        <v>20</v>
      </c>
      <c r="I2" s="3" t="s">
        <v>21</v>
      </c>
      <c r="J2" s="1">
        <v>8</v>
      </c>
      <c r="K2" s="5">
        <v>3.3750000000000002E-2</v>
      </c>
      <c r="L2" s="1">
        <v>2</v>
      </c>
      <c r="M2" s="7">
        <v>45769</v>
      </c>
    </row>
    <row r="3" spans="1:13">
      <c r="A3" s="1" t="s">
        <v>22</v>
      </c>
      <c r="B3" s="1" t="s">
        <v>14</v>
      </c>
      <c r="C3" s="1" t="s">
        <v>23</v>
      </c>
      <c r="D3" s="11" t="s">
        <v>16</v>
      </c>
      <c r="E3" s="3" t="s">
        <v>24</v>
      </c>
      <c r="F3" s="3" t="s">
        <v>25</v>
      </c>
      <c r="G3" s="1" t="s">
        <v>26</v>
      </c>
      <c r="H3" s="12" t="s">
        <v>27</v>
      </c>
      <c r="I3" s="3" t="s">
        <v>28</v>
      </c>
      <c r="J3" s="1">
        <v>7</v>
      </c>
      <c r="K3" s="5">
        <v>4.9500000000000002E-2</v>
      </c>
      <c r="L3" s="1">
        <v>2</v>
      </c>
      <c r="M3" s="7">
        <v>47573</v>
      </c>
    </row>
    <row r="4" spans="1:13">
      <c r="A4" s="1" t="s">
        <v>29</v>
      </c>
      <c r="B4" s="1" t="s">
        <v>14</v>
      </c>
      <c r="C4" s="2" t="s">
        <v>15</v>
      </c>
      <c r="D4" s="1" t="s">
        <v>16</v>
      </c>
      <c r="E4" s="3" t="s">
        <v>30</v>
      </c>
      <c r="F4" s="4" t="s">
        <v>31</v>
      </c>
      <c r="G4" s="1" t="s">
        <v>32</v>
      </c>
      <c r="H4" s="1" t="s">
        <v>20</v>
      </c>
      <c r="I4" s="3" t="s">
        <v>33</v>
      </c>
      <c r="J4" s="1">
        <v>4</v>
      </c>
      <c r="K4" s="5">
        <v>2.2499999999999999E-2</v>
      </c>
      <c r="L4" s="1">
        <v>2</v>
      </c>
      <c r="M4" s="7">
        <v>47961</v>
      </c>
    </row>
    <row r="5" spans="1:13">
      <c r="A5" s="1" t="s">
        <v>34</v>
      </c>
      <c r="B5" s="1" t="s">
        <v>14</v>
      </c>
      <c r="C5" s="1" t="s">
        <v>23</v>
      </c>
      <c r="D5" s="11" t="s">
        <v>16</v>
      </c>
      <c r="E5" s="3" t="s">
        <v>35</v>
      </c>
      <c r="F5" s="3" t="s">
        <v>36</v>
      </c>
      <c r="G5" s="1" t="s">
        <v>26</v>
      </c>
      <c r="H5" s="12" t="s">
        <v>27</v>
      </c>
      <c r="I5" s="3" t="s">
        <v>37</v>
      </c>
      <c r="J5" s="1">
        <v>7</v>
      </c>
      <c r="K5" s="5">
        <v>3.4000000000000002E-2</v>
      </c>
      <c r="L5" s="1">
        <v>2</v>
      </c>
      <c r="M5" s="7">
        <v>46143</v>
      </c>
    </row>
    <row r="6" spans="1:13">
      <c r="A6" s="1" t="s">
        <v>38</v>
      </c>
      <c r="B6" s="1" t="s">
        <v>14</v>
      </c>
      <c r="C6" s="2" t="s">
        <v>39</v>
      </c>
      <c r="D6" s="1" t="s">
        <v>16</v>
      </c>
      <c r="E6" s="3" t="s">
        <v>24</v>
      </c>
      <c r="F6" s="4" t="s">
        <v>40</v>
      </c>
      <c r="G6" s="1" t="s">
        <v>26</v>
      </c>
      <c r="H6" s="1" t="s">
        <v>20</v>
      </c>
      <c r="I6" s="3" t="s">
        <v>41</v>
      </c>
      <c r="J6" s="1">
        <v>7</v>
      </c>
      <c r="K6" s="5">
        <v>3.9E-2</v>
      </c>
      <c r="L6" s="1">
        <v>2</v>
      </c>
      <c r="M6" s="7">
        <v>46167</v>
      </c>
    </row>
    <row r="7" spans="1:13">
      <c r="A7" s="1" t="s">
        <v>42</v>
      </c>
      <c r="B7" s="1" t="s">
        <v>14</v>
      </c>
      <c r="C7" s="1" t="s">
        <v>23</v>
      </c>
      <c r="D7" s="11" t="s">
        <v>16</v>
      </c>
      <c r="E7" s="3" t="s">
        <v>43</v>
      </c>
      <c r="F7" s="3" t="s">
        <v>44</v>
      </c>
      <c r="G7" s="1" t="s">
        <v>26</v>
      </c>
      <c r="H7" s="12" t="s">
        <v>27</v>
      </c>
      <c r="I7" s="3" t="s">
        <v>45</v>
      </c>
      <c r="J7" s="1">
        <v>2</v>
      </c>
      <c r="K7" s="5">
        <v>1.2500000000000001E-2</v>
      </c>
      <c r="L7" s="1">
        <v>2</v>
      </c>
      <c r="M7" s="7">
        <v>46126</v>
      </c>
    </row>
    <row r="8" spans="1:13">
      <c r="A8" s="1" t="s">
        <v>46</v>
      </c>
      <c r="B8" s="1" t="s">
        <v>14</v>
      </c>
      <c r="C8" s="2" t="s">
        <v>15</v>
      </c>
      <c r="D8" s="1" t="s">
        <v>16</v>
      </c>
      <c r="E8" s="3" t="s">
        <v>30</v>
      </c>
      <c r="F8" s="4" t="s">
        <v>31</v>
      </c>
      <c r="G8" s="1" t="s">
        <v>32</v>
      </c>
      <c r="H8" s="1" t="s">
        <v>20</v>
      </c>
      <c r="I8" s="3" t="s">
        <v>33</v>
      </c>
      <c r="J8" s="1">
        <v>4</v>
      </c>
      <c r="K8" s="5">
        <v>1.2500000000000001E-2</v>
      </c>
      <c r="L8" s="1">
        <v>2</v>
      </c>
      <c r="M8" s="7">
        <v>46135</v>
      </c>
    </row>
    <row r="9" spans="1:13">
      <c r="A9" s="1" t="s">
        <v>47</v>
      </c>
      <c r="B9" s="1" t="s">
        <v>14</v>
      </c>
      <c r="C9" s="1" t="s">
        <v>48</v>
      </c>
      <c r="D9" s="11" t="s">
        <v>16</v>
      </c>
      <c r="E9" s="3" t="s">
        <v>49</v>
      </c>
      <c r="F9" s="3" t="s">
        <v>50</v>
      </c>
      <c r="G9" s="1" t="s">
        <v>51</v>
      </c>
      <c r="H9" s="12" t="s">
        <v>27</v>
      </c>
      <c r="I9" s="3" t="s">
        <v>52</v>
      </c>
      <c r="J9" s="1">
        <v>5</v>
      </c>
      <c r="K9" s="5">
        <v>1.6250000000000001E-2</v>
      </c>
      <c r="L9" s="1">
        <v>2</v>
      </c>
      <c r="M9" s="7">
        <v>45985</v>
      </c>
    </row>
    <row r="10" spans="1:13">
      <c r="A10" s="1" t="s">
        <v>53</v>
      </c>
      <c r="B10" s="1" t="s">
        <v>54</v>
      </c>
      <c r="C10" s="1" t="s">
        <v>48</v>
      </c>
      <c r="D10" s="11" t="s">
        <v>16</v>
      </c>
      <c r="E10" s="3" t="s">
        <v>55</v>
      </c>
      <c r="F10" s="3" t="s">
        <v>56</v>
      </c>
      <c r="G10" s="1" t="s">
        <v>32</v>
      </c>
      <c r="H10" s="12" t="s">
        <v>27</v>
      </c>
      <c r="I10" s="3" t="s">
        <v>57</v>
      </c>
      <c r="J10" s="1">
        <v>4</v>
      </c>
      <c r="K10" s="5">
        <v>3.875E-2</v>
      </c>
      <c r="L10" s="1">
        <v>2</v>
      </c>
      <c r="M10" s="7">
        <v>46499</v>
      </c>
    </row>
    <row r="11" spans="1:13">
      <c r="A11" s="1" t="s">
        <v>58</v>
      </c>
      <c r="B11" s="1" t="s">
        <v>54</v>
      </c>
      <c r="C11" s="2" t="s">
        <v>15</v>
      </c>
      <c r="D11" s="1" t="s">
        <v>16</v>
      </c>
      <c r="E11" s="3" t="s">
        <v>59</v>
      </c>
      <c r="F11" s="4" t="s">
        <v>60</v>
      </c>
      <c r="G11" s="1" t="s">
        <v>61</v>
      </c>
      <c r="H11" s="1" t="s">
        <v>20</v>
      </c>
      <c r="I11" s="3" t="s">
        <v>62</v>
      </c>
      <c r="J11" s="1">
        <v>5</v>
      </c>
      <c r="K11" s="5">
        <v>3.3000000000000002E-2</v>
      </c>
      <c r="L11" s="1">
        <v>2</v>
      </c>
      <c r="M11" s="7">
        <v>46490</v>
      </c>
    </row>
    <row r="12" spans="1:13">
      <c r="A12" s="1" t="s">
        <v>63</v>
      </c>
      <c r="B12" s="1" t="s">
        <v>64</v>
      </c>
      <c r="C12" s="2" t="s">
        <v>15</v>
      </c>
      <c r="D12" s="1" t="s">
        <v>16</v>
      </c>
      <c r="E12" s="3" t="s">
        <v>65</v>
      </c>
      <c r="F12" s="4" t="s">
        <v>66</v>
      </c>
      <c r="G12" s="1" t="s">
        <v>32</v>
      </c>
      <c r="H12" s="1" t="s">
        <v>20</v>
      </c>
      <c r="I12" s="3" t="s">
        <v>67</v>
      </c>
      <c r="J12" s="1">
        <v>6</v>
      </c>
      <c r="K12" s="5">
        <v>4.65E-2</v>
      </c>
      <c r="L12" s="1">
        <v>2</v>
      </c>
      <c r="M12" s="7">
        <v>45597</v>
      </c>
    </row>
    <row r="13" spans="1:13">
      <c r="A13" s="1" t="s">
        <v>68</v>
      </c>
      <c r="B13" s="1" t="s">
        <v>64</v>
      </c>
      <c r="C13" s="2" t="s">
        <v>15</v>
      </c>
      <c r="D13" s="1" t="s">
        <v>16</v>
      </c>
      <c r="E13" s="3" t="s">
        <v>69</v>
      </c>
      <c r="F13" s="4" t="s">
        <v>70</v>
      </c>
      <c r="G13" s="1" t="s">
        <v>71</v>
      </c>
      <c r="H13" s="1" t="s">
        <v>20</v>
      </c>
      <c r="I13" s="3" t="s">
        <v>72</v>
      </c>
      <c r="J13" s="1">
        <v>7</v>
      </c>
      <c r="K13" s="5">
        <v>3.3000000000000002E-2</v>
      </c>
      <c r="L13" s="1">
        <v>2</v>
      </c>
      <c r="M13" s="7">
        <v>46157</v>
      </c>
    </row>
    <row r="14" spans="1:13">
      <c r="A14" s="1" t="s">
        <v>63</v>
      </c>
      <c r="B14" s="1" t="s">
        <v>64</v>
      </c>
      <c r="C14" s="1" t="s">
        <v>48</v>
      </c>
      <c r="D14" s="11" t="s">
        <v>16</v>
      </c>
      <c r="E14" s="3" t="s">
        <v>65</v>
      </c>
      <c r="F14" s="3" t="s">
        <v>73</v>
      </c>
      <c r="G14" s="1" t="s">
        <v>32</v>
      </c>
      <c r="H14" s="12" t="s">
        <v>27</v>
      </c>
      <c r="I14" s="3" t="s">
        <v>74</v>
      </c>
      <c r="J14" s="1">
        <v>6</v>
      </c>
      <c r="K14" s="5">
        <v>4.65E-2</v>
      </c>
      <c r="L14" s="1">
        <v>2</v>
      </c>
      <c r="M14" s="7">
        <v>45597</v>
      </c>
    </row>
    <row r="15" spans="1:13">
      <c r="A15" s="1" t="s">
        <v>75</v>
      </c>
      <c r="B15" s="1" t="s">
        <v>76</v>
      </c>
      <c r="C15" s="2" t="s">
        <v>39</v>
      </c>
      <c r="D15" s="1" t="s">
        <v>77</v>
      </c>
      <c r="E15" s="3" t="s">
        <v>78</v>
      </c>
      <c r="F15" s="4" t="s">
        <v>79</v>
      </c>
      <c r="G15" s="1" t="s">
        <v>26</v>
      </c>
      <c r="H15" s="1" t="s">
        <v>20</v>
      </c>
      <c r="I15" s="3" t="s">
        <v>80</v>
      </c>
      <c r="J15" s="1">
        <v>2</v>
      </c>
      <c r="K15" s="5">
        <v>4.827E-2</v>
      </c>
      <c r="L15" s="1">
        <v>2</v>
      </c>
      <c r="M15" s="7">
        <v>46225</v>
      </c>
    </row>
    <row r="16" spans="1:13">
      <c r="A16" s="1" t="s">
        <v>81</v>
      </c>
      <c r="B16" s="1" t="s">
        <v>64</v>
      </c>
      <c r="C16" s="1" t="s">
        <v>23</v>
      </c>
      <c r="D16" s="11" t="s">
        <v>16</v>
      </c>
      <c r="E16" s="3" t="s">
        <v>82</v>
      </c>
      <c r="F16" s="3" t="s">
        <v>83</v>
      </c>
      <c r="G16" s="1" t="s">
        <v>26</v>
      </c>
      <c r="H16" s="12" t="s">
        <v>27</v>
      </c>
      <c r="I16" s="3" t="s">
        <v>84</v>
      </c>
      <c r="J16" s="1">
        <v>7</v>
      </c>
      <c r="K16" s="5">
        <v>3.9E-2</v>
      </c>
      <c r="L16" s="1">
        <v>2</v>
      </c>
      <c r="M16" s="7">
        <v>45508</v>
      </c>
    </row>
    <row r="17" spans="1:13">
      <c r="A17" s="1" t="s">
        <v>85</v>
      </c>
      <c r="B17" s="1" t="s">
        <v>64</v>
      </c>
      <c r="C17" s="2" t="s">
        <v>86</v>
      </c>
      <c r="D17" s="1" t="s">
        <v>87</v>
      </c>
      <c r="E17" s="3" t="s">
        <v>88</v>
      </c>
      <c r="F17" s="4" t="s">
        <v>89</v>
      </c>
      <c r="G17" s="1" t="s">
        <v>90</v>
      </c>
      <c r="H17" s="1" t="s">
        <v>20</v>
      </c>
      <c r="I17" s="3" t="s">
        <v>91</v>
      </c>
      <c r="J17" s="1">
        <v>1</v>
      </c>
      <c r="K17" s="5">
        <v>4.3749999999999997E-2</v>
      </c>
      <c r="L17" s="1">
        <v>2</v>
      </c>
      <c r="M17" s="7">
        <v>45596</v>
      </c>
    </row>
    <row r="18" spans="1:13">
      <c r="A18" s="1" t="s">
        <v>92</v>
      </c>
      <c r="B18" s="1" t="s">
        <v>54</v>
      </c>
      <c r="C18" s="2" t="s">
        <v>86</v>
      </c>
      <c r="D18" s="1" t="s">
        <v>16</v>
      </c>
      <c r="E18" s="3" t="s">
        <v>88</v>
      </c>
      <c r="F18" s="4" t="s">
        <v>89</v>
      </c>
      <c r="G18" s="1" t="s">
        <v>90</v>
      </c>
      <c r="H18" s="1" t="s">
        <v>20</v>
      </c>
      <c r="I18" s="3" t="s">
        <v>93</v>
      </c>
      <c r="J18" s="1">
        <v>1</v>
      </c>
      <c r="K18" s="5">
        <v>0.03</v>
      </c>
      <c r="L18" s="1">
        <v>2</v>
      </c>
      <c r="M18" s="7">
        <v>45504</v>
      </c>
    </row>
    <row r="19" spans="1:13">
      <c r="A19" s="1" t="s">
        <v>94</v>
      </c>
      <c r="B19" s="1" t="s">
        <v>64</v>
      </c>
      <c r="C19" s="2" t="s">
        <v>86</v>
      </c>
      <c r="D19" s="1" t="s">
        <v>95</v>
      </c>
      <c r="E19" s="3" t="s">
        <v>88</v>
      </c>
      <c r="F19" s="4" t="s">
        <v>89</v>
      </c>
      <c r="G19" s="1" t="s">
        <v>90</v>
      </c>
      <c r="H19" s="1" t="s">
        <v>20</v>
      </c>
      <c r="I19" s="3" t="s">
        <v>96</v>
      </c>
      <c r="J19" s="1">
        <v>1</v>
      </c>
      <c r="K19" s="5">
        <v>4.2500000000000003E-2</v>
      </c>
      <c r="L19" s="1">
        <v>2</v>
      </c>
      <c r="M19" s="7">
        <v>45657</v>
      </c>
    </row>
    <row r="20" spans="1:13">
      <c r="A20" s="1" t="s">
        <v>97</v>
      </c>
      <c r="B20" s="1" t="s">
        <v>64</v>
      </c>
      <c r="C20" s="2" t="s">
        <v>39</v>
      </c>
      <c r="D20" s="1" t="s">
        <v>95</v>
      </c>
      <c r="E20" s="3" t="s">
        <v>98</v>
      </c>
      <c r="F20" s="4" t="s">
        <v>99</v>
      </c>
      <c r="G20" s="1" t="s">
        <v>26</v>
      </c>
      <c r="H20" s="1" t="s">
        <v>20</v>
      </c>
      <c r="I20" s="3" t="s">
        <v>100</v>
      </c>
      <c r="J20" s="1">
        <v>5</v>
      </c>
      <c r="K20" s="5">
        <v>4.351E-2</v>
      </c>
      <c r="L20" s="1">
        <v>2</v>
      </c>
      <c r="M20" s="7">
        <v>45821</v>
      </c>
    </row>
    <row r="21" spans="1:13">
      <c r="A21" s="1" t="s">
        <v>101</v>
      </c>
      <c r="B21" s="1" t="s">
        <v>64</v>
      </c>
      <c r="C21" s="1" t="s">
        <v>48</v>
      </c>
      <c r="D21" s="11" t="s">
        <v>95</v>
      </c>
      <c r="E21" s="3" t="s">
        <v>102</v>
      </c>
      <c r="F21" s="3" t="s">
        <v>103</v>
      </c>
      <c r="G21" s="1" t="s">
        <v>104</v>
      </c>
      <c r="H21" s="12" t="s">
        <v>27</v>
      </c>
      <c r="I21" s="3" t="s">
        <v>105</v>
      </c>
      <c r="J21" s="1">
        <v>10</v>
      </c>
      <c r="K21" s="5">
        <v>3.5000000000000003E-2</v>
      </c>
      <c r="L21" s="1">
        <v>2</v>
      </c>
      <c r="M21" s="7">
        <v>45762</v>
      </c>
    </row>
    <row r="22" spans="1:13">
      <c r="A22" s="1" t="s">
        <v>106</v>
      </c>
      <c r="B22" s="1" t="s">
        <v>54</v>
      </c>
      <c r="C22" s="1" t="s">
        <v>23</v>
      </c>
      <c r="D22" s="11" t="s">
        <v>95</v>
      </c>
      <c r="E22" s="3" t="s">
        <v>107</v>
      </c>
      <c r="F22" s="3" t="s">
        <v>108</v>
      </c>
      <c r="G22" s="1" t="s">
        <v>26</v>
      </c>
      <c r="H22" s="12" t="s">
        <v>27</v>
      </c>
      <c r="I22" s="3" t="s">
        <v>109</v>
      </c>
      <c r="J22" s="1">
        <v>4</v>
      </c>
      <c r="K22" s="5">
        <v>5.0790000000000002E-2</v>
      </c>
      <c r="L22" s="1">
        <v>2</v>
      </c>
      <c r="M22" s="7">
        <v>45667</v>
      </c>
    </row>
    <row r="23" spans="1:13">
      <c r="A23" s="1" t="s">
        <v>110</v>
      </c>
      <c r="B23" s="1" t="s">
        <v>64</v>
      </c>
      <c r="C23" s="2" t="s">
        <v>15</v>
      </c>
      <c r="D23" s="1" t="s">
        <v>95</v>
      </c>
      <c r="E23" s="3" t="s">
        <v>111</v>
      </c>
      <c r="F23" s="4" t="s">
        <v>112</v>
      </c>
      <c r="G23" s="1" t="s">
        <v>113</v>
      </c>
      <c r="H23" s="1" t="s">
        <v>20</v>
      </c>
      <c r="I23" s="3" t="s">
        <v>114</v>
      </c>
      <c r="J23" s="1">
        <v>8</v>
      </c>
      <c r="K23" s="5">
        <v>3.875E-2</v>
      </c>
      <c r="L23" s="1">
        <v>2</v>
      </c>
      <c r="M23" s="7">
        <v>47157</v>
      </c>
    </row>
    <row r="24" spans="1:13">
      <c r="A24" s="1" t="s">
        <v>106</v>
      </c>
      <c r="B24" s="1" t="s">
        <v>76</v>
      </c>
      <c r="C24" s="1" t="s">
        <v>23</v>
      </c>
      <c r="D24" s="11" t="s">
        <v>95</v>
      </c>
      <c r="E24" s="3" t="s">
        <v>107</v>
      </c>
      <c r="F24" s="3" t="s">
        <v>108</v>
      </c>
      <c r="G24" s="1" t="s">
        <v>26</v>
      </c>
      <c r="H24" s="12" t="s">
        <v>27</v>
      </c>
      <c r="I24" s="3" t="s">
        <v>109</v>
      </c>
      <c r="J24" s="1">
        <v>4</v>
      </c>
      <c r="K24" s="5">
        <v>5.0790000000000002E-2</v>
      </c>
      <c r="L24" s="1">
        <v>2</v>
      </c>
      <c r="M24" s="7">
        <v>45682</v>
      </c>
    </row>
    <row r="25" spans="1:13">
      <c r="A25" s="1" t="s">
        <v>115</v>
      </c>
      <c r="B25" s="1" t="s">
        <v>64</v>
      </c>
      <c r="C25" s="1" t="s">
        <v>48</v>
      </c>
      <c r="D25" s="11" t="s">
        <v>95</v>
      </c>
      <c r="E25" s="3" t="s">
        <v>116</v>
      </c>
      <c r="F25" s="3" t="s">
        <v>117</v>
      </c>
      <c r="G25" s="1" t="s">
        <v>104</v>
      </c>
      <c r="H25" s="12" t="s">
        <v>27</v>
      </c>
      <c r="I25" s="3" t="s">
        <v>118</v>
      </c>
      <c r="J25" s="1">
        <v>9</v>
      </c>
      <c r="K25" s="5">
        <v>3.2500000000000001E-2</v>
      </c>
      <c r="L25" s="1">
        <v>2</v>
      </c>
      <c r="M25" s="7">
        <v>47430</v>
      </c>
    </row>
    <row r="26" spans="1:13">
      <c r="A26" s="1" t="s">
        <v>119</v>
      </c>
      <c r="B26" s="1" t="s">
        <v>14</v>
      </c>
      <c r="C26" s="2" t="s">
        <v>15</v>
      </c>
      <c r="D26" s="1" t="s">
        <v>95</v>
      </c>
      <c r="E26" s="3" t="s">
        <v>116</v>
      </c>
      <c r="F26" s="4" t="s">
        <v>120</v>
      </c>
      <c r="G26" s="1" t="s">
        <v>104</v>
      </c>
      <c r="H26" s="1" t="s">
        <v>20</v>
      </c>
      <c r="I26" s="3" t="s">
        <v>121</v>
      </c>
      <c r="J26" s="1">
        <v>9</v>
      </c>
      <c r="K26" s="5">
        <v>5.1249999999999997E-2</v>
      </c>
      <c r="L26" s="1">
        <v>2</v>
      </c>
      <c r="M26" s="7">
        <v>47091</v>
      </c>
    </row>
    <row r="27" spans="1:13">
      <c r="A27" s="1" t="s">
        <v>122</v>
      </c>
      <c r="B27" s="1" t="s">
        <v>14</v>
      </c>
      <c r="C27" s="2" t="s">
        <v>39</v>
      </c>
      <c r="D27" s="1" t="s">
        <v>95</v>
      </c>
      <c r="E27" s="3" t="s">
        <v>123</v>
      </c>
      <c r="F27" s="4" t="s">
        <v>124</v>
      </c>
      <c r="G27" s="1" t="s">
        <v>26</v>
      </c>
      <c r="H27" s="1" t="s">
        <v>20</v>
      </c>
      <c r="I27" s="3" t="s">
        <v>125</v>
      </c>
      <c r="J27" s="1">
        <v>5</v>
      </c>
      <c r="K27" s="5">
        <v>3.2500000000000001E-2</v>
      </c>
      <c r="L27" s="1">
        <v>2</v>
      </c>
      <c r="M27" s="7">
        <v>46763</v>
      </c>
    </row>
    <row r="28" spans="1:13">
      <c r="A28" s="1" t="s">
        <v>126</v>
      </c>
      <c r="B28" s="1" t="s">
        <v>14</v>
      </c>
      <c r="C28" s="1" t="s">
        <v>48</v>
      </c>
      <c r="D28" s="11" t="s">
        <v>95</v>
      </c>
      <c r="E28" s="3" t="s">
        <v>127</v>
      </c>
      <c r="F28" s="3" t="s">
        <v>128</v>
      </c>
      <c r="G28" s="1" t="s">
        <v>71</v>
      </c>
      <c r="H28" s="12" t="s">
        <v>27</v>
      </c>
      <c r="I28" s="3" t="s">
        <v>118</v>
      </c>
      <c r="J28" s="1">
        <v>9</v>
      </c>
      <c r="K28" s="5">
        <v>6.0199999999999997E-2</v>
      </c>
      <c r="L28" s="1">
        <v>2</v>
      </c>
      <c r="M28" s="7">
        <v>46188</v>
      </c>
    </row>
    <row r="29" spans="1:13">
      <c r="A29" s="1" t="s">
        <v>129</v>
      </c>
      <c r="B29" s="1" t="s">
        <v>14</v>
      </c>
      <c r="C29" s="2" t="s">
        <v>39</v>
      </c>
      <c r="D29" s="1" t="s">
        <v>95</v>
      </c>
      <c r="E29" s="3" t="s">
        <v>130</v>
      </c>
      <c r="F29" s="4" t="s">
        <v>131</v>
      </c>
      <c r="G29" s="1" t="s">
        <v>26</v>
      </c>
      <c r="H29" s="1" t="s">
        <v>20</v>
      </c>
      <c r="I29" s="3" t="s">
        <v>132</v>
      </c>
      <c r="J29" s="1">
        <v>4</v>
      </c>
      <c r="K29" s="5">
        <v>4.9660000000000003E-2</v>
      </c>
      <c r="L29" s="1">
        <v>2</v>
      </c>
      <c r="M29" s="7">
        <v>46034</v>
      </c>
    </row>
    <row r="30" spans="1:13">
      <c r="A30" s="1" t="s">
        <v>133</v>
      </c>
      <c r="B30" s="1" t="s">
        <v>14</v>
      </c>
      <c r="C30" s="2" t="s">
        <v>39</v>
      </c>
      <c r="D30" s="1" t="s">
        <v>95</v>
      </c>
      <c r="E30" s="3" t="s">
        <v>134</v>
      </c>
      <c r="F30" s="4" t="s">
        <v>135</v>
      </c>
      <c r="G30" s="1" t="s">
        <v>26</v>
      </c>
      <c r="H30" s="1" t="s">
        <v>20</v>
      </c>
      <c r="I30" s="3" t="s">
        <v>136</v>
      </c>
      <c r="J30" s="1">
        <v>6</v>
      </c>
      <c r="K30" s="5">
        <v>3.125E-2</v>
      </c>
      <c r="L30" s="1">
        <v>2</v>
      </c>
      <c r="M30" s="7">
        <v>47587</v>
      </c>
    </row>
    <row r="31" spans="1:13">
      <c r="A31" s="1" t="s">
        <v>137</v>
      </c>
      <c r="B31" s="1" t="s">
        <v>14</v>
      </c>
      <c r="C31" s="1" t="s">
        <v>48</v>
      </c>
      <c r="D31" s="11" t="s">
        <v>95</v>
      </c>
      <c r="E31" s="3" t="s">
        <v>111</v>
      </c>
      <c r="F31" s="3" t="s">
        <v>138</v>
      </c>
      <c r="G31" s="1" t="s">
        <v>113</v>
      </c>
      <c r="H31" s="12" t="s">
        <v>27</v>
      </c>
      <c r="I31" s="3" t="s">
        <v>139</v>
      </c>
      <c r="J31" s="1">
        <v>8</v>
      </c>
      <c r="K31" s="5">
        <v>2.1000000000000001E-2</v>
      </c>
      <c r="L31" s="1">
        <v>2</v>
      </c>
      <c r="M31" s="7">
        <v>46834</v>
      </c>
    </row>
    <row r="32" spans="1:13">
      <c r="A32" s="1" t="s">
        <v>140</v>
      </c>
      <c r="B32" s="1" t="s">
        <v>141</v>
      </c>
      <c r="C32" s="2" t="s">
        <v>39</v>
      </c>
      <c r="D32" s="1" t="s">
        <v>95</v>
      </c>
      <c r="E32" s="3" t="s">
        <v>142</v>
      </c>
      <c r="F32" s="4" t="s">
        <v>143</v>
      </c>
      <c r="G32" s="1" t="s">
        <v>26</v>
      </c>
      <c r="H32" s="1" t="s">
        <v>20</v>
      </c>
      <c r="I32" s="3" t="s">
        <v>144</v>
      </c>
      <c r="J32" s="1">
        <v>5</v>
      </c>
      <c r="K32" s="5">
        <v>4.8000000000000001E-2</v>
      </c>
      <c r="L32" s="1">
        <v>1</v>
      </c>
      <c r="M32" s="7">
        <v>45717</v>
      </c>
    </row>
    <row r="33" spans="1:13">
      <c r="A33" s="1" t="s">
        <v>140</v>
      </c>
      <c r="B33" s="1" t="s">
        <v>145</v>
      </c>
      <c r="C33" s="1" t="s">
        <v>23</v>
      </c>
      <c r="D33" s="11" t="s">
        <v>95</v>
      </c>
      <c r="E33" s="3" t="s">
        <v>142</v>
      </c>
      <c r="F33" s="3" t="s">
        <v>146</v>
      </c>
      <c r="G33" s="1" t="s">
        <v>26</v>
      </c>
      <c r="H33" s="12" t="s">
        <v>27</v>
      </c>
      <c r="I33" s="3" t="s">
        <v>147</v>
      </c>
      <c r="J33" s="1">
        <v>5</v>
      </c>
      <c r="K33" s="5">
        <v>4.8000000000000001E-2</v>
      </c>
      <c r="L33" s="1">
        <v>1</v>
      </c>
      <c r="M33" s="7">
        <v>45719</v>
      </c>
    </row>
    <row r="34" spans="1:13">
      <c r="A34" s="1" t="s">
        <v>140</v>
      </c>
      <c r="B34" s="1" t="s">
        <v>14</v>
      </c>
      <c r="C34" s="1" t="s">
        <v>23</v>
      </c>
      <c r="D34" s="11" t="s">
        <v>95</v>
      </c>
      <c r="E34" s="3" t="s">
        <v>142</v>
      </c>
      <c r="F34" s="3" t="s">
        <v>146</v>
      </c>
      <c r="G34" s="1" t="s">
        <v>26</v>
      </c>
      <c r="H34" s="12" t="s">
        <v>27</v>
      </c>
      <c r="I34" s="3" t="s">
        <v>148</v>
      </c>
      <c r="J34" s="1">
        <v>5</v>
      </c>
      <c r="K34" s="5">
        <v>4.8000000000000001E-2</v>
      </c>
      <c r="L34" s="1">
        <v>1</v>
      </c>
      <c r="M34" s="7">
        <v>45719</v>
      </c>
    </row>
    <row r="35" spans="1:13">
      <c r="A35" s="1" t="s">
        <v>94</v>
      </c>
      <c r="B35" s="1" t="s">
        <v>141</v>
      </c>
      <c r="C35" s="2" t="s">
        <v>86</v>
      </c>
      <c r="D35" s="1" t="s">
        <v>95</v>
      </c>
      <c r="E35" s="3" t="s">
        <v>88</v>
      </c>
      <c r="F35" s="4" t="s">
        <v>89</v>
      </c>
      <c r="G35" s="1" t="s">
        <v>90</v>
      </c>
      <c r="H35" s="1" t="s">
        <v>20</v>
      </c>
      <c r="I35" s="3" t="s">
        <v>93</v>
      </c>
      <c r="J35" s="1">
        <v>1</v>
      </c>
      <c r="K35" s="5">
        <v>3.875E-2</v>
      </c>
      <c r="L35" s="1">
        <v>2</v>
      </c>
      <c r="M35" s="7">
        <v>46752</v>
      </c>
    </row>
    <row r="36" spans="1:13">
      <c r="A36" s="1" t="s">
        <v>94</v>
      </c>
      <c r="B36" s="1" t="s">
        <v>149</v>
      </c>
      <c r="C36" s="1" t="s">
        <v>150</v>
      </c>
      <c r="D36" s="11" t="s">
        <v>95</v>
      </c>
      <c r="E36" s="3" t="s">
        <v>88</v>
      </c>
      <c r="F36" s="3" t="s">
        <v>151</v>
      </c>
      <c r="G36" s="1" t="s">
        <v>90</v>
      </c>
      <c r="H36" s="12" t="s">
        <v>27</v>
      </c>
      <c r="I36" s="3" t="s">
        <v>152</v>
      </c>
      <c r="J36" s="1">
        <v>1</v>
      </c>
      <c r="K36" s="5">
        <v>4.2500000000000003E-2</v>
      </c>
      <c r="L36" s="1">
        <v>2</v>
      </c>
      <c r="M36" s="7">
        <v>45657</v>
      </c>
    </row>
    <row r="37" spans="1:13">
      <c r="A37" s="1" t="s">
        <v>122</v>
      </c>
      <c r="B37" s="1" t="s">
        <v>145</v>
      </c>
      <c r="C37" s="1" t="s">
        <v>23</v>
      </c>
      <c r="D37" s="11" t="s">
        <v>95</v>
      </c>
      <c r="E37" s="3" t="s">
        <v>153</v>
      </c>
      <c r="F37" s="3" t="s">
        <v>153</v>
      </c>
      <c r="G37" s="1" t="s">
        <v>26</v>
      </c>
      <c r="H37" s="12" t="s">
        <v>27</v>
      </c>
      <c r="I37" s="3" t="s">
        <v>154</v>
      </c>
      <c r="J37" s="1">
        <v>7</v>
      </c>
      <c r="K37" s="5">
        <v>3.2500000000000001E-2</v>
      </c>
      <c r="L37" s="1">
        <v>2</v>
      </c>
      <c r="M37" s="7">
        <v>46763</v>
      </c>
    </row>
    <row r="38" spans="1:13">
      <c r="A38" s="1" t="s">
        <v>155</v>
      </c>
      <c r="B38" s="1" t="s">
        <v>149</v>
      </c>
      <c r="C38" s="1" t="s">
        <v>150</v>
      </c>
      <c r="D38" s="11" t="s">
        <v>95</v>
      </c>
      <c r="E38" s="3" t="s">
        <v>88</v>
      </c>
      <c r="F38" s="3" t="s">
        <v>151</v>
      </c>
      <c r="G38" s="1" t="s">
        <v>90</v>
      </c>
      <c r="H38" s="12" t="s">
        <v>27</v>
      </c>
      <c r="I38" s="3" t="s">
        <v>152</v>
      </c>
      <c r="J38" s="1">
        <v>1</v>
      </c>
      <c r="K38" s="5">
        <v>3.875E-2</v>
      </c>
      <c r="L38" s="1">
        <v>2</v>
      </c>
      <c r="M38" s="7">
        <v>46037</v>
      </c>
    </row>
    <row r="39" spans="1:13">
      <c r="A39" s="1" t="s">
        <v>156</v>
      </c>
      <c r="B39" s="1" t="s">
        <v>149</v>
      </c>
      <c r="C39" s="1" t="s">
        <v>48</v>
      </c>
      <c r="D39" s="11" t="s">
        <v>95</v>
      </c>
      <c r="E39" s="3" t="s">
        <v>69</v>
      </c>
      <c r="F39" s="3" t="s">
        <v>157</v>
      </c>
      <c r="G39" s="1" t="s">
        <v>71</v>
      </c>
      <c r="H39" s="12" t="s">
        <v>27</v>
      </c>
      <c r="I39" s="3" t="s">
        <v>158</v>
      </c>
      <c r="J39" s="1">
        <v>7</v>
      </c>
      <c r="K39" s="5">
        <v>3.5000000000000003E-2</v>
      </c>
      <c r="L39" s="1">
        <v>2</v>
      </c>
      <c r="M39" s="7">
        <v>47253</v>
      </c>
    </row>
    <row r="40" spans="1:13">
      <c r="A40" s="1" t="s">
        <v>159</v>
      </c>
      <c r="B40" s="1" t="s">
        <v>149</v>
      </c>
      <c r="C40" s="2" t="s">
        <v>39</v>
      </c>
      <c r="D40" s="1" t="s">
        <v>95</v>
      </c>
      <c r="E40" s="3" t="s">
        <v>160</v>
      </c>
      <c r="F40" s="4" t="s">
        <v>161</v>
      </c>
      <c r="G40" s="1" t="s">
        <v>26</v>
      </c>
      <c r="H40" s="1" t="s">
        <v>20</v>
      </c>
      <c r="I40" s="3" t="s">
        <v>162</v>
      </c>
      <c r="J40" s="1">
        <v>5</v>
      </c>
      <c r="K40" s="5">
        <v>5.5E-2</v>
      </c>
      <c r="L40" s="1">
        <v>2</v>
      </c>
      <c r="M40" s="7">
        <v>46821</v>
      </c>
    </row>
    <row r="41" spans="1:13">
      <c r="A41" s="1" t="s">
        <v>159</v>
      </c>
      <c r="B41" s="1" t="s">
        <v>14</v>
      </c>
      <c r="C41" s="2" t="s">
        <v>39</v>
      </c>
      <c r="D41" s="1" t="s">
        <v>95</v>
      </c>
      <c r="E41" s="3" t="s">
        <v>163</v>
      </c>
      <c r="F41" s="4" t="s">
        <v>161</v>
      </c>
      <c r="G41" s="1" t="s">
        <v>26</v>
      </c>
      <c r="H41" s="1" t="s">
        <v>20</v>
      </c>
      <c r="I41" s="3" t="s">
        <v>162</v>
      </c>
      <c r="J41" s="1">
        <v>5</v>
      </c>
      <c r="K41" s="5">
        <v>5.5E-2</v>
      </c>
      <c r="L41" s="1">
        <v>2</v>
      </c>
      <c r="M41" s="7">
        <v>46821</v>
      </c>
    </row>
    <row r="42" spans="1:13">
      <c r="A42" s="1" t="s">
        <v>164</v>
      </c>
      <c r="B42" s="1" t="s">
        <v>149</v>
      </c>
      <c r="C42" s="1" t="s">
        <v>23</v>
      </c>
      <c r="D42" s="11" t="s">
        <v>95</v>
      </c>
      <c r="E42" s="3" t="s">
        <v>153</v>
      </c>
      <c r="F42" s="3" t="s">
        <v>153</v>
      </c>
      <c r="G42" s="1" t="s">
        <v>26</v>
      </c>
      <c r="H42" s="12" t="s">
        <v>27</v>
      </c>
      <c r="I42" s="3" t="s">
        <v>165</v>
      </c>
      <c r="J42" s="1">
        <v>5</v>
      </c>
      <c r="K42" s="5">
        <v>5.1249999999999997E-2</v>
      </c>
      <c r="L42" s="1">
        <v>2</v>
      </c>
      <c r="M42" s="7">
        <v>46770</v>
      </c>
    </row>
    <row r="43" spans="1:13">
      <c r="A43" s="1" t="s">
        <v>164</v>
      </c>
      <c r="B43" s="1" t="s">
        <v>64</v>
      </c>
      <c r="C43" s="1" t="s">
        <v>23</v>
      </c>
      <c r="D43" s="11" t="s">
        <v>95</v>
      </c>
      <c r="E43" s="3" t="s">
        <v>153</v>
      </c>
      <c r="F43" s="3" t="s">
        <v>153</v>
      </c>
      <c r="G43" s="1" t="s">
        <v>26</v>
      </c>
      <c r="H43" s="12" t="s">
        <v>27</v>
      </c>
      <c r="I43" s="3" t="s">
        <v>165</v>
      </c>
      <c r="J43" s="1">
        <v>5</v>
      </c>
      <c r="K43" s="5">
        <v>5.1249999999999997E-2</v>
      </c>
      <c r="L43" s="1">
        <v>2</v>
      </c>
      <c r="M43" s="7">
        <v>46770</v>
      </c>
    </row>
    <row r="44" spans="1:13">
      <c r="A44" s="1" t="s">
        <v>156</v>
      </c>
      <c r="B44" s="1" t="s">
        <v>64</v>
      </c>
      <c r="C44" s="2" t="s">
        <v>15</v>
      </c>
      <c r="D44" s="1" t="s">
        <v>95</v>
      </c>
      <c r="E44" s="3" t="s">
        <v>69</v>
      </c>
      <c r="F44" s="4" t="s">
        <v>70</v>
      </c>
      <c r="G44" s="1" t="s">
        <v>71</v>
      </c>
      <c r="H44" s="1" t="s">
        <v>20</v>
      </c>
      <c r="I44" s="3" t="s">
        <v>72</v>
      </c>
      <c r="J44" s="1">
        <v>7</v>
      </c>
      <c r="K44" s="5">
        <v>3.5000000000000003E-2</v>
      </c>
      <c r="L44" s="1">
        <v>2</v>
      </c>
      <c r="M44" s="7">
        <v>47253</v>
      </c>
    </row>
    <row r="45" spans="1:13">
      <c r="A45" s="1" t="s">
        <v>166</v>
      </c>
      <c r="B45" s="1" t="s">
        <v>64</v>
      </c>
      <c r="C45" s="1" t="s">
        <v>48</v>
      </c>
      <c r="D45" s="11" t="s">
        <v>95</v>
      </c>
      <c r="E45" s="3" t="s">
        <v>167</v>
      </c>
      <c r="F45" s="3" t="s">
        <v>168</v>
      </c>
      <c r="G45" s="1" t="s">
        <v>169</v>
      </c>
      <c r="H45" s="12" t="s">
        <v>27</v>
      </c>
      <c r="I45" s="3" t="s">
        <v>170</v>
      </c>
      <c r="J45" s="1">
        <v>5</v>
      </c>
      <c r="K45" s="5">
        <v>2.375E-2</v>
      </c>
      <c r="L45" s="1">
        <v>2</v>
      </c>
      <c r="M45" s="7">
        <v>47356</v>
      </c>
    </row>
    <row r="46" spans="1:13">
      <c r="A46" s="1" t="s">
        <v>171</v>
      </c>
      <c r="B46" s="1" t="s">
        <v>141</v>
      </c>
      <c r="C46" s="1" t="s">
        <v>48</v>
      </c>
      <c r="D46" s="11" t="s">
        <v>95</v>
      </c>
      <c r="E46" s="3" t="s">
        <v>172</v>
      </c>
      <c r="F46" s="3" t="s">
        <v>173</v>
      </c>
      <c r="G46" s="1" t="s">
        <v>174</v>
      </c>
      <c r="H46" s="12" t="s">
        <v>27</v>
      </c>
      <c r="I46" s="3" t="s">
        <v>175</v>
      </c>
      <c r="J46" s="1">
        <v>1</v>
      </c>
      <c r="K46" s="5">
        <v>0.03</v>
      </c>
      <c r="L46" s="1">
        <v>2</v>
      </c>
      <c r="M46" s="7">
        <v>46704</v>
      </c>
    </row>
    <row r="47" spans="1:13">
      <c r="A47" s="1" t="s">
        <v>171</v>
      </c>
      <c r="B47" s="1" t="s">
        <v>64</v>
      </c>
      <c r="C47" s="2" t="s">
        <v>15</v>
      </c>
      <c r="D47" s="1" t="s">
        <v>95</v>
      </c>
      <c r="E47" s="3" t="s">
        <v>172</v>
      </c>
      <c r="F47" s="4" t="s">
        <v>176</v>
      </c>
      <c r="G47" s="1" t="s">
        <v>174</v>
      </c>
      <c r="H47" s="1" t="s">
        <v>20</v>
      </c>
      <c r="I47" s="3" t="s">
        <v>177</v>
      </c>
      <c r="J47" s="1">
        <v>1</v>
      </c>
      <c r="K47" s="5">
        <v>0.03</v>
      </c>
      <c r="L47" s="1">
        <v>2</v>
      </c>
      <c r="M47" s="7">
        <v>46704</v>
      </c>
    </row>
    <row r="48" spans="1:13">
      <c r="A48" s="1" t="s">
        <v>178</v>
      </c>
      <c r="B48" s="1" t="s">
        <v>141</v>
      </c>
      <c r="C48" s="2" t="s">
        <v>15</v>
      </c>
      <c r="D48" s="1" t="s">
        <v>95</v>
      </c>
      <c r="E48" s="3" t="s">
        <v>179</v>
      </c>
      <c r="F48" s="4" t="s">
        <v>180</v>
      </c>
      <c r="G48" s="1" t="s">
        <v>51</v>
      </c>
      <c r="H48" s="1" t="s">
        <v>20</v>
      </c>
      <c r="I48" s="3" t="s">
        <v>181</v>
      </c>
      <c r="J48" s="1">
        <v>3</v>
      </c>
      <c r="K48" s="5">
        <v>3.875E-2</v>
      </c>
      <c r="L48" s="1">
        <v>2</v>
      </c>
      <c r="M48" s="7">
        <v>47070</v>
      </c>
    </row>
    <row r="49" spans="1:13">
      <c r="A49" s="1" t="s">
        <v>178</v>
      </c>
      <c r="B49" s="1" t="s">
        <v>64</v>
      </c>
      <c r="C49" s="1" t="s">
        <v>48</v>
      </c>
      <c r="D49" s="11" t="s">
        <v>95</v>
      </c>
      <c r="E49" s="3" t="s">
        <v>179</v>
      </c>
      <c r="F49" s="3" t="s">
        <v>182</v>
      </c>
      <c r="G49" s="1" t="s">
        <v>51</v>
      </c>
      <c r="H49" s="12" t="s">
        <v>27</v>
      </c>
      <c r="I49" s="3" t="s">
        <v>183</v>
      </c>
      <c r="J49" s="1">
        <v>3</v>
      </c>
      <c r="K49" s="5">
        <v>3.875E-2</v>
      </c>
      <c r="L49" s="1">
        <v>2</v>
      </c>
      <c r="M49" s="7">
        <v>47070</v>
      </c>
    </row>
    <row r="50" spans="1:13">
      <c r="A50" s="1" t="s">
        <v>184</v>
      </c>
      <c r="B50" s="1" t="s">
        <v>141</v>
      </c>
      <c r="C50" s="1" t="s">
        <v>48</v>
      </c>
      <c r="D50" s="11" t="s">
        <v>95</v>
      </c>
      <c r="E50" s="3" t="s">
        <v>185</v>
      </c>
      <c r="F50" s="3" t="s">
        <v>186</v>
      </c>
      <c r="G50" s="1" t="s">
        <v>187</v>
      </c>
      <c r="H50" s="12" t="s">
        <v>27</v>
      </c>
      <c r="I50" s="3" t="s">
        <v>188</v>
      </c>
      <c r="J50" s="1">
        <v>4</v>
      </c>
      <c r="K50" s="5">
        <v>1.4999999999999999E-2</v>
      </c>
      <c r="L50" s="1">
        <v>2</v>
      </c>
      <c r="M50" s="7">
        <v>47010</v>
      </c>
    </row>
    <row r="51" spans="1:13">
      <c r="A51" s="1" t="s">
        <v>184</v>
      </c>
      <c r="B51" s="1" t="s">
        <v>64</v>
      </c>
      <c r="C51" s="2" t="s">
        <v>15</v>
      </c>
      <c r="D51" s="1" t="s">
        <v>95</v>
      </c>
      <c r="E51" s="3" t="s">
        <v>185</v>
      </c>
      <c r="F51" s="4" t="s">
        <v>189</v>
      </c>
      <c r="G51" s="1" t="s">
        <v>187</v>
      </c>
      <c r="H51" s="1" t="s">
        <v>20</v>
      </c>
      <c r="I51" s="3" t="s">
        <v>33</v>
      </c>
      <c r="J51" s="1">
        <v>4</v>
      </c>
      <c r="K51" s="5">
        <v>1.4999999999999999E-2</v>
      </c>
      <c r="L51" s="1">
        <v>2</v>
      </c>
      <c r="M51" s="7">
        <v>47010</v>
      </c>
    </row>
    <row r="52" spans="1:13">
      <c r="A52" s="1" t="s">
        <v>190</v>
      </c>
      <c r="B52" s="1" t="s">
        <v>141</v>
      </c>
      <c r="C52" s="1" t="s">
        <v>23</v>
      </c>
      <c r="D52" s="1" t="s">
        <v>95</v>
      </c>
      <c r="E52" s="3" t="s">
        <v>191</v>
      </c>
      <c r="F52" s="4" t="s">
        <v>192</v>
      </c>
      <c r="G52" s="1" t="s">
        <v>26</v>
      </c>
      <c r="H52" s="1" t="s">
        <v>20</v>
      </c>
      <c r="I52" s="3" t="s">
        <v>193</v>
      </c>
      <c r="J52" s="1">
        <v>1</v>
      </c>
      <c r="K52" s="5">
        <v>1.6250000000000001E-2</v>
      </c>
      <c r="L52" s="1">
        <v>2</v>
      </c>
      <c r="M52" s="7">
        <v>48062</v>
      </c>
    </row>
    <row r="53" spans="1:13">
      <c r="A53" s="1" t="s">
        <v>194</v>
      </c>
      <c r="B53" s="1" t="s">
        <v>14</v>
      </c>
      <c r="C53" s="1" t="s">
        <v>48</v>
      </c>
      <c r="D53" s="11" t="s">
        <v>95</v>
      </c>
      <c r="E53" s="3" t="s">
        <v>49</v>
      </c>
      <c r="F53" s="3" t="s">
        <v>50</v>
      </c>
      <c r="G53" s="1" t="s">
        <v>51</v>
      </c>
      <c r="H53" s="12" t="s">
        <v>27</v>
      </c>
      <c r="I53" s="3" t="s">
        <v>195</v>
      </c>
      <c r="J53" s="1">
        <v>5</v>
      </c>
      <c r="K53" s="5">
        <v>2.2499999999999999E-2</v>
      </c>
      <c r="L53" s="1">
        <v>2</v>
      </c>
      <c r="M53" s="7">
        <v>47811</v>
      </c>
    </row>
    <row r="54" spans="1:13">
      <c r="A54" s="1" t="s">
        <v>196</v>
      </c>
      <c r="B54" s="1" t="s">
        <v>64</v>
      </c>
      <c r="C54" s="1" t="s">
        <v>48</v>
      </c>
      <c r="D54" s="11" t="s">
        <v>95</v>
      </c>
      <c r="E54" s="3" t="s">
        <v>197</v>
      </c>
      <c r="F54" s="3" t="s">
        <v>198</v>
      </c>
      <c r="G54" s="1" t="s">
        <v>51</v>
      </c>
      <c r="H54" s="12" t="s">
        <v>27</v>
      </c>
      <c r="I54" s="3" t="s">
        <v>199</v>
      </c>
      <c r="J54" s="1">
        <v>3</v>
      </c>
      <c r="K54" s="5">
        <v>2.954E-2</v>
      </c>
      <c r="L54" s="1">
        <v>2</v>
      </c>
      <c r="M54" s="7">
        <v>46158</v>
      </c>
    </row>
    <row r="55" spans="1:13">
      <c r="A55" s="1" t="s">
        <v>200</v>
      </c>
      <c r="B55" s="1" t="s">
        <v>64</v>
      </c>
      <c r="C55" s="1" t="s">
        <v>48</v>
      </c>
      <c r="D55" s="11" t="s">
        <v>95</v>
      </c>
      <c r="E55" s="3" t="s">
        <v>201</v>
      </c>
      <c r="F55" s="3" t="s">
        <v>202</v>
      </c>
      <c r="G55" s="1" t="s">
        <v>203</v>
      </c>
      <c r="H55" s="12" t="s">
        <v>27</v>
      </c>
      <c r="I55" s="3" t="s">
        <v>204</v>
      </c>
      <c r="J55" s="1">
        <v>1</v>
      </c>
      <c r="K55" s="5">
        <v>3.3000000000000002E-2</v>
      </c>
      <c r="L55" s="1">
        <v>2</v>
      </c>
      <c r="M55" s="7">
        <v>46424</v>
      </c>
    </row>
    <row r="56" spans="1:13">
      <c r="A56" s="1" t="s">
        <v>178</v>
      </c>
      <c r="B56" s="1" t="s">
        <v>64</v>
      </c>
      <c r="C56" s="2" t="s">
        <v>15</v>
      </c>
      <c r="D56" s="1" t="s">
        <v>95</v>
      </c>
      <c r="E56" s="3" t="s">
        <v>179</v>
      </c>
      <c r="F56" s="4" t="s">
        <v>180</v>
      </c>
      <c r="G56" s="1" t="s">
        <v>51</v>
      </c>
      <c r="H56" s="1" t="s">
        <v>20</v>
      </c>
      <c r="I56" s="3" t="s">
        <v>205</v>
      </c>
      <c r="J56" s="1">
        <v>3</v>
      </c>
      <c r="K56" s="5">
        <v>3.875E-2</v>
      </c>
      <c r="L56" s="1">
        <v>2</v>
      </c>
      <c r="M56" s="7">
        <v>47070</v>
      </c>
    </row>
    <row r="57" spans="1:13">
      <c r="A57" s="1" t="s">
        <v>206</v>
      </c>
      <c r="B57" s="1" t="s">
        <v>141</v>
      </c>
      <c r="C57" s="2" t="s">
        <v>15</v>
      </c>
      <c r="D57" s="1" t="s">
        <v>95</v>
      </c>
      <c r="E57" s="3" t="s">
        <v>207</v>
      </c>
      <c r="F57" s="4" t="s">
        <v>208</v>
      </c>
      <c r="G57" s="1" t="s">
        <v>187</v>
      </c>
      <c r="H57" s="1" t="s">
        <v>20</v>
      </c>
      <c r="I57" s="3" t="s">
        <v>209</v>
      </c>
      <c r="J57" s="1">
        <v>5</v>
      </c>
      <c r="K57" s="5">
        <v>0.03</v>
      </c>
      <c r="L57" s="1">
        <v>2</v>
      </c>
      <c r="M57" s="7">
        <v>46675</v>
      </c>
    </row>
    <row r="58" spans="1:13">
      <c r="A58" s="1" t="s">
        <v>210</v>
      </c>
      <c r="B58" s="1" t="s">
        <v>141</v>
      </c>
      <c r="C58" s="1" t="s">
        <v>48</v>
      </c>
      <c r="D58" s="11" t="s">
        <v>95</v>
      </c>
      <c r="E58" s="3" t="s">
        <v>211</v>
      </c>
      <c r="F58" s="3" t="s">
        <v>212</v>
      </c>
      <c r="G58" s="1" t="s">
        <v>213</v>
      </c>
      <c r="H58" s="12" t="s">
        <v>27</v>
      </c>
      <c r="I58" s="3" t="s">
        <v>147</v>
      </c>
      <c r="J58" s="1">
        <v>5</v>
      </c>
      <c r="K58" s="5">
        <v>0.03</v>
      </c>
      <c r="L58" s="1">
        <v>2</v>
      </c>
      <c r="M58" s="7">
        <v>46371</v>
      </c>
    </row>
    <row r="59" spans="1:13">
      <c r="A59" s="1" t="s">
        <v>214</v>
      </c>
      <c r="B59" s="1" t="s">
        <v>141</v>
      </c>
      <c r="C59" s="1" t="s">
        <v>48</v>
      </c>
      <c r="D59" s="11" t="s">
        <v>95</v>
      </c>
      <c r="E59" s="3" t="s">
        <v>215</v>
      </c>
      <c r="F59" s="3" t="s">
        <v>216</v>
      </c>
      <c r="G59" s="1" t="s">
        <v>217</v>
      </c>
      <c r="H59" s="12" t="s">
        <v>27</v>
      </c>
      <c r="I59" s="3" t="s">
        <v>147</v>
      </c>
      <c r="J59" s="1">
        <v>5</v>
      </c>
      <c r="K59" s="5">
        <v>1.3390000000000001E-2</v>
      </c>
      <c r="L59" s="1">
        <v>2</v>
      </c>
      <c r="M59" s="7">
        <v>46106</v>
      </c>
    </row>
    <row r="60" spans="1:13">
      <c r="A60" s="1" t="s">
        <v>218</v>
      </c>
      <c r="B60" s="1" t="s">
        <v>149</v>
      </c>
      <c r="C60" s="2" t="s">
        <v>15</v>
      </c>
      <c r="D60" s="1" t="s">
        <v>95</v>
      </c>
      <c r="E60" s="3" t="s">
        <v>201</v>
      </c>
      <c r="F60" s="4" t="s">
        <v>219</v>
      </c>
      <c r="G60" s="1" t="s">
        <v>203</v>
      </c>
      <c r="H60" s="1" t="s">
        <v>20</v>
      </c>
      <c r="I60" s="3" t="s">
        <v>220</v>
      </c>
      <c r="J60" s="1">
        <v>1</v>
      </c>
      <c r="K60" s="5">
        <v>3.125E-2</v>
      </c>
      <c r="L60" s="1">
        <v>2</v>
      </c>
      <c r="M60" s="7">
        <v>45964</v>
      </c>
    </row>
    <row r="61" spans="1:13">
      <c r="A61" s="1" t="s">
        <v>214</v>
      </c>
      <c r="B61" s="1" t="s">
        <v>149</v>
      </c>
      <c r="C61" s="1" t="s">
        <v>48</v>
      </c>
      <c r="D61" s="11" t="s">
        <v>95</v>
      </c>
      <c r="E61" s="3" t="s">
        <v>215</v>
      </c>
      <c r="F61" s="3" t="s">
        <v>216</v>
      </c>
      <c r="G61" s="1" t="s">
        <v>217</v>
      </c>
      <c r="H61" s="12" t="s">
        <v>27</v>
      </c>
      <c r="I61" s="3" t="s">
        <v>147</v>
      </c>
      <c r="J61" s="1">
        <v>5</v>
      </c>
      <c r="K61" s="5">
        <v>1.3390000000000001E-2</v>
      </c>
      <c r="L61" s="1">
        <v>2</v>
      </c>
      <c r="M61" s="7">
        <v>46106</v>
      </c>
    </row>
    <row r="62" spans="1:13">
      <c r="A62" s="1" t="s">
        <v>221</v>
      </c>
      <c r="B62" s="1" t="s">
        <v>149</v>
      </c>
      <c r="C62" s="2" t="s">
        <v>86</v>
      </c>
      <c r="D62" s="1" t="s">
        <v>95</v>
      </c>
      <c r="E62" s="3" t="s">
        <v>88</v>
      </c>
      <c r="F62" s="4" t="s">
        <v>89</v>
      </c>
      <c r="G62" s="1" t="s">
        <v>90</v>
      </c>
      <c r="H62" s="1" t="s">
        <v>20</v>
      </c>
      <c r="I62" s="3" t="s">
        <v>93</v>
      </c>
      <c r="J62" s="1">
        <v>1</v>
      </c>
      <c r="K62" s="5">
        <v>1.4999999999999999E-2</v>
      </c>
      <c r="L62" s="1">
        <v>2</v>
      </c>
      <c r="M62" s="7">
        <v>45626</v>
      </c>
    </row>
    <row r="63" spans="1:13">
      <c r="A63" s="1" t="s">
        <v>221</v>
      </c>
      <c r="B63" s="1" t="s">
        <v>141</v>
      </c>
      <c r="C63" s="1" t="s">
        <v>150</v>
      </c>
      <c r="D63" s="11" t="s">
        <v>95</v>
      </c>
      <c r="E63" s="3" t="s">
        <v>88</v>
      </c>
      <c r="F63" s="3" t="s">
        <v>151</v>
      </c>
      <c r="G63" s="1" t="s">
        <v>90</v>
      </c>
      <c r="H63" s="12" t="s">
        <v>27</v>
      </c>
      <c r="I63" s="3" t="s">
        <v>152</v>
      </c>
      <c r="J63" s="1">
        <v>1</v>
      </c>
      <c r="K63" s="5">
        <v>1.4999999999999999E-2</v>
      </c>
      <c r="L63" s="1">
        <v>2</v>
      </c>
      <c r="M63" s="7">
        <v>45626</v>
      </c>
    </row>
    <row r="64" spans="1:13">
      <c r="A64" s="1" t="s">
        <v>222</v>
      </c>
      <c r="B64" s="1" t="s">
        <v>64</v>
      </c>
      <c r="C64" s="1" t="s">
        <v>48</v>
      </c>
      <c r="D64" s="11" t="s">
        <v>95</v>
      </c>
      <c r="E64" s="3" t="s">
        <v>59</v>
      </c>
      <c r="F64" s="3" t="s">
        <v>223</v>
      </c>
      <c r="G64" s="1" t="s">
        <v>61</v>
      </c>
      <c r="H64" s="12" t="s">
        <v>27</v>
      </c>
      <c r="I64" s="3" t="s">
        <v>224</v>
      </c>
      <c r="J64" s="1">
        <v>5</v>
      </c>
      <c r="K64" s="5">
        <v>3.7999999999999999E-2</v>
      </c>
      <c r="L64" s="1">
        <v>2</v>
      </c>
      <c r="M64" s="7">
        <v>45631</v>
      </c>
    </row>
    <row r="65" spans="1:13">
      <c r="A65" s="1" t="s">
        <v>225</v>
      </c>
      <c r="B65" s="1" t="s">
        <v>64</v>
      </c>
      <c r="C65" s="1" t="s">
        <v>48</v>
      </c>
      <c r="D65" s="11" t="s">
        <v>95</v>
      </c>
      <c r="E65" s="3" t="s">
        <v>59</v>
      </c>
      <c r="F65" s="3" t="s">
        <v>223</v>
      </c>
      <c r="G65" s="1" t="s">
        <v>61</v>
      </c>
      <c r="H65" s="12" t="s">
        <v>27</v>
      </c>
      <c r="I65" s="3" t="s">
        <v>224</v>
      </c>
      <c r="J65" s="1">
        <v>5</v>
      </c>
      <c r="K65" s="5">
        <v>5.1999999999999998E-2</v>
      </c>
      <c r="L65" s="1">
        <v>2</v>
      </c>
      <c r="M65" s="7">
        <v>45994</v>
      </c>
    </row>
    <row r="66" spans="1:13">
      <c r="A66" s="1" t="s">
        <v>214</v>
      </c>
      <c r="B66" s="1" t="s">
        <v>64</v>
      </c>
      <c r="C66" s="1" t="s">
        <v>48</v>
      </c>
      <c r="D66" s="11" t="s">
        <v>95</v>
      </c>
      <c r="E66" s="3" t="s">
        <v>215</v>
      </c>
      <c r="F66" s="3" t="s">
        <v>216</v>
      </c>
      <c r="G66" s="1" t="s">
        <v>217</v>
      </c>
      <c r="H66" s="12" t="s">
        <v>27</v>
      </c>
      <c r="I66" s="3" t="s">
        <v>147</v>
      </c>
      <c r="J66" s="1">
        <v>5</v>
      </c>
      <c r="K66" s="5">
        <v>1.3390000000000001E-2</v>
      </c>
      <c r="L66" s="1">
        <v>2</v>
      </c>
      <c r="M66" s="7">
        <v>46106</v>
      </c>
    </row>
    <row r="67" spans="1:13">
      <c r="A67" s="1" t="s">
        <v>226</v>
      </c>
      <c r="B67" s="1" t="s">
        <v>141</v>
      </c>
      <c r="C67" s="2" t="s">
        <v>39</v>
      </c>
      <c r="D67" s="1" t="s">
        <v>95</v>
      </c>
      <c r="E67" s="3" t="s">
        <v>227</v>
      </c>
      <c r="F67" s="4" t="s">
        <v>228</v>
      </c>
      <c r="G67" s="1" t="s">
        <v>217</v>
      </c>
      <c r="H67" s="1" t="s">
        <v>229</v>
      </c>
      <c r="I67" s="3" t="s">
        <v>230</v>
      </c>
      <c r="J67" s="1">
        <v>6</v>
      </c>
      <c r="K67" s="5">
        <v>5.5E-2</v>
      </c>
      <c r="L67" s="1">
        <v>2</v>
      </c>
      <c r="M67" s="7">
        <v>45603</v>
      </c>
    </row>
    <row r="68" spans="1:13">
      <c r="A68" s="1" t="s">
        <v>231</v>
      </c>
      <c r="B68" s="1" t="s">
        <v>64</v>
      </c>
      <c r="C68" s="2" t="s">
        <v>15</v>
      </c>
      <c r="D68" s="1" t="s">
        <v>95</v>
      </c>
      <c r="E68" s="3" t="s">
        <v>232</v>
      </c>
      <c r="F68" s="4" t="s">
        <v>233</v>
      </c>
      <c r="G68" s="1" t="s">
        <v>234</v>
      </c>
      <c r="H68" s="1" t="s">
        <v>20</v>
      </c>
      <c r="I68" s="3" t="s">
        <v>193</v>
      </c>
      <c r="J68" s="1">
        <v>1</v>
      </c>
      <c r="K68" s="5">
        <v>2.4500000000000001E-2</v>
      </c>
      <c r="L68" s="1">
        <v>2</v>
      </c>
      <c r="M68" s="7">
        <v>46082</v>
      </c>
    </row>
    <row r="69" spans="1:13">
      <c r="A69" s="1" t="s">
        <v>235</v>
      </c>
      <c r="B69" s="1" t="s">
        <v>64</v>
      </c>
      <c r="C69" s="1" t="s">
        <v>48</v>
      </c>
      <c r="D69" s="11" t="s">
        <v>95</v>
      </c>
      <c r="E69" s="3" t="s">
        <v>236</v>
      </c>
      <c r="F69" s="3" t="s">
        <v>237</v>
      </c>
      <c r="G69" s="1" t="s">
        <v>238</v>
      </c>
      <c r="H69" s="12" t="s">
        <v>27</v>
      </c>
      <c r="I69" s="3" t="s">
        <v>188</v>
      </c>
      <c r="J69" s="1">
        <v>4</v>
      </c>
      <c r="K69" s="5">
        <v>0.03</v>
      </c>
      <c r="L69" s="1">
        <v>2</v>
      </c>
      <c r="M69" s="7">
        <v>47567</v>
      </c>
    </row>
    <row r="70" spans="1:13">
      <c r="A70" s="1" t="s">
        <v>239</v>
      </c>
      <c r="B70" s="1" t="s">
        <v>141</v>
      </c>
      <c r="C70" s="2" t="s">
        <v>86</v>
      </c>
      <c r="D70" s="1" t="s">
        <v>95</v>
      </c>
      <c r="E70" s="3" t="s">
        <v>240</v>
      </c>
      <c r="F70" s="4" t="s">
        <v>89</v>
      </c>
      <c r="G70" s="1" t="s">
        <v>90</v>
      </c>
      <c r="H70" s="1" t="s">
        <v>20</v>
      </c>
      <c r="I70" s="3" t="s">
        <v>93</v>
      </c>
      <c r="J70" s="1">
        <v>1</v>
      </c>
      <c r="K70" s="5">
        <v>0.02</v>
      </c>
      <c r="L70" s="1">
        <v>2</v>
      </c>
      <c r="M70" s="7">
        <v>46341</v>
      </c>
    </row>
    <row r="71" spans="1:13">
      <c r="A71" s="1" t="s">
        <v>239</v>
      </c>
      <c r="B71" s="1" t="s">
        <v>64</v>
      </c>
      <c r="C71" s="2" t="s">
        <v>86</v>
      </c>
      <c r="D71" s="1" t="s">
        <v>95</v>
      </c>
      <c r="E71" s="3" t="s">
        <v>88</v>
      </c>
      <c r="F71" s="4" t="s">
        <v>89</v>
      </c>
      <c r="G71" s="1" t="s">
        <v>90</v>
      </c>
      <c r="H71" s="1" t="s">
        <v>20</v>
      </c>
      <c r="I71" s="3" t="s">
        <v>177</v>
      </c>
      <c r="J71" s="1">
        <v>1</v>
      </c>
      <c r="K71" s="5">
        <v>0.02</v>
      </c>
      <c r="L71" s="1">
        <v>2</v>
      </c>
      <c r="M71" s="7">
        <v>46341</v>
      </c>
    </row>
    <row r="72" spans="1:13">
      <c r="A72" s="1" t="s">
        <v>241</v>
      </c>
      <c r="B72" s="1" t="s">
        <v>64</v>
      </c>
      <c r="C72" s="1" t="s">
        <v>150</v>
      </c>
      <c r="D72" s="11" t="s">
        <v>95</v>
      </c>
      <c r="E72" s="3" t="s">
        <v>88</v>
      </c>
      <c r="F72" s="3" t="s">
        <v>151</v>
      </c>
      <c r="G72" s="1" t="s">
        <v>90</v>
      </c>
      <c r="H72" s="12" t="s">
        <v>27</v>
      </c>
      <c r="I72" s="3" t="s">
        <v>242</v>
      </c>
      <c r="J72" s="1">
        <v>1</v>
      </c>
      <c r="K72" s="5">
        <v>8.7500000000000008E-3</v>
      </c>
      <c r="L72" s="1">
        <v>2</v>
      </c>
      <c r="M72" s="7">
        <v>47802</v>
      </c>
    </row>
    <row r="73" spans="1:13">
      <c r="A73" s="1" t="s">
        <v>243</v>
      </c>
      <c r="B73" s="1" t="s">
        <v>64</v>
      </c>
      <c r="C73" s="2" t="s">
        <v>15</v>
      </c>
      <c r="D73" s="1" t="s">
        <v>95</v>
      </c>
      <c r="E73" s="3" t="s">
        <v>244</v>
      </c>
      <c r="F73" s="4" t="s">
        <v>245</v>
      </c>
      <c r="G73" s="1" t="s">
        <v>246</v>
      </c>
      <c r="H73" s="1" t="s">
        <v>20</v>
      </c>
      <c r="I73" s="3" t="s">
        <v>247</v>
      </c>
      <c r="J73" s="1">
        <v>3</v>
      </c>
      <c r="K73" s="5">
        <v>3.6999999999999998E-2</v>
      </c>
      <c r="L73" s="1">
        <v>2</v>
      </c>
      <c r="M73" s="7">
        <v>46930</v>
      </c>
    </row>
    <row r="74" spans="1:13">
      <c r="A74" s="1" t="s">
        <v>248</v>
      </c>
      <c r="B74" s="1" t="s">
        <v>64</v>
      </c>
      <c r="C74" s="2" t="s">
        <v>15</v>
      </c>
      <c r="D74" s="1" t="s">
        <v>95</v>
      </c>
      <c r="E74" s="3" t="s">
        <v>249</v>
      </c>
      <c r="F74" s="4" t="s">
        <v>250</v>
      </c>
      <c r="G74" s="1" t="s">
        <v>104</v>
      </c>
      <c r="H74" s="1" t="s">
        <v>20</v>
      </c>
      <c r="I74" s="3" t="s">
        <v>251</v>
      </c>
      <c r="J74" s="1">
        <v>5</v>
      </c>
      <c r="K74" s="5">
        <v>2.375E-2</v>
      </c>
      <c r="L74" s="1">
        <v>2</v>
      </c>
      <c r="M74" s="7">
        <v>47358</v>
      </c>
    </row>
    <row r="75" spans="1:13">
      <c r="A75" s="1" t="s">
        <v>252</v>
      </c>
      <c r="B75" s="1" t="s">
        <v>64</v>
      </c>
      <c r="C75" s="1" t="s">
        <v>48</v>
      </c>
      <c r="D75" s="11" t="s">
        <v>95</v>
      </c>
      <c r="E75" s="3" t="s">
        <v>172</v>
      </c>
      <c r="F75" s="3" t="s">
        <v>173</v>
      </c>
      <c r="G75" s="1" t="s">
        <v>174</v>
      </c>
      <c r="H75" s="12" t="s">
        <v>27</v>
      </c>
      <c r="I75" s="3" t="s">
        <v>242</v>
      </c>
      <c r="J75" s="1">
        <v>1</v>
      </c>
      <c r="K75" s="5">
        <v>1.4E-2</v>
      </c>
      <c r="L75" s="1">
        <v>2</v>
      </c>
      <c r="M75" s="7">
        <v>46970</v>
      </c>
    </row>
    <row r="76" spans="1:13">
      <c r="A76" s="1" t="s">
        <v>235</v>
      </c>
      <c r="B76" s="1" t="s">
        <v>141</v>
      </c>
      <c r="C76" s="1" t="s">
        <v>48</v>
      </c>
      <c r="D76" s="11" t="s">
        <v>95</v>
      </c>
      <c r="E76" s="3" t="s">
        <v>236</v>
      </c>
      <c r="F76" s="3" t="s">
        <v>237</v>
      </c>
      <c r="G76" s="1" t="s">
        <v>238</v>
      </c>
      <c r="H76" s="12" t="s">
        <v>27</v>
      </c>
      <c r="I76" s="3" t="s">
        <v>188</v>
      </c>
      <c r="J76" s="1">
        <v>4</v>
      </c>
      <c r="K76" s="5">
        <v>0.03</v>
      </c>
      <c r="L76" s="1">
        <v>2</v>
      </c>
      <c r="M76" s="7">
        <v>47567</v>
      </c>
    </row>
    <row r="77" spans="1:13">
      <c r="A77" s="1" t="s">
        <v>190</v>
      </c>
      <c r="B77" s="1" t="s">
        <v>14</v>
      </c>
      <c r="C77" s="1" t="s">
        <v>23</v>
      </c>
      <c r="D77" s="11" t="s">
        <v>95</v>
      </c>
      <c r="E77" s="3" t="s">
        <v>191</v>
      </c>
      <c r="F77" s="3" t="s">
        <v>253</v>
      </c>
      <c r="G77" s="1" t="s">
        <v>26</v>
      </c>
      <c r="H77" s="12" t="s">
        <v>27</v>
      </c>
      <c r="I77" s="3" t="s">
        <v>254</v>
      </c>
      <c r="J77" s="1">
        <v>1</v>
      </c>
      <c r="K77" s="5">
        <v>1.6250000000000001E-2</v>
      </c>
      <c r="L77" s="1">
        <v>2</v>
      </c>
      <c r="M77" s="7">
        <v>48062</v>
      </c>
    </row>
    <row r="78" spans="1:13">
      <c r="A78" s="1" t="s">
        <v>190</v>
      </c>
      <c r="B78" s="1" t="s">
        <v>64</v>
      </c>
      <c r="C78" s="1" t="s">
        <v>23</v>
      </c>
      <c r="D78" s="1" t="s">
        <v>95</v>
      </c>
      <c r="E78" s="3" t="s">
        <v>255</v>
      </c>
      <c r="F78" s="4" t="s">
        <v>192</v>
      </c>
      <c r="G78" s="1" t="s">
        <v>26</v>
      </c>
      <c r="H78" s="1" t="s">
        <v>20</v>
      </c>
      <c r="I78" s="3" t="s">
        <v>193</v>
      </c>
      <c r="J78" s="1">
        <v>1</v>
      </c>
      <c r="K78" s="5">
        <v>1.6250000000000001E-2</v>
      </c>
      <c r="L78" s="1">
        <v>2</v>
      </c>
      <c r="M78" s="7">
        <v>48062</v>
      </c>
    </row>
    <row r="79" spans="1:13">
      <c r="A79" s="1" t="s">
        <v>256</v>
      </c>
      <c r="B79" s="1" t="s">
        <v>64</v>
      </c>
      <c r="C79" s="2" t="s">
        <v>15</v>
      </c>
      <c r="D79" s="1" t="s">
        <v>95</v>
      </c>
      <c r="E79" s="3" t="s">
        <v>185</v>
      </c>
      <c r="F79" s="4" t="s">
        <v>189</v>
      </c>
      <c r="G79" s="1" t="s">
        <v>187</v>
      </c>
      <c r="H79" s="1" t="s">
        <v>20</v>
      </c>
      <c r="I79" s="3" t="s">
        <v>33</v>
      </c>
      <c r="J79" s="1">
        <v>4</v>
      </c>
      <c r="K79" s="5">
        <v>4.9500000000000002E-2</v>
      </c>
      <c r="L79" s="1">
        <v>2</v>
      </c>
      <c r="M79" s="7">
        <v>47556</v>
      </c>
    </row>
    <row r="80" spans="1:13">
      <c r="A80" s="1" t="s">
        <v>256</v>
      </c>
      <c r="B80" s="1" t="s">
        <v>14</v>
      </c>
      <c r="C80" s="2" t="s">
        <v>15</v>
      </c>
      <c r="D80" s="1" t="s">
        <v>95</v>
      </c>
      <c r="E80" s="3" t="s">
        <v>185</v>
      </c>
      <c r="F80" s="4" t="s">
        <v>189</v>
      </c>
      <c r="G80" s="1" t="s">
        <v>187</v>
      </c>
      <c r="H80" s="1" t="s">
        <v>20</v>
      </c>
      <c r="I80" s="3" t="s">
        <v>33</v>
      </c>
      <c r="J80" s="1">
        <v>4</v>
      </c>
      <c r="K80" s="5">
        <v>4.9500000000000002E-2</v>
      </c>
      <c r="L80" s="1">
        <v>2</v>
      </c>
      <c r="M80" s="7">
        <v>47556</v>
      </c>
    </row>
    <row r="81" spans="1:13">
      <c r="A81" s="1" t="s">
        <v>257</v>
      </c>
      <c r="B81" s="1" t="s">
        <v>64</v>
      </c>
      <c r="C81" s="2" t="s">
        <v>15</v>
      </c>
      <c r="D81" s="1" t="s">
        <v>95</v>
      </c>
      <c r="E81" s="3" t="s">
        <v>172</v>
      </c>
      <c r="F81" s="4" t="s">
        <v>176</v>
      </c>
      <c r="G81" s="1" t="s">
        <v>174</v>
      </c>
      <c r="H81" s="1" t="s">
        <v>20</v>
      </c>
      <c r="I81" s="3" t="s">
        <v>177</v>
      </c>
      <c r="J81" s="1">
        <v>1</v>
      </c>
      <c r="K81" s="5">
        <v>1.7000000000000001E-2</v>
      </c>
      <c r="L81" s="1">
        <v>2</v>
      </c>
      <c r="M81" s="7">
        <v>48065</v>
      </c>
    </row>
    <row r="82" spans="1:13">
      <c r="A82" s="1" t="s">
        <v>190</v>
      </c>
      <c r="B82" s="1" t="s">
        <v>64</v>
      </c>
      <c r="C82" s="1" t="s">
        <v>23</v>
      </c>
      <c r="D82" s="11" t="s">
        <v>95</v>
      </c>
      <c r="E82" s="3" t="s">
        <v>255</v>
      </c>
      <c r="F82" s="3" t="s">
        <v>253</v>
      </c>
      <c r="G82" s="1" t="s">
        <v>26</v>
      </c>
      <c r="H82" s="12" t="s">
        <v>27</v>
      </c>
      <c r="I82" s="3" t="s">
        <v>254</v>
      </c>
      <c r="J82" s="1">
        <v>1</v>
      </c>
      <c r="K82" s="5">
        <v>1.6250000000000001E-2</v>
      </c>
      <c r="L82" s="1">
        <v>2</v>
      </c>
      <c r="M82" s="7">
        <v>48062</v>
      </c>
    </row>
    <row r="83" spans="1:13">
      <c r="A83" s="1" t="s">
        <v>258</v>
      </c>
      <c r="B83" s="1" t="s">
        <v>141</v>
      </c>
      <c r="C83" s="1" t="s">
        <v>23</v>
      </c>
      <c r="D83" s="1" t="s">
        <v>95</v>
      </c>
      <c r="E83" s="3" t="s">
        <v>259</v>
      </c>
      <c r="F83" s="4" t="s">
        <v>260</v>
      </c>
      <c r="G83" s="1" t="s">
        <v>26</v>
      </c>
      <c r="H83" s="1" t="s">
        <v>20</v>
      </c>
      <c r="I83" s="3" t="s">
        <v>261</v>
      </c>
      <c r="J83" s="1">
        <v>3</v>
      </c>
      <c r="K83" s="5">
        <v>2.8750000000000001E-2</v>
      </c>
      <c r="L83" s="1">
        <v>2</v>
      </c>
      <c r="M83" s="7">
        <v>48288</v>
      </c>
    </row>
    <row r="84" spans="1:13">
      <c r="A84" s="1" t="s">
        <v>262</v>
      </c>
      <c r="B84" s="1" t="s">
        <v>141</v>
      </c>
      <c r="C84" s="1" t="s">
        <v>48</v>
      </c>
      <c r="D84" s="11" t="s">
        <v>95</v>
      </c>
      <c r="E84" s="3" t="s">
        <v>263</v>
      </c>
      <c r="F84" s="3" t="s">
        <v>264</v>
      </c>
      <c r="G84" s="1" t="s">
        <v>265</v>
      </c>
      <c r="H84" s="12" t="s">
        <v>27</v>
      </c>
      <c r="I84" s="3" t="s">
        <v>266</v>
      </c>
      <c r="J84" s="1">
        <v>5</v>
      </c>
      <c r="K84" s="5">
        <v>3.85E-2</v>
      </c>
      <c r="L84" s="1">
        <v>2</v>
      </c>
      <c r="M84" s="7">
        <v>48441</v>
      </c>
    </row>
    <row r="85" spans="1:13">
      <c r="A85" s="1" t="s">
        <v>267</v>
      </c>
      <c r="B85" s="1" t="s">
        <v>141</v>
      </c>
      <c r="C85" s="1" t="s">
        <v>23</v>
      </c>
      <c r="D85" s="11" t="s">
        <v>95</v>
      </c>
      <c r="E85" s="3" t="s">
        <v>268</v>
      </c>
      <c r="F85" s="3" t="s">
        <v>269</v>
      </c>
      <c r="G85" s="1" t="s">
        <v>26</v>
      </c>
      <c r="H85" s="12" t="s">
        <v>27</v>
      </c>
      <c r="I85" s="3" t="s">
        <v>270</v>
      </c>
      <c r="J85" s="1">
        <v>5</v>
      </c>
      <c r="K85" s="5">
        <v>2.0650000000000002E-2</v>
      </c>
      <c r="L85" s="1">
        <v>2</v>
      </c>
      <c r="M85" s="7">
        <v>47941</v>
      </c>
    </row>
    <row r="86" spans="1:13">
      <c r="A86" s="1" t="s">
        <v>271</v>
      </c>
      <c r="B86" s="1" t="s">
        <v>141</v>
      </c>
      <c r="C86" s="2" t="s">
        <v>15</v>
      </c>
      <c r="D86" s="1" t="s">
        <v>95</v>
      </c>
      <c r="E86" s="3" t="s">
        <v>244</v>
      </c>
      <c r="F86" s="4" t="s">
        <v>245</v>
      </c>
      <c r="G86" s="1" t="s">
        <v>246</v>
      </c>
      <c r="H86" s="1" t="s">
        <v>20</v>
      </c>
      <c r="I86" s="3" t="s">
        <v>272</v>
      </c>
      <c r="J86" s="1">
        <v>3</v>
      </c>
      <c r="K86" s="5">
        <v>0.04</v>
      </c>
      <c r="L86" s="1">
        <v>2</v>
      </c>
      <c r="M86" s="7">
        <v>47588</v>
      </c>
    </row>
    <row r="87" spans="1:13">
      <c r="A87" s="1" t="s">
        <v>273</v>
      </c>
      <c r="B87" s="1" t="s">
        <v>64</v>
      </c>
      <c r="C87" s="2" t="s">
        <v>15</v>
      </c>
      <c r="D87" s="1" t="s">
        <v>95</v>
      </c>
      <c r="E87" s="3" t="s">
        <v>274</v>
      </c>
      <c r="F87" s="4" t="s">
        <v>275</v>
      </c>
      <c r="G87" s="1" t="s">
        <v>71</v>
      </c>
      <c r="H87" s="1" t="s">
        <v>20</v>
      </c>
      <c r="I87" s="3" t="s">
        <v>276</v>
      </c>
      <c r="J87" s="1">
        <v>6</v>
      </c>
      <c r="K87" s="5">
        <v>2.4500000000000001E-2</v>
      </c>
      <c r="L87" s="1">
        <v>2</v>
      </c>
      <c r="M87" s="7">
        <v>47345</v>
      </c>
    </row>
    <row r="88" spans="1:13">
      <c r="A88" s="1" t="s">
        <v>262</v>
      </c>
      <c r="B88" s="1" t="s">
        <v>141</v>
      </c>
      <c r="C88" s="2" t="s">
        <v>15</v>
      </c>
      <c r="D88" s="1" t="s">
        <v>95</v>
      </c>
      <c r="E88" s="3" t="s">
        <v>277</v>
      </c>
      <c r="F88" s="4" t="s">
        <v>278</v>
      </c>
      <c r="G88" s="1" t="s">
        <v>265</v>
      </c>
      <c r="H88" s="1" t="s">
        <v>20</v>
      </c>
      <c r="I88" s="3" t="s">
        <v>279</v>
      </c>
      <c r="J88" s="1">
        <v>5</v>
      </c>
      <c r="K88" s="5">
        <v>3.85E-2</v>
      </c>
      <c r="L88" s="1">
        <v>2</v>
      </c>
      <c r="M88" s="7">
        <v>48441</v>
      </c>
    </row>
    <row r="89" spans="1:13">
      <c r="A89" s="1" t="s">
        <v>280</v>
      </c>
      <c r="B89" s="1" t="s">
        <v>141</v>
      </c>
      <c r="C89" s="1" t="s">
        <v>48</v>
      </c>
      <c r="D89" s="11" t="s">
        <v>95</v>
      </c>
      <c r="E89" s="3" t="s">
        <v>263</v>
      </c>
      <c r="F89" s="3" t="s">
        <v>264</v>
      </c>
      <c r="G89" s="1" t="s">
        <v>265</v>
      </c>
      <c r="H89" s="12" t="s">
        <v>27</v>
      </c>
      <c r="I89" s="3" t="s">
        <v>266</v>
      </c>
      <c r="J89" s="1">
        <v>5</v>
      </c>
      <c r="K89" s="5">
        <v>4.5999999999999999E-2</v>
      </c>
      <c r="L89" s="1">
        <v>2</v>
      </c>
      <c r="M89" s="7">
        <v>46888</v>
      </c>
    </row>
    <row r="90" spans="1:13">
      <c r="A90" s="1" t="s">
        <v>281</v>
      </c>
      <c r="B90" s="1" t="s">
        <v>141</v>
      </c>
      <c r="C90" s="2" t="s">
        <v>15</v>
      </c>
      <c r="D90" s="1" t="s">
        <v>95</v>
      </c>
      <c r="E90" s="3" t="s">
        <v>274</v>
      </c>
      <c r="F90" s="4" t="s">
        <v>275</v>
      </c>
      <c r="G90" s="1" t="s">
        <v>71</v>
      </c>
      <c r="H90" s="1" t="s">
        <v>20</v>
      </c>
      <c r="I90" s="3" t="s">
        <v>276</v>
      </c>
      <c r="J90" s="1">
        <v>6</v>
      </c>
      <c r="K90" s="5">
        <v>5.1249999999999997E-2</v>
      </c>
      <c r="L90" s="1">
        <v>2</v>
      </c>
      <c r="M90" s="7">
        <v>47524</v>
      </c>
    </row>
    <row r="91" spans="1:13">
      <c r="A91" s="1" t="s">
        <v>282</v>
      </c>
      <c r="B91" s="1" t="s">
        <v>141</v>
      </c>
      <c r="C91" s="2" t="s">
        <v>15</v>
      </c>
      <c r="D91" s="1" t="s">
        <v>95</v>
      </c>
      <c r="E91" s="3" t="s">
        <v>283</v>
      </c>
      <c r="F91" s="4" t="s">
        <v>284</v>
      </c>
      <c r="G91" s="1" t="s">
        <v>169</v>
      </c>
      <c r="H91" s="1" t="s">
        <v>20</v>
      </c>
      <c r="I91" s="3" t="s">
        <v>276</v>
      </c>
      <c r="J91" s="1">
        <v>6</v>
      </c>
      <c r="K91" s="5">
        <v>4.7500000000000001E-2</v>
      </c>
      <c r="L91" s="1">
        <v>2</v>
      </c>
      <c r="M91" s="7">
        <v>46864</v>
      </c>
    </row>
    <row r="92" spans="1:13">
      <c r="A92" s="1" t="s">
        <v>285</v>
      </c>
      <c r="B92" s="1" t="s">
        <v>64</v>
      </c>
      <c r="C92" s="1" t="s">
        <v>48</v>
      </c>
      <c r="D92" s="11" t="s">
        <v>95</v>
      </c>
      <c r="E92" s="3" t="s">
        <v>274</v>
      </c>
      <c r="F92" s="3" t="s">
        <v>286</v>
      </c>
      <c r="G92" s="1" t="s">
        <v>71</v>
      </c>
      <c r="H92" s="12" t="s">
        <v>27</v>
      </c>
      <c r="I92" s="3" t="s">
        <v>287</v>
      </c>
      <c r="J92" s="1">
        <v>6</v>
      </c>
      <c r="K92" s="5">
        <v>5.1999999999999998E-2</v>
      </c>
      <c r="L92" s="1">
        <v>2</v>
      </c>
      <c r="M92" s="7">
        <v>48620</v>
      </c>
    </row>
    <row r="93" spans="1:13">
      <c r="A93" s="1" t="s">
        <v>288</v>
      </c>
      <c r="B93" s="1" t="s">
        <v>149</v>
      </c>
      <c r="C93" s="2" t="s">
        <v>15</v>
      </c>
      <c r="D93" s="1" t="s">
        <v>95</v>
      </c>
      <c r="E93" s="3" t="s">
        <v>289</v>
      </c>
      <c r="F93" s="4" t="s">
        <v>290</v>
      </c>
      <c r="G93" s="1" t="s">
        <v>246</v>
      </c>
      <c r="H93" s="1" t="s">
        <v>20</v>
      </c>
      <c r="I93" s="3" t="s">
        <v>276</v>
      </c>
      <c r="J93" s="1">
        <v>6</v>
      </c>
      <c r="K93" s="5">
        <v>1.8749999999999999E-2</v>
      </c>
      <c r="L93" s="1">
        <v>2</v>
      </c>
      <c r="M93" s="7">
        <v>48106</v>
      </c>
    </row>
    <row r="94" spans="1:13">
      <c r="A94" s="1" t="s">
        <v>291</v>
      </c>
      <c r="B94" s="1" t="s">
        <v>149</v>
      </c>
      <c r="C94" s="2" t="s">
        <v>15</v>
      </c>
      <c r="D94" s="1" t="s">
        <v>95</v>
      </c>
      <c r="E94" s="3" t="s">
        <v>292</v>
      </c>
      <c r="F94" s="4" t="s">
        <v>293</v>
      </c>
      <c r="G94" s="1" t="s">
        <v>213</v>
      </c>
      <c r="H94" s="1" t="s">
        <v>20</v>
      </c>
      <c r="I94" s="3" t="s">
        <v>294</v>
      </c>
      <c r="J94" s="1">
        <v>5</v>
      </c>
      <c r="K94" s="5">
        <v>4.2999999999999997E-2</v>
      </c>
      <c r="L94" s="1">
        <v>2</v>
      </c>
      <c r="M94" s="7">
        <v>47620</v>
      </c>
    </row>
    <row r="95" spans="1:13">
      <c r="A95" s="1" t="s">
        <v>295</v>
      </c>
      <c r="B95" s="1" t="s">
        <v>149</v>
      </c>
      <c r="C95" s="2" t="s">
        <v>15</v>
      </c>
      <c r="D95" s="1" t="s">
        <v>95</v>
      </c>
      <c r="E95" s="3" t="s">
        <v>296</v>
      </c>
      <c r="F95" s="4" t="s">
        <v>297</v>
      </c>
      <c r="G95" s="1" t="s">
        <v>32</v>
      </c>
      <c r="H95" s="1" t="s">
        <v>20</v>
      </c>
      <c r="I95" s="3" t="s">
        <v>276</v>
      </c>
      <c r="J95" s="1">
        <v>6</v>
      </c>
      <c r="K95" s="5">
        <v>2.8500000000000001E-2</v>
      </c>
      <c r="L95" s="1">
        <v>2</v>
      </c>
      <c r="M95" s="7">
        <v>47574</v>
      </c>
    </row>
    <row r="96" spans="1:13">
      <c r="A96" s="1" t="s">
        <v>298</v>
      </c>
      <c r="B96" s="1" t="s">
        <v>149</v>
      </c>
      <c r="C96" s="1" t="s">
        <v>48</v>
      </c>
      <c r="D96" s="11" t="s">
        <v>95</v>
      </c>
      <c r="E96" s="3" t="s">
        <v>211</v>
      </c>
      <c r="F96" s="3" t="s">
        <v>212</v>
      </c>
      <c r="G96" s="1" t="s">
        <v>213</v>
      </c>
      <c r="H96" s="12" t="s">
        <v>27</v>
      </c>
      <c r="I96" s="3" t="s">
        <v>299</v>
      </c>
      <c r="J96" s="1">
        <v>5</v>
      </c>
      <c r="K96" s="5">
        <v>4.65E-2</v>
      </c>
      <c r="L96" s="1">
        <v>2</v>
      </c>
      <c r="M96" s="7">
        <v>47622</v>
      </c>
    </row>
    <row r="97" spans="1:13">
      <c r="A97" s="1" t="s">
        <v>300</v>
      </c>
      <c r="B97" s="1" t="s">
        <v>149</v>
      </c>
      <c r="C97" s="2" t="s">
        <v>39</v>
      </c>
      <c r="D97" s="1" t="s">
        <v>95</v>
      </c>
      <c r="E97" s="3" t="s">
        <v>301</v>
      </c>
      <c r="F97" s="4" t="s">
        <v>302</v>
      </c>
      <c r="G97" s="1" t="s">
        <v>217</v>
      </c>
      <c r="H97" s="1" t="s">
        <v>20</v>
      </c>
      <c r="I97" s="3" t="s">
        <v>303</v>
      </c>
      <c r="J97" s="1">
        <v>5</v>
      </c>
      <c r="K97" s="5">
        <v>4.5499999999999999E-2</v>
      </c>
      <c r="L97" s="1">
        <v>2</v>
      </c>
      <c r="M97" s="7">
        <v>46650</v>
      </c>
    </row>
    <row r="98" spans="1:13">
      <c r="A98" s="1" t="s">
        <v>304</v>
      </c>
      <c r="B98" s="1" t="s">
        <v>149</v>
      </c>
      <c r="C98" s="2" t="s">
        <v>39</v>
      </c>
      <c r="D98" s="11" t="s">
        <v>95</v>
      </c>
      <c r="E98" s="3" t="s">
        <v>305</v>
      </c>
      <c r="F98" s="3" t="s">
        <v>306</v>
      </c>
      <c r="G98" s="1" t="s">
        <v>307</v>
      </c>
      <c r="H98" s="12" t="s">
        <v>27</v>
      </c>
      <c r="I98" s="3" t="s">
        <v>308</v>
      </c>
      <c r="J98" s="1">
        <v>4</v>
      </c>
      <c r="K98" s="5">
        <v>2.0500000000000001E-2</v>
      </c>
      <c r="L98" s="1">
        <v>2</v>
      </c>
      <c r="M98" s="7">
        <v>47588</v>
      </c>
    </row>
    <row r="99" spans="1:13">
      <c r="A99" s="1" t="s">
        <v>309</v>
      </c>
      <c r="B99" s="1" t="s">
        <v>149</v>
      </c>
      <c r="C99" s="2" t="s">
        <v>15</v>
      </c>
      <c r="D99" s="1" t="s">
        <v>95</v>
      </c>
      <c r="E99" s="3" t="s">
        <v>310</v>
      </c>
      <c r="F99" s="4" t="s">
        <v>189</v>
      </c>
      <c r="G99" s="1" t="s">
        <v>187</v>
      </c>
      <c r="H99" s="1" t="s">
        <v>20</v>
      </c>
      <c r="I99" s="3" t="s">
        <v>311</v>
      </c>
      <c r="J99" s="1">
        <v>4</v>
      </c>
      <c r="K99" s="5">
        <v>5.2499999999999998E-2</v>
      </c>
      <c r="L99" s="1">
        <v>2</v>
      </c>
      <c r="M99" s="7">
        <v>46094</v>
      </c>
    </row>
    <row r="100" spans="1:13">
      <c r="A100" s="1" t="s">
        <v>312</v>
      </c>
      <c r="B100" s="1" t="s">
        <v>64</v>
      </c>
      <c r="C100" s="2" t="s">
        <v>15</v>
      </c>
      <c r="D100" s="1" t="s">
        <v>95</v>
      </c>
      <c r="E100" s="3" t="s">
        <v>69</v>
      </c>
      <c r="F100" s="4" t="s">
        <v>70</v>
      </c>
      <c r="G100" s="1" t="s">
        <v>71</v>
      </c>
      <c r="H100" s="1" t="s">
        <v>20</v>
      </c>
      <c r="I100" s="3" t="s">
        <v>313</v>
      </c>
      <c r="J100" s="1">
        <v>7</v>
      </c>
      <c r="K100" s="5">
        <v>4.4999999999999998E-2</v>
      </c>
      <c r="L100" s="1">
        <v>2</v>
      </c>
      <c r="M100" s="7">
        <v>46789</v>
      </c>
    </row>
    <row r="101" spans="1:13">
      <c r="A101" s="1" t="s">
        <v>312</v>
      </c>
      <c r="B101" s="1" t="s">
        <v>141</v>
      </c>
      <c r="C101" s="1" t="s">
        <v>48</v>
      </c>
      <c r="D101" s="11" t="s">
        <v>95</v>
      </c>
      <c r="E101" s="3" t="s">
        <v>69</v>
      </c>
      <c r="F101" s="3" t="s">
        <v>157</v>
      </c>
      <c r="G101" s="1" t="s">
        <v>71</v>
      </c>
      <c r="H101" s="12" t="s">
        <v>27</v>
      </c>
      <c r="I101" s="3" t="s">
        <v>314</v>
      </c>
      <c r="J101" s="1">
        <v>7</v>
      </c>
      <c r="K101" s="5">
        <v>4.4999999999999998E-2</v>
      </c>
      <c r="L101" s="1">
        <v>2</v>
      </c>
      <c r="M101" s="7">
        <v>46789</v>
      </c>
    </row>
    <row r="102" spans="1:13">
      <c r="A102" s="1" t="s">
        <v>312</v>
      </c>
      <c r="B102" s="1" t="s">
        <v>149</v>
      </c>
      <c r="C102" s="2" t="s">
        <v>15</v>
      </c>
      <c r="D102" s="1" t="s">
        <v>95</v>
      </c>
      <c r="E102" s="3" t="s">
        <v>69</v>
      </c>
      <c r="F102" s="4" t="s">
        <v>70</v>
      </c>
      <c r="G102" s="1" t="s">
        <v>71</v>
      </c>
      <c r="H102" s="1" t="s">
        <v>20</v>
      </c>
      <c r="I102" s="3" t="s">
        <v>313</v>
      </c>
      <c r="J102" s="1">
        <v>7</v>
      </c>
      <c r="K102" s="5">
        <v>4.4999999999999998E-2</v>
      </c>
      <c r="L102" s="1">
        <v>2</v>
      </c>
      <c r="M102" s="7">
        <v>46789</v>
      </c>
    </row>
    <row r="103" spans="1:13">
      <c r="A103" s="1" t="s">
        <v>312</v>
      </c>
      <c r="B103" s="1" t="s">
        <v>14</v>
      </c>
      <c r="C103" s="1" t="s">
        <v>48</v>
      </c>
      <c r="D103" s="11" t="s">
        <v>95</v>
      </c>
      <c r="E103" s="3" t="s">
        <v>69</v>
      </c>
      <c r="F103" s="3" t="s">
        <v>157</v>
      </c>
      <c r="G103" s="1" t="s">
        <v>71</v>
      </c>
      <c r="H103" s="12" t="s">
        <v>27</v>
      </c>
      <c r="I103" s="3" t="s">
        <v>314</v>
      </c>
      <c r="J103" s="1">
        <v>7</v>
      </c>
      <c r="K103" s="5">
        <v>4.4999999999999998E-2</v>
      </c>
      <c r="L103" s="1">
        <v>2</v>
      </c>
      <c r="M103" s="7">
        <v>46789</v>
      </c>
    </row>
    <row r="104" spans="1:13">
      <c r="A104" s="1" t="s">
        <v>315</v>
      </c>
      <c r="B104" s="1" t="s">
        <v>141</v>
      </c>
      <c r="C104" s="2" t="s">
        <v>15</v>
      </c>
      <c r="D104" s="1" t="s">
        <v>95</v>
      </c>
      <c r="E104" s="3" t="s">
        <v>316</v>
      </c>
      <c r="F104" s="4" t="s">
        <v>317</v>
      </c>
      <c r="G104" s="1" t="s">
        <v>318</v>
      </c>
      <c r="H104" s="1" t="s">
        <v>20</v>
      </c>
      <c r="I104" s="3" t="s">
        <v>319</v>
      </c>
      <c r="J104" s="1">
        <v>6</v>
      </c>
      <c r="K104" s="5">
        <v>2.6499999999999999E-2</v>
      </c>
      <c r="L104" s="1">
        <v>2</v>
      </c>
      <c r="M104" s="7">
        <v>47861</v>
      </c>
    </row>
    <row r="105" spans="1:13">
      <c r="A105" s="1" t="s">
        <v>288</v>
      </c>
      <c r="B105" s="1" t="s">
        <v>141</v>
      </c>
      <c r="C105" s="1" t="s">
        <v>48</v>
      </c>
      <c r="D105" s="11" t="s">
        <v>95</v>
      </c>
      <c r="E105" s="3" t="s">
        <v>289</v>
      </c>
      <c r="F105" s="3" t="s">
        <v>320</v>
      </c>
      <c r="G105" s="1" t="s">
        <v>246</v>
      </c>
      <c r="H105" s="12" t="s">
        <v>27</v>
      </c>
      <c r="I105" s="3" t="s">
        <v>321</v>
      </c>
      <c r="J105" s="1">
        <v>6</v>
      </c>
      <c r="K105" s="5">
        <v>1.8749999999999999E-2</v>
      </c>
      <c r="L105" s="1">
        <v>2</v>
      </c>
      <c r="M105" s="7">
        <v>48106</v>
      </c>
    </row>
    <row r="106" spans="1:13">
      <c r="A106" s="1" t="s">
        <v>322</v>
      </c>
      <c r="B106" s="1" t="s">
        <v>141</v>
      </c>
      <c r="C106" s="2" t="s">
        <v>15</v>
      </c>
      <c r="D106" s="1" t="s">
        <v>95</v>
      </c>
      <c r="E106" s="3" t="s">
        <v>323</v>
      </c>
      <c r="F106" s="4" t="s">
        <v>324</v>
      </c>
      <c r="G106" s="1" t="s">
        <v>238</v>
      </c>
      <c r="H106" s="1" t="s">
        <v>20</v>
      </c>
      <c r="I106" s="3" t="s">
        <v>279</v>
      </c>
      <c r="J106" s="1">
        <v>4</v>
      </c>
      <c r="K106" s="5">
        <v>2.8500000000000001E-2</v>
      </c>
      <c r="L106" s="1">
        <v>2</v>
      </c>
      <c r="M106" s="7">
        <v>47569</v>
      </c>
    </row>
    <row r="107" spans="1:13">
      <c r="A107" s="1" t="s">
        <v>298</v>
      </c>
      <c r="B107" s="1" t="s">
        <v>141</v>
      </c>
      <c r="C107" s="1" t="s">
        <v>48</v>
      </c>
      <c r="D107" s="11" t="s">
        <v>95</v>
      </c>
      <c r="E107" s="3" t="s">
        <v>325</v>
      </c>
      <c r="F107" s="3" t="s">
        <v>212</v>
      </c>
      <c r="G107" s="1" t="s">
        <v>213</v>
      </c>
      <c r="H107" s="12" t="s">
        <v>27</v>
      </c>
      <c r="I107" s="3" t="s">
        <v>326</v>
      </c>
      <c r="J107" s="1">
        <v>5</v>
      </c>
      <c r="K107" s="5">
        <v>4.65E-2</v>
      </c>
      <c r="L107" s="1">
        <v>2</v>
      </c>
      <c r="M107" s="7">
        <v>47622</v>
      </c>
    </row>
    <row r="108" spans="1:13">
      <c r="A108" s="1" t="s">
        <v>327</v>
      </c>
      <c r="B108" s="1" t="s">
        <v>141</v>
      </c>
      <c r="C108" s="1" t="s">
        <v>150</v>
      </c>
      <c r="D108" s="11" t="s">
        <v>95</v>
      </c>
      <c r="E108" s="3" t="s">
        <v>88</v>
      </c>
      <c r="F108" s="3" t="s">
        <v>151</v>
      </c>
      <c r="G108" s="1" t="s">
        <v>90</v>
      </c>
      <c r="H108" s="12" t="s">
        <v>27</v>
      </c>
      <c r="I108" s="3" t="s">
        <v>328</v>
      </c>
      <c r="J108" s="1">
        <v>1</v>
      </c>
      <c r="K108" s="5">
        <v>5.2499999999999998E-2</v>
      </c>
      <c r="L108" s="1">
        <v>2</v>
      </c>
      <c r="M108" s="7">
        <v>47072</v>
      </c>
    </row>
    <row r="109" spans="1:13">
      <c r="A109" s="1" t="s">
        <v>329</v>
      </c>
      <c r="B109" s="1" t="s">
        <v>141</v>
      </c>
      <c r="C109" s="1" t="s">
        <v>48</v>
      </c>
      <c r="D109" s="11" t="s">
        <v>95</v>
      </c>
      <c r="E109" s="3" t="s">
        <v>330</v>
      </c>
      <c r="F109" s="3" t="s">
        <v>331</v>
      </c>
      <c r="G109" s="1" t="s">
        <v>234</v>
      </c>
      <c r="H109" s="12" t="s">
        <v>27</v>
      </c>
      <c r="I109" s="3" t="s">
        <v>332</v>
      </c>
      <c r="J109" s="1">
        <v>6</v>
      </c>
      <c r="K109" s="5">
        <v>5.2999999999999999E-2</v>
      </c>
      <c r="L109" s="1">
        <v>2</v>
      </c>
      <c r="M109" s="7">
        <v>47529</v>
      </c>
    </row>
    <row r="110" spans="1:13">
      <c r="A110" s="1" t="s">
        <v>304</v>
      </c>
      <c r="B110" s="1" t="s">
        <v>141</v>
      </c>
      <c r="C110" s="1" t="s">
        <v>23</v>
      </c>
      <c r="D110" s="11" t="s">
        <v>95</v>
      </c>
      <c r="E110" s="3" t="s">
        <v>305</v>
      </c>
      <c r="F110" s="3" t="s">
        <v>306</v>
      </c>
      <c r="G110" s="1" t="s">
        <v>307</v>
      </c>
      <c r="H110" s="12" t="s">
        <v>27</v>
      </c>
      <c r="I110" s="3" t="s">
        <v>308</v>
      </c>
      <c r="J110" s="1">
        <v>4</v>
      </c>
      <c r="K110" s="5">
        <v>2.0500000000000001E-2</v>
      </c>
      <c r="L110" s="1">
        <v>2</v>
      </c>
      <c r="M110" s="7">
        <v>47588</v>
      </c>
    </row>
    <row r="111" spans="1:13">
      <c r="A111" s="1" t="s">
        <v>333</v>
      </c>
      <c r="B111" s="1" t="s">
        <v>141</v>
      </c>
      <c r="C111" s="2" t="s">
        <v>39</v>
      </c>
      <c r="D111" s="1" t="s">
        <v>95</v>
      </c>
      <c r="E111" s="3" t="s">
        <v>334</v>
      </c>
      <c r="F111" s="4" t="s">
        <v>335</v>
      </c>
      <c r="G111" s="1" t="s">
        <v>26</v>
      </c>
      <c r="H111" s="1" t="s">
        <v>20</v>
      </c>
      <c r="I111" s="3" t="s">
        <v>336</v>
      </c>
      <c r="J111" s="1">
        <v>5</v>
      </c>
      <c r="K111" s="5">
        <v>5.355E-2</v>
      </c>
      <c r="L111" s="1">
        <v>2</v>
      </c>
      <c r="M111" s="7">
        <v>46979</v>
      </c>
    </row>
    <row r="112" spans="1:13">
      <c r="A112" s="1" t="s">
        <v>329</v>
      </c>
      <c r="B112" s="1" t="s">
        <v>141</v>
      </c>
      <c r="C112" s="2" t="s">
        <v>15</v>
      </c>
      <c r="D112" s="1" t="s">
        <v>95</v>
      </c>
      <c r="E112" s="3" t="s">
        <v>330</v>
      </c>
      <c r="F112" s="4" t="s">
        <v>337</v>
      </c>
      <c r="G112" s="1" t="s">
        <v>234</v>
      </c>
      <c r="H112" s="1" t="s">
        <v>20</v>
      </c>
      <c r="I112" s="3" t="s">
        <v>338</v>
      </c>
      <c r="J112" s="1">
        <v>6</v>
      </c>
      <c r="K112" s="5">
        <v>5.2999999999999999E-2</v>
      </c>
      <c r="L112" s="1">
        <v>2</v>
      </c>
      <c r="M112" s="7">
        <v>47529</v>
      </c>
    </row>
    <row r="113" spans="1:13">
      <c r="A113" s="1" t="s">
        <v>339</v>
      </c>
      <c r="B113" s="1" t="s">
        <v>141</v>
      </c>
      <c r="C113" s="1" t="s">
        <v>23</v>
      </c>
      <c r="D113" s="11" t="s">
        <v>95</v>
      </c>
      <c r="E113" s="3" t="s">
        <v>227</v>
      </c>
      <c r="F113" s="3" t="s">
        <v>340</v>
      </c>
      <c r="G113" s="1" t="s">
        <v>217</v>
      </c>
      <c r="H113" s="12" t="s">
        <v>27</v>
      </c>
      <c r="I113" s="3" t="s">
        <v>321</v>
      </c>
      <c r="J113" s="1">
        <v>6</v>
      </c>
      <c r="K113" s="5">
        <v>3.7499999999999999E-2</v>
      </c>
      <c r="L113" s="1">
        <v>2</v>
      </c>
      <c r="M113" s="7">
        <v>46805</v>
      </c>
    </row>
    <row r="114" spans="1:13">
      <c r="A114" s="1" t="s">
        <v>341</v>
      </c>
      <c r="B114" s="1" t="s">
        <v>141</v>
      </c>
      <c r="C114" s="2" t="s">
        <v>15</v>
      </c>
      <c r="D114" s="1" t="s">
        <v>95</v>
      </c>
      <c r="E114" s="3" t="s">
        <v>342</v>
      </c>
      <c r="F114" s="4" t="s">
        <v>343</v>
      </c>
      <c r="G114" s="1" t="s">
        <v>213</v>
      </c>
      <c r="H114" s="1" t="s">
        <v>20</v>
      </c>
      <c r="I114" s="3" t="s">
        <v>344</v>
      </c>
      <c r="J114" s="1">
        <v>3</v>
      </c>
      <c r="K114" s="5">
        <v>1.9300000000000001E-2</v>
      </c>
      <c r="L114" s="1">
        <v>2</v>
      </c>
      <c r="M114" s="7">
        <v>47100</v>
      </c>
    </row>
    <row r="115" spans="1:13">
      <c r="A115" s="1" t="s">
        <v>345</v>
      </c>
      <c r="B115" s="1" t="s">
        <v>149</v>
      </c>
      <c r="C115" s="1" t="s">
        <v>48</v>
      </c>
      <c r="D115" s="11" t="s">
        <v>346</v>
      </c>
      <c r="E115" s="3" t="s">
        <v>274</v>
      </c>
      <c r="F115" s="3" t="s">
        <v>286</v>
      </c>
      <c r="G115" s="1" t="s">
        <v>71</v>
      </c>
      <c r="H115" s="12" t="s">
        <v>27</v>
      </c>
      <c r="I115" s="3" t="s">
        <v>347</v>
      </c>
      <c r="J115" s="1">
        <v>6</v>
      </c>
      <c r="K115" s="5">
        <v>4.8750000000000002E-2</v>
      </c>
      <c r="L115" s="1">
        <v>2</v>
      </c>
      <c r="M115" s="7">
        <v>46793</v>
      </c>
    </row>
    <row r="116" spans="1:13">
      <c r="A116" s="1" t="s">
        <v>348</v>
      </c>
      <c r="B116" s="1" t="s">
        <v>64</v>
      </c>
      <c r="C116" s="2" t="s">
        <v>39</v>
      </c>
      <c r="D116" s="1" t="s">
        <v>95</v>
      </c>
      <c r="E116" s="3" t="s">
        <v>349</v>
      </c>
      <c r="F116" s="3" t="s">
        <v>350</v>
      </c>
      <c r="G116" s="1" t="s">
        <v>26</v>
      </c>
      <c r="H116" s="1" t="s">
        <v>20</v>
      </c>
      <c r="I116" s="3" t="s">
        <v>279</v>
      </c>
      <c r="J116" s="1">
        <v>5</v>
      </c>
      <c r="K116" s="5">
        <v>4.9020000000000001E-2</v>
      </c>
      <c r="L116" s="1">
        <v>2</v>
      </c>
      <c r="M116" s="7">
        <v>46798</v>
      </c>
    </row>
    <row r="117" spans="1:13">
      <c r="A117" s="1" t="s">
        <v>351</v>
      </c>
      <c r="B117" s="1" t="s">
        <v>64</v>
      </c>
      <c r="C117" s="1" t="s">
        <v>23</v>
      </c>
      <c r="D117" s="11" t="s">
        <v>95</v>
      </c>
      <c r="E117" s="3" t="s">
        <v>352</v>
      </c>
      <c r="F117" s="3" t="s">
        <v>353</v>
      </c>
      <c r="G117" s="1" t="s">
        <v>26</v>
      </c>
      <c r="H117" s="12" t="s">
        <v>27</v>
      </c>
      <c r="I117" s="3" t="s">
        <v>266</v>
      </c>
      <c r="J117" s="1">
        <v>5</v>
      </c>
      <c r="K117" s="5">
        <v>4.8460000000000003E-2</v>
      </c>
      <c r="L117" s="1">
        <v>2</v>
      </c>
      <c r="M117" s="7">
        <v>46790</v>
      </c>
    </row>
    <row r="118" spans="1:13">
      <c r="A118" s="1" t="s">
        <v>348</v>
      </c>
      <c r="B118" s="1" t="s">
        <v>54</v>
      </c>
      <c r="C118" s="2" t="s">
        <v>39</v>
      </c>
      <c r="D118" s="1" t="s">
        <v>95</v>
      </c>
      <c r="E118" s="3" t="s">
        <v>354</v>
      </c>
      <c r="F118" s="4" t="s">
        <v>355</v>
      </c>
      <c r="G118" s="1" t="s">
        <v>26</v>
      </c>
      <c r="H118" s="1" t="s">
        <v>20</v>
      </c>
      <c r="I118" s="3" t="s">
        <v>356</v>
      </c>
      <c r="J118" s="1">
        <v>5</v>
      </c>
      <c r="K118" s="5">
        <v>4.9020000000000001E-2</v>
      </c>
      <c r="L118" s="1">
        <v>2</v>
      </c>
      <c r="M118" s="7">
        <v>46798</v>
      </c>
    </row>
    <row r="119" spans="1:13">
      <c r="A119" s="1" t="s">
        <v>348</v>
      </c>
      <c r="B119" s="1" t="s">
        <v>64</v>
      </c>
      <c r="C119" s="1" t="s">
        <v>23</v>
      </c>
      <c r="D119" s="11" t="s">
        <v>95</v>
      </c>
      <c r="E119" s="3" t="s">
        <v>349</v>
      </c>
      <c r="F119" s="3" t="s">
        <v>350</v>
      </c>
      <c r="G119" s="1" t="s">
        <v>26</v>
      </c>
      <c r="H119" s="12" t="s">
        <v>27</v>
      </c>
      <c r="I119" s="3" t="s">
        <v>266</v>
      </c>
      <c r="J119" s="1">
        <v>5</v>
      </c>
      <c r="K119" s="5">
        <v>4.9020000000000001E-2</v>
      </c>
      <c r="L119" s="1">
        <v>2</v>
      </c>
      <c r="M119" s="7">
        <v>46798</v>
      </c>
    </row>
    <row r="120" spans="1:13">
      <c r="A120" s="1" t="s">
        <v>339</v>
      </c>
      <c r="B120" s="1" t="s">
        <v>141</v>
      </c>
      <c r="C120" s="1" t="s">
        <v>23</v>
      </c>
      <c r="D120" s="1" t="s">
        <v>95</v>
      </c>
      <c r="E120" s="3" t="s">
        <v>227</v>
      </c>
      <c r="F120" s="4" t="s">
        <v>228</v>
      </c>
      <c r="G120" s="1" t="s">
        <v>217</v>
      </c>
      <c r="H120" s="1" t="s">
        <v>20</v>
      </c>
      <c r="I120" s="3" t="s">
        <v>276</v>
      </c>
      <c r="J120" s="1">
        <v>6</v>
      </c>
      <c r="K120" s="5">
        <v>4.9020000000000001E-2</v>
      </c>
      <c r="L120" s="1">
        <v>2</v>
      </c>
      <c r="M120" s="7">
        <v>46798</v>
      </c>
    </row>
    <row r="121" spans="1:13">
      <c r="A121" s="1" t="s">
        <v>357</v>
      </c>
      <c r="B121" s="1" t="s">
        <v>64</v>
      </c>
      <c r="C121" s="1" t="s">
        <v>23</v>
      </c>
      <c r="D121" s="11" t="s">
        <v>95</v>
      </c>
      <c r="E121" s="3" t="s">
        <v>358</v>
      </c>
      <c r="F121" s="3" t="s">
        <v>359</v>
      </c>
      <c r="G121" s="1" t="s">
        <v>26</v>
      </c>
      <c r="H121" s="12" t="s">
        <v>27</v>
      </c>
      <c r="I121" s="3" t="s">
        <v>308</v>
      </c>
      <c r="J121" s="1">
        <v>4</v>
      </c>
      <c r="K121" s="5">
        <v>2.4E-2</v>
      </c>
      <c r="L121" s="1">
        <v>2</v>
      </c>
      <c r="M121" s="7">
        <v>48224</v>
      </c>
    </row>
    <row r="122" spans="1:13">
      <c r="A122" s="1" t="s">
        <v>357</v>
      </c>
      <c r="B122" s="1" t="s">
        <v>14</v>
      </c>
      <c r="C122" s="2" t="s">
        <v>39</v>
      </c>
      <c r="D122" s="1" t="s">
        <v>95</v>
      </c>
      <c r="E122" s="3" t="s">
        <v>358</v>
      </c>
      <c r="F122" s="4" t="s">
        <v>360</v>
      </c>
      <c r="G122" s="1" t="s">
        <v>26</v>
      </c>
      <c r="H122" s="1" t="s">
        <v>20</v>
      </c>
      <c r="I122" s="3" t="s">
        <v>311</v>
      </c>
      <c r="J122" s="1">
        <v>4</v>
      </c>
      <c r="K122" s="5">
        <v>2.4E-2</v>
      </c>
      <c r="L122" s="1">
        <v>2</v>
      </c>
      <c r="M122" s="7">
        <v>48224</v>
      </c>
    </row>
    <row r="123" spans="1:13">
      <c r="A123" s="1" t="s">
        <v>361</v>
      </c>
      <c r="B123" s="1" t="s">
        <v>141</v>
      </c>
      <c r="C123" s="1" t="s">
        <v>23</v>
      </c>
      <c r="D123" s="11" t="s">
        <v>95</v>
      </c>
      <c r="E123" s="3" t="s">
        <v>362</v>
      </c>
      <c r="F123" s="3" t="s">
        <v>363</v>
      </c>
      <c r="G123" s="1" t="s">
        <v>26</v>
      </c>
      <c r="H123" s="12" t="s">
        <v>27</v>
      </c>
      <c r="I123" s="3" t="s">
        <v>364</v>
      </c>
      <c r="J123" s="1">
        <v>7</v>
      </c>
      <c r="K123" s="5">
        <v>4.4200000000000003E-2</v>
      </c>
      <c r="L123" s="1">
        <v>2</v>
      </c>
      <c r="M123" s="7">
        <v>48794</v>
      </c>
    </row>
    <row r="124" spans="1:13">
      <c r="A124" s="1" t="s">
        <v>365</v>
      </c>
      <c r="B124" s="1" t="s">
        <v>141</v>
      </c>
      <c r="C124" s="1" t="s">
        <v>23</v>
      </c>
      <c r="D124" s="11" t="s">
        <v>95</v>
      </c>
      <c r="E124" s="3" t="s">
        <v>342</v>
      </c>
      <c r="F124" s="3" t="s">
        <v>366</v>
      </c>
      <c r="G124" s="1" t="s">
        <v>26</v>
      </c>
      <c r="H124" s="12" t="s">
        <v>27</v>
      </c>
      <c r="I124" s="3" t="s">
        <v>367</v>
      </c>
      <c r="J124" s="1">
        <v>4</v>
      </c>
      <c r="K124" s="5">
        <v>5.3350000000000002E-2</v>
      </c>
      <c r="L124" s="1">
        <v>2</v>
      </c>
      <c r="M124" s="7">
        <v>47281</v>
      </c>
    </row>
    <row r="125" spans="1:13">
      <c r="A125" s="1" t="s">
        <v>365</v>
      </c>
      <c r="B125" s="1" t="s">
        <v>76</v>
      </c>
      <c r="C125" s="2" t="s">
        <v>39</v>
      </c>
      <c r="D125" s="1" t="s">
        <v>95</v>
      </c>
      <c r="E125" s="3" t="s">
        <v>368</v>
      </c>
      <c r="F125" s="4" t="s">
        <v>369</v>
      </c>
      <c r="G125" s="1" t="s">
        <v>26</v>
      </c>
      <c r="H125" s="1" t="s">
        <v>20</v>
      </c>
      <c r="I125" s="3" t="s">
        <v>370</v>
      </c>
      <c r="J125" s="1">
        <v>4</v>
      </c>
      <c r="K125" s="5">
        <v>5.3350000000000002E-2</v>
      </c>
      <c r="L125" s="1">
        <v>2</v>
      </c>
      <c r="M125" s="7">
        <v>47281</v>
      </c>
    </row>
    <row r="126" spans="1:13">
      <c r="A126" s="1" t="s">
        <v>365</v>
      </c>
      <c r="B126" s="1" t="s">
        <v>76</v>
      </c>
      <c r="C126" s="1" t="s">
        <v>23</v>
      </c>
      <c r="D126" s="11" t="s">
        <v>95</v>
      </c>
      <c r="E126" s="3" t="s">
        <v>368</v>
      </c>
      <c r="F126" s="3" t="s">
        <v>366</v>
      </c>
      <c r="G126" s="1" t="s">
        <v>26</v>
      </c>
      <c r="H126" s="12" t="s">
        <v>27</v>
      </c>
      <c r="I126" s="3" t="s">
        <v>371</v>
      </c>
      <c r="J126" s="1">
        <v>4</v>
      </c>
      <c r="K126" s="5">
        <v>5.3350000000000002E-2</v>
      </c>
      <c r="L126" s="1">
        <v>2</v>
      </c>
      <c r="M126" s="7">
        <v>47281</v>
      </c>
    </row>
    <row r="127" spans="1:13">
      <c r="A127" s="1" t="s">
        <v>194</v>
      </c>
      <c r="B127" s="1" t="s">
        <v>76</v>
      </c>
      <c r="C127" s="1" t="s">
        <v>48</v>
      </c>
      <c r="D127" s="11" t="s">
        <v>95</v>
      </c>
      <c r="E127" s="3" t="s">
        <v>372</v>
      </c>
      <c r="F127" s="3" t="s">
        <v>50</v>
      </c>
      <c r="G127" s="1" t="s">
        <v>373</v>
      </c>
      <c r="H127" s="12" t="s">
        <v>27</v>
      </c>
      <c r="I127" s="3" t="s">
        <v>374</v>
      </c>
      <c r="J127" s="1">
        <v>5</v>
      </c>
      <c r="K127" s="5">
        <v>2.2499999999999999E-2</v>
      </c>
      <c r="L127" s="1">
        <v>2</v>
      </c>
      <c r="M127" s="7">
        <v>47811</v>
      </c>
    </row>
    <row r="128" spans="1:13">
      <c r="A128" s="1" t="s">
        <v>375</v>
      </c>
      <c r="B128" s="1" t="s">
        <v>76</v>
      </c>
      <c r="C128" s="2" t="s">
        <v>39</v>
      </c>
      <c r="D128" s="1" t="s">
        <v>95</v>
      </c>
      <c r="E128" s="3" t="s">
        <v>376</v>
      </c>
      <c r="F128" s="4" t="s">
        <v>377</v>
      </c>
      <c r="G128" s="1" t="s">
        <v>26</v>
      </c>
      <c r="H128" s="1" t="s">
        <v>20</v>
      </c>
      <c r="I128" s="3" t="s">
        <v>378</v>
      </c>
      <c r="J128" s="1">
        <v>4</v>
      </c>
      <c r="K128" s="5">
        <v>5.076E-2</v>
      </c>
      <c r="L128" s="1">
        <v>2</v>
      </c>
      <c r="M128" s="7">
        <v>47148</v>
      </c>
    </row>
    <row r="129" spans="1:13">
      <c r="A129" s="1" t="s">
        <v>379</v>
      </c>
      <c r="B129" s="1" t="s">
        <v>76</v>
      </c>
      <c r="C129" s="1" t="s">
        <v>23</v>
      </c>
      <c r="D129" s="11" t="s">
        <v>95</v>
      </c>
      <c r="E129" s="3" t="s">
        <v>380</v>
      </c>
      <c r="F129" s="3" t="s">
        <v>381</v>
      </c>
      <c r="G129" s="1" t="s">
        <v>26</v>
      </c>
      <c r="H129" s="12" t="s">
        <v>27</v>
      </c>
      <c r="I129" s="3" t="s">
        <v>382</v>
      </c>
      <c r="J129" s="1">
        <v>7</v>
      </c>
      <c r="K129" s="5">
        <v>2.3E-2</v>
      </c>
      <c r="L129" s="1">
        <v>2</v>
      </c>
      <c r="M129" s="7">
        <v>47635</v>
      </c>
    </row>
    <row r="130" spans="1:13">
      <c r="A130" s="1" t="s">
        <v>383</v>
      </c>
      <c r="B130" s="1" t="s">
        <v>76</v>
      </c>
      <c r="C130" s="2" t="s">
        <v>15</v>
      </c>
      <c r="D130" s="1" t="s">
        <v>95</v>
      </c>
      <c r="E130" s="3" t="s">
        <v>384</v>
      </c>
      <c r="F130" s="4" t="s">
        <v>385</v>
      </c>
      <c r="G130" s="1" t="s">
        <v>386</v>
      </c>
      <c r="H130" s="1" t="s">
        <v>20</v>
      </c>
      <c r="I130" s="3" t="s">
        <v>387</v>
      </c>
      <c r="J130" s="1">
        <v>6</v>
      </c>
      <c r="K130" s="5">
        <v>5.1249999999999997E-2</v>
      </c>
      <c r="L130" s="1">
        <v>2</v>
      </c>
      <c r="M130" s="7">
        <v>47892</v>
      </c>
    </row>
    <row r="131" spans="1:13">
      <c r="A131" s="1" t="s">
        <v>388</v>
      </c>
      <c r="B131" s="1" t="s">
        <v>76</v>
      </c>
      <c r="C131" s="1" t="s">
        <v>48</v>
      </c>
      <c r="D131" s="11" t="s">
        <v>95</v>
      </c>
      <c r="E131" s="3" t="s">
        <v>389</v>
      </c>
      <c r="F131" s="3" t="s">
        <v>138</v>
      </c>
      <c r="G131" s="1" t="s">
        <v>104</v>
      </c>
      <c r="H131" s="12" t="s">
        <v>27</v>
      </c>
      <c r="I131" s="3" t="s">
        <v>390</v>
      </c>
      <c r="J131" s="1">
        <v>8</v>
      </c>
      <c r="K131" s="5">
        <v>2.5499999999999998E-2</v>
      </c>
      <c r="L131" s="1">
        <v>2</v>
      </c>
      <c r="M131" s="7">
        <v>47928</v>
      </c>
    </row>
    <row r="132" spans="1:13">
      <c r="A132" s="1" t="s">
        <v>391</v>
      </c>
      <c r="B132" s="1" t="s">
        <v>76</v>
      </c>
      <c r="C132" s="2" t="s">
        <v>39</v>
      </c>
      <c r="D132" s="1" t="s">
        <v>95</v>
      </c>
      <c r="E132" s="3" t="s">
        <v>392</v>
      </c>
      <c r="F132" s="3" t="s">
        <v>350</v>
      </c>
      <c r="G132" s="1" t="s">
        <v>26</v>
      </c>
      <c r="H132" s="1" t="s">
        <v>20</v>
      </c>
      <c r="I132" s="3" t="s">
        <v>378</v>
      </c>
      <c r="J132" s="1">
        <v>5</v>
      </c>
      <c r="K132" s="5">
        <v>5.1950000000000003E-2</v>
      </c>
      <c r="L132" s="1">
        <v>2</v>
      </c>
      <c r="M132" s="7">
        <v>47177</v>
      </c>
    </row>
    <row r="133" spans="1:13">
      <c r="A133" s="1" t="s">
        <v>393</v>
      </c>
      <c r="B133" s="1" t="s">
        <v>76</v>
      </c>
      <c r="C133" s="1" t="s">
        <v>23</v>
      </c>
      <c r="D133" s="11" t="s">
        <v>95</v>
      </c>
      <c r="E133" s="3" t="s">
        <v>394</v>
      </c>
      <c r="F133" s="3" t="s">
        <v>395</v>
      </c>
      <c r="G133" s="1" t="s">
        <v>26</v>
      </c>
      <c r="H133" s="12" t="s">
        <v>27</v>
      </c>
      <c r="I133" s="3" t="s">
        <v>396</v>
      </c>
      <c r="J133" s="1">
        <v>4</v>
      </c>
      <c r="K133" s="5">
        <v>0.05</v>
      </c>
      <c r="L133" s="1">
        <v>2</v>
      </c>
      <c r="M133" s="7">
        <v>47177</v>
      </c>
    </row>
    <row r="134" spans="1:13">
      <c r="A134" s="1" t="s">
        <v>397</v>
      </c>
      <c r="B134" s="1" t="s">
        <v>141</v>
      </c>
      <c r="C134" s="1" t="s">
        <v>23</v>
      </c>
      <c r="D134" s="11" t="s">
        <v>95</v>
      </c>
      <c r="E134" s="3" t="s">
        <v>398</v>
      </c>
      <c r="F134" s="3" t="s">
        <v>399</v>
      </c>
      <c r="G134" s="1" t="s">
        <v>26</v>
      </c>
      <c r="H134" s="12" t="s">
        <v>27</v>
      </c>
      <c r="I134" s="3" t="s">
        <v>400</v>
      </c>
      <c r="J134" s="1">
        <v>6</v>
      </c>
      <c r="K134" s="5">
        <v>3.125E-2</v>
      </c>
      <c r="L134" s="1">
        <v>2</v>
      </c>
      <c r="M134" s="7">
        <v>47587</v>
      </c>
    </row>
    <row r="135" spans="1:13">
      <c r="A135" s="1" t="s">
        <v>379</v>
      </c>
      <c r="B135" s="1" t="s">
        <v>64</v>
      </c>
      <c r="C135" s="1" t="s">
        <v>23</v>
      </c>
      <c r="D135" s="1" t="s">
        <v>95</v>
      </c>
      <c r="E135" s="3" t="s">
        <v>401</v>
      </c>
      <c r="F135" s="4" t="s">
        <v>402</v>
      </c>
      <c r="G135" s="1" t="s">
        <v>26</v>
      </c>
      <c r="H135" s="1" t="s">
        <v>20</v>
      </c>
      <c r="I135" s="3" t="s">
        <v>403</v>
      </c>
      <c r="J135" s="1">
        <v>7</v>
      </c>
      <c r="K135" s="5">
        <v>2.3E-2</v>
      </c>
      <c r="L135" s="1">
        <v>2</v>
      </c>
      <c r="M135" s="7">
        <v>47635</v>
      </c>
    </row>
    <row r="136" spans="1:13">
      <c r="A136" s="1" t="s">
        <v>404</v>
      </c>
      <c r="B136" s="1" t="s">
        <v>64</v>
      </c>
      <c r="C136" s="1" t="s">
        <v>48</v>
      </c>
      <c r="D136" s="11" t="s">
        <v>95</v>
      </c>
      <c r="E136" s="3" t="s">
        <v>405</v>
      </c>
      <c r="F136" s="3" t="s">
        <v>406</v>
      </c>
      <c r="G136" s="1" t="s">
        <v>386</v>
      </c>
      <c r="H136" s="12" t="s">
        <v>27</v>
      </c>
      <c r="I136" s="3" t="s">
        <v>407</v>
      </c>
      <c r="J136" s="1">
        <v>6</v>
      </c>
      <c r="K136" s="5">
        <v>5.5E-2</v>
      </c>
      <c r="L136" s="1">
        <v>2</v>
      </c>
      <c r="M136" s="7">
        <v>47733</v>
      </c>
    </row>
    <row r="137" spans="1:13">
      <c r="A137" s="1" t="s">
        <v>397</v>
      </c>
      <c r="B137" s="1" t="s">
        <v>64</v>
      </c>
      <c r="C137" s="2" t="s">
        <v>39</v>
      </c>
      <c r="D137" s="1" t="s">
        <v>95</v>
      </c>
      <c r="E137" s="3" t="s">
        <v>408</v>
      </c>
      <c r="F137" s="4" t="s">
        <v>135</v>
      </c>
      <c r="G137" s="1" t="s">
        <v>26</v>
      </c>
      <c r="H137" s="1" t="s">
        <v>20</v>
      </c>
      <c r="I137" s="3" t="s">
        <v>136</v>
      </c>
      <c r="J137" s="1">
        <v>6</v>
      </c>
      <c r="K137" s="5">
        <v>3.125E-2</v>
      </c>
      <c r="L137" s="1">
        <v>2</v>
      </c>
      <c r="M137" s="7">
        <v>47587</v>
      </c>
    </row>
    <row r="138" spans="1:13">
      <c r="A138" s="1" t="s">
        <v>391</v>
      </c>
      <c r="B138" s="1" t="s">
        <v>64</v>
      </c>
      <c r="C138" s="1" t="s">
        <v>23</v>
      </c>
      <c r="D138" s="11" t="s">
        <v>95</v>
      </c>
      <c r="E138" s="3" t="s">
        <v>409</v>
      </c>
      <c r="F138" s="3" t="s">
        <v>353</v>
      </c>
      <c r="G138" s="1" t="s">
        <v>26</v>
      </c>
      <c r="H138" s="12" t="s">
        <v>27</v>
      </c>
      <c r="I138" s="3" t="s">
        <v>410</v>
      </c>
      <c r="J138" s="1">
        <v>5</v>
      </c>
      <c r="K138" s="5">
        <v>5.1950000000000003E-2</v>
      </c>
      <c r="L138" s="1">
        <v>2</v>
      </c>
      <c r="M138" s="7">
        <v>47177</v>
      </c>
    </row>
    <row r="139" spans="1:13">
      <c r="A139" s="1" t="s">
        <v>391</v>
      </c>
      <c r="B139" s="1" t="s">
        <v>14</v>
      </c>
      <c r="C139" s="1" t="s">
        <v>23</v>
      </c>
      <c r="D139" s="11" t="s">
        <v>95</v>
      </c>
      <c r="E139" s="3" t="s">
        <v>349</v>
      </c>
      <c r="F139" s="3" t="s">
        <v>350</v>
      </c>
      <c r="G139" s="1" t="s">
        <v>26</v>
      </c>
      <c r="H139" s="12" t="s">
        <v>27</v>
      </c>
      <c r="I139" s="3" t="s">
        <v>266</v>
      </c>
      <c r="J139" s="1">
        <v>7</v>
      </c>
      <c r="K139" s="5">
        <v>5.1950000000000003E-2</v>
      </c>
      <c r="L139" s="1">
        <v>2</v>
      </c>
      <c r="M139" s="7">
        <v>47177</v>
      </c>
    </row>
    <row r="140" spans="1:13">
      <c r="A140" s="1" t="s">
        <v>411</v>
      </c>
      <c r="B140" s="1" t="s">
        <v>64</v>
      </c>
      <c r="C140" s="2" t="s">
        <v>39</v>
      </c>
      <c r="D140" s="1" t="s">
        <v>95</v>
      </c>
      <c r="E140" s="3" t="s">
        <v>412</v>
      </c>
      <c r="F140" s="4" t="s">
        <v>413</v>
      </c>
      <c r="G140" s="1" t="s">
        <v>26</v>
      </c>
      <c r="H140" s="1" t="s">
        <v>20</v>
      </c>
      <c r="I140" s="3" t="s">
        <v>414</v>
      </c>
      <c r="J140" s="1">
        <v>5</v>
      </c>
      <c r="K140" s="5">
        <v>5.5879999999999999E-2</v>
      </c>
      <c r="L140" s="1">
        <v>2</v>
      </c>
      <c r="M140" s="7">
        <v>46973</v>
      </c>
    </row>
    <row r="141" spans="1:13">
      <c r="A141" s="1" t="s">
        <v>415</v>
      </c>
      <c r="B141" s="1" t="s">
        <v>64</v>
      </c>
      <c r="C141" s="1" t="s">
        <v>23</v>
      </c>
      <c r="D141" s="11" t="s">
        <v>95</v>
      </c>
      <c r="E141" s="3" t="s">
        <v>416</v>
      </c>
      <c r="F141" s="3" t="s">
        <v>363</v>
      </c>
      <c r="G141" s="1" t="s">
        <v>26</v>
      </c>
      <c r="H141" s="12" t="s">
        <v>27</v>
      </c>
      <c r="I141" s="3" t="s">
        <v>364</v>
      </c>
      <c r="J141" s="1">
        <v>8</v>
      </c>
      <c r="K141" s="5">
        <v>6.4890000000000003E-2</v>
      </c>
      <c r="L141" s="1">
        <v>2</v>
      </c>
      <c r="M141" s="7">
        <v>48151</v>
      </c>
    </row>
    <row r="142" spans="1:13">
      <c r="A142" s="1" t="s">
        <v>417</v>
      </c>
      <c r="B142" s="1" t="s">
        <v>64</v>
      </c>
      <c r="C142" s="2" t="s">
        <v>39</v>
      </c>
      <c r="D142" s="1" t="s">
        <v>95</v>
      </c>
      <c r="E142" s="3" t="s">
        <v>418</v>
      </c>
      <c r="F142" s="4" t="s">
        <v>419</v>
      </c>
      <c r="G142" s="1" t="s">
        <v>26</v>
      </c>
      <c r="H142" s="1" t="s">
        <v>20</v>
      </c>
      <c r="I142" s="3" t="s">
        <v>420</v>
      </c>
      <c r="J142" s="1">
        <v>7</v>
      </c>
      <c r="K142" s="5">
        <v>4.9000000000000002E-2</v>
      </c>
      <c r="L142" s="1">
        <v>2</v>
      </c>
      <c r="M142" s="7">
        <v>47190</v>
      </c>
    </row>
    <row r="143" spans="1:13">
      <c r="A143" s="1" t="s">
        <v>421</v>
      </c>
      <c r="B143" s="1" t="s">
        <v>64</v>
      </c>
      <c r="C143" s="2" t="s">
        <v>15</v>
      </c>
      <c r="D143" s="1" t="s">
        <v>95</v>
      </c>
      <c r="E143" s="3" t="s">
        <v>422</v>
      </c>
      <c r="F143" s="4" t="s">
        <v>423</v>
      </c>
      <c r="G143" s="1" t="s">
        <v>424</v>
      </c>
      <c r="H143" s="1" t="s">
        <v>20</v>
      </c>
      <c r="I143" s="3" t="s">
        <v>425</v>
      </c>
      <c r="J143" s="1">
        <v>7</v>
      </c>
      <c r="K143" s="5">
        <v>5.2499999999999998E-2</v>
      </c>
      <c r="L143" s="1">
        <v>2</v>
      </c>
      <c r="M143" s="7">
        <v>47734</v>
      </c>
    </row>
    <row r="144" spans="1:13">
      <c r="A144" s="1" t="s">
        <v>426</v>
      </c>
      <c r="B144" s="1" t="s">
        <v>64</v>
      </c>
      <c r="C144" s="1" t="s">
        <v>23</v>
      </c>
      <c r="D144" s="11" t="s">
        <v>95</v>
      </c>
      <c r="E144" s="3" t="s">
        <v>427</v>
      </c>
      <c r="F144" s="3" t="s">
        <v>428</v>
      </c>
      <c r="G144" s="1" t="s">
        <v>26</v>
      </c>
      <c r="H144" s="12" t="s">
        <v>27</v>
      </c>
      <c r="I144" s="3" t="s">
        <v>429</v>
      </c>
      <c r="J144" s="1">
        <v>5</v>
      </c>
      <c r="K144" s="5">
        <v>3.3059999999999999E-2</v>
      </c>
      <c r="L144" s="1">
        <v>2</v>
      </c>
      <c r="M144" s="7">
        <v>47296</v>
      </c>
    </row>
    <row r="145" spans="1:13">
      <c r="A145" s="1" t="s">
        <v>430</v>
      </c>
      <c r="B145" s="1" t="s">
        <v>64</v>
      </c>
      <c r="C145" s="1" t="s">
        <v>48</v>
      </c>
      <c r="D145" s="11" t="s">
        <v>95</v>
      </c>
      <c r="E145" s="3" t="s">
        <v>431</v>
      </c>
      <c r="F145" s="3" t="s">
        <v>432</v>
      </c>
      <c r="G145" s="1" t="s">
        <v>213</v>
      </c>
      <c r="H145" s="12" t="s">
        <v>27</v>
      </c>
      <c r="I145" s="3" t="s">
        <v>400</v>
      </c>
      <c r="J145" s="1">
        <v>6</v>
      </c>
      <c r="K145" s="5">
        <v>5.0999999999999997E-2</v>
      </c>
      <c r="L145" s="1">
        <v>2</v>
      </c>
      <c r="M145" s="7">
        <v>47901</v>
      </c>
    </row>
    <row r="146" spans="1:13">
      <c r="A146" s="1" t="s">
        <v>433</v>
      </c>
      <c r="B146" s="1" t="s">
        <v>64</v>
      </c>
      <c r="C146" s="2" t="s">
        <v>15</v>
      </c>
      <c r="D146" s="1" t="s">
        <v>95</v>
      </c>
      <c r="E146" s="3" t="s">
        <v>434</v>
      </c>
      <c r="F146" s="4" t="s">
        <v>70</v>
      </c>
      <c r="G146" s="1" t="s">
        <v>435</v>
      </c>
      <c r="H146" s="1" t="s">
        <v>20</v>
      </c>
      <c r="I146" s="3" t="s">
        <v>403</v>
      </c>
      <c r="J146" s="1">
        <v>7</v>
      </c>
      <c r="K146" s="5">
        <v>4.7500000000000001E-2</v>
      </c>
      <c r="L146" s="1">
        <v>2</v>
      </c>
      <c r="M146" s="7">
        <v>47884</v>
      </c>
    </row>
    <row r="147" spans="1:13">
      <c r="A147" s="1" t="s">
        <v>436</v>
      </c>
      <c r="B147" s="1" t="s">
        <v>64</v>
      </c>
      <c r="C147" s="1" t="s">
        <v>23</v>
      </c>
      <c r="D147" s="11" t="s">
        <v>95</v>
      </c>
      <c r="E147" s="3" t="s">
        <v>437</v>
      </c>
      <c r="F147" s="3" t="s">
        <v>438</v>
      </c>
      <c r="G147" s="1" t="s">
        <v>26</v>
      </c>
      <c r="H147" s="12" t="s">
        <v>27</v>
      </c>
      <c r="I147" s="3" t="s">
        <v>439</v>
      </c>
      <c r="J147" s="1">
        <v>5</v>
      </c>
      <c r="K147" s="5">
        <v>5.6500000000000002E-2</v>
      </c>
      <c r="L147" s="1">
        <v>2</v>
      </c>
      <c r="M147" s="7">
        <v>47007</v>
      </c>
    </row>
    <row r="148" spans="1:13">
      <c r="A148" s="1" t="s">
        <v>388</v>
      </c>
      <c r="B148" s="1" t="s">
        <v>64</v>
      </c>
      <c r="C148" s="2" t="s">
        <v>15</v>
      </c>
      <c r="D148" s="1" t="s">
        <v>95</v>
      </c>
      <c r="E148" s="3" t="s">
        <v>111</v>
      </c>
      <c r="F148" s="4" t="s">
        <v>440</v>
      </c>
      <c r="G148" s="1" t="s">
        <v>113</v>
      </c>
      <c r="H148" s="1" t="s">
        <v>20</v>
      </c>
      <c r="I148" s="3" t="s">
        <v>441</v>
      </c>
      <c r="J148" s="1">
        <v>8</v>
      </c>
      <c r="K148" s="5">
        <v>2.5499999999999998E-2</v>
      </c>
      <c r="L148" s="1">
        <v>2</v>
      </c>
      <c r="M148" s="7">
        <v>47928</v>
      </c>
    </row>
    <row r="149" spans="1:13">
      <c r="A149" s="1" t="s">
        <v>267</v>
      </c>
      <c r="B149" s="1" t="s">
        <v>64</v>
      </c>
      <c r="C149" s="1" t="s">
        <v>23</v>
      </c>
      <c r="D149" s="11" t="s">
        <v>95</v>
      </c>
      <c r="E149" s="3" t="s">
        <v>442</v>
      </c>
      <c r="F149" s="3" t="s">
        <v>269</v>
      </c>
      <c r="G149" s="1" t="s">
        <v>26</v>
      </c>
      <c r="H149" s="12" t="s">
        <v>27</v>
      </c>
      <c r="I149" s="3" t="s">
        <v>443</v>
      </c>
      <c r="J149" s="1">
        <v>5</v>
      </c>
      <c r="K149" s="5">
        <v>2.0650000000000002E-2</v>
      </c>
      <c r="L149" s="1">
        <v>2</v>
      </c>
      <c r="M149" s="7">
        <v>47941</v>
      </c>
    </row>
    <row r="150" spans="1:13">
      <c r="A150" s="1" t="s">
        <v>444</v>
      </c>
      <c r="B150" s="1" t="s">
        <v>64</v>
      </c>
      <c r="C150" s="1" t="s">
        <v>23</v>
      </c>
      <c r="D150" s="1" t="s">
        <v>95</v>
      </c>
      <c r="E150" s="3" t="s">
        <v>445</v>
      </c>
      <c r="F150" s="4" t="s">
        <v>446</v>
      </c>
      <c r="G150" s="1" t="s">
        <v>217</v>
      </c>
      <c r="H150" s="1" t="s">
        <v>20</v>
      </c>
      <c r="I150" s="3" t="s">
        <v>447</v>
      </c>
      <c r="J150" s="1">
        <v>8</v>
      </c>
      <c r="K150" s="5">
        <v>2.5000000000000001E-2</v>
      </c>
      <c r="L150" s="1">
        <v>2</v>
      </c>
      <c r="M150" s="7">
        <v>48196</v>
      </c>
    </row>
    <row r="151" spans="1:13">
      <c r="A151" s="1" t="s">
        <v>448</v>
      </c>
      <c r="B151" s="1" t="s">
        <v>64</v>
      </c>
      <c r="C151" s="1" t="s">
        <v>23</v>
      </c>
      <c r="D151" s="11" t="s">
        <v>95</v>
      </c>
      <c r="E151" s="3" t="s">
        <v>449</v>
      </c>
      <c r="F151" s="3" t="s">
        <v>450</v>
      </c>
      <c r="G151" s="1" t="s">
        <v>26</v>
      </c>
      <c r="H151" s="12" t="s">
        <v>27</v>
      </c>
      <c r="I151" s="3" t="s">
        <v>451</v>
      </c>
      <c r="J151" s="1">
        <v>7</v>
      </c>
      <c r="K151" s="5">
        <v>6.0999999999999999E-2</v>
      </c>
      <c r="L151" s="1">
        <v>2</v>
      </c>
      <c r="M151" s="7">
        <v>47017</v>
      </c>
    </row>
    <row r="152" spans="1:13">
      <c r="A152" s="1" t="s">
        <v>452</v>
      </c>
      <c r="B152" s="1" t="s">
        <v>64</v>
      </c>
      <c r="C152" s="1" t="s">
        <v>23</v>
      </c>
      <c r="D152" s="11" t="s">
        <v>95</v>
      </c>
      <c r="E152" s="3" t="s">
        <v>453</v>
      </c>
      <c r="F152" s="3" t="s">
        <v>454</v>
      </c>
      <c r="G152" s="1" t="s">
        <v>455</v>
      </c>
      <c r="H152" s="12" t="s">
        <v>27</v>
      </c>
      <c r="I152" s="3" t="s">
        <v>456</v>
      </c>
      <c r="J152" s="1">
        <v>6</v>
      </c>
      <c r="K152" s="5">
        <v>4.8500000000000001E-2</v>
      </c>
      <c r="L152" s="1">
        <v>2</v>
      </c>
      <c r="M152" s="7">
        <v>48351</v>
      </c>
    </row>
    <row r="153" spans="1:13">
      <c r="A153" s="1" t="s">
        <v>457</v>
      </c>
      <c r="B153" s="1" t="s">
        <v>64</v>
      </c>
      <c r="C153" s="1" t="s">
        <v>23</v>
      </c>
      <c r="D153" s="11" t="s">
        <v>95</v>
      </c>
      <c r="E153" s="3" t="s">
        <v>458</v>
      </c>
      <c r="F153" s="3" t="s">
        <v>459</v>
      </c>
      <c r="G153" s="1" t="s">
        <v>26</v>
      </c>
      <c r="H153" s="12" t="s">
        <v>27</v>
      </c>
      <c r="I153" s="3" t="s">
        <v>460</v>
      </c>
      <c r="J153" s="1">
        <v>8</v>
      </c>
      <c r="K153" s="5">
        <v>5.2499999999999998E-2</v>
      </c>
      <c r="L153" s="1">
        <v>2</v>
      </c>
      <c r="M153" s="7">
        <v>47199</v>
      </c>
    </row>
    <row r="154" spans="1:13">
      <c r="A154" s="1" t="s">
        <v>461</v>
      </c>
      <c r="B154" s="1" t="s">
        <v>64</v>
      </c>
      <c r="C154" s="1" t="s">
        <v>48</v>
      </c>
      <c r="D154" s="11" t="s">
        <v>95</v>
      </c>
      <c r="E154" s="3" t="s">
        <v>462</v>
      </c>
      <c r="F154" s="3" t="s">
        <v>463</v>
      </c>
      <c r="G154" s="1" t="s">
        <v>113</v>
      </c>
      <c r="H154" s="12" t="s">
        <v>27</v>
      </c>
      <c r="I154" s="3" t="s">
        <v>464</v>
      </c>
      <c r="J154" s="1">
        <v>8</v>
      </c>
      <c r="K154" s="5">
        <v>3.6249999999999998E-2</v>
      </c>
      <c r="L154" s="1">
        <v>2</v>
      </c>
      <c r="M154" s="7">
        <v>47230</v>
      </c>
    </row>
    <row r="155" spans="1:13">
      <c r="A155" s="1" t="s">
        <v>461</v>
      </c>
      <c r="B155" s="1" t="s">
        <v>141</v>
      </c>
      <c r="C155" s="2" t="s">
        <v>15</v>
      </c>
      <c r="D155" s="1" t="s">
        <v>95</v>
      </c>
      <c r="E155" s="3" t="s">
        <v>465</v>
      </c>
      <c r="F155" s="4" t="s">
        <v>466</v>
      </c>
      <c r="G155" s="1" t="s">
        <v>104</v>
      </c>
      <c r="H155" s="1" t="s">
        <v>20</v>
      </c>
      <c r="I155" s="3" t="s">
        <v>467</v>
      </c>
      <c r="J155" s="1">
        <v>8</v>
      </c>
      <c r="K155" s="5">
        <v>3.6249999999999998E-2</v>
      </c>
      <c r="L155" s="1">
        <v>2</v>
      </c>
      <c r="M155" s="7">
        <v>47230</v>
      </c>
    </row>
    <row r="156" spans="1:13">
      <c r="A156" s="1" t="s">
        <v>468</v>
      </c>
      <c r="B156" s="1" t="s">
        <v>64</v>
      </c>
      <c r="C156" s="2" t="s">
        <v>15</v>
      </c>
      <c r="D156" s="1" t="s">
        <v>95</v>
      </c>
      <c r="E156" s="3" t="s">
        <v>469</v>
      </c>
      <c r="F156" s="4" t="s">
        <v>423</v>
      </c>
      <c r="G156" s="1" t="s">
        <v>424</v>
      </c>
      <c r="H156" s="1" t="s">
        <v>20</v>
      </c>
      <c r="I156" s="3" t="s">
        <v>470</v>
      </c>
      <c r="J156" s="1">
        <v>7</v>
      </c>
      <c r="K156" s="5">
        <v>4.9000000000000002E-2</v>
      </c>
      <c r="L156" s="1">
        <v>2</v>
      </c>
      <c r="M156" s="7">
        <v>48638</v>
      </c>
    </row>
    <row r="157" spans="1:13">
      <c r="A157" s="1" t="s">
        <v>468</v>
      </c>
      <c r="B157" s="1" t="s">
        <v>141</v>
      </c>
      <c r="C157" s="2" t="s">
        <v>15</v>
      </c>
      <c r="D157" s="1" t="s">
        <v>95</v>
      </c>
      <c r="E157" s="3" t="s">
        <v>471</v>
      </c>
      <c r="F157" s="4" t="s">
        <v>423</v>
      </c>
      <c r="G157" s="1" t="s">
        <v>424</v>
      </c>
      <c r="H157" s="1" t="s">
        <v>20</v>
      </c>
      <c r="I157" s="3" t="s">
        <v>472</v>
      </c>
      <c r="J157" s="1">
        <v>7</v>
      </c>
      <c r="K157" s="5">
        <v>4.9000000000000002E-2</v>
      </c>
      <c r="L157" s="1">
        <v>2</v>
      </c>
      <c r="M157" s="7">
        <v>48638</v>
      </c>
    </row>
    <row r="158" spans="1:13">
      <c r="A158" s="1" t="s">
        <v>473</v>
      </c>
      <c r="B158" s="1" t="s">
        <v>64</v>
      </c>
      <c r="C158" s="2" t="s">
        <v>39</v>
      </c>
      <c r="D158" s="1" t="s">
        <v>95</v>
      </c>
      <c r="E158" s="3" t="s">
        <v>474</v>
      </c>
      <c r="F158" s="4" t="s">
        <v>475</v>
      </c>
      <c r="G158" s="1" t="s">
        <v>455</v>
      </c>
      <c r="H158" s="1" t="s">
        <v>20</v>
      </c>
      <c r="I158" s="3" t="s">
        <v>476</v>
      </c>
      <c r="J158" s="1">
        <v>7</v>
      </c>
      <c r="K158" s="5">
        <v>4.8500000000000001E-2</v>
      </c>
      <c r="L158" s="1">
        <v>2</v>
      </c>
      <c r="M158" s="7">
        <v>47206</v>
      </c>
    </row>
    <row r="159" spans="1:13">
      <c r="A159" s="1" t="s">
        <v>473</v>
      </c>
      <c r="B159" s="1" t="s">
        <v>141</v>
      </c>
      <c r="C159" s="1" t="s">
        <v>23</v>
      </c>
      <c r="D159" s="11" t="s">
        <v>95</v>
      </c>
      <c r="E159" s="3" t="s">
        <v>474</v>
      </c>
      <c r="F159" s="4" t="s">
        <v>475</v>
      </c>
      <c r="G159" s="1" t="s">
        <v>455</v>
      </c>
      <c r="H159" s="12" t="s">
        <v>27</v>
      </c>
      <c r="I159" s="3" t="s">
        <v>477</v>
      </c>
      <c r="J159" s="1">
        <v>7</v>
      </c>
      <c r="K159" s="5">
        <v>4.8500000000000001E-2</v>
      </c>
      <c r="L159" s="1">
        <v>2</v>
      </c>
      <c r="M159" s="7">
        <v>47206</v>
      </c>
    </row>
    <row r="160" spans="1:13">
      <c r="A160" s="1" t="s">
        <v>478</v>
      </c>
      <c r="B160" s="1" t="s">
        <v>141</v>
      </c>
      <c r="C160" s="1" t="s">
        <v>23</v>
      </c>
      <c r="D160" s="11" t="s">
        <v>95</v>
      </c>
      <c r="E160" s="3" t="s">
        <v>479</v>
      </c>
      <c r="F160" s="3" t="s">
        <v>450</v>
      </c>
      <c r="G160" s="1" t="s">
        <v>217</v>
      </c>
      <c r="H160" s="12" t="s">
        <v>27</v>
      </c>
      <c r="I160" s="3" t="s">
        <v>480</v>
      </c>
      <c r="J160" s="1">
        <v>8</v>
      </c>
      <c r="K160" s="5">
        <v>6.5000000000000002E-2</v>
      </c>
      <c r="L160" s="1">
        <v>2</v>
      </c>
      <c r="M160" s="7">
        <v>47134</v>
      </c>
    </row>
    <row r="161" spans="1:13">
      <c r="A161" s="1" t="s">
        <v>481</v>
      </c>
      <c r="B161" s="1" t="s">
        <v>64</v>
      </c>
      <c r="C161" s="1" t="s">
        <v>23</v>
      </c>
      <c r="D161" s="1" t="s">
        <v>95</v>
      </c>
      <c r="E161" s="3" t="s">
        <v>482</v>
      </c>
      <c r="F161" s="4" t="s">
        <v>483</v>
      </c>
      <c r="G161" s="1" t="s">
        <v>455</v>
      </c>
      <c r="H161" s="1" t="s">
        <v>20</v>
      </c>
      <c r="I161" s="3" t="s">
        <v>484</v>
      </c>
      <c r="J161" s="1">
        <v>7</v>
      </c>
      <c r="K161" s="5">
        <v>1.8499999999999999E-2</v>
      </c>
      <c r="L161" s="1">
        <v>2</v>
      </c>
      <c r="M161" s="7">
        <v>48472</v>
      </c>
    </row>
    <row r="162" spans="1:13">
      <c r="A162" s="1" t="s">
        <v>481</v>
      </c>
      <c r="B162" s="1" t="s">
        <v>141</v>
      </c>
      <c r="C162" s="1" t="s">
        <v>23</v>
      </c>
      <c r="D162" s="11" t="s">
        <v>95</v>
      </c>
      <c r="E162" s="3" t="s">
        <v>485</v>
      </c>
      <c r="F162" s="3" t="s">
        <v>486</v>
      </c>
      <c r="G162" s="1" t="s">
        <v>455</v>
      </c>
      <c r="H162" s="12" t="s">
        <v>27</v>
      </c>
      <c r="I162" s="3" t="s">
        <v>487</v>
      </c>
      <c r="J162" s="1">
        <v>7</v>
      </c>
      <c r="K162" s="5">
        <v>1.8499999999999999E-2</v>
      </c>
      <c r="L162" s="1">
        <v>2</v>
      </c>
      <c r="M162" s="7">
        <v>48472</v>
      </c>
    </row>
    <row r="163" spans="1:13">
      <c r="A163" s="1" t="s">
        <v>488</v>
      </c>
      <c r="B163" s="1" t="s">
        <v>64</v>
      </c>
      <c r="C163" s="1" t="s">
        <v>23</v>
      </c>
      <c r="D163" s="1" t="s">
        <v>95</v>
      </c>
      <c r="E163" s="3" t="s">
        <v>489</v>
      </c>
      <c r="F163" s="4" t="s">
        <v>490</v>
      </c>
      <c r="G163" s="1" t="s">
        <v>455</v>
      </c>
      <c r="H163" s="1" t="s">
        <v>20</v>
      </c>
      <c r="I163" s="3" t="s">
        <v>491</v>
      </c>
      <c r="J163" s="1">
        <v>7</v>
      </c>
      <c r="K163" s="5">
        <v>2.9000000000000001E-2</v>
      </c>
      <c r="L163" s="1">
        <v>2</v>
      </c>
      <c r="M163" s="7">
        <v>48276</v>
      </c>
    </row>
    <row r="164" spans="1:13">
      <c r="A164" s="1" t="s">
        <v>488</v>
      </c>
      <c r="B164" s="1" t="s">
        <v>141</v>
      </c>
      <c r="C164" s="1" t="s">
        <v>23</v>
      </c>
      <c r="D164" s="1" t="s">
        <v>95</v>
      </c>
      <c r="E164" s="3" t="s">
        <v>492</v>
      </c>
      <c r="F164" s="4" t="s">
        <v>490</v>
      </c>
      <c r="G164" s="1" t="s">
        <v>455</v>
      </c>
      <c r="H164" s="1" t="s">
        <v>20</v>
      </c>
      <c r="I164" s="3" t="s">
        <v>493</v>
      </c>
      <c r="J164" s="1">
        <v>7</v>
      </c>
      <c r="K164" s="5">
        <v>2.9000000000000001E-2</v>
      </c>
      <c r="L164" s="1">
        <v>2</v>
      </c>
      <c r="M164" s="7">
        <v>48276</v>
      </c>
    </row>
    <row r="165" spans="1:13">
      <c r="A165" s="1" t="s">
        <v>494</v>
      </c>
      <c r="B165" s="1" t="s">
        <v>141</v>
      </c>
      <c r="C165" s="1" t="s">
        <v>48</v>
      </c>
      <c r="D165" s="11" t="s">
        <v>95</v>
      </c>
      <c r="E165" s="3" t="s">
        <v>495</v>
      </c>
      <c r="F165" s="3" t="s">
        <v>138</v>
      </c>
      <c r="G165" s="1" t="s">
        <v>104</v>
      </c>
      <c r="H165" s="12" t="s">
        <v>27</v>
      </c>
      <c r="I165" s="3" t="s">
        <v>496</v>
      </c>
      <c r="J165" s="1">
        <v>8</v>
      </c>
      <c r="K165" s="5">
        <v>2.3550000000000001E-2</v>
      </c>
      <c r="L165" s="1">
        <v>2</v>
      </c>
      <c r="M165" s="7">
        <v>48288</v>
      </c>
    </row>
    <row r="166" spans="1:13">
      <c r="A166" s="1" t="s">
        <v>457</v>
      </c>
      <c r="B166" s="1" t="s">
        <v>141</v>
      </c>
      <c r="C166" s="2" t="s">
        <v>39</v>
      </c>
      <c r="D166" s="1" t="s">
        <v>95</v>
      </c>
      <c r="E166" s="3" t="s">
        <v>497</v>
      </c>
      <c r="F166" s="4" t="s">
        <v>498</v>
      </c>
      <c r="G166" s="1" t="s">
        <v>217</v>
      </c>
      <c r="H166" s="1" t="s">
        <v>20</v>
      </c>
      <c r="I166" s="3" t="s">
        <v>499</v>
      </c>
      <c r="J166" s="1">
        <v>8</v>
      </c>
      <c r="K166" s="5">
        <v>5.2499999999999998E-2</v>
      </c>
      <c r="L166" s="1">
        <v>2</v>
      </c>
      <c r="M166" s="7">
        <v>47199</v>
      </c>
    </row>
    <row r="167" spans="1:13">
      <c r="A167" s="1" t="s">
        <v>500</v>
      </c>
      <c r="B167" s="1" t="s">
        <v>145</v>
      </c>
      <c r="C167" s="2" t="s">
        <v>15</v>
      </c>
      <c r="D167" s="1" t="s">
        <v>95</v>
      </c>
      <c r="E167" s="3" t="s">
        <v>501</v>
      </c>
      <c r="F167" s="4" t="s">
        <v>502</v>
      </c>
      <c r="G167" s="1" t="s">
        <v>503</v>
      </c>
      <c r="H167" s="1" t="s">
        <v>20</v>
      </c>
      <c r="I167" s="3" t="s">
        <v>504</v>
      </c>
      <c r="J167" s="1">
        <v>6</v>
      </c>
      <c r="K167" s="5">
        <v>3.5000000000000003E-2</v>
      </c>
      <c r="L167" s="1">
        <v>2</v>
      </c>
      <c r="M167" s="7">
        <v>47594</v>
      </c>
    </row>
    <row r="168" spans="1:13">
      <c r="A168" s="1" t="s">
        <v>500</v>
      </c>
      <c r="B168" s="1" t="s">
        <v>141</v>
      </c>
      <c r="C168" s="2" t="s">
        <v>15</v>
      </c>
      <c r="D168" s="1" t="s">
        <v>95</v>
      </c>
      <c r="E168" s="3" t="s">
        <v>505</v>
      </c>
      <c r="F168" s="4" t="s">
        <v>502</v>
      </c>
      <c r="G168" s="1" t="s">
        <v>503</v>
      </c>
      <c r="H168" s="1" t="s">
        <v>20</v>
      </c>
      <c r="I168" s="3" t="s">
        <v>506</v>
      </c>
      <c r="J168" s="1">
        <v>6</v>
      </c>
      <c r="K168" s="5">
        <v>3.5000000000000003E-2</v>
      </c>
      <c r="L168" s="1">
        <v>2</v>
      </c>
      <c r="M168" s="7">
        <v>47594</v>
      </c>
    </row>
    <row r="169" spans="1:13">
      <c r="A169" s="1" t="s">
        <v>500</v>
      </c>
      <c r="B169" s="1" t="s">
        <v>76</v>
      </c>
      <c r="C169" s="2" t="s">
        <v>15</v>
      </c>
      <c r="D169" s="1" t="s">
        <v>95</v>
      </c>
      <c r="E169" s="3" t="s">
        <v>501</v>
      </c>
      <c r="F169" s="4" t="s">
        <v>502</v>
      </c>
      <c r="G169" s="1" t="s">
        <v>503</v>
      </c>
      <c r="H169" s="1" t="s">
        <v>20</v>
      </c>
      <c r="I169" s="3" t="s">
        <v>507</v>
      </c>
      <c r="J169" s="1">
        <v>7</v>
      </c>
      <c r="K169" s="5">
        <v>3.5000000000000003E-2</v>
      </c>
      <c r="L169" s="1">
        <v>2</v>
      </c>
      <c r="M169" s="7">
        <v>47594</v>
      </c>
    </row>
    <row r="170" spans="1:13">
      <c r="A170" s="1" t="s">
        <v>500</v>
      </c>
      <c r="B170" s="1" t="s">
        <v>64</v>
      </c>
      <c r="C170" s="1" t="s">
        <v>48</v>
      </c>
      <c r="D170" s="11" t="s">
        <v>95</v>
      </c>
      <c r="E170" s="3" t="s">
        <v>508</v>
      </c>
      <c r="F170" s="3" t="s">
        <v>509</v>
      </c>
      <c r="G170" s="1" t="s">
        <v>503</v>
      </c>
      <c r="H170" s="12" t="s">
        <v>27</v>
      </c>
      <c r="I170" s="3" t="s">
        <v>510</v>
      </c>
      <c r="J170" s="1">
        <v>8</v>
      </c>
      <c r="K170" s="5">
        <v>3.5000000000000003E-2</v>
      </c>
      <c r="L170" s="1">
        <v>2</v>
      </c>
      <c r="M170" s="7">
        <v>47594</v>
      </c>
    </row>
    <row r="171" spans="1:13">
      <c r="A171" s="1" t="s">
        <v>511</v>
      </c>
      <c r="B171" s="1" t="s">
        <v>145</v>
      </c>
      <c r="C171" s="2" t="s">
        <v>39</v>
      </c>
      <c r="D171" s="1" t="s">
        <v>95</v>
      </c>
      <c r="E171" s="3" t="s">
        <v>512</v>
      </c>
      <c r="F171" s="4" t="s">
        <v>513</v>
      </c>
      <c r="G171" s="1" t="s">
        <v>26</v>
      </c>
      <c r="H171" s="1" t="s">
        <v>20</v>
      </c>
      <c r="I171" s="3" t="s">
        <v>514</v>
      </c>
      <c r="J171" s="1">
        <v>5</v>
      </c>
      <c r="K171" s="5">
        <v>7.4999999999999997E-2</v>
      </c>
      <c r="L171" s="1">
        <v>2</v>
      </c>
      <c r="M171" s="7">
        <v>46798</v>
      </c>
    </row>
    <row r="172" spans="1:13">
      <c r="A172" s="1" t="s">
        <v>166</v>
      </c>
      <c r="B172" s="1" t="s">
        <v>145</v>
      </c>
      <c r="C172" s="1" t="s">
        <v>48</v>
      </c>
      <c r="D172" s="11" t="s">
        <v>95</v>
      </c>
      <c r="E172" s="3" t="s">
        <v>515</v>
      </c>
      <c r="F172" s="3" t="s">
        <v>168</v>
      </c>
      <c r="G172" s="1" t="s">
        <v>169</v>
      </c>
      <c r="H172" s="12" t="s">
        <v>27</v>
      </c>
      <c r="I172" s="3" t="s">
        <v>460</v>
      </c>
      <c r="J172" s="1">
        <v>8</v>
      </c>
      <c r="K172" s="5">
        <v>2.375E-2</v>
      </c>
      <c r="L172" s="1">
        <v>2</v>
      </c>
      <c r="M172" s="7">
        <v>47356</v>
      </c>
    </row>
    <row r="173" spans="1:13">
      <c r="A173" s="1" t="s">
        <v>516</v>
      </c>
      <c r="B173" s="1" t="s">
        <v>145</v>
      </c>
      <c r="C173" s="2" t="s">
        <v>39</v>
      </c>
      <c r="D173" s="1" t="s">
        <v>95</v>
      </c>
      <c r="E173" s="3" t="s">
        <v>517</v>
      </c>
      <c r="F173" s="4" t="s">
        <v>518</v>
      </c>
      <c r="G173" s="1" t="s">
        <v>26</v>
      </c>
      <c r="H173" s="1" t="s">
        <v>20</v>
      </c>
      <c r="I173" s="3" t="s">
        <v>519</v>
      </c>
      <c r="J173" s="1">
        <v>8</v>
      </c>
      <c r="K173" s="5">
        <v>5.0999999999999997E-2</v>
      </c>
      <c r="L173" s="1">
        <v>2</v>
      </c>
      <c r="M173" s="7">
        <v>47928</v>
      </c>
    </row>
    <row r="174" spans="1:13">
      <c r="A174" s="1" t="s">
        <v>520</v>
      </c>
      <c r="B174" s="1" t="s">
        <v>141</v>
      </c>
      <c r="C174" s="1" t="s">
        <v>23</v>
      </c>
      <c r="D174" s="11" t="s">
        <v>95</v>
      </c>
      <c r="E174" s="3" t="s">
        <v>521</v>
      </c>
      <c r="F174" s="3" t="s">
        <v>522</v>
      </c>
      <c r="G174" s="1" t="s">
        <v>26</v>
      </c>
      <c r="H174" s="12" t="s">
        <v>27</v>
      </c>
      <c r="I174" s="3" t="s">
        <v>165</v>
      </c>
      <c r="J174" s="1">
        <v>5</v>
      </c>
      <c r="K174" s="5">
        <v>5.4100000000000002E-2</v>
      </c>
      <c r="L174" s="1">
        <v>2</v>
      </c>
      <c r="M174" s="7">
        <v>47255</v>
      </c>
    </row>
    <row r="175" spans="1:13">
      <c r="A175" s="13" t="s">
        <v>523</v>
      </c>
      <c r="B175" s="13" t="s">
        <v>64</v>
      </c>
      <c r="C175" s="13" t="s">
        <v>23</v>
      </c>
      <c r="D175" s="1" t="s">
        <v>95</v>
      </c>
      <c r="E175" s="3" t="s">
        <v>524</v>
      </c>
      <c r="F175" s="14" t="s">
        <v>269</v>
      </c>
      <c r="G175" s="1" t="s">
        <v>26</v>
      </c>
      <c r="H175" s="12" t="s">
        <v>27</v>
      </c>
      <c r="I175" s="15" t="s">
        <v>443</v>
      </c>
      <c r="J175" s="1">
        <v>6</v>
      </c>
      <c r="K175" s="16">
        <v>5.1360000000000003E-2</v>
      </c>
      <c r="L175" s="1">
        <v>2</v>
      </c>
      <c r="M175" s="17">
        <v>48031</v>
      </c>
    </row>
    <row r="176" spans="1:13">
      <c r="A176" s="13" t="s">
        <v>525</v>
      </c>
      <c r="B176" s="13" t="s">
        <v>526</v>
      </c>
      <c r="C176" s="13" t="s">
        <v>23</v>
      </c>
      <c r="D176" s="1" t="s">
        <v>95</v>
      </c>
      <c r="E176" s="3" t="s">
        <v>527</v>
      </c>
      <c r="F176" s="14" t="s">
        <v>528</v>
      </c>
      <c r="G176" s="1" t="s">
        <v>26</v>
      </c>
      <c r="H176" s="12" t="s">
        <v>529</v>
      </c>
      <c r="I176" s="15" t="s">
        <v>530</v>
      </c>
      <c r="J176" s="1">
        <v>7</v>
      </c>
      <c r="K176" s="16">
        <v>3.9669999999999997E-2</v>
      </c>
      <c r="L176" s="1">
        <v>2</v>
      </c>
      <c r="M176" s="7">
        <v>47586</v>
      </c>
    </row>
    <row r="177" spans="1:13">
      <c r="A177" s="13" t="s">
        <v>531</v>
      </c>
      <c r="B177" s="13" t="s">
        <v>526</v>
      </c>
      <c r="C177" s="13" t="s">
        <v>23</v>
      </c>
      <c r="D177" s="1" t="s">
        <v>95</v>
      </c>
      <c r="E177" s="3" t="s">
        <v>532</v>
      </c>
      <c r="F177" s="14" t="s">
        <v>428</v>
      </c>
      <c r="G177" s="1" t="s">
        <v>26</v>
      </c>
      <c r="H177" s="12" t="s">
        <v>529</v>
      </c>
      <c r="I177" s="15" t="s">
        <v>533</v>
      </c>
      <c r="J177" s="1">
        <v>6</v>
      </c>
      <c r="K177" s="16">
        <v>5.4390000000000001E-2</v>
      </c>
      <c r="L177" s="1">
        <v>2</v>
      </c>
      <c r="M177" s="7">
        <v>48410</v>
      </c>
    </row>
    <row r="178" spans="1:13">
      <c r="A178" s="13" t="s">
        <v>534</v>
      </c>
      <c r="B178" s="13" t="s">
        <v>526</v>
      </c>
      <c r="C178" s="13" t="s">
        <v>23</v>
      </c>
      <c r="D178" s="1" t="s">
        <v>95</v>
      </c>
      <c r="E178" s="3" t="s">
        <v>535</v>
      </c>
      <c r="F178" s="14" t="s">
        <v>536</v>
      </c>
      <c r="G178" s="1" t="s">
        <v>26</v>
      </c>
      <c r="H178" s="12" t="s">
        <v>529</v>
      </c>
      <c r="I178" s="15" t="s">
        <v>537</v>
      </c>
      <c r="J178" s="1">
        <v>7</v>
      </c>
      <c r="K178" s="16">
        <v>5.6579999999999998E-2</v>
      </c>
      <c r="L178" s="1">
        <v>2</v>
      </c>
      <c r="M178" s="7">
        <v>48638</v>
      </c>
    </row>
    <row r="179" spans="1:13">
      <c r="A179" s="13" t="s">
        <v>538</v>
      </c>
      <c r="B179" s="13" t="s">
        <v>526</v>
      </c>
      <c r="C179" s="13" t="s">
        <v>48</v>
      </c>
      <c r="D179" s="1" t="s">
        <v>95</v>
      </c>
      <c r="E179" s="3" t="s">
        <v>539</v>
      </c>
      <c r="F179" s="14" t="s">
        <v>540</v>
      </c>
      <c r="G179" s="1" t="s">
        <v>541</v>
      </c>
      <c r="H179" s="12" t="s">
        <v>27</v>
      </c>
      <c r="I179" s="15" t="s">
        <v>542</v>
      </c>
      <c r="J179" s="1">
        <v>8</v>
      </c>
      <c r="K179" s="16">
        <v>8.7499999999999994E-2</v>
      </c>
      <c r="L179" s="1">
        <v>2</v>
      </c>
      <c r="M179" s="7">
        <v>47649</v>
      </c>
    </row>
    <row r="180" spans="1:13">
      <c r="A180" s="13" t="s">
        <v>543</v>
      </c>
      <c r="B180" s="13" t="s">
        <v>544</v>
      </c>
      <c r="C180" s="13" t="s">
        <v>23</v>
      </c>
      <c r="D180" s="1" t="s">
        <v>95</v>
      </c>
      <c r="E180" s="3" t="s">
        <v>545</v>
      </c>
      <c r="F180" s="14" t="s">
        <v>546</v>
      </c>
      <c r="G180" s="1" t="s">
        <v>26</v>
      </c>
      <c r="H180" s="12" t="s">
        <v>529</v>
      </c>
      <c r="I180" s="15" t="s">
        <v>547</v>
      </c>
      <c r="J180" s="1">
        <v>5</v>
      </c>
      <c r="K180" s="16">
        <v>7.1249999999999994E-2</v>
      </c>
      <c r="L180" s="1">
        <v>2</v>
      </c>
      <c r="M180" s="7">
        <v>48410</v>
      </c>
    </row>
    <row r="181" spans="1:13">
      <c r="A181" s="19" t="s">
        <v>548</v>
      </c>
      <c r="B181" s="19" t="s">
        <v>549</v>
      </c>
      <c r="C181" s="13" t="s">
        <v>23</v>
      </c>
      <c r="D181" s="11" t="s">
        <v>95</v>
      </c>
      <c r="E181" s="20" t="s">
        <v>545</v>
      </c>
      <c r="F181" s="14" t="s">
        <v>546</v>
      </c>
      <c r="G181" s="19" t="s">
        <v>26</v>
      </c>
      <c r="H181" s="19" t="s">
        <v>550</v>
      </c>
      <c r="I181" s="21" t="s">
        <v>547</v>
      </c>
      <c r="J181" s="19">
        <v>6</v>
      </c>
      <c r="K181" s="22">
        <v>7.1249999999999994E-2</v>
      </c>
      <c r="L181" s="1">
        <v>2</v>
      </c>
      <c r="M181" s="24">
        <v>48410</v>
      </c>
    </row>
    <row r="182" spans="1:13">
      <c r="A182" s="19" t="s">
        <v>551</v>
      </c>
      <c r="B182" s="19" t="s">
        <v>549</v>
      </c>
      <c r="C182" s="13" t="s">
        <v>23</v>
      </c>
      <c r="D182" s="11" t="s">
        <v>95</v>
      </c>
      <c r="E182" s="20" t="s">
        <v>552</v>
      </c>
      <c r="F182" s="14" t="s">
        <v>553</v>
      </c>
      <c r="G182" s="19" t="s">
        <v>26</v>
      </c>
      <c r="H182" s="19" t="s">
        <v>550</v>
      </c>
      <c r="I182" s="21" t="s">
        <v>554</v>
      </c>
      <c r="J182" s="19">
        <v>5</v>
      </c>
      <c r="K182" s="22">
        <v>5.5140000000000002E-2</v>
      </c>
      <c r="L182" s="1">
        <v>2</v>
      </c>
      <c r="M182" s="24">
        <v>48765</v>
      </c>
    </row>
    <row r="183" spans="1:13">
      <c r="A183" s="19" t="s">
        <v>555</v>
      </c>
      <c r="B183" s="19" t="s">
        <v>549</v>
      </c>
      <c r="C183" s="13" t="s">
        <v>23</v>
      </c>
      <c r="D183" s="11" t="s">
        <v>95</v>
      </c>
      <c r="E183" s="20" t="s">
        <v>556</v>
      </c>
      <c r="F183" s="14" t="s">
        <v>557</v>
      </c>
      <c r="G183" s="19" t="s">
        <v>26</v>
      </c>
      <c r="H183" s="19" t="s">
        <v>558</v>
      </c>
      <c r="I183" s="21" t="s">
        <v>559</v>
      </c>
      <c r="J183" s="19">
        <v>6</v>
      </c>
      <c r="K183" s="22">
        <v>5.4140000000000001E-2</v>
      </c>
      <c r="L183" s="1">
        <v>2</v>
      </c>
      <c r="M183" s="24">
        <v>47248</v>
      </c>
    </row>
    <row r="184" spans="1:13">
      <c r="A184" s="19" t="s">
        <v>555</v>
      </c>
      <c r="B184" s="19" t="s">
        <v>549</v>
      </c>
      <c r="C184" s="13" t="s">
        <v>23</v>
      </c>
      <c r="D184" s="11" t="s">
        <v>95</v>
      </c>
      <c r="E184" s="20" t="s">
        <v>556</v>
      </c>
      <c r="F184" s="14" t="s">
        <v>557</v>
      </c>
      <c r="G184" s="19" t="s">
        <v>26</v>
      </c>
      <c r="H184" s="19" t="s">
        <v>558</v>
      </c>
      <c r="I184" s="21" t="s">
        <v>559</v>
      </c>
      <c r="J184" s="19">
        <v>6</v>
      </c>
      <c r="K184" s="22">
        <v>5.4140000000000001E-2</v>
      </c>
      <c r="L184" s="1">
        <v>2</v>
      </c>
      <c r="M184" s="24">
        <v>47248</v>
      </c>
    </row>
    <row r="185" spans="1:13">
      <c r="A185" s="19" t="s">
        <v>551</v>
      </c>
      <c r="B185" s="19" t="s">
        <v>549</v>
      </c>
      <c r="C185" s="13" t="s">
        <v>23</v>
      </c>
      <c r="D185" s="11" t="s">
        <v>95</v>
      </c>
      <c r="E185" s="20" t="s">
        <v>552</v>
      </c>
      <c r="F185" s="14" t="s">
        <v>553</v>
      </c>
      <c r="G185" s="19" t="s">
        <v>26</v>
      </c>
      <c r="H185" s="19" t="s">
        <v>550</v>
      </c>
      <c r="I185" s="21" t="s">
        <v>554</v>
      </c>
      <c r="J185" s="19">
        <v>5</v>
      </c>
      <c r="K185" s="22">
        <v>5.5140000000000002E-2</v>
      </c>
      <c r="L185" s="1">
        <v>2</v>
      </c>
      <c r="M185" s="24">
        <v>48765</v>
      </c>
    </row>
    <row r="186" spans="1:13">
      <c r="A186" s="19" t="s">
        <v>548</v>
      </c>
      <c r="B186" s="19" t="s">
        <v>549</v>
      </c>
      <c r="C186" s="13" t="s">
        <v>23</v>
      </c>
      <c r="D186" s="11" t="s">
        <v>95</v>
      </c>
      <c r="E186" s="20" t="s">
        <v>545</v>
      </c>
      <c r="F186" s="14" t="s">
        <v>546</v>
      </c>
      <c r="G186" s="19" t="s">
        <v>26</v>
      </c>
      <c r="H186" s="19" t="s">
        <v>550</v>
      </c>
      <c r="I186" s="21" t="s">
        <v>547</v>
      </c>
      <c r="J186" s="19">
        <v>5</v>
      </c>
      <c r="K186" s="22">
        <v>7.1249999999999994E-2</v>
      </c>
      <c r="L186" s="1">
        <v>2</v>
      </c>
      <c r="M186" s="24">
        <v>48410</v>
      </c>
    </row>
    <row r="187" spans="1:13">
      <c r="A187" s="19" t="s">
        <v>560</v>
      </c>
      <c r="B187" s="19" t="s">
        <v>549</v>
      </c>
      <c r="C187" s="13" t="s">
        <v>23</v>
      </c>
      <c r="D187" s="11" t="s">
        <v>95</v>
      </c>
      <c r="E187" s="20" t="s">
        <v>561</v>
      </c>
      <c r="F187" s="14" t="s">
        <v>562</v>
      </c>
      <c r="G187" s="19" t="s">
        <v>26</v>
      </c>
      <c r="H187" s="19" t="s">
        <v>550</v>
      </c>
      <c r="I187" s="21" t="s">
        <v>563</v>
      </c>
      <c r="J187" s="19">
        <v>6</v>
      </c>
      <c r="K187" s="22">
        <v>3.6249999999999998E-2</v>
      </c>
      <c r="L187" s="1">
        <v>2</v>
      </c>
      <c r="M187" s="24">
        <v>48297</v>
      </c>
    </row>
    <row r="188" spans="1:13" s="13" customFormat="1" ht="12.95">
      <c r="A188" s="19" t="s">
        <v>564</v>
      </c>
      <c r="B188" s="19" t="s">
        <v>549</v>
      </c>
      <c r="C188" s="13" t="s">
        <v>48</v>
      </c>
      <c r="D188" s="11" t="s">
        <v>95</v>
      </c>
      <c r="E188" s="20" t="s">
        <v>565</v>
      </c>
      <c r="F188" s="14" t="s">
        <v>566</v>
      </c>
      <c r="G188" s="19" t="s">
        <v>567</v>
      </c>
      <c r="H188" s="19" t="s">
        <v>558</v>
      </c>
      <c r="I188" s="21" t="s">
        <v>568</v>
      </c>
      <c r="J188" s="21">
        <v>7</v>
      </c>
      <c r="K188" s="37">
        <v>5.2999999999999999E-2</v>
      </c>
      <c r="L188" s="1">
        <v>2</v>
      </c>
      <c r="M188" s="7">
        <v>47894</v>
      </c>
    </row>
    <row r="189" spans="1:13" s="13" customFormat="1" ht="12.95">
      <c r="A189" s="19" t="s">
        <v>569</v>
      </c>
      <c r="B189" s="19" t="s">
        <v>549</v>
      </c>
      <c r="C189" s="13" t="s">
        <v>150</v>
      </c>
      <c r="D189" s="11" t="s">
        <v>95</v>
      </c>
      <c r="E189" s="20" t="s">
        <v>570</v>
      </c>
      <c r="F189" s="14" t="s">
        <v>571</v>
      </c>
      <c r="G189" s="19" t="s">
        <v>572</v>
      </c>
      <c r="H189" s="19" t="s">
        <v>558</v>
      </c>
      <c r="I189" s="21" t="s">
        <v>573</v>
      </c>
      <c r="J189" s="21">
        <v>7</v>
      </c>
      <c r="K189" s="37">
        <v>4.7500000000000001E-2</v>
      </c>
      <c r="L189" s="1">
        <v>2</v>
      </c>
      <c r="M189" s="7">
        <v>47499</v>
      </c>
    </row>
  </sheetData>
  <phoneticPr fontId="5" type="noConversion"/>
  <hyperlinks>
    <hyperlink ref="G14" r:id="rId1" tooltip="半導體" display="https://zh.wikipedia.org/wiki/%E5%8D%8A%E5%B0%8E%E9%AB%94" xr:uid="{858DAAB5-3BCB-4927-A94C-80A5DF9F34C4}"/>
    <hyperlink ref="G12" r:id="rId2" tooltip="半導體" display="https://zh.wikipedia.org/wiki/%E5%8D%8A%E5%B0%8E%E9%AB%94" xr:uid="{81093DB5-9F9E-4087-A503-D855FE4B1E45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AFD2-B0EF-45E3-ABEB-009039B3E6F4}">
  <dimension ref="A1:AG193"/>
  <sheetViews>
    <sheetView showGridLines="0" workbookViewId="0">
      <pane xSplit="4" ySplit="1" topLeftCell="E182" activePane="bottomRight" state="frozen"/>
      <selection pane="bottomRight" activeCell="E194" sqref="E194"/>
      <selection pane="bottomLeft" activeCell="A2" sqref="A2"/>
      <selection pane="topRight" activeCell="E1" sqref="E1"/>
    </sheetView>
  </sheetViews>
  <sheetFormatPr defaultColWidth="8.75" defaultRowHeight="17.100000000000001" customHeight="1"/>
  <cols>
    <col min="1" max="1" width="16" style="26" bestFit="1" customWidth="1"/>
    <col min="2" max="2" width="7.25" style="26" bestFit="1" customWidth="1"/>
    <col min="3" max="3" width="8.5" style="26" bestFit="1" customWidth="1"/>
    <col min="4" max="4" width="15" style="26" bestFit="1" customWidth="1"/>
    <col min="5" max="5" width="52.25" style="26" bestFit="1" customWidth="1"/>
    <col min="6" max="6" width="28.875" style="26" bestFit="1" customWidth="1"/>
    <col min="7" max="7" width="12.375" style="26" hidden="1" customWidth="1"/>
    <col min="8" max="8" width="10.875" style="26" hidden="1" customWidth="1"/>
    <col min="9" max="9" width="16.75" style="26" hidden="1" customWidth="1"/>
    <col min="10" max="10" width="13.125" style="32" bestFit="1" customWidth="1"/>
    <col min="11" max="11" width="10.875" style="33" bestFit="1" customWidth="1"/>
    <col min="12" max="12" width="13.125" style="32" bestFit="1" customWidth="1"/>
    <col min="13" max="13" width="11.5" style="26" bestFit="1" customWidth="1"/>
    <col min="14" max="14" width="12.5" style="34" bestFit="1" customWidth="1"/>
    <col min="15" max="15" width="11.5" style="32" bestFit="1" customWidth="1"/>
    <col min="16" max="16" width="10.625" style="34" bestFit="1" customWidth="1"/>
    <col min="17" max="17" width="9" style="33" bestFit="1" customWidth="1"/>
    <col min="18" max="19" width="14.875" style="35" bestFit="1" customWidth="1"/>
    <col min="20" max="20" width="12.75" style="35" bestFit="1" customWidth="1"/>
    <col min="21" max="21" width="14.875" style="35" bestFit="1" customWidth="1"/>
    <col min="22" max="22" width="11.5" style="26" bestFit="1" customWidth="1"/>
    <col min="23" max="23" width="10.875" style="26" bestFit="1" customWidth="1"/>
    <col min="24" max="24" width="10.875" style="35" bestFit="1" customWidth="1"/>
    <col min="25" max="25" width="12.5" style="35" bestFit="1" customWidth="1"/>
    <col min="26" max="26" width="14.875" style="32" bestFit="1" customWidth="1"/>
    <col min="27" max="27" width="14.875" style="26" bestFit="1" customWidth="1"/>
    <col min="28" max="16384" width="8.75" style="26"/>
  </cols>
  <sheetData>
    <row r="1" spans="1:27" ht="17.100000000000001" customHeight="1">
      <c r="A1" s="26" t="s">
        <v>574</v>
      </c>
      <c r="B1" s="26" t="s">
        <v>575</v>
      </c>
      <c r="C1" s="26" t="s">
        <v>576</v>
      </c>
      <c r="D1" s="26" t="s">
        <v>577</v>
      </c>
      <c r="E1" s="26" t="s">
        <v>578</v>
      </c>
      <c r="F1" s="26" t="s">
        <v>579</v>
      </c>
      <c r="G1" s="26" t="s">
        <v>580</v>
      </c>
      <c r="H1" s="26" t="s">
        <v>581</v>
      </c>
      <c r="I1" s="26" t="s">
        <v>582</v>
      </c>
      <c r="J1" s="32" t="s">
        <v>583</v>
      </c>
      <c r="K1" s="33" t="s">
        <v>584</v>
      </c>
      <c r="L1" s="32" t="s">
        <v>11</v>
      </c>
      <c r="M1" s="26" t="s">
        <v>585</v>
      </c>
      <c r="N1" s="34" t="s">
        <v>586</v>
      </c>
      <c r="O1" s="32" t="s">
        <v>587</v>
      </c>
      <c r="P1" s="34" t="s">
        <v>588</v>
      </c>
      <c r="Q1" s="33" t="s">
        <v>589</v>
      </c>
      <c r="R1" s="35" t="s">
        <v>590</v>
      </c>
      <c r="S1" s="35" t="s">
        <v>591</v>
      </c>
      <c r="T1" s="35" t="s">
        <v>592</v>
      </c>
      <c r="U1" s="35" t="s">
        <v>593</v>
      </c>
      <c r="V1" s="26" t="s">
        <v>594</v>
      </c>
      <c r="W1" s="26" t="s">
        <v>595</v>
      </c>
      <c r="X1" s="35" t="s">
        <v>596</v>
      </c>
      <c r="Y1" s="35" t="s">
        <v>597</v>
      </c>
      <c r="Z1" s="32" t="s">
        <v>598</v>
      </c>
      <c r="AA1" s="32" t="s">
        <v>599</v>
      </c>
    </row>
    <row r="2" spans="1:27" ht="17.100000000000001" customHeight="1">
      <c r="A2" s="1" t="s">
        <v>13</v>
      </c>
      <c r="B2" s="1" t="s">
        <v>14</v>
      </c>
      <c r="C2" s="2" t="s">
        <v>15</v>
      </c>
      <c r="D2" s="1" t="s">
        <v>16</v>
      </c>
      <c r="E2" s="3" t="s">
        <v>17</v>
      </c>
      <c r="F2" s="4" t="s">
        <v>18</v>
      </c>
      <c r="G2" s="1" t="s">
        <v>19</v>
      </c>
      <c r="H2" s="1" t="s">
        <v>20</v>
      </c>
      <c r="I2" s="3" t="s">
        <v>21</v>
      </c>
      <c r="J2" s="1">
        <v>8</v>
      </c>
      <c r="K2" s="5">
        <v>3.3750000000000002E-2</v>
      </c>
      <c r="L2" s="1">
        <v>2</v>
      </c>
      <c r="M2" s="46">
        <v>44281</v>
      </c>
      <c r="N2" s="6">
        <f t="shared" ref="N2:N33" si="0">(O2-M2)/365</f>
        <v>4.0767123287671234</v>
      </c>
      <c r="O2" s="7">
        <v>45769</v>
      </c>
      <c r="P2" s="8">
        <v>106.35</v>
      </c>
      <c r="Q2" s="5">
        <v>1.75231E-2</v>
      </c>
      <c r="R2" s="47">
        <v>1320000</v>
      </c>
      <c r="S2" s="47">
        <f t="shared" ref="S2:S33" si="1">R2*P2/100</f>
        <v>1403820</v>
      </c>
      <c r="T2" s="47">
        <v>0</v>
      </c>
      <c r="U2" s="47">
        <f t="shared" ref="U2:U33" si="2">S2+T2</f>
        <v>1403820</v>
      </c>
      <c r="V2" s="7">
        <f t="shared" ref="V2:V33" si="3">M2+2</f>
        <v>44283</v>
      </c>
      <c r="W2" s="9">
        <f t="shared" ref="W2:W30" si="4">_xlfn.CEILING.MATH(N2*L2)</f>
        <v>9</v>
      </c>
      <c r="X2" s="9">
        <f t="shared" ref="X2:X33" si="5">R2*K2/L2*W2</f>
        <v>200475</v>
      </c>
      <c r="Y2" s="9">
        <f>Database_Bonds_202407294[[#This Row],[投資面額]]+Database_Bonds_202407294[[#This Row],[利息]]</f>
        <v>1520475</v>
      </c>
      <c r="Z2" s="32" t="s">
        <v>600</v>
      </c>
      <c r="AA2" s="36" t="s">
        <v>601</v>
      </c>
    </row>
    <row r="3" spans="1:27" ht="17.100000000000001" customHeight="1">
      <c r="A3" s="1" t="s">
        <v>22</v>
      </c>
      <c r="B3" s="1" t="s">
        <v>14</v>
      </c>
      <c r="C3" s="1" t="s">
        <v>23</v>
      </c>
      <c r="D3" s="11" t="s">
        <v>16</v>
      </c>
      <c r="E3" s="3" t="s">
        <v>24</v>
      </c>
      <c r="F3" s="3" t="s">
        <v>25</v>
      </c>
      <c r="G3" s="1" t="s">
        <v>26</v>
      </c>
      <c r="H3" s="12" t="s">
        <v>27</v>
      </c>
      <c r="I3" s="3" t="s">
        <v>28</v>
      </c>
      <c r="J3" s="1">
        <v>7</v>
      </c>
      <c r="K3" s="5">
        <v>4.9500000000000002E-2</v>
      </c>
      <c r="L3" s="1">
        <v>2</v>
      </c>
      <c r="M3" s="46">
        <v>44350</v>
      </c>
      <c r="N3" s="6">
        <f t="shared" si="0"/>
        <v>8.830136986301369</v>
      </c>
      <c r="O3" s="7">
        <v>47573</v>
      </c>
      <c r="P3" s="10">
        <v>120.16800000000001</v>
      </c>
      <c r="Q3" s="5">
        <v>2.4000569999999999E-2</v>
      </c>
      <c r="R3" s="47">
        <v>1500000</v>
      </c>
      <c r="S3" s="47">
        <f t="shared" si="1"/>
        <v>1802520</v>
      </c>
      <c r="T3" s="47">
        <v>0</v>
      </c>
      <c r="U3" s="47">
        <f t="shared" si="2"/>
        <v>1802520</v>
      </c>
      <c r="V3" s="7">
        <f t="shared" si="3"/>
        <v>44352</v>
      </c>
      <c r="W3" s="9">
        <f t="shared" si="4"/>
        <v>18</v>
      </c>
      <c r="X3" s="9">
        <f t="shared" si="5"/>
        <v>668250</v>
      </c>
      <c r="Y3" s="9">
        <f>Database_Bonds_202407294[[#This Row],[投資面額]]+Database_Bonds_202407294[[#This Row],[利息]]</f>
        <v>2168250</v>
      </c>
      <c r="Z3" s="32" t="s">
        <v>600</v>
      </c>
      <c r="AA3" s="36" t="s">
        <v>602</v>
      </c>
    </row>
    <row r="4" spans="1:27" ht="17.100000000000001" customHeight="1">
      <c r="A4" s="1" t="s">
        <v>29</v>
      </c>
      <c r="B4" s="1" t="s">
        <v>14</v>
      </c>
      <c r="C4" s="2" t="s">
        <v>15</v>
      </c>
      <c r="D4" s="1" t="s">
        <v>16</v>
      </c>
      <c r="E4" s="3" t="s">
        <v>30</v>
      </c>
      <c r="F4" s="4" t="s">
        <v>31</v>
      </c>
      <c r="G4" s="1" t="s">
        <v>32</v>
      </c>
      <c r="H4" s="1" t="s">
        <v>20</v>
      </c>
      <c r="I4" s="3" t="s">
        <v>33</v>
      </c>
      <c r="J4" s="1">
        <v>4</v>
      </c>
      <c r="K4" s="5">
        <v>2.2499999999999999E-2</v>
      </c>
      <c r="L4" s="1">
        <v>2</v>
      </c>
      <c r="M4" s="46">
        <v>44350</v>
      </c>
      <c r="N4" s="6">
        <f t="shared" si="0"/>
        <v>9.8931506849315074</v>
      </c>
      <c r="O4" s="7">
        <v>47961</v>
      </c>
      <c r="P4" s="10">
        <v>100.77000000000001</v>
      </c>
      <c r="Q4" s="5">
        <v>2.1610999999999998E-2</v>
      </c>
      <c r="R4" s="47">
        <v>1500000</v>
      </c>
      <c r="S4" s="47">
        <f t="shared" si="1"/>
        <v>1511550.0000000002</v>
      </c>
      <c r="T4" s="47">
        <v>0</v>
      </c>
      <c r="U4" s="47">
        <f t="shared" si="2"/>
        <v>1511550.0000000002</v>
      </c>
      <c r="V4" s="7">
        <f t="shared" si="3"/>
        <v>44352</v>
      </c>
      <c r="W4" s="9">
        <f t="shared" si="4"/>
        <v>20</v>
      </c>
      <c r="X4" s="9">
        <f t="shared" si="5"/>
        <v>337500</v>
      </c>
      <c r="Y4" s="9">
        <f>Database_Bonds_202407294[[#This Row],[投資面額]]+Database_Bonds_202407294[[#This Row],[利息]]</f>
        <v>1837500</v>
      </c>
      <c r="Z4" s="32" t="s">
        <v>600</v>
      </c>
      <c r="AA4" s="36" t="s">
        <v>602</v>
      </c>
    </row>
    <row r="5" spans="1:27" ht="17.100000000000001" customHeight="1">
      <c r="A5" s="1" t="s">
        <v>47</v>
      </c>
      <c r="B5" s="1" t="s">
        <v>14</v>
      </c>
      <c r="C5" s="1" t="s">
        <v>48</v>
      </c>
      <c r="D5" s="11" t="s">
        <v>16</v>
      </c>
      <c r="E5" s="3" t="s">
        <v>49</v>
      </c>
      <c r="F5" s="3" t="s">
        <v>50</v>
      </c>
      <c r="G5" s="1" t="s">
        <v>603</v>
      </c>
      <c r="H5" s="12" t="s">
        <v>27</v>
      </c>
      <c r="I5" s="3" t="s">
        <v>52</v>
      </c>
      <c r="J5" s="1">
        <v>5</v>
      </c>
      <c r="K5" s="5">
        <v>1.6250000000000001E-2</v>
      </c>
      <c r="L5" s="1">
        <v>2</v>
      </c>
      <c r="M5" s="46">
        <v>44396</v>
      </c>
      <c r="N5" s="6">
        <f t="shared" si="0"/>
        <v>4.353424657534247</v>
      </c>
      <c r="O5" s="7">
        <v>45985</v>
      </c>
      <c r="P5" s="10">
        <v>101.97</v>
      </c>
      <c r="Q5" s="5">
        <v>1.1501900000000001E-2</v>
      </c>
      <c r="R5" s="47">
        <v>1000000</v>
      </c>
      <c r="S5" s="47">
        <f t="shared" si="1"/>
        <v>1019700</v>
      </c>
      <c r="T5" s="47">
        <v>0</v>
      </c>
      <c r="U5" s="47">
        <f t="shared" si="2"/>
        <v>1019700</v>
      </c>
      <c r="V5" s="7">
        <f t="shared" si="3"/>
        <v>44398</v>
      </c>
      <c r="W5" s="9">
        <f t="shared" si="4"/>
        <v>9</v>
      </c>
      <c r="X5" s="9">
        <f t="shared" si="5"/>
        <v>73125</v>
      </c>
      <c r="Y5" s="9">
        <f>Database_Bonds_202407294[[#This Row],[投資面額]]+Database_Bonds_202407294[[#This Row],[利息]]</f>
        <v>1073125</v>
      </c>
      <c r="Z5" s="32" t="s">
        <v>600</v>
      </c>
      <c r="AA5" s="36" t="s">
        <v>601</v>
      </c>
    </row>
    <row r="6" spans="1:27" ht="17.100000000000001" customHeight="1">
      <c r="A6" s="1" t="s">
        <v>42</v>
      </c>
      <c r="B6" s="1" t="s">
        <v>14</v>
      </c>
      <c r="C6" s="1" t="s">
        <v>23</v>
      </c>
      <c r="D6" s="11" t="s">
        <v>16</v>
      </c>
      <c r="E6" s="3" t="s">
        <v>43</v>
      </c>
      <c r="F6" s="3" t="s">
        <v>44</v>
      </c>
      <c r="G6" s="1" t="s">
        <v>26</v>
      </c>
      <c r="H6" s="12" t="s">
        <v>27</v>
      </c>
      <c r="I6" s="3" t="s">
        <v>45</v>
      </c>
      <c r="J6" s="1">
        <v>2</v>
      </c>
      <c r="K6" s="5">
        <v>1.2500000000000001E-2</v>
      </c>
      <c r="L6" s="1">
        <v>2</v>
      </c>
      <c r="M6" s="46">
        <v>44396</v>
      </c>
      <c r="N6" s="6">
        <f t="shared" si="0"/>
        <v>4.7397260273972606</v>
      </c>
      <c r="O6" s="7">
        <v>46126</v>
      </c>
      <c r="P6" s="10">
        <v>100.67999999999999</v>
      </c>
      <c r="Q6" s="5">
        <v>1.102154E-2</v>
      </c>
      <c r="R6" s="47">
        <v>900000</v>
      </c>
      <c r="S6" s="47">
        <f t="shared" si="1"/>
        <v>906120</v>
      </c>
      <c r="T6" s="47">
        <v>0</v>
      </c>
      <c r="U6" s="47">
        <f t="shared" si="2"/>
        <v>906120</v>
      </c>
      <c r="V6" s="7">
        <f t="shared" si="3"/>
        <v>44398</v>
      </c>
      <c r="W6" s="9">
        <f t="shared" si="4"/>
        <v>10</v>
      </c>
      <c r="X6" s="9">
        <f t="shared" si="5"/>
        <v>56250</v>
      </c>
      <c r="Y6" s="9">
        <f>Database_Bonds_202407294[[#This Row],[投資面額]]+Database_Bonds_202407294[[#This Row],[利息]]</f>
        <v>956250</v>
      </c>
      <c r="Z6" s="32" t="s">
        <v>604</v>
      </c>
      <c r="AA6" s="36" t="s">
        <v>601</v>
      </c>
    </row>
    <row r="7" spans="1:27" ht="17.100000000000001" customHeight="1">
      <c r="A7" s="1" t="s">
        <v>46</v>
      </c>
      <c r="B7" s="1" t="s">
        <v>14</v>
      </c>
      <c r="C7" s="2" t="s">
        <v>15</v>
      </c>
      <c r="D7" s="1" t="s">
        <v>16</v>
      </c>
      <c r="E7" s="3" t="s">
        <v>30</v>
      </c>
      <c r="F7" s="4" t="s">
        <v>31</v>
      </c>
      <c r="G7" s="1" t="s">
        <v>32</v>
      </c>
      <c r="H7" s="1" t="s">
        <v>20</v>
      </c>
      <c r="I7" s="3" t="s">
        <v>33</v>
      </c>
      <c r="J7" s="1">
        <v>4</v>
      </c>
      <c r="K7" s="5">
        <v>1.2500000000000001E-2</v>
      </c>
      <c r="L7" s="1">
        <v>2</v>
      </c>
      <c r="M7" s="46">
        <v>44396</v>
      </c>
      <c r="N7" s="6">
        <f t="shared" si="0"/>
        <v>4.7643835616438359</v>
      </c>
      <c r="O7" s="7">
        <v>46135</v>
      </c>
      <c r="P7" s="10">
        <v>100.49999999999999</v>
      </c>
      <c r="Q7" s="5">
        <v>1.13989E-2</v>
      </c>
      <c r="R7" s="47">
        <v>1000000</v>
      </c>
      <c r="S7" s="47">
        <f t="shared" si="1"/>
        <v>1004999.9999999999</v>
      </c>
      <c r="T7" s="47">
        <v>0</v>
      </c>
      <c r="U7" s="47">
        <f t="shared" si="2"/>
        <v>1004999.9999999999</v>
      </c>
      <c r="V7" s="7">
        <f t="shared" si="3"/>
        <v>44398</v>
      </c>
      <c r="W7" s="9">
        <f t="shared" si="4"/>
        <v>10</v>
      </c>
      <c r="X7" s="9">
        <f t="shared" si="5"/>
        <v>62500</v>
      </c>
      <c r="Y7" s="9">
        <f>Database_Bonds_202407294[[#This Row],[投資面額]]+Database_Bonds_202407294[[#This Row],[利息]]</f>
        <v>1062500</v>
      </c>
      <c r="Z7" s="32" t="s">
        <v>600</v>
      </c>
      <c r="AA7" s="36" t="s">
        <v>601</v>
      </c>
    </row>
    <row r="8" spans="1:27" ht="17.100000000000001" customHeight="1">
      <c r="A8" s="1" t="s">
        <v>34</v>
      </c>
      <c r="B8" s="1" t="s">
        <v>14</v>
      </c>
      <c r="C8" s="1" t="s">
        <v>23</v>
      </c>
      <c r="D8" s="11" t="s">
        <v>16</v>
      </c>
      <c r="E8" s="3" t="s">
        <v>35</v>
      </c>
      <c r="F8" s="3" t="s">
        <v>36</v>
      </c>
      <c r="G8" s="1" t="s">
        <v>26</v>
      </c>
      <c r="H8" s="12" t="s">
        <v>27</v>
      </c>
      <c r="I8" s="3" t="s">
        <v>37</v>
      </c>
      <c r="J8" s="1">
        <v>7</v>
      </c>
      <c r="K8" s="5">
        <v>3.4000000000000002E-2</v>
      </c>
      <c r="L8" s="1">
        <v>2</v>
      </c>
      <c r="M8" s="46">
        <v>44396</v>
      </c>
      <c r="N8" s="6">
        <f t="shared" si="0"/>
        <v>4.7863013698630139</v>
      </c>
      <c r="O8" s="7">
        <v>46143</v>
      </c>
      <c r="P8" s="10">
        <v>110.5</v>
      </c>
      <c r="Q8" s="5">
        <v>1.1380929999999999E-2</v>
      </c>
      <c r="R8" s="47">
        <v>1000000</v>
      </c>
      <c r="S8" s="47">
        <f t="shared" si="1"/>
        <v>1105000</v>
      </c>
      <c r="T8" s="47">
        <v>0</v>
      </c>
      <c r="U8" s="47">
        <f t="shared" si="2"/>
        <v>1105000</v>
      </c>
      <c r="V8" s="7">
        <f t="shared" si="3"/>
        <v>44398</v>
      </c>
      <c r="W8" s="9">
        <f t="shared" si="4"/>
        <v>10</v>
      </c>
      <c r="X8" s="9">
        <f t="shared" si="5"/>
        <v>170000</v>
      </c>
      <c r="Y8" s="9">
        <f>Database_Bonds_202407294[[#This Row],[投資面額]]+Database_Bonds_202407294[[#This Row],[利息]]</f>
        <v>1170000</v>
      </c>
      <c r="Z8" s="32" t="s">
        <v>604</v>
      </c>
      <c r="AA8" s="36" t="s">
        <v>601</v>
      </c>
    </row>
    <row r="9" spans="1:27" ht="17.100000000000001" customHeight="1">
      <c r="A9" s="1" t="s">
        <v>38</v>
      </c>
      <c r="B9" s="1" t="s">
        <v>14</v>
      </c>
      <c r="C9" s="2" t="s">
        <v>39</v>
      </c>
      <c r="D9" s="1" t="s">
        <v>16</v>
      </c>
      <c r="E9" s="3" t="s">
        <v>24</v>
      </c>
      <c r="F9" s="4" t="s">
        <v>40</v>
      </c>
      <c r="G9" s="1" t="s">
        <v>26</v>
      </c>
      <c r="H9" s="1" t="s">
        <v>20</v>
      </c>
      <c r="I9" s="3" t="s">
        <v>41</v>
      </c>
      <c r="J9" s="1">
        <v>7</v>
      </c>
      <c r="K9" s="5">
        <v>3.9E-2</v>
      </c>
      <c r="L9" s="1">
        <v>2</v>
      </c>
      <c r="M9" s="46">
        <v>44396</v>
      </c>
      <c r="N9" s="6">
        <f t="shared" si="0"/>
        <v>4.8520547945205479</v>
      </c>
      <c r="O9" s="7">
        <v>46167</v>
      </c>
      <c r="P9" s="10">
        <v>112.00000000000001</v>
      </c>
      <c r="Q9" s="5">
        <v>1.3361919999999999E-2</v>
      </c>
      <c r="R9" s="47">
        <v>1000000</v>
      </c>
      <c r="S9" s="47">
        <f t="shared" si="1"/>
        <v>1120000.0000000002</v>
      </c>
      <c r="T9" s="47">
        <v>0</v>
      </c>
      <c r="U9" s="47">
        <f t="shared" si="2"/>
        <v>1120000.0000000002</v>
      </c>
      <c r="V9" s="7">
        <f t="shared" si="3"/>
        <v>44398</v>
      </c>
      <c r="W9" s="9">
        <f t="shared" si="4"/>
        <v>10</v>
      </c>
      <c r="X9" s="9">
        <f t="shared" si="5"/>
        <v>195000</v>
      </c>
      <c r="Y9" s="9">
        <f>Database_Bonds_202407294[[#This Row],[投資面額]]+Database_Bonds_202407294[[#This Row],[利息]]</f>
        <v>1195000</v>
      </c>
      <c r="Z9" s="32" t="s">
        <v>600</v>
      </c>
      <c r="AA9" s="36" t="s">
        <v>601</v>
      </c>
    </row>
    <row r="10" spans="1:27" ht="17.100000000000001" customHeight="1">
      <c r="A10" s="1" t="s">
        <v>53</v>
      </c>
      <c r="B10" s="1" t="s">
        <v>54</v>
      </c>
      <c r="C10" s="1" t="s">
        <v>48</v>
      </c>
      <c r="D10" s="11" t="s">
        <v>16</v>
      </c>
      <c r="E10" s="3" t="s">
        <v>55</v>
      </c>
      <c r="F10" s="3" t="s">
        <v>56</v>
      </c>
      <c r="G10" s="1" t="s">
        <v>32</v>
      </c>
      <c r="H10" s="12" t="s">
        <v>27</v>
      </c>
      <c r="I10" s="3" t="s">
        <v>57</v>
      </c>
      <c r="J10" s="1">
        <v>4</v>
      </c>
      <c r="K10" s="5">
        <v>3.875E-2</v>
      </c>
      <c r="L10" s="1">
        <v>2</v>
      </c>
      <c r="M10" s="46">
        <v>44727</v>
      </c>
      <c r="N10" s="6">
        <f t="shared" si="0"/>
        <v>4.8547945205479452</v>
      </c>
      <c r="O10" s="7">
        <v>46499</v>
      </c>
      <c r="P10" s="10">
        <v>99.89</v>
      </c>
      <c r="Q10" s="5">
        <v>3.899217E-2</v>
      </c>
      <c r="R10" s="47">
        <v>3000000</v>
      </c>
      <c r="S10" s="47">
        <f t="shared" si="1"/>
        <v>2996700</v>
      </c>
      <c r="T10" s="47">
        <v>17437.5</v>
      </c>
      <c r="U10" s="47">
        <f t="shared" si="2"/>
        <v>3014137.5</v>
      </c>
      <c r="V10" s="7">
        <f t="shared" si="3"/>
        <v>44729</v>
      </c>
      <c r="W10" s="9">
        <f t="shared" si="4"/>
        <v>10</v>
      </c>
      <c r="X10" s="9">
        <f t="shared" si="5"/>
        <v>581250</v>
      </c>
      <c r="Y10" s="9">
        <f>Database_Bonds_202407294[[#This Row],[投資面額]]+Database_Bonds_202407294[[#This Row],[利息]]</f>
        <v>3581250</v>
      </c>
      <c r="Z10" s="32" t="s">
        <v>605</v>
      </c>
      <c r="AA10" s="36" t="s">
        <v>601</v>
      </c>
    </row>
    <row r="11" spans="1:27" ht="17.100000000000001" customHeight="1">
      <c r="A11" s="1" t="s">
        <v>58</v>
      </c>
      <c r="B11" s="1" t="s">
        <v>54</v>
      </c>
      <c r="C11" s="2" t="s">
        <v>15</v>
      </c>
      <c r="D11" s="1" t="s">
        <v>16</v>
      </c>
      <c r="E11" s="3" t="s">
        <v>59</v>
      </c>
      <c r="F11" s="4" t="s">
        <v>60</v>
      </c>
      <c r="G11" s="1" t="s">
        <v>61</v>
      </c>
      <c r="H11" s="1" t="s">
        <v>20</v>
      </c>
      <c r="I11" s="3" t="s">
        <v>62</v>
      </c>
      <c r="J11" s="1">
        <v>5</v>
      </c>
      <c r="K11" s="5">
        <v>3.3000000000000002E-2</v>
      </c>
      <c r="L11" s="1">
        <v>2</v>
      </c>
      <c r="M11" s="46">
        <v>44728</v>
      </c>
      <c r="N11" s="6">
        <f t="shared" si="0"/>
        <v>4.8273972602739725</v>
      </c>
      <c r="O11" s="7">
        <v>46490</v>
      </c>
      <c r="P11" s="10">
        <v>98</v>
      </c>
      <c r="Q11" s="5">
        <v>3.7562770000000002E-2</v>
      </c>
      <c r="R11" s="47">
        <v>2000000</v>
      </c>
      <c r="S11" s="47">
        <f t="shared" si="1"/>
        <v>1960000</v>
      </c>
      <c r="T11" s="47">
        <v>11550</v>
      </c>
      <c r="U11" s="47">
        <f t="shared" si="2"/>
        <v>1971550</v>
      </c>
      <c r="V11" s="7">
        <f t="shared" si="3"/>
        <v>44730</v>
      </c>
      <c r="W11" s="9">
        <f t="shared" si="4"/>
        <v>10</v>
      </c>
      <c r="X11" s="9">
        <f t="shared" si="5"/>
        <v>330000</v>
      </c>
      <c r="Y11" s="9">
        <f>Database_Bonds_202407294[[#This Row],[投資面額]]+Database_Bonds_202407294[[#This Row],[利息]]</f>
        <v>2330000</v>
      </c>
      <c r="Z11" s="32" t="s">
        <v>605</v>
      </c>
      <c r="AA11" s="36" t="s">
        <v>601</v>
      </c>
    </row>
    <row r="12" spans="1:27" ht="17.100000000000001" customHeight="1">
      <c r="A12" s="1" t="s">
        <v>63</v>
      </c>
      <c r="B12" s="1" t="s">
        <v>64</v>
      </c>
      <c r="C12" s="2" t="s">
        <v>15</v>
      </c>
      <c r="D12" s="1" t="s">
        <v>16</v>
      </c>
      <c r="E12" s="3" t="s">
        <v>65</v>
      </c>
      <c r="F12" s="4" t="s">
        <v>66</v>
      </c>
      <c r="G12" s="1" t="s">
        <v>32</v>
      </c>
      <c r="H12" s="1" t="s">
        <v>20</v>
      </c>
      <c r="I12" s="3" t="s">
        <v>67</v>
      </c>
      <c r="J12" s="1">
        <v>6</v>
      </c>
      <c r="K12" s="5">
        <v>4.65E-2</v>
      </c>
      <c r="L12" s="1">
        <v>2</v>
      </c>
      <c r="M12" s="46">
        <v>44749</v>
      </c>
      <c r="N12" s="6">
        <f t="shared" si="0"/>
        <v>2.3232876712328765</v>
      </c>
      <c r="O12" s="7">
        <v>45597</v>
      </c>
      <c r="P12" s="10">
        <v>102.27999999999999</v>
      </c>
      <c r="Q12" s="5">
        <v>3.6178000000000002E-2</v>
      </c>
      <c r="R12" s="47">
        <v>2000000</v>
      </c>
      <c r="S12" s="47">
        <f t="shared" si="1"/>
        <v>2045599.9999999998</v>
      </c>
      <c r="T12" s="47">
        <v>18083.330000000002</v>
      </c>
      <c r="U12" s="47">
        <f t="shared" si="2"/>
        <v>2063683.3299999998</v>
      </c>
      <c r="V12" s="7">
        <f t="shared" si="3"/>
        <v>44751</v>
      </c>
      <c r="W12" s="9">
        <f t="shared" si="4"/>
        <v>5</v>
      </c>
      <c r="X12" s="9">
        <f t="shared" si="5"/>
        <v>232500</v>
      </c>
      <c r="Y12" s="9">
        <f>Database_Bonds_202407294[[#This Row],[投資面額]]+Database_Bonds_202407294[[#This Row],[利息]]</f>
        <v>2232500</v>
      </c>
      <c r="Z12" s="32" t="s">
        <v>605</v>
      </c>
      <c r="AA12" s="36" t="s">
        <v>606</v>
      </c>
    </row>
    <row r="13" spans="1:27" ht="17.100000000000001" customHeight="1">
      <c r="A13" s="1" t="s">
        <v>68</v>
      </c>
      <c r="B13" s="1" t="s">
        <v>64</v>
      </c>
      <c r="C13" s="2" t="s">
        <v>15</v>
      </c>
      <c r="D13" s="1" t="s">
        <v>16</v>
      </c>
      <c r="E13" s="3" t="s">
        <v>607</v>
      </c>
      <c r="F13" s="4" t="s">
        <v>70</v>
      </c>
      <c r="G13" s="1" t="s">
        <v>608</v>
      </c>
      <c r="H13" s="1" t="s">
        <v>20</v>
      </c>
      <c r="I13" s="3" t="s">
        <v>72</v>
      </c>
      <c r="J13" s="1">
        <v>7</v>
      </c>
      <c r="K13" s="5">
        <v>3.3000000000000002E-2</v>
      </c>
      <c r="L13" s="1">
        <v>2</v>
      </c>
      <c r="M13" s="46">
        <v>44750</v>
      </c>
      <c r="N13" s="6">
        <f t="shared" si="0"/>
        <v>3.8547945205479452</v>
      </c>
      <c r="O13" s="7">
        <v>46157</v>
      </c>
      <c r="P13" s="10">
        <v>97.99</v>
      </c>
      <c r="Q13" s="5">
        <v>3.8639E-2</v>
      </c>
      <c r="R13" s="47">
        <v>3000000</v>
      </c>
      <c r="S13" s="47">
        <f t="shared" si="1"/>
        <v>2939700</v>
      </c>
      <c r="T13" s="47">
        <v>15675</v>
      </c>
      <c r="U13" s="47">
        <f t="shared" si="2"/>
        <v>2955375</v>
      </c>
      <c r="V13" s="7">
        <f t="shared" si="3"/>
        <v>44752</v>
      </c>
      <c r="W13" s="9">
        <f t="shared" si="4"/>
        <v>8</v>
      </c>
      <c r="X13" s="9">
        <f t="shared" si="5"/>
        <v>396000</v>
      </c>
      <c r="Y13" s="9">
        <f>Database_Bonds_202407294[[#This Row],[投資面額]]+Database_Bonds_202407294[[#This Row],[利息]]</f>
        <v>3396000</v>
      </c>
      <c r="Z13" s="32" t="s">
        <v>605</v>
      </c>
      <c r="AA13" s="36" t="s">
        <v>601</v>
      </c>
    </row>
    <row r="14" spans="1:27" ht="17.100000000000001" customHeight="1">
      <c r="A14" s="1" t="s">
        <v>63</v>
      </c>
      <c r="B14" s="1" t="s">
        <v>64</v>
      </c>
      <c r="C14" s="1" t="s">
        <v>48</v>
      </c>
      <c r="D14" s="11" t="s">
        <v>16</v>
      </c>
      <c r="E14" s="3" t="s">
        <v>65</v>
      </c>
      <c r="F14" s="3" t="s">
        <v>73</v>
      </c>
      <c r="G14" s="1" t="s">
        <v>32</v>
      </c>
      <c r="H14" s="12" t="s">
        <v>27</v>
      </c>
      <c r="I14" s="3" t="s">
        <v>74</v>
      </c>
      <c r="J14" s="1">
        <v>6</v>
      </c>
      <c r="K14" s="5">
        <v>4.65E-2</v>
      </c>
      <c r="L14" s="1">
        <v>2</v>
      </c>
      <c r="M14" s="46">
        <v>44754</v>
      </c>
      <c r="N14" s="6">
        <f t="shared" si="0"/>
        <v>2.3095890410958906</v>
      </c>
      <c r="O14" s="7">
        <v>45597</v>
      </c>
      <c r="P14" s="10">
        <v>102.27999999999999</v>
      </c>
      <c r="Q14" s="5">
        <v>3.6143000000000002E-2</v>
      </c>
      <c r="R14" s="47">
        <v>1000000</v>
      </c>
      <c r="S14" s="47">
        <f t="shared" si="1"/>
        <v>1022799.9999999999</v>
      </c>
      <c r="T14" s="47">
        <v>9429.17</v>
      </c>
      <c r="U14" s="47">
        <f t="shared" si="2"/>
        <v>1032229.1699999999</v>
      </c>
      <c r="V14" s="7">
        <f t="shared" si="3"/>
        <v>44756</v>
      </c>
      <c r="W14" s="9">
        <f t="shared" si="4"/>
        <v>5</v>
      </c>
      <c r="X14" s="9">
        <f t="shared" si="5"/>
        <v>116250</v>
      </c>
      <c r="Y14" s="9">
        <f>Database_Bonds_202407294[[#This Row],[投資面額]]+Database_Bonds_202407294[[#This Row],[利息]]</f>
        <v>1116250</v>
      </c>
      <c r="Z14" s="32" t="s">
        <v>605</v>
      </c>
      <c r="AA14" s="36" t="s">
        <v>606</v>
      </c>
    </row>
    <row r="15" spans="1:27" ht="17.100000000000001" customHeight="1">
      <c r="A15" s="1" t="s">
        <v>75</v>
      </c>
      <c r="B15" s="1" t="s">
        <v>76</v>
      </c>
      <c r="C15" s="2" t="s">
        <v>39</v>
      </c>
      <c r="D15" s="1" t="s">
        <v>77</v>
      </c>
      <c r="E15" s="3" t="s">
        <v>78</v>
      </c>
      <c r="F15" s="4" t="s">
        <v>79</v>
      </c>
      <c r="G15" s="1" t="s">
        <v>26</v>
      </c>
      <c r="H15" s="1" t="s">
        <v>20</v>
      </c>
      <c r="I15" s="3" t="s">
        <v>80</v>
      </c>
      <c r="J15" s="1">
        <v>2</v>
      </c>
      <c r="K15" s="5">
        <v>4.827E-2</v>
      </c>
      <c r="L15" s="1">
        <v>2</v>
      </c>
      <c r="M15" s="46">
        <v>44805</v>
      </c>
      <c r="N15" s="6">
        <f t="shared" si="0"/>
        <v>3.8904109589041096</v>
      </c>
      <c r="O15" s="7">
        <v>46225</v>
      </c>
      <c r="P15" s="10">
        <v>101.8</v>
      </c>
      <c r="Q15" s="5">
        <v>4.1200000000000001E-2</v>
      </c>
      <c r="R15" s="47">
        <v>1500000</v>
      </c>
      <c r="S15" s="47">
        <f t="shared" si="1"/>
        <v>1527000</v>
      </c>
      <c r="T15" s="47">
        <v>0</v>
      </c>
      <c r="U15" s="47">
        <f t="shared" si="2"/>
        <v>1527000</v>
      </c>
      <c r="V15" s="7">
        <f t="shared" si="3"/>
        <v>44807</v>
      </c>
      <c r="W15" s="9">
        <f t="shared" si="4"/>
        <v>8</v>
      </c>
      <c r="X15" s="9">
        <f t="shared" si="5"/>
        <v>289620</v>
      </c>
      <c r="Y15" s="9">
        <f>Database_Bonds_202407294[[#This Row],[投資面額]]+Database_Bonds_202407294[[#This Row],[利息]]</f>
        <v>1789620</v>
      </c>
      <c r="Z15" s="32" t="s">
        <v>609</v>
      </c>
      <c r="AA15" s="36" t="s">
        <v>601</v>
      </c>
    </row>
    <row r="16" spans="1:27" ht="17.100000000000001" customHeight="1">
      <c r="A16" s="1" t="s">
        <v>85</v>
      </c>
      <c r="B16" s="1" t="s">
        <v>64</v>
      </c>
      <c r="C16" s="2" t="s">
        <v>86</v>
      </c>
      <c r="D16" s="1" t="s">
        <v>87</v>
      </c>
      <c r="E16" s="3" t="s">
        <v>88</v>
      </c>
      <c r="F16" s="4" t="s">
        <v>89</v>
      </c>
      <c r="G16" s="1" t="s">
        <v>90</v>
      </c>
      <c r="H16" s="1" t="s">
        <v>20</v>
      </c>
      <c r="I16" s="3" t="s">
        <v>91</v>
      </c>
      <c r="J16" s="1">
        <v>1</v>
      </c>
      <c r="K16" s="5">
        <v>4.3749999999999997E-2</v>
      </c>
      <c r="L16" s="1">
        <v>2</v>
      </c>
      <c r="M16" s="46">
        <v>44907</v>
      </c>
      <c r="N16" s="6">
        <f t="shared" si="0"/>
        <v>1.8876712328767122</v>
      </c>
      <c r="O16" s="7">
        <v>45596</v>
      </c>
      <c r="P16" s="10">
        <v>100.075</v>
      </c>
      <c r="Q16" s="5">
        <v>4.3334999999999999E-2</v>
      </c>
      <c r="R16" s="47">
        <v>2000000</v>
      </c>
      <c r="S16" s="47">
        <f t="shared" si="1"/>
        <v>2001500</v>
      </c>
      <c r="T16" s="47">
        <v>10151.933701657459</v>
      </c>
      <c r="U16" s="47">
        <f t="shared" si="2"/>
        <v>2011651.9337016575</v>
      </c>
      <c r="V16" s="7">
        <f t="shared" si="3"/>
        <v>44909</v>
      </c>
      <c r="W16" s="9">
        <f t="shared" si="4"/>
        <v>4</v>
      </c>
      <c r="X16" s="9">
        <f t="shared" si="5"/>
        <v>175000</v>
      </c>
      <c r="Y16" s="9">
        <f>Database_Bonds_202407294[[#This Row],[投資面額]]+Database_Bonds_202407294[[#This Row],[利息]]</f>
        <v>2175000</v>
      </c>
      <c r="Z16" s="32" t="s">
        <v>609</v>
      </c>
      <c r="AA16" s="36" t="s">
        <v>606</v>
      </c>
    </row>
    <row r="17" spans="1:27" ht="17.100000000000001" customHeight="1">
      <c r="A17" s="1" t="s">
        <v>94</v>
      </c>
      <c r="B17" s="1" t="s">
        <v>64</v>
      </c>
      <c r="C17" s="2" t="s">
        <v>86</v>
      </c>
      <c r="D17" s="1" t="s">
        <v>95</v>
      </c>
      <c r="E17" s="3" t="s">
        <v>88</v>
      </c>
      <c r="F17" s="4" t="s">
        <v>89</v>
      </c>
      <c r="G17" s="1" t="s">
        <v>90</v>
      </c>
      <c r="H17" s="1" t="s">
        <v>20</v>
      </c>
      <c r="I17" s="3" t="s">
        <v>96</v>
      </c>
      <c r="J17" s="1">
        <v>1</v>
      </c>
      <c r="K17" s="5">
        <v>4.2500000000000003E-2</v>
      </c>
      <c r="L17" s="1">
        <v>2</v>
      </c>
      <c r="M17" s="46">
        <v>44959</v>
      </c>
      <c r="N17" s="6">
        <f t="shared" si="0"/>
        <v>1.9123287671232876</v>
      </c>
      <c r="O17" s="7">
        <v>45657</v>
      </c>
      <c r="P17" s="10">
        <v>100.1</v>
      </c>
      <c r="Q17" s="5">
        <v>4.1953999999999998E-2</v>
      </c>
      <c r="R17" s="47">
        <v>15000000</v>
      </c>
      <c r="S17" s="47">
        <f t="shared" si="1"/>
        <v>15015000</v>
      </c>
      <c r="T17" s="47">
        <v>58114.64</v>
      </c>
      <c r="U17" s="47">
        <f t="shared" si="2"/>
        <v>15073114.640000001</v>
      </c>
      <c r="V17" s="7">
        <f t="shared" si="3"/>
        <v>44961</v>
      </c>
      <c r="W17" s="9">
        <f t="shared" si="4"/>
        <v>4</v>
      </c>
      <c r="X17" s="9">
        <f t="shared" si="5"/>
        <v>1275000</v>
      </c>
      <c r="Y17" s="9">
        <f>Database_Bonds_202407294[[#This Row],[投資面額]]+Database_Bonds_202407294[[#This Row],[利息]]</f>
        <v>16275000</v>
      </c>
      <c r="Z17" s="32" t="s">
        <v>609</v>
      </c>
      <c r="AA17" s="36" t="s">
        <v>606</v>
      </c>
    </row>
    <row r="18" spans="1:27" ht="17.100000000000001" customHeight="1">
      <c r="A18" s="1" t="s">
        <v>101</v>
      </c>
      <c r="B18" s="1" t="s">
        <v>64</v>
      </c>
      <c r="C18" s="1" t="s">
        <v>48</v>
      </c>
      <c r="D18" s="1" t="s">
        <v>95</v>
      </c>
      <c r="E18" s="3" t="s">
        <v>610</v>
      </c>
      <c r="F18" s="3" t="s">
        <v>611</v>
      </c>
      <c r="G18" s="1" t="s">
        <v>612</v>
      </c>
      <c r="H18" s="12" t="s">
        <v>27</v>
      </c>
      <c r="I18" s="3" t="s">
        <v>105</v>
      </c>
      <c r="J18" s="1">
        <v>10</v>
      </c>
      <c r="K18" s="5">
        <v>3.5000000000000003E-2</v>
      </c>
      <c r="L18" s="1">
        <v>2</v>
      </c>
      <c r="M18" s="46">
        <v>44963</v>
      </c>
      <c r="N18" s="6">
        <f t="shared" si="0"/>
        <v>2.1890410958904107</v>
      </c>
      <c r="O18" s="7">
        <v>45762</v>
      </c>
      <c r="P18" s="10">
        <v>97.69</v>
      </c>
      <c r="Q18" s="5">
        <v>4.6100000000000002E-2</v>
      </c>
      <c r="R18" s="47">
        <v>2000000</v>
      </c>
      <c r="S18" s="47">
        <f t="shared" si="1"/>
        <v>1953800</v>
      </c>
      <c r="T18" s="47">
        <v>21583.33</v>
      </c>
      <c r="U18" s="47">
        <f t="shared" si="2"/>
        <v>1975383.33</v>
      </c>
      <c r="V18" s="7">
        <f t="shared" si="3"/>
        <v>44965</v>
      </c>
      <c r="W18" s="9">
        <f t="shared" si="4"/>
        <v>5</v>
      </c>
      <c r="X18" s="9">
        <f t="shared" si="5"/>
        <v>175000</v>
      </c>
      <c r="Y18" s="9">
        <f>Database_Bonds_202407294[[#This Row],[投資面額]]+Database_Bonds_202407294[[#This Row],[利息]]</f>
        <v>2175000</v>
      </c>
      <c r="Z18" s="32" t="s">
        <v>609</v>
      </c>
      <c r="AA18" s="36" t="s">
        <v>606</v>
      </c>
    </row>
    <row r="19" spans="1:27" ht="17.100000000000001" customHeight="1">
      <c r="A19" s="1" t="s">
        <v>97</v>
      </c>
      <c r="B19" s="1" t="s">
        <v>64</v>
      </c>
      <c r="C19" s="2" t="s">
        <v>39</v>
      </c>
      <c r="D19" s="1" t="s">
        <v>95</v>
      </c>
      <c r="E19" s="3" t="s">
        <v>98</v>
      </c>
      <c r="F19" s="4" t="s">
        <v>99</v>
      </c>
      <c r="G19" s="1" t="s">
        <v>26</v>
      </c>
      <c r="H19" s="1" t="s">
        <v>20</v>
      </c>
      <c r="I19" s="3" t="s">
        <v>100</v>
      </c>
      <c r="J19" s="1">
        <v>5</v>
      </c>
      <c r="K19" s="5">
        <v>4.351E-2</v>
      </c>
      <c r="L19" s="1">
        <v>2</v>
      </c>
      <c r="M19" s="46">
        <v>44963</v>
      </c>
      <c r="N19" s="6">
        <f t="shared" si="0"/>
        <v>2.3506849315068492</v>
      </c>
      <c r="O19" s="7">
        <v>45821</v>
      </c>
      <c r="P19" s="10">
        <v>99.334000000000003</v>
      </c>
      <c r="Q19" s="5">
        <v>4.6494000000000001E-2</v>
      </c>
      <c r="R19" s="47">
        <v>3000000</v>
      </c>
      <c r="S19" s="47">
        <f t="shared" si="1"/>
        <v>2980020</v>
      </c>
      <c r="T19" s="47">
        <v>18129.169999999998</v>
      </c>
      <c r="U19" s="47">
        <f t="shared" si="2"/>
        <v>2998149.17</v>
      </c>
      <c r="V19" s="7">
        <f t="shared" si="3"/>
        <v>44965</v>
      </c>
      <c r="W19" s="9">
        <f t="shared" si="4"/>
        <v>5</v>
      </c>
      <c r="X19" s="9">
        <f t="shared" si="5"/>
        <v>326325</v>
      </c>
      <c r="Y19" s="9">
        <f>Database_Bonds_202407294[[#This Row],[投資面額]]+Database_Bonds_202407294[[#This Row],[利息]]</f>
        <v>3326325</v>
      </c>
      <c r="Z19" s="32" t="s">
        <v>609</v>
      </c>
      <c r="AA19" s="36" t="s">
        <v>606</v>
      </c>
    </row>
    <row r="20" spans="1:27" ht="17.100000000000001" customHeight="1">
      <c r="A20" s="1" t="s">
        <v>106</v>
      </c>
      <c r="B20" s="1" t="s">
        <v>54</v>
      </c>
      <c r="C20" s="1" t="s">
        <v>23</v>
      </c>
      <c r="D20" s="1" t="s">
        <v>95</v>
      </c>
      <c r="E20" s="3" t="s">
        <v>107</v>
      </c>
      <c r="F20" s="3" t="s">
        <v>108</v>
      </c>
      <c r="G20" s="1" t="s">
        <v>26</v>
      </c>
      <c r="H20" s="12" t="s">
        <v>27</v>
      </c>
      <c r="I20" s="3" t="s">
        <v>109</v>
      </c>
      <c r="J20" s="1">
        <v>4</v>
      </c>
      <c r="K20" s="5">
        <v>5.0790000000000002E-2</v>
      </c>
      <c r="L20" s="1">
        <v>2</v>
      </c>
      <c r="M20" s="46">
        <v>44964</v>
      </c>
      <c r="N20" s="6">
        <f t="shared" si="0"/>
        <v>1.9260273972602739</v>
      </c>
      <c r="O20" s="7">
        <v>45667</v>
      </c>
      <c r="P20" s="10">
        <v>101.19</v>
      </c>
      <c r="Q20" s="5">
        <v>4.4234999999999997E-2</v>
      </c>
      <c r="R20" s="47">
        <v>4400000</v>
      </c>
      <c r="S20" s="47">
        <f t="shared" si="1"/>
        <v>4452360</v>
      </c>
      <c r="T20" s="47">
        <v>18002.23</v>
      </c>
      <c r="U20" s="47">
        <f t="shared" si="2"/>
        <v>4470362.2300000004</v>
      </c>
      <c r="V20" s="7">
        <f t="shared" si="3"/>
        <v>44966</v>
      </c>
      <c r="W20" s="9">
        <f t="shared" si="4"/>
        <v>4</v>
      </c>
      <c r="X20" s="9">
        <f t="shared" si="5"/>
        <v>446952</v>
      </c>
      <c r="Y20" s="9">
        <f>Database_Bonds_202407294[[#This Row],[投資面額]]+Database_Bonds_202407294[[#This Row],[利息]]</f>
        <v>4846952</v>
      </c>
      <c r="Z20" s="32" t="s">
        <v>609</v>
      </c>
      <c r="AA20" s="36" t="s">
        <v>606</v>
      </c>
    </row>
    <row r="21" spans="1:27" ht="17.100000000000001" customHeight="1">
      <c r="A21" s="1" t="s">
        <v>110</v>
      </c>
      <c r="B21" s="1" t="s">
        <v>64</v>
      </c>
      <c r="C21" s="2" t="s">
        <v>15</v>
      </c>
      <c r="D21" s="1" t="s">
        <v>95</v>
      </c>
      <c r="E21" s="3" t="s">
        <v>613</v>
      </c>
      <c r="F21" s="4" t="s">
        <v>614</v>
      </c>
      <c r="G21" s="1" t="s">
        <v>612</v>
      </c>
      <c r="H21" s="1" t="s">
        <v>20</v>
      </c>
      <c r="I21" s="3" t="s">
        <v>114</v>
      </c>
      <c r="J21" s="1">
        <v>8</v>
      </c>
      <c r="K21" s="5">
        <v>3.875E-2</v>
      </c>
      <c r="L21" s="1">
        <v>2</v>
      </c>
      <c r="M21" s="46">
        <v>44964</v>
      </c>
      <c r="N21" s="6">
        <f t="shared" si="0"/>
        <v>6.0082191780821921</v>
      </c>
      <c r="O21" s="7">
        <v>47157</v>
      </c>
      <c r="P21" s="10">
        <v>97.7</v>
      </c>
      <c r="Q21" s="5">
        <v>4.3104999999999997E-2</v>
      </c>
      <c r="R21" s="47">
        <v>5000000</v>
      </c>
      <c r="S21" s="47">
        <f t="shared" si="1"/>
        <v>4885000</v>
      </c>
      <c r="T21" s="47">
        <v>96336.81</v>
      </c>
      <c r="U21" s="47">
        <f t="shared" si="2"/>
        <v>4981336.8099999996</v>
      </c>
      <c r="V21" s="7">
        <f t="shared" si="3"/>
        <v>44966</v>
      </c>
      <c r="W21" s="9">
        <f t="shared" si="4"/>
        <v>13</v>
      </c>
      <c r="X21" s="9">
        <f t="shared" si="5"/>
        <v>1259375</v>
      </c>
      <c r="Y21" s="9">
        <f>Database_Bonds_202407294[[#This Row],[投資面額]]+Database_Bonds_202407294[[#This Row],[利息]]</f>
        <v>6259375</v>
      </c>
      <c r="Z21" s="32" t="s">
        <v>609</v>
      </c>
      <c r="AA21" s="36" t="s">
        <v>615</v>
      </c>
    </row>
    <row r="22" spans="1:27" ht="17.100000000000001" customHeight="1">
      <c r="A22" s="1" t="s">
        <v>106</v>
      </c>
      <c r="B22" s="1" t="s">
        <v>76</v>
      </c>
      <c r="C22" s="1" t="s">
        <v>23</v>
      </c>
      <c r="D22" s="1" t="s">
        <v>95</v>
      </c>
      <c r="E22" s="3" t="s">
        <v>107</v>
      </c>
      <c r="F22" s="3" t="s">
        <v>108</v>
      </c>
      <c r="G22" s="1" t="s">
        <v>26</v>
      </c>
      <c r="H22" s="12" t="s">
        <v>27</v>
      </c>
      <c r="I22" s="3" t="s">
        <v>109</v>
      </c>
      <c r="J22" s="1">
        <v>4</v>
      </c>
      <c r="K22" s="5">
        <v>5.0790000000000002E-2</v>
      </c>
      <c r="L22" s="1">
        <v>2</v>
      </c>
      <c r="M22" s="46">
        <v>44966</v>
      </c>
      <c r="N22" s="6">
        <f t="shared" si="0"/>
        <v>1.9616438356164383</v>
      </c>
      <c r="O22" s="7">
        <v>45682</v>
      </c>
      <c r="P22" s="10">
        <v>101.2</v>
      </c>
      <c r="Q22" s="5">
        <v>4.41E-2</v>
      </c>
      <c r="R22" s="47">
        <v>7000000</v>
      </c>
      <c r="S22" s="47">
        <f t="shared" si="1"/>
        <v>7084000</v>
      </c>
      <c r="T22" s="47">
        <v>32590.25</v>
      </c>
      <c r="U22" s="47">
        <f t="shared" si="2"/>
        <v>7116590.25</v>
      </c>
      <c r="V22" s="7">
        <f t="shared" si="3"/>
        <v>44968</v>
      </c>
      <c r="W22" s="9">
        <f t="shared" si="4"/>
        <v>4</v>
      </c>
      <c r="X22" s="9">
        <f t="shared" si="5"/>
        <v>711060</v>
      </c>
      <c r="Y22" s="9">
        <f>Database_Bonds_202407294[[#This Row],[投資面額]]+Database_Bonds_202407294[[#This Row],[利息]]</f>
        <v>7711060</v>
      </c>
      <c r="Z22" s="32" t="s">
        <v>609</v>
      </c>
      <c r="AA22" s="36" t="s">
        <v>606</v>
      </c>
    </row>
    <row r="23" spans="1:27" ht="17.100000000000001" customHeight="1">
      <c r="A23" s="1" t="s">
        <v>115</v>
      </c>
      <c r="B23" s="1" t="s">
        <v>64</v>
      </c>
      <c r="C23" s="1" t="s">
        <v>48</v>
      </c>
      <c r="D23" s="1" t="s">
        <v>95</v>
      </c>
      <c r="E23" s="3" t="s">
        <v>116</v>
      </c>
      <c r="F23" s="3" t="s">
        <v>116</v>
      </c>
      <c r="G23" s="1" t="s">
        <v>612</v>
      </c>
      <c r="H23" s="12" t="s">
        <v>27</v>
      </c>
      <c r="I23" s="3" t="s">
        <v>118</v>
      </c>
      <c r="J23" s="1">
        <v>9</v>
      </c>
      <c r="K23" s="5">
        <v>3.2500000000000001E-2</v>
      </c>
      <c r="L23" s="1">
        <v>2</v>
      </c>
      <c r="M23" s="46">
        <v>44973</v>
      </c>
      <c r="N23" s="6">
        <f t="shared" si="0"/>
        <v>6.7315068493150685</v>
      </c>
      <c r="O23" s="7">
        <v>47430</v>
      </c>
      <c r="P23" s="10">
        <v>89.570000000000007</v>
      </c>
      <c r="Q23" s="5">
        <v>5.0834999999999998E-2</v>
      </c>
      <c r="R23" s="47">
        <v>6000000</v>
      </c>
      <c r="S23" s="47">
        <f t="shared" si="1"/>
        <v>5374200</v>
      </c>
      <c r="T23" s="47">
        <v>53083.33</v>
      </c>
      <c r="U23" s="47">
        <f t="shared" si="2"/>
        <v>5427283.3300000001</v>
      </c>
      <c r="V23" s="7">
        <f t="shared" si="3"/>
        <v>44975</v>
      </c>
      <c r="W23" s="9">
        <f t="shared" si="4"/>
        <v>14</v>
      </c>
      <c r="X23" s="9">
        <f t="shared" si="5"/>
        <v>1365000</v>
      </c>
      <c r="Y23" s="9">
        <f>Database_Bonds_202407294[[#This Row],[投資面額]]+Database_Bonds_202407294[[#This Row],[利息]]</f>
        <v>7365000</v>
      </c>
      <c r="Z23" s="32" t="s">
        <v>616</v>
      </c>
      <c r="AA23" s="36" t="s">
        <v>615</v>
      </c>
    </row>
    <row r="24" spans="1:27" ht="17.100000000000001" customHeight="1">
      <c r="A24" s="1" t="s">
        <v>119</v>
      </c>
      <c r="B24" s="1" t="s">
        <v>14</v>
      </c>
      <c r="C24" s="2" t="s">
        <v>15</v>
      </c>
      <c r="D24" s="1" t="s">
        <v>95</v>
      </c>
      <c r="E24" s="3" t="s">
        <v>116</v>
      </c>
      <c r="F24" s="4" t="s">
        <v>617</v>
      </c>
      <c r="G24" s="1" t="s">
        <v>612</v>
      </c>
      <c r="H24" s="1" t="s">
        <v>20</v>
      </c>
      <c r="I24" s="3" t="s">
        <v>121</v>
      </c>
      <c r="J24" s="1">
        <v>9</v>
      </c>
      <c r="K24" s="5">
        <v>5.1249999999999997E-2</v>
      </c>
      <c r="L24" s="1">
        <v>2</v>
      </c>
      <c r="M24" s="46">
        <v>44979</v>
      </c>
      <c r="N24" s="6">
        <f t="shared" si="0"/>
        <v>5.7863013698630139</v>
      </c>
      <c r="O24" s="7">
        <v>47091</v>
      </c>
      <c r="P24" s="10">
        <v>99.5</v>
      </c>
      <c r="Q24" s="5">
        <v>5.2200000000000003E-2</v>
      </c>
      <c r="R24" s="47">
        <v>1500000</v>
      </c>
      <c r="S24" s="47">
        <f t="shared" si="1"/>
        <v>1492500</v>
      </c>
      <c r="T24" s="47">
        <v>0</v>
      </c>
      <c r="U24" s="47">
        <f t="shared" si="2"/>
        <v>1492500</v>
      </c>
      <c r="V24" s="7">
        <f t="shared" si="3"/>
        <v>44981</v>
      </c>
      <c r="W24" s="9">
        <f t="shared" si="4"/>
        <v>12</v>
      </c>
      <c r="X24" s="9">
        <f t="shared" si="5"/>
        <v>461250</v>
      </c>
      <c r="Y24" s="9">
        <f>Database_Bonds_202407294[[#This Row],[投資面額]]+Database_Bonds_202407294[[#This Row],[利息]]</f>
        <v>1961250</v>
      </c>
      <c r="Z24" s="32" t="s">
        <v>616</v>
      </c>
      <c r="AA24" s="36" t="s">
        <v>615</v>
      </c>
    </row>
    <row r="25" spans="1:27" ht="17.100000000000001" customHeight="1">
      <c r="A25" s="1" t="s">
        <v>129</v>
      </c>
      <c r="B25" s="1" t="s">
        <v>14</v>
      </c>
      <c r="C25" s="2" t="s">
        <v>39</v>
      </c>
      <c r="D25" s="1" t="s">
        <v>95</v>
      </c>
      <c r="E25" s="3" t="s">
        <v>130</v>
      </c>
      <c r="F25" s="4" t="s">
        <v>131</v>
      </c>
      <c r="G25" s="1" t="s">
        <v>26</v>
      </c>
      <c r="H25" s="1" t="s">
        <v>20</v>
      </c>
      <c r="I25" s="3" t="s">
        <v>132</v>
      </c>
      <c r="J25" s="1">
        <v>4</v>
      </c>
      <c r="K25" s="5">
        <v>4.9660000000000003E-2</v>
      </c>
      <c r="L25" s="1">
        <v>2</v>
      </c>
      <c r="M25" s="46">
        <v>44984</v>
      </c>
      <c r="N25" s="6">
        <f t="shared" si="0"/>
        <v>2.8767123287671232</v>
      </c>
      <c r="O25" s="7">
        <v>46034</v>
      </c>
      <c r="P25" s="10">
        <v>100.58</v>
      </c>
      <c r="Q25" s="5">
        <v>4.7500000000000001E-2</v>
      </c>
      <c r="R25" s="47">
        <v>2500000</v>
      </c>
      <c r="S25" s="47">
        <f t="shared" si="1"/>
        <v>2514500</v>
      </c>
      <c r="T25" s="47">
        <v>0</v>
      </c>
      <c r="U25" s="47">
        <f t="shared" si="2"/>
        <v>2514500</v>
      </c>
      <c r="V25" s="7">
        <f t="shared" si="3"/>
        <v>44986</v>
      </c>
      <c r="W25" s="9">
        <f t="shared" si="4"/>
        <v>6</v>
      </c>
      <c r="X25" s="9">
        <f t="shared" si="5"/>
        <v>372450</v>
      </c>
      <c r="Y25" s="9">
        <f>Database_Bonds_202407294[[#This Row],[投資面額]]+Database_Bonds_202407294[[#This Row],[利息]]</f>
        <v>2872450</v>
      </c>
      <c r="Z25" s="32" t="s">
        <v>609</v>
      </c>
      <c r="AA25" s="36" t="s">
        <v>606</v>
      </c>
    </row>
    <row r="26" spans="1:27" ht="17.100000000000001" customHeight="1">
      <c r="A26" s="1" t="s">
        <v>126</v>
      </c>
      <c r="B26" s="1" t="s">
        <v>14</v>
      </c>
      <c r="C26" s="1" t="s">
        <v>48</v>
      </c>
      <c r="D26" s="1" t="s">
        <v>95</v>
      </c>
      <c r="E26" s="3" t="s">
        <v>127</v>
      </c>
      <c r="F26" s="3" t="s">
        <v>128</v>
      </c>
      <c r="G26" s="1" t="s">
        <v>608</v>
      </c>
      <c r="H26" s="12" t="s">
        <v>27</v>
      </c>
      <c r="I26" s="3" t="s">
        <v>118</v>
      </c>
      <c r="J26" s="1">
        <v>9</v>
      </c>
      <c r="K26" s="5">
        <v>6.0199999999999997E-2</v>
      </c>
      <c r="L26" s="1">
        <v>2</v>
      </c>
      <c r="M26" s="46">
        <v>44984</v>
      </c>
      <c r="N26" s="6">
        <f t="shared" si="0"/>
        <v>3.2986301369863016</v>
      </c>
      <c r="O26" s="7">
        <v>46188</v>
      </c>
      <c r="P26" s="10">
        <v>103.593</v>
      </c>
      <c r="Q26" s="5">
        <v>5.2200000000000003E-2</v>
      </c>
      <c r="R26" s="47">
        <v>1016130</v>
      </c>
      <c r="S26" s="47">
        <f t="shared" si="1"/>
        <v>1052639.5509000001</v>
      </c>
      <c r="T26" s="47">
        <v>0</v>
      </c>
      <c r="U26" s="47">
        <f t="shared" si="2"/>
        <v>1052639.5509000001</v>
      </c>
      <c r="V26" s="7">
        <f t="shared" si="3"/>
        <v>44986</v>
      </c>
      <c r="W26" s="9">
        <f t="shared" si="4"/>
        <v>7</v>
      </c>
      <c r="X26" s="9">
        <f t="shared" si="5"/>
        <v>214098.59099999999</v>
      </c>
      <c r="Y26" s="9">
        <f>Database_Bonds_202407294[[#This Row],[投資面額]]+Database_Bonds_202407294[[#This Row],[利息]]</f>
        <v>1230228.591</v>
      </c>
      <c r="Z26" s="32" t="s">
        <v>616</v>
      </c>
      <c r="AA26" s="36" t="s">
        <v>601</v>
      </c>
    </row>
    <row r="27" spans="1:27" ht="17.100000000000001" customHeight="1">
      <c r="A27" s="1" t="s">
        <v>122</v>
      </c>
      <c r="B27" s="1" t="s">
        <v>14</v>
      </c>
      <c r="C27" s="2" t="s">
        <v>39</v>
      </c>
      <c r="D27" s="1" t="s">
        <v>95</v>
      </c>
      <c r="E27" s="3" t="s">
        <v>618</v>
      </c>
      <c r="F27" s="4" t="s">
        <v>124</v>
      </c>
      <c r="G27" s="1" t="s">
        <v>26</v>
      </c>
      <c r="H27" s="1" t="s">
        <v>20</v>
      </c>
      <c r="I27" s="3" t="s">
        <v>125</v>
      </c>
      <c r="J27" s="1">
        <v>5</v>
      </c>
      <c r="K27" s="5">
        <v>3.2500000000000001E-2</v>
      </c>
      <c r="L27" s="1">
        <v>2</v>
      </c>
      <c r="M27" s="46">
        <v>44984</v>
      </c>
      <c r="N27" s="6">
        <f t="shared" si="0"/>
        <v>4.8739726027397259</v>
      </c>
      <c r="O27" s="7">
        <v>46763</v>
      </c>
      <c r="P27" s="10">
        <v>92.22</v>
      </c>
      <c r="Q27" s="5">
        <v>5.0700000000000002E-2</v>
      </c>
      <c r="R27" s="47">
        <v>2500000</v>
      </c>
      <c r="S27" s="47">
        <f t="shared" si="1"/>
        <v>2305500</v>
      </c>
      <c r="T27" s="47">
        <v>0</v>
      </c>
      <c r="U27" s="47">
        <f t="shared" si="2"/>
        <v>2305500</v>
      </c>
      <c r="V27" s="7">
        <f t="shared" si="3"/>
        <v>44986</v>
      </c>
      <c r="W27" s="9">
        <f t="shared" si="4"/>
        <v>10</v>
      </c>
      <c r="X27" s="9">
        <f t="shared" si="5"/>
        <v>406250</v>
      </c>
      <c r="Y27" s="9">
        <f>Database_Bonds_202407294[[#This Row],[投資面額]]+Database_Bonds_202407294[[#This Row],[利息]]</f>
        <v>2906250</v>
      </c>
      <c r="Z27" s="32" t="s">
        <v>616</v>
      </c>
      <c r="AA27" s="36" t="s">
        <v>601</v>
      </c>
    </row>
    <row r="28" spans="1:27" ht="17.100000000000001" customHeight="1">
      <c r="A28" s="1" t="s">
        <v>137</v>
      </c>
      <c r="B28" s="1" t="s">
        <v>14</v>
      </c>
      <c r="C28" s="1" t="s">
        <v>48</v>
      </c>
      <c r="D28" s="1" t="s">
        <v>95</v>
      </c>
      <c r="E28" s="3" t="s">
        <v>619</v>
      </c>
      <c r="F28" s="3" t="s">
        <v>620</v>
      </c>
      <c r="G28" s="1" t="s">
        <v>612</v>
      </c>
      <c r="H28" s="12" t="s">
        <v>27</v>
      </c>
      <c r="I28" s="3" t="s">
        <v>139</v>
      </c>
      <c r="J28" s="1">
        <v>8</v>
      </c>
      <c r="K28" s="5">
        <v>2.1000000000000001E-2</v>
      </c>
      <c r="L28" s="1">
        <v>2</v>
      </c>
      <c r="M28" s="46">
        <v>44984</v>
      </c>
      <c r="N28" s="6">
        <f t="shared" si="0"/>
        <v>5.0684931506849313</v>
      </c>
      <c r="O28" s="7">
        <v>46834</v>
      </c>
      <c r="P28" s="10">
        <v>87.7</v>
      </c>
      <c r="Q28" s="5">
        <v>4.8599999999999997E-2</v>
      </c>
      <c r="R28" s="47">
        <v>1500000</v>
      </c>
      <c r="S28" s="47">
        <f t="shared" si="1"/>
        <v>1315500</v>
      </c>
      <c r="T28" s="47">
        <v>0</v>
      </c>
      <c r="U28" s="47">
        <f t="shared" si="2"/>
        <v>1315500</v>
      </c>
      <c r="V28" s="7">
        <f t="shared" si="3"/>
        <v>44986</v>
      </c>
      <c r="W28" s="9">
        <f t="shared" si="4"/>
        <v>11</v>
      </c>
      <c r="X28" s="9">
        <f t="shared" si="5"/>
        <v>173250.00000000003</v>
      </c>
      <c r="Y28" s="9">
        <f>Database_Bonds_202407294[[#This Row],[投資面額]]+Database_Bonds_202407294[[#This Row],[利息]]</f>
        <v>1673250</v>
      </c>
      <c r="Z28" s="32" t="s">
        <v>609</v>
      </c>
      <c r="AA28" s="36" t="s">
        <v>615</v>
      </c>
    </row>
    <row r="29" spans="1:27" ht="17.100000000000001" customHeight="1">
      <c r="A29" s="1" t="s">
        <v>133</v>
      </c>
      <c r="B29" s="1" t="s">
        <v>14</v>
      </c>
      <c r="C29" s="2" t="s">
        <v>39</v>
      </c>
      <c r="D29" s="1" t="s">
        <v>95</v>
      </c>
      <c r="E29" s="3" t="s">
        <v>621</v>
      </c>
      <c r="F29" s="4" t="s">
        <v>622</v>
      </c>
      <c r="G29" s="1" t="s">
        <v>26</v>
      </c>
      <c r="H29" s="1" t="s">
        <v>20</v>
      </c>
      <c r="I29" s="3" t="s">
        <v>136</v>
      </c>
      <c r="J29" s="1">
        <v>6</v>
      </c>
      <c r="K29" s="5">
        <v>3.125E-2</v>
      </c>
      <c r="L29" s="1">
        <v>2</v>
      </c>
      <c r="M29" s="46">
        <v>44984</v>
      </c>
      <c r="N29" s="6">
        <f t="shared" si="0"/>
        <v>7.1315068493150688</v>
      </c>
      <c r="O29" s="7">
        <v>47587</v>
      </c>
      <c r="P29" s="10">
        <v>89.45</v>
      </c>
      <c r="Q29" s="5">
        <v>4.8899999999999999E-2</v>
      </c>
      <c r="R29" s="47">
        <v>2500000</v>
      </c>
      <c r="S29" s="47">
        <f t="shared" si="1"/>
        <v>2236250</v>
      </c>
      <c r="T29" s="47">
        <v>0</v>
      </c>
      <c r="U29" s="47">
        <f t="shared" si="2"/>
        <v>2236250</v>
      </c>
      <c r="V29" s="7">
        <f t="shared" si="3"/>
        <v>44986</v>
      </c>
      <c r="W29" s="9">
        <f t="shared" si="4"/>
        <v>15</v>
      </c>
      <c r="X29" s="9">
        <f t="shared" si="5"/>
        <v>585937.5</v>
      </c>
      <c r="Y29" s="9">
        <f>Database_Bonds_202407294[[#This Row],[投資面額]]+Database_Bonds_202407294[[#This Row],[利息]]</f>
        <v>3085937.5</v>
      </c>
      <c r="Z29" s="32" t="s">
        <v>609</v>
      </c>
      <c r="AA29" s="36" t="s">
        <v>602</v>
      </c>
    </row>
    <row r="30" spans="1:27" ht="17.100000000000001" customHeight="1">
      <c r="A30" s="1" t="s">
        <v>140</v>
      </c>
      <c r="B30" s="1" t="s">
        <v>141</v>
      </c>
      <c r="C30" s="2" t="s">
        <v>39</v>
      </c>
      <c r="D30" s="1" t="s">
        <v>95</v>
      </c>
      <c r="E30" s="3" t="s">
        <v>142</v>
      </c>
      <c r="F30" s="4" t="s">
        <v>143</v>
      </c>
      <c r="G30" s="1" t="s">
        <v>26</v>
      </c>
      <c r="H30" s="1" t="s">
        <v>20</v>
      </c>
      <c r="I30" s="3" t="s">
        <v>144</v>
      </c>
      <c r="J30" s="1">
        <v>5</v>
      </c>
      <c r="K30" s="5">
        <v>4.8000000000000001E-2</v>
      </c>
      <c r="L30" s="1">
        <v>1</v>
      </c>
      <c r="M30" s="46">
        <v>44988</v>
      </c>
      <c r="N30" s="6">
        <f t="shared" si="0"/>
        <v>1.9972602739726026</v>
      </c>
      <c r="O30" s="7">
        <v>45717</v>
      </c>
      <c r="P30" s="10">
        <v>99.441000000000003</v>
      </c>
      <c r="Q30" s="5">
        <v>5.0999999999999997E-2</v>
      </c>
      <c r="R30" s="47">
        <v>4000000</v>
      </c>
      <c r="S30" s="47">
        <f t="shared" si="1"/>
        <v>3977640</v>
      </c>
      <c r="T30" s="47">
        <v>72722.22</v>
      </c>
      <c r="U30" s="47">
        <f t="shared" si="2"/>
        <v>4050362.22</v>
      </c>
      <c r="V30" s="7">
        <f t="shared" si="3"/>
        <v>44990</v>
      </c>
      <c r="W30" s="9">
        <f t="shared" si="4"/>
        <v>2</v>
      </c>
      <c r="X30" s="9">
        <f t="shared" si="5"/>
        <v>384000</v>
      </c>
      <c r="Y30" s="9">
        <f>Database_Bonds_202407294[[#This Row],[投資面額]]+Database_Bonds_202407294[[#This Row],[利息]]</f>
        <v>4384000</v>
      </c>
      <c r="Z30" s="32" t="s">
        <v>616</v>
      </c>
      <c r="AA30" s="36" t="s">
        <v>606</v>
      </c>
    </row>
    <row r="31" spans="1:27" ht="17.100000000000001" customHeight="1">
      <c r="A31" s="1" t="s">
        <v>140</v>
      </c>
      <c r="B31" s="1" t="s">
        <v>14</v>
      </c>
      <c r="C31" s="1" t="s">
        <v>23</v>
      </c>
      <c r="D31" s="1" t="s">
        <v>95</v>
      </c>
      <c r="E31" s="3" t="s">
        <v>142</v>
      </c>
      <c r="F31" s="3" t="s">
        <v>146</v>
      </c>
      <c r="G31" s="1" t="s">
        <v>26</v>
      </c>
      <c r="H31" s="12" t="s">
        <v>27</v>
      </c>
      <c r="I31" s="3" t="s">
        <v>148</v>
      </c>
      <c r="J31" s="1">
        <v>5</v>
      </c>
      <c r="K31" s="5">
        <v>4.8000000000000001E-2</v>
      </c>
      <c r="L31" s="1">
        <v>1</v>
      </c>
      <c r="M31" s="46">
        <v>44988</v>
      </c>
      <c r="N31" s="6">
        <f t="shared" si="0"/>
        <v>2.0027397260273974</v>
      </c>
      <c r="O31" s="7">
        <v>45719</v>
      </c>
      <c r="P31" s="10">
        <v>99.441000000000003</v>
      </c>
      <c r="Q31" s="5">
        <v>5.0999999999999997E-2</v>
      </c>
      <c r="R31" s="47">
        <v>2800000</v>
      </c>
      <c r="S31" s="47">
        <f t="shared" si="1"/>
        <v>2784348</v>
      </c>
      <c r="T31" s="47">
        <v>0</v>
      </c>
      <c r="U31" s="47">
        <f t="shared" si="2"/>
        <v>2784348</v>
      </c>
      <c r="V31" s="7">
        <f t="shared" si="3"/>
        <v>44990</v>
      </c>
      <c r="W31" s="9">
        <v>2</v>
      </c>
      <c r="X31" s="9">
        <f t="shared" si="5"/>
        <v>268800</v>
      </c>
      <c r="Y31" s="9">
        <f>Database_Bonds_202407294[[#This Row],[投資面額]]+Database_Bonds_202407294[[#This Row],[利息]]</f>
        <v>3068800</v>
      </c>
      <c r="Z31" s="32" t="s">
        <v>616</v>
      </c>
      <c r="AA31" s="36" t="s">
        <v>606</v>
      </c>
    </row>
    <row r="32" spans="1:27" ht="17.100000000000001" customHeight="1">
      <c r="A32" s="1" t="s">
        <v>140</v>
      </c>
      <c r="B32" s="1" t="s">
        <v>145</v>
      </c>
      <c r="C32" s="1" t="s">
        <v>23</v>
      </c>
      <c r="D32" s="1" t="s">
        <v>95</v>
      </c>
      <c r="E32" s="3" t="s">
        <v>142</v>
      </c>
      <c r="F32" s="3" t="s">
        <v>146</v>
      </c>
      <c r="G32" s="1" t="s">
        <v>26</v>
      </c>
      <c r="H32" s="12" t="s">
        <v>27</v>
      </c>
      <c r="I32" s="3" t="s">
        <v>147</v>
      </c>
      <c r="J32" s="1">
        <v>5</v>
      </c>
      <c r="K32" s="5">
        <v>4.8000000000000001E-2</v>
      </c>
      <c r="L32" s="1">
        <v>1</v>
      </c>
      <c r="M32" s="46">
        <v>44988</v>
      </c>
      <c r="N32" s="6">
        <f t="shared" si="0"/>
        <v>2.0027397260273974</v>
      </c>
      <c r="O32" s="7">
        <v>45719</v>
      </c>
      <c r="P32" s="10">
        <v>99.441000000000003</v>
      </c>
      <c r="Q32" s="5">
        <v>5.1076695196737999E-2</v>
      </c>
      <c r="R32" s="47">
        <v>800000</v>
      </c>
      <c r="S32" s="47">
        <f t="shared" si="1"/>
        <v>795528</v>
      </c>
      <c r="T32" s="47">
        <v>0</v>
      </c>
      <c r="U32" s="47">
        <f t="shared" si="2"/>
        <v>795528</v>
      </c>
      <c r="V32" s="7">
        <f t="shared" si="3"/>
        <v>44990</v>
      </c>
      <c r="W32" s="9">
        <v>2</v>
      </c>
      <c r="X32" s="9">
        <f t="shared" si="5"/>
        <v>76800</v>
      </c>
      <c r="Y32" s="9">
        <f>Database_Bonds_202407294[[#This Row],[投資面額]]+Database_Bonds_202407294[[#This Row],[利息]]</f>
        <v>876800</v>
      </c>
      <c r="Z32" s="32" t="s">
        <v>616</v>
      </c>
      <c r="AA32" s="36" t="s">
        <v>606</v>
      </c>
    </row>
    <row r="33" spans="1:27" ht="17.100000000000001" customHeight="1">
      <c r="A33" s="1" t="s">
        <v>94</v>
      </c>
      <c r="B33" s="1" t="s">
        <v>141</v>
      </c>
      <c r="C33" s="2" t="s">
        <v>86</v>
      </c>
      <c r="D33" s="1" t="s">
        <v>95</v>
      </c>
      <c r="E33" s="3" t="s">
        <v>88</v>
      </c>
      <c r="F33" s="4" t="s">
        <v>89</v>
      </c>
      <c r="G33" s="1" t="s">
        <v>90</v>
      </c>
      <c r="H33" s="1" t="s">
        <v>20</v>
      </c>
      <c r="I33" s="3" t="s">
        <v>93</v>
      </c>
      <c r="J33" s="1">
        <v>1</v>
      </c>
      <c r="K33" s="5">
        <v>3.875E-2</v>
      </c>
      <c r="L33" s="1">
        <v>2</v>
      </c>
      <c r="M33" s="46">
        <v>44991</v>
      </c>
      <c r="N33" s="6">
        <f t="shared" si="0"/>
        <v>4.8246575342465752</v>
      </c>
      <c r="O33" s="7">
        <v>46752</v>
      </c>
      <c r="P33" s="10">
        <v>98.37</v>
      </c>
      <c r="Q33" s="5">
        <v>4.2500000000000003E-2</v>
      </c>
      <c r="R33" s="47">
        <v>8000000</v>
      </c>
      <c r="S33" s="47">
        <f t="shared" si="1"/>
        <v>7869600</v>
      </c>
      <c r="T33" s="47">
        <v>11392.36</v>
      </c>
      <c r="U33" s="47">
        <f t="shared" si="2"/>
        <v>7880992.3600000003</v>
      </c>
      <c r="V33" s="7">
        <f t="shared" si="3"/>
        <v>44993</v>
      </c>
      <c r="W33" s="9">
        <f>_xlfn.CEILING.MATH(N33*L33)</f>
        <v>10</v>
      </c>
      <c r="X33" s="9">
        <f t="shared" si="5"/>
        <v>1550000</v>
      </c>
      <c r="Y33" s="9">
        <f>Database_Bonds_202407294[[#This Row],[投資面額]]+Database_Bonds_202407294[[#This Row],[利息]]</f>
        <v>9550000</v>
      </c>
      <c r="Z33" s="32" t="s">
        <v>609</v>
      </c>
      <c r="AA33" s="36" t="s">
        <v>601</v>
      </c>
    </row>
    <row r="34" spans="1:27" ht="17.100000000000001" customHeight="1">
      <c r="A34" s="1" t="s">
        <v>94</v>
      </c>
      <c r="B34" s="1" t="s">
        <v>149</v>
      </c>
      <c r="C34" s="1" t="s">
        <v>150</v>
      </c>
      <c r="D34" s="1" t="s">
        <v>95</v>
      </c>
      <c r="E34" s="3" t="s">
        <v>88</v>
      </c>
      <c r="F34" s="3" t="s">
        <v>151</v>
      </c>
      <c r="G34" s="1" t="s">
        <v>90</v>
      </c>
      <c r="H34" s="12" t="s">
        <v>27</v>
      </c>
      <c r="I34" s="3" t="s">
        <v>152</v>
      </c>
      <c r="J34" s="1">
        <v>1</v>
      </c>
      <c r="K34" s="5">
        <v>4.2500000000000003E-2</v>
      </c>
      <c r="L34" s="1">
        <v>2</v>
      </c>
      <c r="M34" s="46">
        <v>44992</v>
      </c>
      <c r="N34" s="6">
        <f t="shared" ref="N34:N65" si="6">(O34-M34)/365</f>
        <v>1.821917808219178</v>
      </c>
      <c r="O34" s="7">
        <v>45657</v>
      </c>
      <c r="P34" s="10">
        <v>99.206099999999992</v>
      </c>
      <c r="Q34" s="5">
        <v>4.7E-2</v>
      </c>
      <c r="R34" s="47">
        <v>1500000</v>
      </c>
      <c r="S34" s="47">
        <f t="shared" ref="S34:S65" si="7">R34*P34/100</f>
        <v>1488091.5</v>
      </c>
      <c r="T34" s="47">
        <v>11622.93</v>
      </c>
      <c r="U34" s="47">
        <f t="shared" ref="U34:U65" si="8">S34+T34</f>
        <v>1499714.43</v>
      </c>
      <c r="V34" s="7">
        <f t="shared" ref="V34:V65" si="9">M34+2</f>
        <v>44994</v>
      </c>
      <c r="W34" s="9">
        <f>_xlfn.CEILING.MATH(N34*L34)</f>
        <v>4</v>
      </c>
      <c r="X34" s="9">
        <f t="shared" ref="X34:X65" si="10">R34*K34/L34*W34</f>
        <v>127500.00000000001</v>
      </c>
      <c r="Y34" s="9">
        <f>Database_Bonds_202407294[[#This Row],[投資面額]]+Database_Bonds_202407294[[#This Row],[利息]]</f>
        <v>1627500</v>
      </c>
      <c r="Z34" s="32" t="s">
        <v>609</v>
      </c>
      <c r="AA34" s="36" t="s">
        <v>606</v>
      </c>
    </row>
    <row r="35" spans="1:27" ht="17.100000000000001" customHeight="1">
      <c r="A35" s="1" t="s">
        <v>155</v>
      </c>
      <c r="B35" s="1" t="s">
        <v>149</v>
      </c>
      <c r="C35" s="1" t="s">
        <v>150</v>
      </c>
      <c r="D35" s="1" t="s">
        <v>95</v>
      </c>
      <c r="E35" s="3" t="s">
        <v>88</v>
      </c>
      <c r="F35" s="3" t="s">
        <v>151</v>
      </c>
      <c r="G35" s="1" t="s">
        <v>90</v>
      </c>
      <c r="H35" s="12" t="s">
        <v>27</v>
      </c>
      <c r="I35" s="3" t="s">
        <v>152</v>
      </c>
      <c r="J35" s="1">
        <v>1</v>
      </c>
      <c r="K35" s="5">
        <v>3.875E-2</v>
      </c>
      <c r="L35" s="1">
        <v>2</v>
      </c>
      <c r="M35" s="46">
        <v>44993</v>
      </c>
      <c r="N35" s="6">
        <f t="shared" si="6"/>
        <v>2.8602739726027395</v>
      </c>
      <c r="O35" s="7">
        <v>46037</v>
      </c>
      <c r="P35" s="10">
        <v>98.33</v>
      </c>
      <c r="Q35" s="5">
        <v>4.4999999999999998E-2</v>
      </c>
      <c r="R35" s="47">
        <v>1500000</v>
      </c>
      <c r="S35" s="47">
        <f t="shared" si="7"/>
        <v>1474950</v>
      </c>
      <c r="T35" s="47">
        <v>8349.4500000000007</v>
      </c>
      <c r="U35" s="47">
        <f t="shared" si="8"/>
        <v>1483299.45</v>
      </c>
      <c r="V35" s="7">
        <f t="shared" si="9"/>
        <v>44995</v>
      </c>
      <c r="W35" s="9">
        <f>_xlfn.CEILING.MATH(N35*L35)</f>
        <v>6</v>
      </c>
      <c r="X35" s="9">
        <f t="shared" si="10"/>
        <v>174375</v>
      </c>
      <c r="Y35" s="9">
        <f>Database_Bonds_202407294[[#This Row],[投資面額]]+Database_Bonds_202407294[[#This Row],[利息]]</f>
        <v>1674375</v>
      </c>
      <c r="Z35" s="32" t="s">
        <v>609</v>
      </c>
      <c r="AA35" s="36" t="s">
        <v>606</v>
      </c>
    </row>
    <row r="36" spans="1:27" ht="17.100000000000001" customHeight="1">
      <c r="A36" s="1" t="s">
        <v>122</v>
      </c>
      <c r="B36" s="1" t="s">
        <v>145</v>
      </c>
      <c r="C36" s="1" t="s">
        <v>23</v>
      </c>
      <c r="D36" s="1" t="s">
        <v>95</v>
      </c>
      <c r="E36" s="3" t="s">
        <v>618</v>
      </c>
      <c r="F36" s="3" t="s">
        <v>153</v>
      </c>
      <c r="G36" s="1" t="s">
        <v>26</v>
      </c>
      <c r="H36" s="12" t="s">
        <v>27</v>
      </c>
      <c r="I36" s="3" t="s">
        <v>154</v>
      </c>
      <c r="J36" s="1">
        <v>7</v>
      </c>
      <c r="K36" s="5">
        <v>3.2500000000000001E-2</v>
      </c>
      <c r="L36" s="1">
        <v>2</v>
      </c>
      <c r="M36" s="46">
        <v>44993</v>
      </c>
      <c r="N36" s="6">
        <f t="shared" si="6"/>
        <v>4.8493150684931505</v>
      </c>
      <c r="O36" s="7">
        <v>46763</v>
      </c>
      <c r="P36" s="10">
        <v>92.174599999999998</v>
      </c>
      <c r="Q36" s="5">
        <v>5.2766345020527385E-2</v>
      </c>
      <c r="R36" s="47">
        <v>1200000</v>
      </c>
      <c r="S36" s="47">
        <f t="shared" si="7"/>
        <v>1106095.2</v>
      </c>
      <c r="T36" s="47">
        <v>0</v>
      </c>
      <c r="U36" s="47">
        <f t="shared" si="8"/>
        <v>1106095.2</v>
      </c>
      <c r="V36" s="7">
        <f t="shared" si="9"/>
        <v>44995</v>
      </c>
      <c r="W36" s="9">
        <f>_xlfn.CEILING.MATH(N36*L36)</f>
        <v>10</v>
      </c>
      <c r="X36" s="9">
        <f t="shared" si="10"/>
        <v>195000</v>
      </c>
      <c r="Y36" s="9">
        <f>Database_Bonds_202407294[[#This Row],[投資面額]]+Database_Bonds_202407294[[#This Row],[利息]]</f>
        <v>1395000</v>
      </c>
      <c r="Z36" s="32" t="s">
        <v>616</v>
      </c>
      <c r="AA36" s="36" t="s">
        <v>601</v>
      </c>
    </row>
    <row r="37" spans="1:27" ht="17.100000000000001" customHeight="1">
      <c r="A37" s="1" t="s">
        <v>159</v>
      </c>
      <c r="B37" s="1" t="s">
        <v>149</v>
      </c>
      <c r="C37" s="2" t="s">
        <v>39</v>
      </c>
      <c r="D37" s="1" t="s">
        <v>95</v>
      </c>
      <c r="E37" s="3" t="s">
        <v>623</v>
      </c>
      <c r="F37" s="4" t="s">
        <v>161</v>
      </c>
      <c r="G37" s="1" t="s">
        <v>26</v>
      </c>
      <c r="H37" s="1" t="s">
        <v>20</v>
      </c>
      <c r="I37" s="3" t="s">
        <v>162</v>
      </c>
      <c r="J37" s="1">
        <v>5</v>
      </c>
      <c r="K37" s="5">
        <v>5.5E-2</v>
      </c>
      <c r="L37" s="1">
        <v>2</v>
      </c>
      <c r="M37" s="46">
        <v>44994</v>
      </c>
      <c r="N37" s="6">
        <f t="shared" si="6"/>
        <v>5.0054794520547947</v>
      </c>
      <c r="O37" s="7">
        <v>46821</v>
      </c>
      <c r="P37" s="10">
        <v>101.82</v>
      </c>
      <c r="Q37" s="5">
        <v>5.0799999999999998E-2</v>
      </c>
      <c r="R37" s="47">
        <v>3000000</v>
      </c>
      <c r="S37" s="47">
        <f t="shared" si="7"/>
        <v>3054600</v>
      </c>
      <c r="T37" s="47">
        <v>0</v>
      </c>
      <c r="U37" s="47">
        <f t="shared" si="8"/>
        <v>3054600</v>
      </c>
      <c r="V37" s="7">
        <f t="shared" si="9"/>
        <v>44996</v>
      </c>
      <c r="W37" s="9">
        <v>10</v>
      </c>
      <c r="X37" s="9">
        <f t="shared" si="10"/>
        <v>825000</v>
      </c>
      <c r="Y37" s="9">
        <f>Database_Bonds_202407294[[#This Row],[投資面額]]+Database_Bonds_202407294[[#This Row],[利息]]</f>
        <v>3825000</v>
      </c>
      <c r="Z37" s="32" t="s">
        <v>616</v>
      </c>
      <c r="AA37" s="36" t="s">
        <v>624</v>
      </c>
    </row>
    <row r="38" spans="1:27" ht="17.100000000000001" customHeight="1">
      <c r="A38" s="1" t="s">
        <v>159</v>
      </c>
      <c r="B38" s="1" t="s">
        <v>14</v>
      </c>
      <c r="C38" s="2" t="s">
        <v>39</v>
      </c>
      <c r="D38" s="1" t="s">
        <v>95</v>
      </c>
      <c r="E38" s="3" t="s">
        <v>623</v>
      </c>
      <c r="F38" s="4" t="s">
        <v>161</v>
      </c>
      <c r="G38" s="1" t="s">
        <v>26</v>
      </c>
      <c r="H38" s="1" t="s">
        <v>20</v>
      </c>
      <c r="I38" s="3" t="s">
        <v>162</v>
      </c>
      <c r="J38" s="1">
        <v>5</v>
      </c>
      <c r="K38" s="5">
        <v>5.5E-2</v>
      </c>
      <c r="L38" s="1">
        <v>2</v>
      </c>
      <c r="M38" s="46">
        <v>44994</v>
      </c>
      <c r="N38" s="6">
        <f t="shared" si="6"/>
        <v>5.0054794520547947</v>
      </c>
      <c r="O38" s="7">
        <v>46821</v>
      </c>
      <c r="P38" s="10">
        <v>101.82</v>
      </c>
      <c r="Q38" s="5">
        <v>5.0799999999999998E-2</v>
      </c>
      <c r="R38" s="47">
        <v>1800000</v>
      </c>
      <c r="S38" s="47">
        <f t="shared" si="7"/>
        <v>1832760</v>
      </c>
      <c r="T38" s="47">
        <v>0</v>
      </c>
      <c r="U38" s="47">
        <f t="shared" si="8"/>
        <v>1832760</v>
      </c>
      <c r="V38" s="7">
        <f t="shared" si="9"/>
        <v>44996</v>
      </c>
      <c r="W38" s="9">
        <v>10</v>
      </c>
      <c r="X38" s="9">
        <f t="shared" si="10"/>
        <v>495000</v>
      </c>
      <c r="Y38" s="9">
        <f>Database_Bonds_202407294[[#This Row],[投資面額]]+Database_Bonds_202407294[[#This Row],[利息]]</f>
        <v>2295000</v>
      </c>
      <c r="Z38" s="32" t="s">
        <v>616</v>
      </c>
      <c r="AA38" s="36" t="s">
        <v>624</v>
      </c>
    </row>
    <row r="39" spans="1:27" ht="17.100000000000001" customHeight="1">
      <c r="A39" s="1" t="s">
        <v>156</v>
      </c>
      <c r="B39" s="1" t="s">
        <v>149</v>
      </c>
      <c r="C39" s="1" t="s">
        <v>48</v>
      </c>
      <c r="D39" s="1" t="s">
        <v>95</v>
      </c>
      <c r="E39" s="3" t="s">
        <v>625</v>
      </c>
      <c r="F39" s="3" t="s">
        <v>157</v>
      </c>
      <c r="G39" s="1" t="s">
        <v>608</v>
      </c>
      <c r="H39" s="12" t="s">
        <v>27</v>
      </c>
      <c r="I39" s="3" t="s">
        <v>158</v>
      </c>
      <c r="J39" s="1">
        <v>7</v>
      </c>
      <c r="K39" s="5">
        <v>3.5000000000000003E-2</v>
      </c>
      <c r="L39" s="1">
        <v>2</v>
      </c>
      <c r="M39" s="46">
        <v>44994</v>
      </c>
      <c r="N39" s="6">
        <f t="shared" si="6"/>
        <v>6.1890410958904107</v>
      </c>
      <c r="O39" s="7">
        <v>47253</v>
      </c>
      <c r="P39" s="10">
        <v>91.954999999999998</v>
      </c>
      <c r="Q39" s="5">
        <v>5.0099999999999999E-2</v>
      </c>
      <c r="R39" s="47">
        <v>1000000</v>
      </c>
      <c r="S39" s="47">
        <f t="shared" si="7"/>
        <v>919550</v>
      </c>
      <c r="T39" s="47">
        <v>11083.33</v>
      </c>
      <c r="U39" s="47">
        <f t="shared" si="8"/>
        <v>930633.33</v>
      </c>
      <c r="V39" s="7">
        <f t="shared" si="9"/>
        <v>44996</v>
      </c>
      <c r="W39" s="9">
        <f t="shared" ref="W39:W45" si="11">_xlfn.CEILING.MATH(N39*L39)</f>
        <v>13</v>
      </c>
      <c r="X39" s="9">
        <f t="shared" si="10"/>
        <v>227500</v>
      </c>
      <c r="Y39" s="9">
        <f>Database_Bonds_202407294[[#This Row],[投資面額]]+Database_Bonds_202407294[[#This Row],[利息]]</f>
        <v>1227500</v>
      </c>
      <c r="Z39" s="32" t="s">
        <v>626</v>
      </c>
      <c r="AA39" s="36" t="s">
        <v>615</v>
      </c>
    </row>
    <row r="40" spans="1:27" ht="17.100000000000001" customHeight="1">
      <c r="A40" s="1" t="s">
        <v>164</v>
      </c>
      <c r="B40" s="1" t="s">
        <v>64</v>
      </c>
      <c r="C40" s="1" t="s">
        <v>23</v>
      </c>
      <c r="D40" s="1" t="s">
        <v>95</v>
      </c>
      <c r="E40" s="3" t="s">
        <v>627</v>
      </c>
      <c r="F40" s="3" t="s">
        <v>153</v>
      </c>
      <c r="G40" s="1" t="s">
        <v>26</v>
      </c>
      <c r="H40" s="12" t="s">
        <v>27</v>
      </c>
      <c r="I40" s="3" t="s">
        <v>165</v>
      </c>
      <c r="J40" s="1">
        <v>5</v>
      </c>
      <c r="K40" s="5">
        <v>5.1249999999999997E-2</v>
      </c>
      <c r="L40" s="1">
        <v>2</v>
      </c>
      <c r="M40" s="46">
        <v>44995</v>
      </c>
      <c r="N40" s="6">
        <f t="shared" si="6"/>
        <v>4.8630136986301373</v>
      </c>
      <c r="O40" s="7">
        <v>46770</v>
      </c>
      <c r="P40" s="10">
        <v>98.704000000000008</v>
      </c>
      <c r="Q40" s="5">
        <v>5.4292E-2</v>
      </c>
      <c r="R40" s="47">
        <v>9000000</v>
      </c>
      <c r="S40" s="47">
        <f t="shared" si="7"/>
        <v>8883360.0000000019</v>
      </c>
      <c r="T40" s="47">
        <v>66625</v>
      </c>
      <c r="U40" s="47">
        <f t="shared" si="8"/>
        <v>8949985.0000000019</v>
      </c>
      <c r="V40" s="7">
        <f t="shared" si="9"/>
        <v>44997</v>
      </c>
      <c r="W40" s="9">
        <f t="shared" si="11"/>
        <v>10</v>
      </c>
      <c r="X40" s="9">
        <f t="shared" si="10"/>
        <v>2306250</v>
      </c>
      <c r="Y40" s="9">
        <f>Database_Bonds_202407294[[#This Row],[投資面額]]+Database_Bonds_202407294[[#This Row],[利息]]</f>
        <v>11306250</v>
      </c>
      <c r="Z40" s="32" t="s">
        <v>616</v>
      </c>
      <c r="AA40" s="36" t="s">
        <v>601</v>
      </c>
    </row>
    <row r="41" spans="1:27" ht="17.100000000000001" customHeight="1">
      <c r="A41" s="1" t="s">
        <v>164</v>
      </c>
      <c r="B41" s="1" t="s">
        <v>149</v>
      </c>
      <c r="C41" s="1" t="s">
        <v>23</v>
      </c>
      <c r="D41" s="1" t="s">
        <v>95</v>
      </c>
      <c r="E41" s="3" t="s">
        <v>627</v>
      </c>
      <c r="F41" s="3" t="s">
        <v>153</v>
      </c>
      <c r="G41" s="1" t="s">
        <v>26</v>
      </c>
      <c r="H41" s="12" t="s">
        <v>27</v>
      </c>
      <c r="I41" s="3" t="s">
        <v>165</v>
      </c>
      <c r="J41" s="1">
        <v>5</v>
      </c>
      <c r="K41" s="5">
        <v>5.1249999999999997E-2</v>
      </c>
      <c r="L41" s="1">
        <v>2</v>
      </c>
      <c r="M41" s="46">
        <v>44995</v>
      </c>
      <c r="N41" s="6">
        <f t="shared" si="6"/>
        <v>4.8630136986301373</v>
      </c>
      <c r="O41" s="7">
        <v>46770</v>
      </c>
      <c r="P41" s="10">
        <v>98.704999999999998</v>
      </c>
      <c r="Q41" s="5">
        <v>5.4300000000000001E-2</v>
      </c>
      <c r="R41" s="47">
        <v>3000000</v>
      </c>
      <c r="S41" s="47">
        <f t="shared" si="7"/>
        <v>2961150</v>
      </c>
      <c r="T41" s="47">
        <v>22208.33</v>
      </c>
      <c r="U41" s="47">
        <f t="shared" si="8"/>
        <v>2983358.33</v>
      </c>
      <c r="V41" s="7">
        <f t="shared" si="9"/>
        <v>44997</v>
      </c>
      <c r="W41" s="9">
        <f t="shared" si="11"/>
        <v>10</v>
      </c>
      <c r="X41" s="9">
        <f t="shared" si="10"/>
        <v>768750</v>
      </c>
      <c r="Y41" s="9">
        <f>Database_Bonds_202407294[[#This Row],[投資面額]]+Database_Bonds_202407294[[#This Row],[利息]]</f>
        <v>3768750</v>
      </c>
      <c r="Z41" s="32" t="s">
        <v>616</v>
      </c>
      <c r="AA41" s="36" t="s">
        <v>601</v>
      </c>
    </row>
    <row r="42" spans="1:27" ht="17.100000000000001" customHeight="1">
      <c r="A42" s="1" t="s">
        <v>156</v>
      </c>
      <c r="B42" s="1" t="s">
        <v>64</v>
      </c>
      <c r="C42" s="2" t="s">
        <v>15</v>
      </c>
      <c r="D42" s="1" t="s">
        <v>95</v>
      </c>
      <c r="E42" s="3" t="s">
        <v>625</v>
      </c>
      <c r="F42" s="4" t="s">
        <v>70</v>
      </c>
      <c r="G42" s="1" t="s">
        <v>608</v>
      </c>
      <c r="H42" s="1" t="s">
        <v>20</v>
      </c>
      <c r="I42" s="3" t="s">
        <v>72</v>
      </c>
      <c r="J42" s="1">
        <v>7</v>
      </c>
      <c r="K42" s="5">
        <v>3.5000000000000003E-2</v>
      </c>
      <c r="L42" s="1">
        <v>2</v>
      </c>
      <c r="M42" s="46">
        <v>44999</v>
      </c>
      <c r="N42" s="6">
        <f t="shared" si="6"/>
        <v>6.1753424657534248</v>
      </c>
      <c r="O42" s="7">
        <v>47253</v>
      </c>
      <c r="P42" s="10">
        <v>92.17</v>
      </c>
      <c r="Q42" s="5">
        <v>4.9763000000000002E-2</v>
      </c>
      <c r="R42" s="47">
        <v>2000000</v>
      </c>
      <c r="S42" s="47">
        <f t="shared" si="7"/>
        <v>1843400</v>
      </c>
      <c r="T42" s="47">
        <v>23138.89</v>
      </c>
      <c r="U42" s="47">
        <f t="shared" si="8"/>
        <v>1866538.89</v>
      </c>
      <c r="V42" s="7">
        <f t="shared" si="9"/>
        <v>45001</v>
      </c>
      <c r="W42" s="9">
        <f t="shared" si="11"/>
        <v>13</v>
      </c>
      <c r="X42" s="9">
        <f t="shared" si="10"/>
        <v>455000</v>
      </c>
      <c r="Y42" s="9">
        <f>Database_Bonds_202407294[[#This Row],[投資面額]]+Database_Bonds_202407294[[#This Row],[利息]]</f>
        <v>2455000</v>
      </c>
      <c r="Z42" s="32" t="s">
        <v>609</v>
      </c>
      <c r="AA42" s="36" t="s">
        <v>615</v>
      </c>
    </row>
    <row r="43" spans="1:27" ht="17.100000000000001" customHeight="1">
      <c r="A43" s="1" t="s">
        <v>166</v>
      </c>
      <c r="B43" s="1" t="s">
        <v>64</v>
      </c>
      <c r="C43" s="1" t="s">
        <v>48</v>
      </c>
      <c r="D43" s="1" t="s">
        <v>95</v>
      </c>
      <c r="E43" s="3" t="s">
        <v>167</v>
      </c>
      <c r="F43" s="3" t="s">
        <v>168</v>
      </c>
      <c r="G43" s="1" t="s">
        <v>169</v>
      </c>
      <c r="H43" s="12" t="s">
        <v>27</v>
      </c>
      <c r="I43" s="3" t="s">
        <v>170</v>
      </c>
      <c r="J43" s="1">
        <v>5</v>
      </c>
      <c r="K43" s="5">
        <v>2.375E-2</v>
      </c>
      <c r="L43" s="1">
        <v>2</v>
      </c>
      <c r="M43" s="46">
        <v>44999</v>
      </c>
      <c r="N43" s="6">
        <f t="shared" si="6"/>
        <v>6.4575342465753423</v>
      </c>
      <c r="O43" s="7">
        <v>47356</v>
      </c>
      <c r="P43" s="10">
        <v>85.991</v>
      </c>
      <c r="Q43" s="5">
        <v>4.9134999999999998E-2</v>
      </c>
      <c r="R43" s="47">
        <v>9000000</v>
      </c>
      <c r="S43" s="47">
        <f t="shared" si="7"/>
        <v>7739190</v>
      </c>
      <c r="T43" s="47">
        <v>10687.5</v>
      </c>
      <c r="U43" s="47">
        <f t="shared" si="8"/>
        <v>7749877.5</v>
      </c>
      <c r="V43" s="7">
        <f t="shared" si="9"/>
        <v>45001</v>
      </c>
      <c r="W43" s="9">
        <f t="shared" si="11"/>
        <v>13</v>
      </c>
      <c r="X43" s="9">
        <f t="shared" si="10"/>
        <v>1389375</v>
      </c>
      <c r="Y43" s="9">
        <f>Database_Bonds_202407294[[#This Row],[投資面額]]+Database_Bonds_202407294[[#This Row],[利息]]</f>
        <v>10389375</v>
      </c>
      <c r="Z43" s="32" t="s">
        <v>609</v>
      </c>
      <c r="AA43" s="36" t="s">
        <v>615</v>
      </c>
    </row>
    <row r="44" spans="1:27" ht="17.100000000000001" customHeight="1">
      <c r="A44" s="1" t="s">
        <v>171</v>
      </c>
      <c r="B44" s="1" t="s">
        <v>64</v>
      </c>
      <c r="C44" s="2" t="s">
        <v>15</v>
      </c>
      <c r="D44" s="1" t="s">
        <v>95</v>
      </c>
      <c r="E44" s="3" t="s">
        <v>172</v>
      </c>
      <c r="F44" s="4" t="s">
        <v>176</v>
      </c>
      <c r="G44" s="1" t="s">
        <v>608</v>
      </c>
      <c r="H44" s="1" t="s">
        <v>20</v>
      </c>
      <c r="I44" s="3" t="s">
        <v>177</v>
      </c>
      <c r="J44" s="1">
        <v>1</v>
      </c>
      <c r="K44" s="5">
        <v>0.03</v>
      </c>
      <c r="L44" s="1">
        <v>2</v>
      </c>
      <c r="M44" s="46">
        <v>45001</v>
      </c>
      <c r="N44" s="6">
        <f t="shared" si="6"/>
        <v>4.6657534246575345</v>
      </c>
      <c r="O44" s="7">
        <v>46704</v>
      </c>
      <c r="P44" s="10">
        <v>94.96</v>
      </c>
      <c r="Q44" s="5">
        <v>4.1928E-2</v>
      </c>
      <c r="R44" s="47">
        <v>7000000</v>
      </c>
      <c r="S44" s="47">
        <f t="shared" si="7"/>
        <v>6647200</v>
      </c>
      <c r="T44" s="47">
        <v>71750</v>
      </c>
      <c r="U44" s="47">
        <f t="shared" si="8"/>
        <v>6718950</v>
      </c>
      <c r="V44" s="7">
        <f t="shared" si="9"/>
        <v>45003</v>
      </c>
      <c r="W44" s="9">
        <f t="shared" si="11"/>
        <v>10</v>
      </c>
      <c r="X44" s="9">
        <f t="shared" si="10"/>
        <v>1050000</v>
      </c>
      <c r="Y44" s="9">
        <f>Database_Bonds_202407294[[#This Row],[投資面額]]+Database_Bonds_202407294[[#This Row],[利息]]</f>
        <v>8050000</v>
      </c>
      <c r="Z44" s="32" t="s">
        <v>609</v>
      </c>
      <c r="AA44" s="36" t="s">
        <v>601</v>
      </c>
    </row>
    <row r="45" spans="1:27" ht="17.100000000000001" customHeight="1">
      <c r="A45" s="1" t="s">
        <v>171</v>
      </c>
      <c r="B45" s="1" t="s">
        <v>141</v>
      </c>
      <c r="C45" s="1" t="s">
        <v>48</v>
      </c>
      <c r="D45" s="1" t="s">
        <v>95</v>
      </c>
      <c r="E45" s="3" t="s">
        <v>172</v>
      </c>
      <c r="F45" s="3" t="s">
        <v>173</v>
      </c>
      <c r="G45" s="1" t="s">
        <v>608</v>
      </c>
      <c r="H45" s="12" t="s">
        <v>27</v>
      </c>
      <c r="I45" s="3" t="s">
        <v>175</v>
      </c>
      <c r="J45" s="1">
        <v>1</v>
      </c>
      <c r="K45" s="5">
        <v>0.03</v>
      </c>
      <c r="L45" s="1">
        <v>2</v>
      </c>
      <c r="M45" s="46">
        <v>45001</v>
      </c>
      <c r="N45" s="6">
        <f t="shared" si="6"/>
        <v>4.6657534246575345</v>
      </c>
      <c r="O45" s="7">
        <v>46704</v>
      </c>
      <c r="P45" s="10">
        <v>94.96</v>
      </c>
      <c r="Q45" s="5">
        <v>4.2000000000000003E-2</v>
      </c>
      <c r="R45" s="47">
        <v>8000000</v>
      </c>
      <c r="S45" s="47">
        <f t="shared" si="7"/>
        <v>7596800</v>
      </c>
      <c r="T45" s="47">
        <v>18791.21</v>
      </c>
      <c r="U45" s="47">
        <f t="shared" si="8"/>
        <v>7615591.21</v>
      </c>
      <c r="V45" s="7">
        <f t="shared" si="9"/>
        <v>45003</v>
      </c>
      <c r="W45" s="9">
        <f t="shared" si="11"/>
        <v>10</v>
      </c>
      <c r="X45" s="9">
        <f t="shared" si="10"/>
        <v>1200000</v>
      </c>
      <c r="Y45" s="9">
        <f>Database_Bonds_202407294[[#This Row],[投資面額]]+Database_Bonds_202407294[[#This Row],[利息]]</f>
        <v>9200000</v>
      </c>
      <c r="Z45" s="32" t="s">
        <v>609</v>
      </c>
      <c r="AA45" s="36" t="s">
        <v>601</v>
      </c>
    </row>
    <row r="46" spans="1:27" ht="17.100000000000001" customHeight="1">
      <c r="A46" s="1" t="s">
        <v>184</v>
      </c>
      <c r="B46" s="1" t="s">
        <v>64</v>
      </c>
      <c r="C46" s="2" t="s">
        <v>15</v>
      </c>
      <c r="D46" s="1" t="s">
        <v>95</v>
      </c>
      <c r="E46" s="3" t="s">
        <v>185</v>
      </c>
      <c r="F46" s="4" t="s">
        <v>189</v>
      </c>
      <c r="G46" s="1" t="s">
        <v>628</v>
      </c>
      <c r="H46" s="1" t="s">
        <v>20</v>
      </c>
      <c r="I46" s="3" t="s">
        <v>33</v>
      </c>
      <c r="J46" s="1">
        <v>4</v>
      </c>
      <c r="K46" s="5">
        <v>1.4999999999999999E-2</v>
      </c>
      <c r="L46" s="1">
        <v>2</v>
      </c>
      <c r="M46" s="46">
        <v>45001</v>
      </c>
      <c r="N46" s="6">
        <f t="shared" si="6"/>
        <v>5.5041095890410956</v>
      </c>
      <c r="O46" s="7">
        <v>47010</v>
      </c>
      <c r="P46" s="10">
        <v>86.42</v>
      </c>
      <c r="Q46" s="5">
        <v>4.2775000000000001E-2</v>
      </c>
      <c r="R46" s="47">
        <v>2000000</v>
      </c>
      <c r="S46" s="47">
        <f t="shared" si="7"/>
        <v>1728400</v>
      </c>
      <c r="T46" s="47">
        <v>166.67</v>
      </c>
      <c r="U46" s="47">
        <f t="shared" si="8"/>
        <v>1728566.67</v>
      </c>
      <c r="V46" s="7">
        <f t="shared" si="9"/>
        <v>45003</v>
      </c>
      <c r="W46" s="9">
        <v>11</v>
      </c>
      <c r="X46" s="9">
        <f t="shared" si="10"/>
        <v>165000</v>
      </c>
      <c r="Y46" s="9">
        <f>Database_Bonds_202407294[[#This Row],[投資面額]]+Database_Bonds_202407294[[#This Row],[利息]]</f>
        <v>2165000</v>
      </c>
      <c r="Z46" s="32" t="s">
        <v>609</v>
      </c>
      <c r="AA46" s="36" t="s">
        <v>615</v>
      </c>
    </row>
    <row r="47" spans="1:27" ht="17.100000000000001" customHeight="1">
      <c r="A47" s="1" t="s">
        <v>184</v>
      </c>
      <c r="B47" s="1" t="s">
        <v>141</v>
      </c>
      <c r="C47" s="1" t="s">
        <v>48</v>
      </c>
      <c r="D47" s="1" t="s">
        <v>95</v>
      </c>
      <c r="E47" s="3" t="s">
        <v>185</v>
      </c>
      <c r="F47" s="3" t="s">
        <v>186</v>
      </c>
      <c r="G47" s="1" t="s">
        <v>628</v>
      </c>
      <c r="H47" s="12" t="s">
        <v>27</v>
      </c>
      <c r="I47" s="3" t="s">
        <v>188</v>
      </c>
      <c r="J47" s="1">
        <v>4</v>
      </c>
      <c r="K47" s="5">
        <v>1.4999999999999999E-2</v>
      </c>
      <c r="L47" s="1">
        <v>2</v>
      </c>
      <c r="M47" s="46">
        <v>45001</v>
      </c>
      <c r="N47" s="6">
        <f t="shared" si="6"/>
        <v>5.5041095890410956</v>
      </c>
      <c r="O47" s="7">
        <v>47010</v>
      </c>
      <c r="P47" s="10">
        <v>86.42</v>
      </c>
      <c r="Q47" s="5">
        <v>4.2999999999999997E-2</v>
      </c>
      <c r="R47" s="47">
        <v>3000000</v>
      </c>
      <c r="S47" s="47">
        <f t="shared" si="7"/>
        <v>2592600</v>
      </c>
      <c r="T47" s="47">
        <v>11433.33</v>
      </c>
      <c r="U47" s="47">
        <f t="shared" si="8"/>
        <v>2604033.33</v>
      </c>
      <c r="V47" s="7">
        <f t="shared" si="9"/>
        <v>45003</v>
      </c>
      <c r="W47" s="9">
        <v>11</v>
      </c>
      <c r="X47" s="9">
        <f t="shared" si="10"/>
        <v>247500</v>
      </c>
      <c r="Y47" s="9">
        <f>Database_Bonds_202407294[[#This Row],[投資面額]]+Database_Bonds_202407294[[#This Row],[利息]]</f>
        <v>3247500</v>
      </c>
      <c r="Z47" s="32" t="s">
        <v>609</v>
      </c>
      <c r="AA47" s="36" t="s">
        <v>615</v>
      </c>
    </row>
    <row r="48" spans="1:27" ht="17.100000000000001" customHeight="1">
      <c r="A48" s="1" t="s">
        <v>178</v>
      </c>
      <c r="B48" s="1" t="s">
        <v>64</v>
      </c>
      <c r="C48" s="1" t="s">
        <v>48</v>
      </c>
      <c r="D48" s="1" t="s">
        <v>95</v>
      </c>
      <c r="E48" s="3" t="s">
        <v>179</v>
      </c>
      <c r="F48" s="3" t="s">
        <v>182</v>
      </c>
      <c r="G48" s="1" t="s">
        <v>603</v>
      </c>
      <c r="H48" s="12" t="s">
        <v>27</v>
      </c>
      <c r="I48" s="3" t="s">
        <v>183</v>
      </c>
      <c r="J48" s="1">
        <v>3</v>
      </c>
      <c r="K48" s="5">
        <v>3.875E-2</v>
      </c>
      <c r="L48" s="1">
        <v>2</v>
      </c>
      <c r="M48" s="46">
        <v>45001</v>
      </c>
      <c r="N48" s="6">
        <f t="shared" si="6"/>
        <v>5.6684931506849319</v>
      </c>
      <c r="O48" s="7">
        <v>47070</v>
      </c>
      <c r="P48" s="10">
        <v>97.63</v>
      </c>
      <c r="Q48" s="5">
        <v>4.3482E-2</v>
      </c>
      <c r="R48" s="47">
        <v>2000000</v>
      </c>
      <c r="S48" s="47">
        <f t="shared" si="7"/>
        <v>1952600</v>
      </c>
      <c r="T48" s="47">
        <v>26479.17</v>
      </c>
      <c r="U48" s="47">
        <f t="shared" si="8"/>
        <v>1979079.17</v>
      </c>
      <c r="V48" s="7">
        <f t="shared" si="9"/>
        <v>45003</v>
      </c>
      <c r="W48" s="9">
        <f t="shared" ref="W48:W79" si="12">_xlfn.CEILING.MATH(N48*L48)</f>
        <v>12</v>
      </c>
      <c r="X48" s="9">
        <f t="shared" si="10"/>
        <v>465000</v>
      </c>
      <c r="Y48" s="9">
        <f>Database_Bonds_202407294[[#This Row],[投資面額]]+Database_Bonds_202407294[[#This Row],[利息]]</f>
        <v>2465000</v>
      </c>
      <c r="Z48" s="32" t="s">
        <v>609</v>
      </c>
      <c r="AA48" s="36" t="s">
        <v>615</v>
      </c>
    </row>
    <row r="49" spans="1:27" ht="17.100000000000001" customHeight="1">
      <c r="A49" s="1" t="s">
        <v>178</v>
      </c>
      <c r="B49" s="1" t="s">
        <v>141</v>
      </c>
      <c r="C49" s="2" t="s">
        <v>15</v>
      </c>
      <c r="D49" s="1" t="s">
        <v>95</v>
      </c>
      <c r="E49" s="3" t="s">
        <v>179</v>
      </c>
      <c r="F49" s="4" t="s">
        <v>180</v>
      </c>
      <c r="G49" s="1" t="s">
        <v>603</v>
      </c>
      <c r="H49" s="1" t="s">
        <v>20</v>
      </c>
      <c r="I49" s="3" t="s">
        <v>181</v>
      </c>
      <c r="J49" s="1">
        <v>3</v>
      </c>
      <c r="K49" s="5">
        <v>3.875E-2</v>
      </c>
      <c r="L49" s="1">
        <v>2</v>
      </c>
      <c r="M49" s="46">
        <v>45001</v>
      </c>
      <c r="N49" s="6">
        <f t="shared" si="6"/>
        <v>5.6684931506849319</v>
      </c>
      <c r="O49" s="7">
        <v>47070</v>
      </c>
      <c r="P49" s="10">
        <v>97.63</v>
      </c>
      <c r="Q49" s="5">
        <v>4.3499999999999997E-2</v>
      </c>
      <c r="R49" s="47">
        <v>3000000</v>
      </c>
      <c r="S49" s="47">
        <f t="shared" si="7"/>
        <v>2928900</v>
      </c>
      <c r="T49" s="47">
        <v>21525</v>
      </c>
      <c r="U49" s="47">
        <f t="shared" si="8"/>
        <v>2950425</v>
      </c>
      <c r="V49" s="7">
        <f t="shared" si="9"/>
        <v>45003</v>
      </c>
      <c r="W49" s="9">
        <f t="shared" si="12"/>
        <v>12</v>
      </c>
      <c r="X49" s="9">
        <f t="shared" si="10"/>
        <v>697500</v>
      </c>
      <c r="Y49" s="9">
        <f>Database_Bonds_202407294[[#This Row],[投資面額]]+Database_Bonds_202407294[[#This Row],[利息]]</f>
        <v>3697500</v>
      </c>
      <c r="Z49" s="32" t="s">
        <v>609</v>
      </c>
      <c r="AA49" s="36" t="s">
        <v>615</v>
      </c>
    </row>
    <row r="50" spans="1:27" ht="17.100000000000001" customHeight="1">
      <c r="A50" s="1" t="s">
        <v>194</v>
      </c>
      <c r="B50" s="1" t="s">
        <v>14</v>
      </c>
      <c r="C50" s="1" t="s">
        <v>48</v>
      </c>
      <c r="D50" s="1" t="s">
        <v>95</v>
      </c>
      <c r="E50" s="3" t="s">
        <v>49</v>
      </c>
      <c r="F50" s="3" t="s">
        <v>50</v>
      </c>
      <c r="G50" s="1" t="s">
        <v>603</v>
      </c>
      <c r="H50" s="12" t="s">
        <v>27</v>
      </c>
      <c r="I50" s="3" t="s">
        <v>195</v>
      </c>
      <c r="J50" s="1">
        <v>5</v>
      </c>
      <c r="K50" s="5">
        <v>2.2499999999999999E-2</v>
      </c>
      <c r="L50" s="1">
        <v>2</v>
      </c>
      <c r="M50" s="46">
        <v>45002</v>
      </c>
      <c r="N50" s="6">
        <f t="shared" si="6"/>
        <v>7.6958904109589037</v>
      </c>
      <c r="O50" s="7">
        <v>47811</v>
      </c>
      <c r="P50" s="10">
        <v>84.424999999999997</v>
      </c>
      <c r="Q50" s="5">
        <v>4.6860899999999997E-2</v>
      </c>
      <c r="R50" s="47">
        <v>2000000</v>
      </c>
      <c r="S50" s="47">
        <f t="shared" si="7"/>
        <v>1688500</v>
      </c>
      <c r="T50" s="47">
        <v>0</v>
      </c>
      <c r="U50" s="47">
        <f t="shared" si="8"/>
        <v>1688500</v>
      </c>
      <c r="V50" s="7">
        <f t="shared" si="9"/>
        <v>45004</v>
      </c>
      <c r="W50" s="9">
        <f t="shared" si="12"/>
        <v>16</v>
      </c>
      <c r="X50" s="9">
        <f t="shared" si="10"/>
        <v>360000</v>
      </c>
      <c r="Y50" s="9">
        <f>Database_Bonds_202407294[[#This Row],[投資面額]]+Database_Bonds_202407294[[#This Row],[利息]]</f>
        <v>2360000</v>
      </c>
      <c r="Z50" s="32" t="s">
        <v>609</v>
      </c>
      <c r="AA50" s="36" t="s">
        <v>602</v>
      </c>
    </row>
    <row r="51" spans="1:27" ht="17.100000000000001" customHeight="1">
      <c r="A51" s="1" t="s">
        <v>190</v>
      </c>
      <c r="B51" s="1" t="s">
        <v>141</v>
      </c>
      <c r="C51" s="1" t="s">
        <v>23</v>
      </c>
      <c r="D51" s="1" t="s">
        <v>95</v>
      </c>
      <c r="E51" s="3" t="s">
        <v>629</v>
      </c>
      <c r="F51" s="4" t="s">
        <v>192</v>
      </c>
      <c r="G51" s="1" t="s">
        <v>26</v>
      </c>
      <c r="H51" s="1" t="s">
        <v>20</v>
      </c>
      <c r="I51" s="3" t="s">
        <v>193</v>
      </c>
      <c r="J51" s="1">
        <v>1</v>
      </c>
      <c r="K51" s="5">
        <v>1.6250000000000001E-2</v>
      </c>
      <c r="L51" s="1">
        <v>2</v>
      </c>
      <c r="M51" s="46">
        <v>45002</v>
      </c>
      <c r="N51" s="6">
        <f t="shared" si="6"/>
        <v>8.3835616438356162</v>
      </c>
      <c r="O51" s="7">
        <v>48062</v>
      </c>
      <c r="P51" s="10">
        <v>82.59</v>
      </c>
      <c r="Q51" s="5">
        <v>4.1000000000000002E-2</v>
      </c>
      <c r="R51" s="47">
        <v>2000000</v>
      </c>
      <c r="S51" s="47">
        <f t="shared" si="7"/>
        <v>1651800</v>
      </c>
      <c r="T51" s="47">
        <v>22826.09</v>
      </c>
      <c r="U51" s="47">
        <f t="shared" si="8"/>
        <v>1674626.09</v>
      </c>
      <c r="V51" s="7">
        <f t="shared" si="9"/>
        <v>45004</v>
      </c>
      <c r="W51" s="9">
        <f t="shared" si="12"/>
        <v>17</v>
      </c>
      <c r="X51" s="9">
        <f t="shared" si="10"/>
        <v>276250</v>
      </c>
      <c r="Y51" s="9">
        <f>Database_Bonds_202407294[[#This Row],[投資面額]]+Database_Bonds_202407294[[#This Row],[利息]]</f>
        <v>2276250</v>
      </c>
      <c r="Z51" s="32" t="s">
        <v>609</v>
      </c>
      <c r="AA51" s="36" t="s">
        <v>602</v>
      </c>
    </row>
    <row r="52" spans="1:27" ht="17.100000000000001" customHeight="1">
      <c r="A52" s="1" t="s">
        <v>196</v>
      </c>
      <c r="B52" s="1" t="s">
        <v>64</v>
      </c>
      <c r="C52" s="1" t="s">
        <v>48</v>
      </c>
      <c r="D52" s="1" t="s">
        <v>95</v>
      </c>
      <c r="E52" s="3" t="s">
        <v>197</v>
      </c>
      <c r="F52" s="3" t="s">
        <v>198</v>
      </c>
      <c r="G52" s="1" t="s">
        <v>603</v>
      </c>
      <c r="H52" s="12" t="s">
        <v>27</v>
      </c>
      <c r="I52" s="3" t="s">
        <v>199</v>
      </c>
      <c r="J52" s="1">
        <v>3</v>
      </c>
      <c r="K52" s="5">
        <v>2.954E-2</v>
      </c>
      <c r="L52" s="1">
        <v>2</v>
      </c>
      <c r="M52" s="46">
        <v>45007</v>
      </c>
      <c r="N52" s="6">
        <f t="shared" si="6"/>
        <v>3.1534246575342464</v>
      </c>
      <c r="O52" s="7">
        <v>46158</v>
      </c>
      <c r="P52" s="10">
        <v>97.15</v>
      </c>
      <c r="Q52" s="5">
        <v>3.9170000000000003E-2</v>
      </c>
      <c r="R52" s="47">
        <v>9000000</v>
      </c>
      <c r="S52" s="47">
        <f t="shared" si="7"/>
        <v>8743500</v>
      </c>
      <c r="T52" s="47">
        <v>93051</v>
      </c>
      <c r="U52" s="47">
        <f t="shared" si="8"/>
        <v>8836551</v>
      </c>
      <c r="V52" s="7">
        <f t="shared" si="9"/>
        <v>45009</v>
      </c>
      <c r="W52" s="9">
        <f t="shared" si="12"/>
        <v>7</v>
      </c>
      <c r="X52" s="9">
        <f t="shared" si="10"/>
        <v>930510</v>
      </c>
      <c r="Y52" s="9">
        <f>Database_Bonds_202407294[[#This Row],[投資面額]]+Database_Bonds_202407294[[#This Row],[利息]]</f>
        <v>9930510</v>
      </c>
      <c r="Z52" s="32" t="s">
        <v>605</v>
      </c>
      <c r="AA52" s="36" t="s">
        <v>601</v>
      </c>
    </row>
    <row r="53" spans="1:27" ht="17.100000000000001" customHeight="1">
      <c r="A53" s="1" t="s">
        <v>200</v>
      </c>
      <c r="B53" s="1" t="s">
        <v>64</v>
      </c>
      <c r="C53" s="1" t="s">
        <v>48</v>
      </c>
      <c r="D53" s="1" t="s">
        <v>95</v>
      </c>
      <c r="E53" s="3" t="s">
        <v>201</v>
      </c>
      <c r="F53" s="3" t="s">
        <v>202</v>
      </c>
      <c r="G53" s="1" t="s">
        <v>203</v>
      </c>
      <c r="H53" s="12" t="s">
        <v>27</v>
      </c>
      <c r="I53" s="3" t="s">
        <v>204</v>
      </c>
      <c r="J53" s="1">
        <v>1</v>
      </c>
      <c r="K53" s="5">
        <v>3.3000000000000002E-2</v>
      </c>
      <c r="L53" s="1">
        <v>2</v>
      </c>
      <c r="M53" s="46">
        <v>45007</v>
      </c>
      <c r="N53" s="6">
        <f t="shared" si="6"/>
        <v>3.882191780821918</v>
      </c>
      <c r="O53" s="7">
        <v>46424</v>
      </c>
      <c r="P53" s="10">
        <v>99.3</v>
      </c>
      <c r="Q53" s="5">
        <v>3.4939999999999999E-2</v>
      </c>
      <c r="R53" s="47">
        <v>4000000</v>
      </c>
      <c r="S53" s="47">
        <f t="shared" si="7"/>
        <v>3972000</v>
      </c>
      <c r="T53" s="47">
        <v>16866.669999999998</v>
      </c>
      <c r="U53" s="47">
        <f t="shared" si="8"/>
        <v>3988866.67</v>
      </c>
      <c r="V53" s="7">
        <f t="shared" si="9"/>
        <v>45009</v>
      </c>
      <c r="W53" s="9">
        <f t="shared" si="12"/>
        <v>8</v>
      </c>
      <c r="X53" s="9">
        <f t="shared" si="10"/>
        <v>528000</v>
      </c>
      <c r="Y53" s="9">
        <f>Database_Bonds_202407294[[#This Row],[投資面額]]+Database_Bonds_202407294[[#This Row],[利息]]</f>
        <v>4528000</v>
      </c>
      <c r="Z53" s="32" t="s">
        <v>605</v>
      </c>
      <c r="AA53" s="36" t="s">
        <v>601</v>
      </c>
    </row>
    <row r="54" spans="1:27" ht="17.100000000000001" customHeight="1">
      <c r="A54" s="1" t="s">
        <v>178</v>
      </c>
      <c r="B54" s="1" t="s">
        <v>64</v>
      </c>
      <c r="C54" s="2" t="s">
        <v>15</v>
      </c>
      <c r="D54" s="1" t="s">
        <v>95</v>
      </c>
      <c r="E54" s="3" t="s">
        <v>179</v>
      </c>
      <c r="F54" s="4" t="s">
        <v>180</v>
      </c>
      <c r="G54" s="1" t="s">
        <v>603</v>
      </c>
      <c r="H54" s="1" t="s">
        <v>20</v>
      </c>
      <c r="I54" s="3" t="s">
        <v>205</v>
      </c>
      <c r="J54" s="1">
        <v>3</v>
      </c>
      <c r="K54" s="5">
        <v>3.875E-2</v>
      </c>
      <c r="L54" s="1">
        <v>2</v>
      </c>
      <c r="M54" s="46">
        <v>45007</v>
      </c>
      <c r="N54" s="6">
        <f t="shared" si="6"/>
        <v>5.6520547945205477</v>
      </c>
      <c r="O54" s="7">
        <v>47070</v>
      </c>
      <c r="P54" s="10">
        <v>99.7</v>
      </c>
      <c r="Q54" s="5">
        <v>3.9343999999999997E-2</v>
      </c>
      <c r="R54" s="47">
        <v>7000000</v>
      </c>
      <c r="S54" s="47">
        <f t="shared" si="7"/>
        <v>6979000</v>
      </c>
      <c r="T54" s="47">
        <v>97197.92</v>
      </c>
      <c r="U54" s="47">
        <f t="shared" si="8"/>
        <v>7076197.9199999999</v>
      </c>
      <c r="V54" s="7">
        <f t="shared" si="9"/>
        <v>45009</v>
      </c>
      <c r="W54" s="9">
        <f t="shared" si="12"/>
        <v>12</v>
      </c>
      <c r="X54" s="9">
        <f t="shared" si="10"/>
        <v>1627500</v>
      </c>
      <c r="Y54" s="9">
        <f>Database_Bonds_202407294[[#This Row],[投資面額]]+Database_Bonds_202407294[[#This Row],[利息]]</f>
        <v>8627500</v>
      </c>
      <c r="Z54" s="32" t="s">
        <v>605</v>
      </c>
      <c r="AA54" s="36" t="s">
        <v>615</v>
      </c>
    </row>
    <row r="55" spans="1:27" ht="17.100000000000001" customHeight="1">
      <c r="A55" s="1" t="s">
        <v>214</v>
      </c>
      <c r="B55" s="1" t="s">
        <v>141</v>
      </c>
      <c r="C55" s="1" t="s">
        <v>48</v>
      </c>
      <c r="D55" s="1" t="s">
        <v>95</v>
      </c>
      <c r="E55" s="3" t="s">
        <v>215</v>
      </c>
      <c r="F55" s="3" t="s">
        <v>216</v>
      </c>
      <c r="G55" s="1" t="s">
        <v>217</v>
      </c>
      <c r="H55" s="12" t="s">
        <v>27</v>
      </c>
      <c r="I55" s="3" t="s">
        <v>147</v>
      </c>
      <c r="J55" s="1">
        <v>5</v>
      </c>
      <c r="K55" s="5">
        <v>1.3390000000000001E-2</v>
      </c>
      <c r="L55" s="1">
        <v>2</v>
      </c>
      <c r="M55" s="46">
        <v>45008</v>
      </c>
      <c r="N55" s="6">
        <f t="shared" si="6"/>
        <v>3.0082191780821916</v>
      </c>
      <c r="O55" s="7">
        <v>46106</v>
      </c>
      <c r="P55" s="10">
        <v>91.89</v>
      </c>
      <c r="Q55" s="5">
        <v>4.24E-2</v>
      </c>
      <c r="R55" s="47">
        <v>1500000</v>
      </c>
      <c r="S55" s="47">
        <f t="shared" si="7"/>
        <v>1378350</v>
      </c>
      <c r="T55" s="47">
        <v>49761.11</v>
      </c>
      <c r="U55" s="47">
        <f t="shared" si="8"/>
        <v>1428111.11</v>
      </c>
      <c r="V55" s="7">
        <f t="shared" si="9"/>
        <v>45010</v>
      </c>
      <c r="W55" s="9">
        <f t="shared" si="12"/>
        <v>7</v>
      </c>
      <c r="X55" s="9">
        <f t="shared" si="10"/>
        <v>70297.5</v>
      </c>
      <c r="Y55" s="9">
        <f>Database_Bonds_202407294[[#This Row],[投資面額]]+Database_Bonds_202407294[[#This Row],[利息]]</f>
        <v>1570297.5</v>
      </c>
      <c r="Z55" s="32" t="s">
        <v>609</v>
      </c>
      <c r="AA55" s="36" t="s">
        <v>601</v>
      </c>
    </row>
    <row r="56" spans="1:27" ht="17.100000000000001" customHeight="1">
      <c r="A56" s="1" t="s">
        <v>210</v>
      </c>
      <c r="B56" s="1" t="s">
        <v>141</v>
      </c>
      <c r="C56" s="1" t="s">
        <v>48</v>
      </c>
      <c r="D56" s="1" t="s">
        <v>95</v>
      </c>
      <c r="E56" s="3" t="s">
        <v>211</v>
      </c>
      <c r="F56" s="3" t="s">
        <v>212</v>
      </c>
      <c r="G56" s="1" t="s">
        <v>628</v>
      </c>
      <c r="H56" s="12" t="s">
        <v>27</v>
      </c>
      <c r="I56" s="3" t="s">
        <v>147</v>
      </c>
      <c r="J56" s="1">
        <v>5</v>
      </c>
      <c r="K56" s="5">
        <v>0.03</v>
      </c>
      <c r="L56" s="1">
        <v>2</v>
      </c>
      <c r="M56" s="46">
        <v>45008</v>
      </c>
      <c r="N56" s="6">
        <f t="shared" si="6"/>
        <v>3.7342465753424658</v>
      </c>
      <c r="O56" s="7">
        <v>46371</v>
      </c>
      <c r="P56" s="10">
        <v>96.58</v>
      </c>
      <c r="Q56" s="5">
        <v>3.9899999999999998E-2</v>
      </c>
      <c r="R56" s="47">
        <v>1500000</v>
      </c>
      <c r="S56" s="47">
        <f t="shared" si="7"/>
        <v>1448700</v>
      </c>
      <c r="T56" s="47">
        <v>5873.75</v>
      </c>
      <c r="U56" s="47">
        <f t="shared" si="8"/>
        <v>1454573.75</v>
      </c>
      <c r="V56" s="7">
        <f t="shared" si="9"/>
        <v>45010</v>
      </c>
      <c r="W56" s="9">
        <f t="shared" si="12"/>
        <v>8</v>
      </c>
      <c r="X56" s="9">
        <f t="shared" si="10"/>
        <v>180000</v>
      </c>
      <c r="Y56" s="9">
        <f>Database_Bonds_202407294[[#This Row],[投資面額]]+Database_Bonds_202407294[[#This Row],[利息]]</f>
        <v>1680000</v>
      </c>
      <c r="Z56" s="32" t="s">
        <v>605</v>
      </c>
      <c r="AA56" s="36" t="s">
        <v>601</v>
      </c>
    </row>
    <row r="57" spans="1:27" ht="17.100000000000001" customHeight="1">
      <c r="A57" s="1" t="s">
        <v>206</v>
      </c>
      <c r="B57" s="1" t="s">
        <v>141</v>
      </c>
      <c r="C57" s="2" t="s">
        <v>15</v>
      </c>
      <c r="D57" s="1" t="s">
        <v>95</v>
      </c>
      <c r="E57" s="3" t="s">
        <v>630</v>
      </c>
      <c r="F57" s="4" t="s">
        <v>208</v>
      </c>
      <c r="G57" s="1" t="s">
        <v>628</v>
      </c>
      <c r="H57" s="1" t="s">
        <v>20</v>
      </c>
      <c r="I57" s="3" t="s">
        <v>209</v>
      </c>
      <c r="J57" s="1">
        <v>5</v>
      </c>
      <c r="K57" s="5">
        <v>0.03</v>
      </c>
      <c r="L57" s="1">
        <v>2</v>
      </c>
      <c r="M57" s="46">
        <v>45008</v>
      </c>
      <c r="N57" s="6">
        <f t="shared" si="6"/>
        <v>4.5671232876712331</v>
      </c>
      <c r="O57" s="7">
        <v>46675</v>
      </c>
      <c r="P57" s="10">
        <v>95.73</v>
      </c>
      <c r="Q57" s="5">
        <v>4.0300000000000002E-2</v>
      </c>
      <c r="R57" s="47">
        <v>1000000</v>
      </c>
      <c r="S57" s="47">
        <f t="shared" si="7"/>
        <v>957300</v>
      </c>
      <c r="T57" s="47">
        <v>34222.22</v>
      </c>
      <c r="U57" s="47">
        <f t="shared" si="8"/>
        <v>991522.22</v>
      </c>
      <c r="V57" s="7">
        <f t="shared" si="9"/>
        <v>45010</v>
      </c>
      <c r="W57" s="9">
        <f t="shared" si="12"/>
        <v>10</v>
      </c>
      <c r="X57" s="9">
        <f t="shared" si="10"/>
        <v>150000</v>
      </c>
      <c r="Y57" s="9">
        <f>Database_Bonds_202407294[[#This Row],[投資面額]]+Database_Bonds_202407294[[#This Row],[利息]]</f>
        <v>1150000</v>
      </c>
      <c r="Z57" s="32" t="s">
        <v>609</v>
      </c>
      <c r="AA57" s="36" t="s">
        <v>601</v>
      </c>
    </row>
    <row r="58" spans="1:27" ht="17.100000000000001" customHeight="1">
      <c r="A58" s="1" t="s">
        <v>221</v>
      </c>
      <c r="B58" s="1" t="s">
        <v>149</v>
      </c>
      <c r="C58" s="2" t="s">
        <v>86</v>
      </c>
      <c r="D58" s="1" t="s">
        <v>95</v>
      </c>
      <c r="E58" s="3" t="s">
        <v>88</v>
      </c>
      <c r="F58" s="4" t="s">
        <v>89</v>
      </c>
      <c r="G58" s="1" t="s">
        <v>90</v>
      </c>
      <c r="H58" s="1" t="s">
        <v>20</v>
      </c>
      <c r="I58" s="3" t="s">
        <v>93</v>
      </c>
      <c r="J58" s="1">
        <v>1</v>
      </c>
      <c r="K58" s="5">
        <v>1.4999999999999999E-2</v>
      </c>
      <c r="L58" s="1">
        <v>2</v>
      </c>
      <c r="M58" s="46">
        <v>45009</v>
      </c>
      <c r="N58" s="6">
        <f t="shared" si="6"/>
        <v>1.6904109589041096</v>
      </c>
      <c r="O58" s="7">
        <v>45626</v>
      </c>
      <c r="P58" s="10">
        <v>95.789999999999992</v>
      </c>
      <c r="Q58" s="5">
        <v>0.04</v>
      </c>
      <c r="R58" s="47">
        <v>1500000</v>
      </c>
      <c r="S58" s="47">
        <f t="shared" si="7"/>
        <v>1436850</v>
      </c>
      <c r="T58" s="47">
        <v>6984.89</v>
      </c>
      <c r="U58" s="47">
        <f t="shared" si="8"/>
        <v>1443834.89</v>
      </c>
      <c r="V58" s="7">
        <f t="shared" si="9"/>
        <v>45011</v>
      </c>
      <c r="W58" s="9">
        <f t="shared" si="12"/>
        <v>4</v>
      </c>
      <c r="X58" s="9">
        <f t="shared" si="10"/>
        <v>45000</v>
      </c>
      <c r="Y58" s="9">
        <f>Database_Bonds_202407294[[#This Row],[投資面額]]+Database_Bonds_202407294[[#This Row],[利息]]</f>
        <v>1545000</v>
      </c>
      <c r="Z58" s="32" t="s">
        <v>605</v>
      </c>
      <c r="AA58" s="36" t="s">
        <v>631</v>
      </c>
    </row>
    <row r="59" spans="1:27" ht="17.100000000000001" customHeight="1">
      <c r="A59" s="1" t="s">
        <v>221</v>
      </c>
      <c r="B59" s="1" t="s">
        <v>141</v>
      </c>
      <c r="C59" s="1" t="s">
        <v>150</v>
      </c>
      <c r="D59" s="1" t="s">
        <v>95</v>
      </c>
      <c r="E59" s="3" t="s">
        <v>88</v>
      </c>
      <c r="F59" s="3" t="s">
        <v>151</v>
      </c>
      <c r="G59" s="1" t="s">
        <v>90</v>
      </c>
      <c r="H59" s="12" t="s">
        <v>27</v>
      </c>
      <c r="I59" s="3" t="s">
        <v>152</v>
      </c>
      <c r="J59" s="1">
        <v>1</v>
      </c>
      <c r="K59" s="5">
        <v>1.4999999999999999E-2</v>
      </c>
      <c r="L59" s="1">
        <v>2</v>
      </c>
      <c r="M59" s="46">
        <v>45009</v>
      </c>
      <c r="N59" s="6">
        <f t="shared" si="6"/>
        <v>1.6904109589041096</v>
      </c>
      <c r="O59" s="7">
        <v>45626</v>
      </c>
      <c r="P59" s="10">
        <v>95.947656000000009</v>
      </c>
      <c r="Q59" s="5">
        <v>0.04</v>
      </c>
      <c r="R59" s="47">
        <v>4000000</v>
      </c>
      <c r="S59" s="47">
        <f t="shared" si="7"/>
        <v>3837906.2400000007</v>
      </c>
      <c r="T59" s="47">
        <v>8465.2800000000007</v>
      </c>
      <c r="U59" s="47">
        <f t="shared" si="8"/>
        <v>3846371.5200000005</v>
      </c>
      <c r="V59" s="7">
        <f t="shared" si="9"/>
        <v>45011</v>
      </c>
      <c r="W59" s="9">
        <f t="shared" si="12"/>
        <v>4</v>
      </c>
      <c r="X59" s="9">
        <f t="shared" si="10"/>
        <v>120000</v>
      </c>
      <c r="Y59" s="9">
        <f>Database_Bonds_202407294[[#This Row],[投資面額]]+Database_Bonds_202407294[[#This Row],[利息]]</f>
        <v>4120000</v>
      </c>
      <c r="Z59" s="32" t="s">
        <v>605</v>
      </c>
      <c r="AA59" s="36" t="s">
        <v>606</v>
      </c>
    </row>
    <row r="60" spans="1:27" ht="17.100000000000001" customHeight="1">
      <c r="A60" s="1" t="s">
        <v>218</v>
      </c>
      <c r="B60" s="1" t="s">
        <v>149</v>
      </c>
      <c r="C60" s="2" t="s">
        <v>15</v>
      </c>
      <c r="D60" s="1" t="s">
        <v>95</v>
      </c>
      <c r="E60" s="3" t="s">
        <v>201</v>
      </c>
      <c r="F60" s="4" t="s">
        <v>219</v>
      </c>
      <c r="G60" s="1" t="s">
        <v>203</v>
      </c>
      <c r="H60" s="1" t="s">
        <v>20</v>
      </c>
      <c r="I60" s="3" t="s">
        <v>220</v>
      </c>
      <c r="J60" s="1">
        <v>1</v>
      </c>
      <c r="K60" s="5">
        <v>3.125E-2</v>
      </c>
      <c r="L60" s="1">
        <v>2</v>
      </c>
      <c r="M60" s="46">
        <v>45009</v>
      </c>
      <c r="N60" s="6">
        <f t="shared" si="6"/>
        <v>2.6164383561643834</v>
      </c>
      <c r="O60" s="7">
        <v>45964</v>
      </c>
      <c r="P60" s="10">
        <v>97.816000000000003</v>
      </c>
      <c r="Q60" s="5">
        <v>4.0099999999999997E-2</v>
      </c>
      <c r="R60" s="47">
        <v>3000000</v>
      </c>
      <c r="S60" s="47">
        <f t="shared" si="7"/>
        <v>2934480</v>
      </c>
      <c r="T60" s="47">
        <v>36718.75</v>
      </c>
      <c r="U60" s="47">
        <f t="shared" si="8"/>
        <v>2971198.75</v>
      </c>
      <c r="V60" s="7">
        <f t="shared" si="9"/>
        <v>45011</v>
      </c>
      <c r="W60" s="9">
        <f t="shared" si="12"/>
        <v>6</v>
      </c>
      <c r="X60" s="9">
        <f t="shared" si="10"/>
        <v>281250</v>
      </c>
      <c r="Y60" s="9">
        <f>Database_Bonds_202407294[[#This Row],[投資面額]]+Database_Bonds_202407294[[#This Row],[利息]]</f>
        <v>3281250</v>
      </c>
      <c r="Z60" s="32" t="s">
        <v>609</v>
      </c>
      <c r="AA60" s="36" t="s">
        <v>606</v>
      </c>
    </row>
    <row r="61" spans="1:27" ht="17.100000000000001" customHeight="1">
      <c r="A61" s="1" t="s">
        <v>214</v>
      </c>
      <c r="B61" s="1" t="s">
        <v>149</v>
      </c>
      <c r="C61" s="1" t="s">
        <v>48</v>
      </c>
      <c r="D61" s="1" t="s">
        <v>95</v>
      </c>
      <c r="E61" s="3" t="s">
        <v>215</v>
      </c>
      <c r="F61" s="3" t="s">
        <v>216</v>
      </c>
      <c r="G61" s="1" t="s">
        <v>217</v>
      </c>
      <c r="H61" s="12" t="s">
        <v>27</v>
      </c>
      <c r="I61" s="3" t="s">
        <v>147</v>
      </c>
      <c r="J61" s="1">
        <v>5</v>
      </c>
      <c r="K61" s="5">
        <v>1.3390000000000001E-2</v>
      </c>
      <c r="L61" s="1">
        <v>2</v>
      </c>
      <c r="M61" s="46">
        <v>45009</v>
      </c>
      <c r="N61" s="6">
        <f t="shared" si="6"/>
        <v>3.0054794520547947</v>
      </c>
      <c r="O61" s="7">
        <v>46106</v>
      </c>
      <c r="P61" s="10">
        <v>91.91</v>
      </c>
      <c r="Q61" s="5">
        <v>4.2299999999999997E-2</v>
      </c>
      <c r="R61" s="47">
        <v>1500000</v>
      </c>
      <c r="S61" s="47">
        <f t="shared" si="7"/>
        <v>1378650</v>
      </c>
      <c r="T61" s="47">
        <v>9986.7099999999991</v>
      </c>
      <c r="U61" s="47">
        <f t="shared" si="8"/>
        <v>1388636.71</v>
      </c>
      <c r="V61" s="7">
        <f t="shared" si="9"/>
        <v>45011</v>
      </c>
      <c r="W61" s="9">
        <f t="shared" si="12"/>
        <v>7</v>
      </c>
      <c r="X61" s="9">
        <f t="shared" si="10"/>
        <v>70297.5</v>
      </c>
      <c r="Y61" s="9">
        <f>Database_Bonds_202407294[[#This Row],[投資面額]]+Database_Bonds_202407294[[#This Row],[利息]]</f>
        <v>1570297.5</v>
      </c>
      <c r="Z61" s="32" t="s">
        <v>609</v>
      </c>
      <c r="AA61" s="36" t="s">
        <v>632</v>
      </c>
    </row>
    <row r="62" spans="1:27" ht="17.100000000000001" customHeight="1">
      <c r="A62" s="1" t="s">
        <v>226</v>
      </c>
      <c r="B62" s="1" t="s">
        <v>141</v>
      </c>
      <c r="C62" s="2" t="s">
        <v>39</v>
      </c>
      <c r="D62" s="1" t="s">
        <v>95</v>
      </c>
      <c r="E62" s="3" t="s">
        <v>633</v>
      </c>
      <c r="F62" s="4" t="s">
        <v>228</v>
      </c>
      <c r="G62" s="1" t="s">
        <v>26</v>
      </c>
      <c r="H62" s="1" t="s">
        <v>229</v>
      </c>
      <c r="I62" s="3" t="s">
        <v>230</v>
      </c>
      <c r="J62" s="1">
        <v>6</v>
      </c>
      <c r="K62" s="5">
        <v>5.5E-2</v>
      </c>
      <c r="L62" s="1">
        <v>2</v>
      </c>
      <c r="M62" s="46">
        <v>45012</v>
      </c>
      <c r="N62" s="6">
        <f t="shared" si="6"/>
        <v>1.6191780821917807</v>
      </c>
      <c r="O62" s="7">
        <v>45603</v>
      </c>
      <c r="P62" s="10">
        <v>102.22</v>
      </c>
      <c r="Q62" s="5">
        <v>4.1000000000000002E-2</v>
      </c>
      <c r="R62" s="47">
        <v>4000000</v>
      </c>
      <c r="S62" s="47">
        <f t="shared" si="7"/>
        <v>4088800</v>
      </c>
      <c r="T62" s="47">
        <v>2963.89</v>
      </c>
      <c r="U62" s="47">
        <f t="shared" si="8"/>
        <v>4091763.89</v>
      </c>
      <c r="V62" s="7">
        <f t="shared" si="9"/>
        <v>45014</v>
      </c>
      <c r="W62" s="9">
        <f t="shared" si="12"/>
        <v>4</v>
      </c>
      <c r="X62" s="9">
        <f t="shared" si="10"/>
        <v>440000</v>
      </c>
      <c r="Y62" s="9">
        <f>Database_Bonds_202407294[[#This Row],[投資面額]]+Database_Bonds_202407294[[#This Row],[利息]]</f>
        <v>4440000</v>
      </c>
      <c r="Z62" s="32" t="s">
        <v>609</v>
      </c>
      <c r="AA62" s="36" t="s">
        <v>631</v>
      </c>
    </row>
    <row r="63" spans="1:27" ht="17.100000000000001" customHeight="1">
      <c r="A63" s="1" t="s">
        <v>222</v>
      </c>
      <c r="B63" s="1" t="s">
        <v>64</v>
      </c>
      <c r="C63" s="1" t="s">
        <v>48</v>
      </c>
      <c r="D63" s="1" t="s">
        <v>95</v>
      </c>
      <c r="E63" s="3" t="s">
        <v>59</v>
      </c>
      <c r="F63" s="3" t="s">
        <v>223</v>
      </c>
      <c r="G63" s="1" t="s">
        <v>61</v>
      </c>
      <c r="H63" s="12" t="s">
        <v>27</v>
      </c>
      <c r="I63" s="3" t="s">
        <v>224</v>
      </c>
      <c r="J63" s="1">
        <v>5</v>
      </c>
      <c r="K63" s="5">
        <v>3.7999999999999999E-2</v>
      </c>
      <c r="L63" s="1">
        <v>2</v>
      </c>
      <c r="M63" s="46">
        <v>45012</v>
      </c>
      <c r="N63" s="6">
        <f t="shared" si="6"/>
        <v>1.6958904109589041</v>
      </c>
      <c r="O63" s="7">
        <v>45631</v>
      </c>
      <c r="P63" s="10">
        <v>99.67</v>
      </c>
      <c r="Q63" s="5">
        <v>4.0024999999999998E-2</v>
      </c>
      <c r="R63" s="47">
        <v>4000000</v>
      </c>
      <c r="S63" s="47">
        <f t="shared" si="7"/>
        <v>3986800</v>
      </c>
      <c r="T63" s="47">
        <v>47288.89</v>
      </c>
      <c r="U63" s="47">
        <f t="shared" si="8"/>
        <v>4034088.89</v>
      </c>
      <c r="V63" s="7">
        <f t="shared" si="9"/>
        <v>45014</v>
      </c>
      <c r="W63" s="9">
        <f t="shared" si="12"/>
        <v>4</v>
      </c>
      <c r="X63" s="9">
        <f t="shared" si="10"/>
        <v>304000</v>
      </c>
      <c r="Y63" s="9">
        <f>Database_Bonds_202407294[[#This Row],[投資面額]]+Database_Bonds_202407294[[#This Row],[利息]]</f>
        <v>4304000</v>
      </c>
      <c r="Z63" s="32" t="s">
        <v>609</v>
      </c>
      <c r="AA63" s="36" t="s">
        <v>606</v>
      </c>
    </row>
    <row r="64" spans="1:27" ht="17.100000000000001" customHeight="1">
      <c r="A64" s="1" t="s">
        <v>225</v>
      </c>
      <c r="B64" s="1" t="s">
        <v>64</v>
      </c>
      <c r="C64" s="1" t="s">
        <v>48</v>
      </c>
      <c r="D64" s="1" t="s">
        <v>95</v>
      </c>
      <c r="E64" s="3" t="s">
        <v>59</v>
      </c>
      <c r="F64" s="3" t="s">
        <v>223</v>
      </c>
      <c r="G64" s="1" t="s">
        <v>61</v>
      </c>
      <c r="H64" s="12" t="s">
        <v>27</v>
      </c>
      <c r="I64" s="3" t="s">
        <v>224</v>
      </c>
      <c r="J64" s="1">
        <v>5</v>
      </c>
      <c r="K64" s="5">
        <v>5.1999999999999998E-2</v>
      </c>
      <c r="L64" s="1">
        <v>2</v>
      </c>
      <c r="M64" s="46">
        <v>45012</v>
      </c>
      <c r="N64" s="6">
        <f t="shared" si="6"/>
        <v>2.6904109589041094</v>
      </c>
      <c r="O64" s="7">
        <v>45994</v>
      </c>
      <c r="P64" s="10">
        <v>103.01</v>
      </c>
      <c r="Q64" s="5">
        <v>4.0149999999999998E-2</v>
      </c>
      <c r="R64" s="47">
        <v>4000000</v>
      </c>
      <c r="S64" s="47">
        <f t="shared" si="7"/>
        <v>4120400</v>
      </c>
      <c r="T64" s="47">
        <v>65866.67</v>
      </c>
      <c r="U64" s="47">
        <f t="shared" si="8"/>
        <v>4186266.67</v>
      </c>
      <c r="V64" s="7">
        <f t="shared" si="9"/>
        <v>45014</v>
      </c>
      <c r="W64" s="9">
        <f t="shared" si="12"/>
        <v>6</v>
      </c>
      <c r="X64" s="9">
        <f t="shared" si="10"/>
        <v>624000</v>
      </c>
      <c r="Y64" s="9">
        <f>Database_Bonds_202407294[[#This Row],[投資面額]]+Database_Bonds_202407294[[#This Row],[利息]]</f>
        <v>4624000</v>
      </c>
      <c r="Z64" s="32" t="s">
        <v>609</v>
      </c>
      <c r="AA64" s="36" t="s">
        <v>606</v>
      </c>
    </row>
    <row r="65" spans="1:27" ht="17.100000000000001" customHeight="1">
      <c r="A65" s="1" t="s">
        <v>214</v>
      </c>
      <c r="B65" s="1" t="s">
        <v>64</v>
      </c>
      <c r="C65" s="1" t="s">
        <v>48</v>
      </c>
      <c r="D65" s="1" t="s">
        <v>95</v>
      </c>
      <c r="E65" s="3" t="s">
        <v>215</v>
      </c>
      <c r="F65" s="3" t="s">
        <v>216</v>
      </c>
      <c r="G65" s="1" t="s">
        <v>217</v>
      </c>
      <c r="H65" s="12" t="s">
        <v>27</v>
      </c>
      <c r="I65" s="3" t="s">
        <v>147</v>
      </c>
      <c r="J65" s="1">
        <v>5</v>
      </c>
      <c r="K65" s="5">
        <v>1.3390000000000001E-2</v>
      </c>
      <c r="L65" s="1">
        <v>2</v>
      </c>
      <c r="M65" s="46">
        <v>45012</v>
      </c>
      <c r="N65" s="6">
        <f t="shared" si="6"/>
        <v>2.9972602739726026</v>
      </c>
      <c r="O65" s="7">
        <v>46106</v>
      </c>
      <c r="P65" s="10">
        <v>92.54</v>
      </c>
      <c r="Q65" s="5">
        <v>3.9857999999999998E-2</v>
      </c>
      <c r="R65" s="47">
        <v>6000000</v>
      </c>
      <c r="S65" s="47">
        <f t="shared" si="7"/>
        <v>5552400</v>
      </c>
      <c r="T65" s="47">
        <v>446.33</v>
      </c>
      <c r="U65" s="47">
        <f t="shared" si="8"/>
        <v>5552846.3300000001</v>
      </c>
      <c r="V65" s="7">
        <f t="shared" si="9"/>
        <v>45014</v>
      </c>
      <c r="W65" s="9">
        <f t="shared" si="12"/>
        <v>6</v>
      </c>
      <c r="X65" s="9">
        <f t="shared" si="10"/>
        <v>241020</v>
      </c>
      <c r="Y65" s="9">
        <f>Database_Bonds_202407294[[#This Row],[投資面額]]+Database_Bonds_202407294[[#This Row],[利息]]</f>
        <v>6241020</v>
      </c>
      <c r="Z65" s="32" t="s">
        <v>605</v>
      </c>
      <c r="AA65" s="36" t="s">
        <v>606</v>
      </c>
    </row>
    <row r="66" spans="1:27" ht="17.100000000000001" customHeight="1">
      <c r="A66" s="1" t="s">
        <v>231</v>
      </c>
      <c r="B66" s="1" t="s">
        <v>64</v>
      </c>
      <c r="C66" s="2" t="s">
        <v>15</v>
      </c>
      <c r="D66" s="1" t="s">
        <v>95</v>
      </c>
      <c r="E66" s="3" t="s">
        <v>232</v>
      </c>
      <c r="F66" s="4" t="s">
        <v>233</v>
      </c>
      <c r="G66" s="1" t="s">
        <v>628</v>
      </c>
      <c r="H66" s="1" t="s">
        <v>20</v>
      </c>
      <c r="I66" s="3" t="s">
        <v>193</v>
      </c>
      <c r="J66" s="1">
        <v>1</v>
      </c>
      <c r="K66" s="5">
        <v>2.4500000000000001E-2</v>
      </c>
      <c r="L66" s="1">
        <v>2</v>
      </c>
      <c r="M66" s="46">
        <v>45013</v>
      </c>
      <c r="N66" s="6">
        <f t="shared" ref="N66:N97" si="13">(O66-M66)/365</f>
        <v>2.9287671232876713</v>
      </c>
      <c r="O66" s="7">
        <v>46082</v>
      </c>
      <c r="P66" s="10">
        <v>96.75</v>
      </c>
      <c r="Q66" s="5">
        <v>3.6227000000000002E-2</v>
      </c>
      <c r="R66" s="47">
        <v>4000000</v>
      </c>
      <c r="S66" s="47">
        <f t="shared" ref="S66:S97" si="14">R66*P66/100</f>
        <v>3870000</v>
      </c>
      <c r="T66" s="47">
        <v>7350</v>
      </c>
      <c r="U66" s="47">
        <f t="shared" ref="U66:U97" si="15">S66+T66</f>
        <v>3877350</v>
      </c>
      <c r="V66" s="7">
        <f t="shared" ref="V66:V97" si="16">M66+2</f>
        <v>45015</v>
      </c>
      <c r="W66" s="9">
        <f t="shared" si="12"/>
        <v>6</v>
      </c>
      <c r="X66" s="9">
        <f t="shared" ref="X66:X97" si="17">R66*K66/L66*W66</f>
        <v>294000</v>
      </c>
      <c r="Y66" s="9">
        <f>Database_Bonds_202407294[[#This Row],[投資面額]]+Database_Bonds_202407294[[#This Row],[利息]]</f>
        <v>4294000</v>
      </c>
      <c r="Z66" s="32" t="s">
        <v>605</v>
      </c>
      <c r="AA66" s="36" t="s">
        <v>606</v>
      </c>
    </row>
    <row r="67" spans="1:27" ht="17.100000000000001" customHeight="1">
      <c r="A67" s="1" t="s">
        <v>239</v>
      </c>
      <c r="B67" s="1" t="s">
        <v>64</v>
      </c>
      <c r="C67" s="2" t="s">
        <v>86</v>
      </c>
      <c r="D67" s="1" t="s">
        <v>95</v>
      </c>
      <c r="E67" s="3" t="s">
        <v>88</v>
      </c>
      <c r="F67" s="4" t="s">
        <v>89</v>
      </c>
      <c r="G67" s="1" t="s">
        <v>90</v>
      </c>
      <c r="H67" s="1" t="s">
        <v>20</v>
      </c>
      <c r="I67" s="3" t="s">
        <v>177</v>
      </c>
      <c r="J67" s="1">
        <v>1</v>
      </c>
      <c r="K67" s="5">
        <v>0.02</v>
      </c>
      <c r="L67" s="1">
        <v>2</v>
      </c>
      <c r="M67" s="46">
        <v>45013</v>
      </c>
      <c r="N67" s="6">
        <f t="shared" si="13"/>
        <v>3.6383561643835618</v>
      </c>
      <c r="O67" s="7">
        <v>46341</v>
      </c>
      <c r="P67" s="10">
        <v>94.92</v>
      </c>
      <c r="Q67" s="5">
        <v>3.4908000000000002E-2</v>
      </c>
      <c r="R67" s="47">
        <v>5000000</v>
      </c>
      <c r="S67" s="47">
        <f t="shared" si="14"/>
        <v>4746000</v>
      </c>
      <c r="T67" s="47">
        <v>36740.33</v>
      </c>
      <c r="U67" s="47">
        <f t="shared" si="15"/>
        <v>4782740.33</v>
      </c>
      <c r="V67" s="7">
        <f t="shared" si="16"/>
        <v>45015</v>
      </c>
      <c r="W67" s="9">
        <f t="shared" si="12"/>
        <v>8</v>
      </c>
      <c r="X67" s="9">
        <f t="shared" si="17"/>
        <v>400000</v>
      </c>
      <c r="Y67" s="9">
        <f>Database_Bonds_202407294[[#This Row],[投資面額]]+Database_Bonds_202407294[[#This Row],[利息]]</f>
        <v>5400000</v>
      </c>
      <c r="Z67" s="32" t="s">
        <v>634</v>
      </c>
      <c r="AA67" s="36" t="s">
        <v>601</v>
      </c>
    </row>
    <row r="68" spans="1:27" ht="17.100000000000001" customHeight="1">
      <c r="A68" s="1" t="s">
        <v>239</v>
      </c>
      <c r="B68" s="1" t="s">
        <v>141</v>
      </c>
      <c r="C68" s="2" t="s">
        <v>86</v>
      </c>
      <c r="D68" s="1" t="s">
        <v>95</v>
      </c>
      <c r="E68" s="3" t="s">
        <v>88</v>
      </c>
      <c r="F68" s="4" t="s">
        <v>89</v>
      </c>
      <c r="G68" s="1" t="s">
        <v>90</v>
      </c>
      <c r="H68" s="1" t="s">
        <v>20</v>
      </c>
      <c r="I68" s="3" t="s">
        <v>93</v>
      </c>
      <c r="J68" s="1">
        <v>1</v>
      </c>
      <c r="K68" s="5">
        <v>0.02</v>
      </c>
      <c r="L68" s="1">
        <v>2</v>
      </c>
      <c r="M68" s="46">
        <v>45013</v>
      </c>
      <c r="N68" s="6">
        <f t="shared" si="13"/>
        <v>3.6383561643835618</v>
      </c>
      <c r="O68" s="7">
        <v>46341</v>
      </c>
      <c r="P68" s="10">
        <v>94.92</v>
      </c>
      <c r="Q68" s="5">
        <v>3.5000000000000003E-2</v>
      </c>
      <c r="R68" s="47">
        <v>3000000</v>
      </c>
      <c r="S68" s="47">
        <f t="shared" si="14"/>
        <v>2847600</v>
      </c>
      <c r="T68" s="47">
        <v>8925</v>
      </c>
      <c r="U68" s="47">
        <f t="shared" si="15"/>
        <v>2856525</v>
      </c>
      <c r="V68" s="7">
        <f t="shared" si="16"/>
        <v>45015</v>
      </c>
      <c r="W68" s="9">
        <f t="shared" si="12"/>
        <v>8</v>
      </c>
      <c r="X68" s="9">
        <f t="shared" si="17"/>
        <v>240000</v>
      </c>
      <c r="Y68" s="9">
        <f>Database_Bonds_202407294[[#This Row],[投資面額]]+Database_Bonds_202407294[[#This Row],[利息]]</f>
        <v>3240000</v>
      </c>
      <c r="Z68" s="32" t="s">
        <v>605</v>
      </c>
      <c r="AA68" s="36" t="s">
        <v>601</v>
      </c>
    </row>
    <row r="69" spans="1:27" ht="17.100000000000001" customHeight="1">
      <c r="A69" s="1" t="s">
        <v>243</v>
      </c>
      <c r="B69" s="1" t="s">
        <v>64</v>
      </c>
      <c r="C69" s="2" t="s">
        <v>15</v>
      </c>
      <c r="D69" s="1" t="s">
        <v>95</v>
      </c>
      <c r="E69" s="3" t="s">
        <v>244</v>
      </c>
      <c r="F69" s="4" t="s">
        <v>245</v>
      </c>
      <c r="G69" s="1" t="s">
        <v>246</v>
      </c>
      <c r="H69" s="1" t="s">
        <v>20</v>
      </c>
      <c r="I69" s="3" t="s">
        <v>247</v>
      </c>
      <c r="J69" s="1">
        <v>3</v>
      </c>
      <c r="K69" s="5">
        <v>3.6999999999999998E-2</v>
      </c>
      <c r="L69" s="1">
        <v>2</v>
      </c>
      <c r="M69" s="46">
        <v>45013</v>
      </c>
      <c r="N69" s="6">
        <f t="shared" si="13"/>
        <v>5.2520547945205482</v>
      </c>
      <c r="O69" s="7">
        <v>46930</v>
      </c>
      <c r="P69" s="10">
        <v>99.99</v>
      </c>
      <c r="Q69" s="5">
        <v>3.7020999999999998E-2</v>
      </c>
      <c r="R69" s="47">
        <v>4000000</v>
      </c>
      <c r="S69" s="47">
        <f t="shared" si="14"/>
        <v>3999600</v>
      </c>
      <c r="T69" s="47">
        <v>37822.22</v>
      </c>
      <c r="U69" s="47">
        <f t="shared" si="15"/>
        <v>4037422.22</v>
      </c>
      <c r="V69" s="7">
        <f t="shared" si="16"/>
        <v>45015</v>
      </c>
      <c r="W69" s="9">
        <f t="shared" si="12"/>
        <v>11</v>
      </c>
      <c r="X69" s="9">
        <f t="shared" si="17"/>
        <v>814000</v>
      </c>
      <c r="Y69" s="9">
        <f>Database_Bonds_202407294[[#This Row],[投資面額]]+Database_Bonds_202407294[[#This Row],[利息]]</f>
        <v>4814000</v>
      </c>
      <c r="Z69" s="32" t="s">
        <v>605</v>
      </c>
      <c r="AA69" s="36" t="s">
        <v>615</v>
      </c>
    </row>
    <row r="70" spans="1:27" ht="17.100000000000001" customHeight="1">
      <c r="A70" s="1" t="s">
        <v>248</v>
      </c>
      <c r="B70" s="1" t="s">
        <v>64</v>
      </c>
      <c r="C70" s="2" t="s">
        <v>15</v>
      </c>
      <c r="D70" s="1" t="s">
        <v>95</v>
      </c>
      <c r="E70" s="3" t="s">
        <v>635</v>
      </c>
      <c r="F70" s="4" t="s">
        <v>636</v>
      </c>
      <c r="G70" s="1" t="s">
        <v>612</v>
      </c>
      <c r="H70" s="1" t="s">
        <v>20</v>
      </c>
      <c r="I70" s="3" t="s">
        <v>251</v>
      </c>
      <c r="J70" s="1">
        <v>5</v>
      </c>
      <c r="K70" s="5">
        <v>2.375E-2</v>
      </c>
      <c r="L70" s="1">
        <v>2</v>
      </c>
      <c r="M70" s="46">
        <v>45013</v>
      </c>
      <c r="N70" s="6">
        <f t="shared" si="13"/>
        <v>6.4246575342465757</v>
      </c>
      <c r="O70" s="7">
        <v>47358</v>
      </c>
      <c r="P70" s="10">
        <v>90.47</v>
      </c>
      <c r="Q70" s="5">
        <v>4.0647999999999997E-2</v>
      </c>
      <c r="R70" s="47">
        <v>2000000</v>
      </c>
      <c r="S70" s="47">
        <f t="shared" si="14"/>
        <v>1809400</v>
      </c>
      <c r="T70" s="47">
        <v>3958.33</v>
      </c>
      <c r="U70" s="47">
        <f t="shared" si="15"/>
        <v>1813358.33</v>
      </c>
      <c r="V70" s="7">
        <f t="shared" si="16"/>
        <v>45015</v>
      </c>
      <c r="W70" s="9">
        <f t="shared" si="12"/>
        <v>13</v>
      </c>
      <c r="X70" s="9">
        <f t="shared" si="17"/>
        <v>308750</v>
      </c>
      <c r="Y70" s="9">
        <f>Database_Bonds_202407294[[#This Row],[投資面額]]+Database_Bonds_202407294[[#This Row],[利息]]</f>
        <v>2308750</v>
      </c>
      <c r="Z70" s="32" t="s">
        <v>609</v>
      </c>
      <c r="AA70" s="36" t="s">
        <v>615</v>
      </c>
    </row>
    <row r="71" spans="1:27" ht="17.100000000000001" customHeight="1">
      <c r="A71" s="1" t="s">
        <v>235</v>
      </c>
      <c r="B71" s="1" t="s">
        <v>64</v>
      </c>
      <c r="C71" s="1" t="s">
        <v>48</v>
      </c>
      <c r="D71" s="1" t="s">
        <v>95</v>
      </c>
      <c r="E71" s="3" t="s">
        <v>236</v>
      </c>
      <c r="F71" s="3" t="s">
        <v>237</v>
      </c>
      <c r="G71" s="1" t="s">
        <v>238</v>
      </c>
      <c r="H71" s="12" t="s">
        <v>27</v>
      </c>
      <c r="I71" s="3" t="s">
        <v>188</v>
      </c>
      <c r="J71" s="1">
        <v>4</v>
      </c>
      <c r="K71" s="5">
        <v>0.03</v>
      </c>
      <c r="L71" s="1">
        <v>2</v>
      </c>
      <c r="M71" s="46">
        <v>45013</v>
      </c>
      <c r="N71" s="6">
        <f t="shared" si="13"/>
        <v>6.9972602739726026</v>
      </c>
      <c r="O71" s="7">
        <v>47567</v>
      </c>
      <c r="P71" s="10">
        <v>95</v>
      </c>
      <c r="Q71" s="5">
        <v>3.8158999999999998E-2</v>
      </c>
      <c r="R71" s="47">
        <v>5000000</v>
      </c>
      <c r="S71" s="47">
        <f t="shared" si="14"/>
        <v>4750000</v>
      </c>
      <c r="T71" s="47">
        <v>1250</v>
      </c>
      <c r="U71" s="47">
        <f t="shared" si="15"/>
        <v>4751250</v>
      </c>
      <c r="V71" s="7">
        <f t="shared" si="16"/>
        <v>45015</v>
      </c>
      <c r="W71" s="9">
        <f t="shared" si="12"/>
        <v>14</v>
      </c>
      <c r="X71" s="9">
        <f t="shared" si="17"/>
        <v>1050000</v>
      </c>
      <c r="Y71" s="9">
        <f>Database_Bonds_202407294[[#This Row],[投資面額]]+Database_Bonds_202407294[[#This Row],[利息]]</f>
        <v>6050000</v>
      </c>
      <c r="Z71" s="32" t="s">
        <v>605</v>
      </c>
      <c r="AA71" s="36" t="s">
        <v>615</v>
      </c>
    </row>
    <row r="72" spans="1:27" ht="17.100000000000001" customHeight="1">
      <c r="A72" s="1" t="s">
        <v>241</v>
      </c>
      <c r="B72" s="1" t="s">
        <v>64</v>
      </c>
      <c r="C72" s="1" t="s">
        <v>150</v>
      </c>
      <c r="D72" s="1" t="s">
        <v>95</v>
      </c>
      <c r="E72" s="3" t="s">
        <v>88</v>
      </c>
      <c r="F72" s="3" t="s">
        <v>151</v>
      </c>
      <c r="G72" s="1" t="s">
        <v>90</v>
      </c>
      <c r="H72" s="12" t="s">
        <v>27</v>
      </c>
      <c r="I72" s="3" t="s">
        <v>242</v>
      </c>
      <c r="J72" s="1">
        <v>1</v>
      </c>
      <c r="K72" s="5">
        <v>8.7500000000000008E-3</v>
      </c>
      <c r="L72" s="1">
        <v>2</v>
      </c>
      <c r="M72" s="46">
        <v>45013</v>
      </c>
      <c r="N72" s="6">
        <f t="shared" si="13"/>
        <v>7.6410958904109592</v>
      </c>
      <c r="O72" s="7">
        <v>47802</v>
      </c>
      <c r="P72" s="10">
        <v>83.85999975</v>
      </c>
      <c r="Q72" s="5">
        <v>3.2668000000000003E-2</v>
      </c>
      <c r="R72" s="47">
        <v>4000000</v>
      </c>
      <c r="S72" s="47">
        <f t="shared" si="14"/>
        <v>3354399.99</v>
      </c>
      <c r="T72" s="47">
        <v>12859.116022099448</v>
      </c>
      <c r="U72" s="47">
        <f t="shared" si="15"/>
        <v>3367259.1060220995</v>
      </c>
      <c r="V72" s="7">
        <f t="shared" si="16"/>
        <v>45015</v>
      </c>
      <c r="W72" s="9">
        <f t="shared" si="12"/>
        <v>16</v>
      </c>
      <c r="X72" s="9">
        <f t="shared" si="17"/>
        <v>280000</v>
      </c>
      <c r="Y72" s="9">
        <f>Database_Bonds_202407294[[#This Row],[投資面額]]+Database_Bonds_202407294[[#This Row],[利息]]</f>
        <v>4280000</v>
      </c>
      <c r="Z72" s="32" t="s">
        <v>634</v>
      </c>
      <c r="AA72" s="36" t="s">
        <v>602</v>
      </c>
    </row>
    <row r="73" spans="1:27" ht="17.100000000000001" customHeight="1">
      <c r="A73" s="1" t="s">
        <v>252</v>
      </c>
      <c r="B73" s="1" t="s">
        <v>64</v>
      </c>
      <c r="C73" s="1" t="s">
        <v>48</v>
      </c>
      <c r="D73" s="1" t="s">
        <v>95</v>
      </c>
      <c r="E73" s="3" t="s">
        <v>172</v>
      </c>
      <c r="F73" s="3" t="s">
        <v>173</v>
      </c>
      <c r="G73" s="1" t="s">
        <v>608</v>
      </c>
      <c r="H73" s="12" t="s">
        <v>27</v>
      </c>
      <c r="I73" s="3" t="s">
        <v>242</v>
      </c>
      <c r="J73" s="1">
        <v>1</v>
      </c>
      <c r="K73" s="5">
        <v>1.4E-2</v>
      </c>
      <c r="L73" s="1">
        <v>2</v>
      </c>
      <c r="M73" s="46">
        <v>45014</v>
      </c>
      <c r="N73" s="6">
        <f t="shared" si="13"/>
        <v>5.3589041095890408</v>
      </c>
      <c r="O73" s="7">
        <v>46970</v>
      </c>
      <c r="P73" s="10">
        <v>88.759999999999991</v>
      </c>
      <c r="Q73" s="5">
        <v>3.7199999999999997E-2</v>
      </c>
      <c r="R73" s="47">
        <v>5000000</v>
      </c>
      <c r="S73" s="47">
        <f t="shared" si="14"/>
        <v>4437999.9999999991</v>
      </c>
      <c r="T73" s="47">
        <v>10500</v>
      </c>
      <c r="U73" s="47">
        <f t="shared" si="15"/>
        <v>4448499.9999999991</v>
      </c>
      <c r="V73" s="7">
        <f t="shared" si="16"/>
        <v>45016</v>
      </c>
      <c r="W73" s="9">
        <f t="shared" si="12"/>
        <v>11</v>
      </c>
      <c r="X73" s="9">
        <f t="shared" si="17"/>
        <v>385000</v>
      </c>
      <c r="Y73" s="9">
        <f>Database_Bonds_202407294[[#This Row],[投資面額]]+Database_Bonds_202407294[[#This Row],[利息]]</f>
        <v>5385000</v>
      </c>
      <c r="Z73" s="32" t="s">
        <v>605</v>
      </c>
      <c r="AA73" s="36" t="s">
        <v>615</v>
      </c>
    </row>
    <row r="74" spans="1:27" ht="17.100000000000001" customHeight="1">
      <c r="A74" s="1" t="s">
        <v>256</v>
      </c>
      <c r="B74" s="1" t="s">
        <v>14</v>
      </c>
      <c r="C74" s="2" t="s">
        <v>15</v>
      </c>
      <c r="D74" s="1" t="s">
        <v>95</v>
      </c>
      <c r="E74" s="3" t="s">
        <v>185</v>
      </c>
      <c r="F74" s="4" t="s">
        <v>189</v>
      </c>
      <c r="G74" s="1" t="s">
        <v>628</v>
      </c>
      <c r="H74" s="1" t="s">
        <v>20</v>
      </c>
      <c r="I74" s="3" t="s">
        <v>33</v>
      </c>
      <c r="J74" s="1">
        <v>4</v>
      </c>
      <c r="K74" s="5">
        <v>4.9500000000000002E-2</v>
      </c>
      <c r="L74" s="1">
        <v>2</v>
      </c>
      <c r="M74" s="46">
        <v>45014</v>
      </c>
      <c r="N74" s="6">
        <f t="shared" si="13"/>
        <v>6.9643835616438352</v>
      </c>
      <c r="O74" s="7">
        <v>47556</v>
      </c>
      <c r="P74" s="10">
        <v>105.2</v>
      </c>
      <c r="Q74" s="5">
        <v>4.0800000000000003E-2</v>
      </c>
      <c r="R74" s="47">
        <v>2000000</v>
      </c>
      <c r="S74" s="47">
        <f t="shared" si="14"/>
        <v>2104000</v>
      </c>
      <c r="T74" s="47">
        <v>0</v>
      </c>
      <c r="U74" s="47">
        <f t="shared" si="15"/>
        <v>2104000</v>
      </c>
      <c r="V74" s="7">
        <f t="shared" si="16"/>
        <v>45016</v>
      </c>
      <c r="W74" s="9">
        <f t="shared" si="12"/>
        <v>14</v>
      </c>
      <c r="X74" s="9">
        <f t="shared" si="17"/>
        <v>693000</v>
      </c>
      <c r="Y74" s="9">
        <f>Database_Bonds_202407294[[#This Row],[投資面額]]+Database_Bonds_202407294[[#This Row],[利息]]</f>
        <v>2693000</v>
      </c>
      <c r="Z74" s="32" t="s">
        <v>609</v>
      </c>
      <c r="AA74" s="36" t="s">
        <v>615</v>
      </c>
    </row>
    <row r="75" spans="1:27" ht="17.100000000000001" customHeight="1">
      <c r="A75" s="1" t="s">
        <v>256</v>
      </c>
      <c r="B75" s="1" t="s">
        <v>64</v>
      </c>
      <c r="C75" s="2" t="s">
        <v>15</v>
      </c>
      <c r="D75" s="1" t="s">
        <v>95</v>
      </c>
      <c r="E75" s="3" t="s">
        <v>185</v>
      </c>
      <c r="F75" s="4" t="s">
        <v>189</v>
      </c>
      <c r="G75" s="1" t="s">
        <v>628</v>
      </c>
      <c r="H75" s="1" t="s">
        <v>20</v>
      </c>
      <c r="I75" s="3" t="s">
        <v>33</v>
      </c>
      <c r="J75" s="1">
        <v>4</v>
      </c>
      <c r="K75" s="5">
        <v>4.9500000000000002E-2</v>
      </c>
      <c r="L75" s="1">
        <v>2</v>
      </c>
      <c r="M75" s="46">
        <v>45014</v>
      </c>
      <c r="N75" s="6">
        <f t="shared" si="13"/>
        <v>6.9643835616438352</v>
      </c>
      <c r="O75" s="7">
        <v>47556</v>
      </c>
      <c r="P75" s="10">
        <v>105.2</v>
      </c>
      <c r="Q75" s="5">
        <v>4.0902000000000001E-2</v>
      </c>
      <c r="R75" s="47">
        <v>7450000</v>
      </c>
      <c r="S75" s="47">
        <f t="shared" si="14"/>
        <v>7837400</v>
      </c>
      <c r="T75" s="47">
        <v>15365.62</v>
      </c>
      <c r="U75" s="47">
        <f t="shared" si="15"/>
        <v>7852765.6200000001</v>
      </c>
      <c r="V75" s="7">
        <f t="shared" si="16"/>
        <v>45016</v>
      </c>
      <c r="W75" s="9">
        <f t="shared" si="12"/>
        <v>14</v>
      </c>
      <c r="X75" s="9">
        <f t="shared" si="17"/>
        <v>2581425</v>
      </c>
      <c r="Y75" s="9">
        <f>Database_Bonds_202407294[[#This Row],[投資面額]]+Database_Bonds_202407294[[#This Row],[利息]]</f>
        <v>10031425</v>
      </c>
      <c r="Z75" s="32" t="s">
        <v>609</v>
      </c>
      <c r="AA75" s="36" t="s">
        <v>615</v>
      </c>
    </row>
    <row r="76" spans="1:27" ht="17.100000000000001" customHeight="1">
      <c r="A76" s="1" t="s">
        <v>235</v>
      </c>
      <c r="B76" s="1" t="s">
        <v>141</v>
      </c>
      <c r="C76" s="1" t="s">
        <v>48</v>
      </c>
      <c r="D76" s="1" t="s">
        <v>95</v>
      </c>
      <c r="E76" s="3" t="s">
        <v>236</v>
      </c>
      <c r="F76" s="3" t="s">
        <v>237</v>
      </c>
      <c r="G76" s="1" t="s">
        <v>238</v>
      </c>
      <c r="H76" s="12" t="s">
        <v>27</v>
      </c>
      <c r="I76" s="3" t="s">
        <v>188</v>
      </c>
      <c r="J76" s="1">
        <v>4</v>
      </c>
      <c r="K76" s="5">
        <v>0.03</v>
      </c>
      <c r="L76" s="1">
        <v>2</v>
      </c>
      <c r="M76" s="46">
        <v>45014</v>
      </c>
      <c r="N76" s="6">
        <f t="shared" si="13"/>
        <v>6.9945205479452053</v>
      </c>
      <c r="O76" s="7">
        <v>47567</v>
      </c>
      <c r="P76" s="10">
        <v>95.12</v>
      </c>
      <c r="Q76" s="5">
        <v>3.7999999999999999E-2</v>
      </c>
      <c r="R76" s="47">
        <v>5000000</v>
      </c>
      <c r="S76" s="47">
        <f t="shared" si="14"/>
        <v>4756000</v>
      </c>
      <c r="T76" s="47">
        <v>7361.11</v>
      </c>
      <c r="U76" s="47">
        <f t="shared" si="15"/>
        <v>4763361.1100000003</v>
      </c>
      <c r="V76" s="7">
        <f t="shared" si="16"/>
        <v>45016</v>
      </c>
      <c r="W76" s="9">
        <f t="shared" si="12"/>
        <v>14</v>
      </c>
      <c r="X76" s="9">
        <f t="shared" si="17"/>
        <v>1050000</v>
      </c>
      <c r="Y76" s="9">
        <f>Database_Bonds_202407294[[#This Row],[投資面額]]+Database_Bonds_202407294[[#This Row],[利息]]</f>
        <v>6050000</v>
      </c>
      <c r="Z76" s="32" t="s">
        <v>605</v>
      </c>
      <c r="AA76" s="36" t="s">
        <v>615</v>
      </c>
    </row>
    <row r="77" spans="1:27" ht="17.100000000000001" customHeight="1">
      <c r="A77" s="1" t="s">
        <v>190</v>
      </c>
      <c r="B77" s="1" t="s">
        <v>64</v>
      </c>
      <c r="C77" s="1" t="s">
        <v>23</v>
      </c>
      <c r="D77" s="1" t="s">
        <v>95</v>
      </c>
      <c r="E77" s="3" t="s">
        <v>637</v>
      </c>
      <c r="F77" s="4" t="s">
        <v>192</v>
      </c>
      <c r="G77" s="1" t="s">
        <v>26</v>
      </c>
      <c r="H77" s="1" t="s">
        <v>20</v>
      </c>
      <c r="I77" s="3" t="s">
        <v>193</v>
      </c>
      <c r="J77" s="1">
        <v>1</v>
      </c>
      <c r="K77" s="5">
        <v>1.6250000000000001E-2</v>
      </c>
      <c r="L77" s="1">
        <v>2</v>
      </c>
      <c r="M77" s="46">
        <v>45014</v>
      </c>
      <c r="N77" s="6">
        <f t="shared" si="13"/>
        <v>8.3506849315068497</v>
      </c>
      <c r="O77" s="7">
        <v>48062</v>
      </c>
      <c r="P77" s="10">
        <v>83.93</v>
      </c>
      <c r="Q77" s="5">
        <v>3.8834E-2</v>
      </c>
      <c r="R77" s="47">
        <v>250000</v>
      </c>
      <c r="S77" s="47">
        <f t="shared" si="14"/>
        <v>209825</v>
      </c>
      <c r="T77" s="47">
        <v>643.23</v>
      </c>
      <c r="U77" s="47">
        <f t="shared" si="15"/>
        <v>210468.23</v>
      </c>
      <c r="V77" s="7">
        <f t="shared" si="16"/>
        <v>45016</v>
      </c>
      <c r="W77" s="9">
        <f t="shared" si="12"/>
        <v>17</v>
      </c>
      <c r="X77" s="9">
        <f t="shared" si="17"/>
        <v>34531.25</v>
      </c>
      <c r="Y77" s="9">
        <f>Database_Bonds_202407294[[#This Row],[投資面額]]+Database_Bonds_202407294[[#This Row],[利息]]</f>
        <v>284531.25</v>
      </c>
      <c r="Z77" s="32" t="s">
        <v>605</v>
      </c>
      <c r="AA77" s="36" t="s">
        <v>602</v>
      </c>
    </row>
    <row r="78" spans="1:27" ht="17.100000000000001" customHeight="1">
      <c r="A78" s="1" t="s">
        <v>190</v>
      </c>
      <c r="B78" s="1" t="s">
        <v>14</v>
      </c>
      <c r="C78" s="1" t="s">
        <v>23</v>
      </c>
      <c r="D78" s="1" t="s">
        <v>95</v>
      </c>
      <c r="E78" s="3" t="s">
        <v>638</v>
      </c>
      <c r="F78" s="3" t="s">
        <v>253</v>
      </c>
      <c r="G78" s="1" t="s">
        <v>26</v>
      </c>
      <c r="H78" s="12" t="s">
        <v>27</v>
      </c>
      <c r="I78" s="3" t="s">
        <v>254</v>
      </c>
      <c r="J78" s="1">
        <v>1</v>
      </c>
      <c r="K78" s="5">
        <v>1.6250000000000001E-2</v>
      </c>
      <c r="L78" s="1">
        <v>2</v>
      </c>
      <c r="M78" s="46">
        <v>45014</v>
      </c>
      <c r="N78" s="6">
        <f t="shared" si="13"/>
        <v>8.3506849315068497</v>
      </c>
      <c r="O78" s="7">
        <v>48062</v>
      </c>
      <c r="P78" s="10">
        <v>83.93</v>
      </c>
      <c r="Q78" s="5">
        <v>3.9E-2</v>
      </c>
      <c r="R78" s="47">
        <v>1750000</v>
      </c>
      <c r="S78" s="47">
        <f t="shared" si="14"/>
        <v>1468775</v>
      </c>
      <c r="T78" s="47">
        <v>0</v>
      </c>
      <c r="U78" s="47">
        <f t="shared" si="15"/>
        <v>1468775</v>
      </c>
      <c r="V78" s="7">
        <f t="shared" si="16"/>
        <v>45016</v>
      </c>
      <c r="W78" s="9">
        <f t="shared" si="12"/>
        <v>17</v>
      </c>
      <c r="X78" s="9">
        <f t="shared" si="17"/>
        <v>241718.75</v>
      </c>
      <c r="Y78" s="9">
        <f>Database_Bonds_202407294[[#This Row],[投資面額]]+Database_Bonds_202407294[[#This Row],[利息]]</f>
        <v>1991718.75</v>
      </c>
      <c r="Z78" s="32" t="s">
        <v>605</v>
      </c>
      <c r="AA78" s="36" t="s">
        <v>602</v>
      </c>
    </row>
    <row r="79" spans="1:27" ht="17.100000000000001" customHeight="1">
      <c r="A79" s="1" t="s">
        <v>190</v>
      </c>
      <c r="B79" s="1" t="s">
        <v>64</v>
      </c>
      <c r="C79" s="1" t="s">
        <v>23</v>
      </c>
      <c r="D79" s="1" t="s">
        <v>95</v>
      </c>
      <c r="E79" s="3" t="s">
        <v>639</v>
      </c>
      <c r="F79" s="3" t="s">
        <v>253</v>
      </c>
      <c r="G79" s="1" t="s">
        <v>26</v>
      </c>
      <c r="H79" s="12" t="s">
        <v>27</v>
      </c>
      <c r="I79" s="3" t="s">
        <v>254</v>
      </c>
      <c r="J79" s="1">
        <v>1</v>
      </c>
      <c r="K79" s="5">
        <v>1.6250000000000001E-2</v>
      </c>
      <c r="L79" s="1">
        <v>2</v>
      </c>
      <c r="M79" s="46">
        <v>45015</v>
      </c>
      <c r="N79" s="6">
        <f t="shared" si="13"/>
        <v>8.3479452054794514</v>
      </c>
      <c r="O79" s="7">
        <v>48062</v>
      </c>
      <c r="P79" s="10">
        <v>83.77</v>
      </c>
      <c r="Q79" s="5">
        <v>3.9087999999999998E-2</v>
      </c>
      <c r="R79" s="47">
        <v>2000000</v>
      </c>
      <c r="S79" s="47">
        <f t="shared" si="14"/>
        <v>1675400</v>
      </c>
      <c r="T79" s="47">
        <v>5236.1099999999997</v>
      </c>
      <c r="U79" s="47">
        <f t="shared" si="15"/>
        <v>1680636.11</v>
      </c>
      <c r="V79" s="7">
        <f t="shared" si="16"/>
        <v>45017</v>
      </c>
      <c r="W79" s="9">
        <f t="shared" si="12"/>
        <v>17</v>
      </c>
      <c r="X79" s="9">
        <f t="shared" si="17"/>
        <v>276250</v>
      </c>
      <c r="Y79" s="9">
        <f>Database_Bonds_202407294[[#This Row],[投資面額]]+Database_Bonds_202407294[[#This Row],[利息]]</f>
        <v>2276250</v>
      </c>
      <c r="Z79" s="32" t="s">
        <v>605</v>
      </c>
      <c r="AA79" s="36" t="s">
        <v>602</v>
      </c>
    </row>
    <row r="80" spans="1:27" ht="17.100000000000001" customHeight="1">
      <c r="A80" s="1" t="s">
        <v>257</v>
      </c>
      <c r="B80" s="1" t="s">
        <v>64</v>
      </c>
      <c r="C80" s="2" t="s">
        <v>15</v>
      </c>
      <c r="D80" s="1" t="s">
        <v>95</v>
      </c>
      <c r="E80" s="3" t="s">
        <v>172</v>
      </c>
      <c r="F80" s="4" t="s">
        <v>176</v>
      </c>
      <c r="G80" s="1" t="s">
        <v>608</v>
      </c>
      <c r="H80" s="1" t="s">
        <v>20</v>
      </c>
      <c r="I80" s="3" t="s">
        <v>177</v>
      </c>
      <c r="J80" s="1">
        <v>1</v>
      </c>
      <c r="K80" s="5">
        <v>1.7000000000000001E-2</v>
      </c>
      <c r="L80" s="1">
        <v>2</v>
      </c>
      <c r="M80" s="46">
        <v>45015</v>
      </c>
      <c r="N80" s="6">
        <f t="shared" si="13"/>
        <v>8.3561643835616444</v>
      </c>
      <c r="O80" s="7">
        <v>48065</v>
      </c>
      <c r="P80" s="10">
        <v>83.77</v>
      </c>
      <c r="Q80" s="5">
        <v>3.9891000000000003E-2</v>
      </c>
      <c r="R80" s="47">
        <v>6750000</v>
      </c>
      <c r="S80" s="47">
        <f t="shared" si="14"/>
        <v>5654475</v>
      </c>
      <c r="T80" s="47">
        <v>17531.250000000004</v>
      </c>
      <c r="U80" s="47">
        <f t="shared" si="15"/>
        <v>5672006.25</v>
      </c>
      <c r="V80" s="7">
        <f t="shared" si="16"/>
        <v>45017</v>
      </c>
      <c r="W80" s="9">
        <f t="shared" ref="W80:W105" si="18">_xlfn.CEILING.MATH(N80*L80)</f>
        <v>17</v>
      </c>
      <c r="X80" s="9">
        <f t="shared" si="17"/>
        <v>975375.00000000012</v>
      </c>
      <c r="Y80" s="9">
        <f>Database_Bonds_202407294[[#This Row],[投資面額]]+Database_Bonds_202407294[[#This Row],[利息]]</f>
        <v>7725375</v>
      </c>
      <c r="Z80" s="32" t="s">
        <v>605</v>
      </c>
      <c r="AA80" s="36" t="s">
        <v>602</v>
      </c>
    </row>
    <row r="81" spans="1:27" ht="17.100000000000001" customHeight="1">
      <c r="A81" s="1" t="s">
        <v>258</v>
      </c>
      <c r="B81" s="1" t="s">
        <v>141</v>
      </c>
      <c r="C81" s="1" t="s">
        <v>23</v>
      </c>
      <c r="D81" s="1" t="s">
        <v>95</v>
      </c>
      <c r="E81" s="3" t="s">
        <v>259</v>
      </c>
      <c r="F81" s="4" t="s">
        <v>260</v>
      </c>
      <c r="G81" s="1" t="s">
        <v>26</v>
      </c>
      <c r="H81" s="1" t="s">
        <v>20</v>
      </c>
      <c r="I81" s="3" t="s">
        <v>261</v>
      </c>
      <c r="J81" s="1">
        <v>3</v>
      </c>
      <c r="K81" s="5">
        <v>2.8750000000000001E-2</v>
      </c>
      <c r="L81" s="1">
        <v>2</v>
      </c>
      <c r="M81" s="46">
        <v>45033</v>
      </c>
      <c r="N81" s="6">
        <f t="shared" si="13"/>
        <v>8.9178082191780828</v>
      </c>
      <c r="O81" s="7">
        <v>48288</v>
      </c>
      <c r="P81" s="10">
        <v>91.515749999999997</v>
      </c>
      <c r="Q81" s="5">
        <v>4.0099999999999997E-2</v>
      </c>
      <c r="R81" s="47">
        <v>4000000</v>
      </c>
      <c r="S81" s="47">
        <f t="shared" si="14"/>
        <v>3660630</v>
      </c>
      <c r="T81" s="47">
        <v>82000</v>
      </c>
      <c r="U81" s="47">
        <f t="shared" si="15"/>
        <v>3742630</v>
      </c>
      <c r="V81" s="7">
        <f t="shared" si="16"/>
        <v>45035</v>
      </c>
      <c r="W81" s="9">
        <f t="shared" si="18"/>
        <v>18</v>
      </c>
      <c r="X81" s="9">
        <f t="shared" si="17"/>
        <v>1035000</v>
      </c>
      <c r="Y81" s="9">
        <f>Database_Bonds_202407294[[#This Row],[投資面額]]+Database_Bonds_202407294[[#This Row],[利息]]</f>
        <v>5035000</v>
      </c>
      <c r="Z81" s="32" t="s">
        <v>609</v>
      </c>
      <c r="AA81" s="36" t="s">
        <v>602</v>
      </c>
    </row>
    <row r="82" spans="1:27" ht="17.100000000000001" customHeight="1">
      <c r="A82" s="1" t="s">
        <v>262</v>
      </c>
      <c r="B82" s="1" t="s">
        <v>141</v>
      </c>
      <c r="C82" s="1" t="s">
        <v>48</v>
      </c>
      <c r="D82" s="1" t="s">
        <v>95</v>
      </c>
      <c r="E82" s="3" t="s">
        <v>640</v>
      </c>
      <c r="F82" s="3" t="s">
        <v>264</v>
      </c>
      <c r="G82" s="1" t="s">
        <v>265</v>
      </c>
      <c r="H82" s="12" t="s">
        <v>27</v>
      </c>
      <c r="I82" s="3" t="s">
        <v>266</v>
      </c>
      <c r="J82" s="1">
        <v>5</v>
      </c>
      <c r="K82" s="5">
        <v>3.85E-2</v>
      </c>
      <c r="L82" s="1">
        <v>2</v>
      </c>
      <c r="M82" s="46">
        <v>45033</v>
      </c>
      <c r="N82" s="6">
        <f t="shared" si="13"/>
        <v>9.3369863013698637</v>
      </c>
      <c r="O82" s="7">
        <v>48441</v>
      </c>
      <c r="P82" s="10">
        <v>95.59</v>
      </c>
      <c r="Q82" s="5">
        <v>4.4299999999999999E-2</v>
      </c>
      <c r="R82" s="47">
        <v>4000000</v>
      </c>
      <c r="S82" s="47">
        <f t="shared" si="14"/>
        <v>3823600</v>
      </c>
      <c r="T82" s="47">
        <v>250</v>
      </c>
      <c r="U82" s="47">
        <f t="shared" si="15"/>
        <v>3823850</v>
      </c>
      <c r="V82" s="7">
        <f t="shared" si="16"/>
        <v>45035</v>
      </c>
      <c r="W82" s="9">
        <f t="shared" si="18"/>
        <v>19</v>
      </c>
      <c r="X82" s="9">
        <f t="shared" si="17"/>
        <v>1463000</v>
      </c>
      <c r="Y82" s="9">
        <f>Database_Bonds_202407294[[#This Row],[投資面額]]+Database_Bonds_202407294[[#This Row],[利息]]</f>
        <v>5463000</v>
      </c>
      <c r="Z82" s="32" t="s">
        <v>609</v>
      </c>
      <c r="AA82" s="36" t="s">
        <v>602</v>
      </c>
    </row>
    <row r="83" spans="1:27" ht="17.100000000000001" customHeight="1">
      <c r="A83" s="1" t="s">
        <v>267</v>
      </c>
      <c r="B83" s="1" t="s">
        <v>141</v>
      </c>
      <c r="C83" s="1" t="s">
        <v>23</v>
      </c>
      <c r="D83" s="1" t="s">
        <v>95</v>
      </c>
      <c r="E83" s="3" t="s">
        <v>641</v>
      </c>
      <c r="F83" s="3" t="s">
        <v>269</v>
      </c>
      <c r="G83" s="1" t="s">
        <v>26</v>
      </c>
      <c r="H83" s="12" t="s">
        <v>27</v>
      </c>
      <c r="I83" s="3" t="s">
        <v>270</v>
      </c>
      <c r="J83" s="1">
        <v>5</v>
      </c>
      <c r="K83" s="5">
        <v>2.0650000000000002E-2</v>
      </c>
      <c r="L83" s="1">
        <v>2</v>
      </c>
      <c r="M83" s="46">
        <v>45034</v>
      </c>
      <c r="N83" s="6">
        <f t="shared" si="13"/>
        <v>7.9643835616438352</v>
      </c>
      <c r="O83" s="7">
        <v>47941</v>
      </c>
      <c r="P83" s="10">
        <v>85.779749999999993</v>
      </c>
      <c r="Q83" s="5">
        <v>4.1799999999999997E-2</v>
      </c>
      <c r="R83" s="47">
        <v>4000000</v>
      </c>
      <c r="S83" s="47">
        <f t="shared" si="14"/>
        <v>3431190</v>
      </c>
      <c r="T83" s="47">
        <v>3270.83</v>
      </c>
      <c r="U83" s="47">
        <f t="shared" si="15"/>
        <v>3434460.83</v>
      </c>
      <c r="V83" s="7">
        <f t="shared" si="16"/>
        <v>45036</v>
      </c>
      <c r="W83" s="9">
        <f t="shared" si="18"/>
        <v>16</v>
      </c>
      <c r="X83" s="9">
        <f t="shared" si="17"/>
        <v>660800</v>
      </c>
      <c r="Y83" s="9">
        <f>Database_Bonds_202407294[[#This Row],[投資面額]]+Database_Bonds_202407294[[#This Row],[利息]]</f>
        <v>4660800</v>
      </c>
      <c r="Z83" s="32" t="s">
        <v>609</v>
      </c>
      <c r="AA83" s="36" t="s">
        <v>602</v>
      </c>
    </row>
    <row r="84" spans="1:27" ht="17.100000000000001" customHeight="1">
      <c r="A84" s="1" t="s">
        <v>271</v>
      </c>
      <c r="B84" s="1" t="s">
        <v>141</v>
      </c>
      <c r="C84" s="2" t="s">
        <v>15</v>
      </c>
      <c r="D84" s="1" t="s">
        <v>95</v>
      </c>
      <c r="E84" s="3" t="s">
        <v>244</v>
      </c>
      <c r="F84" s="4" t="s">
        <v>245</v>
      </c>
      <c r="G84" s="1" t="s">
        <v>246</v>
      </c>
      <c r="H84" s="1" t="s">
        <v>20</v>
      </c>
      <c r="I84" s="3" t="s">
        <v>272</v>
      </c>
      <c r="J84" s="1">
        <v>3</v>
      </c>
      <c r="K84" s="5">
        <v>0.04</v>
      </c>
      <c r="L84" s="1">
        <v>2</v>
      </c>
      <c r="M84" s="46">
        <v>45035</v>
      </c>
      <c r="N84" s="6">
        <f t="shared" si="13"/>
        <v>6.9945205479452053</v>
      </c>
      <c r="O84" s="7">
        <v>47588</v>
      </c>
      <c r="P84" s="10">
        <v>100</v>
      </c>
      <c r="Q84" s="5">
        <v>0.04</v>
      </c>
      <c r="R84" s="47">
        <v>1000000</v>
      </c>
      <c r="S84" s="47">
        <f t="shared" si="14"/>
        <v>1000000</v>
      </c>
      <c r="T84" s="47">
        <v>14583.33</v>
      </c>
      <c r="U84" s="47">
        <f t="shared" si="15"/>
        <v>1014583.33</v>
      </c>
      <c r="V84" s="7">
        <f t="shared" si="16"/>
        <v>45037</v>
      </c>
      <c r="W84" s="9">
        <f t="shared" si="18"/>
        <v>14</v>
      </c>
      <c r="X84" s="9">
        <f t="shared" si="17"/>
        <v>280000</v>
      </c>
      <c r="Y84" s="9">
        <f>Database_Bonds_202407294[[#This Row],[投資面額]]+Database_Bonds_202407294[[#This Row],[利息]]</f>
        <v>1280000</v>
      </c>
      <c r="Z84" s="32" t="s">
        <v>605</v>
      </c>
      <c r="AA84" s="36" t="s">
        <v>615</v>
      </c>
    </row>
    <row r="85" spans="1:27" ht="17.100000000000001" customHeight="1">
      <c r="A85" s="1" t="s">
        <v>273</v>
      </c>
      <c r="B85" s="1" t="s">
        <v>64</v>
      </c>
      <c r="C85" s="2" t="s">
        <v>15</v>
      </c>
      <c r="D85" s="1" t="s">
        <v>95</v>
      </c>
      <c r="E85" s="3" t="s">
        <v>274</v>
      </c>
      <c r="F85" s="4" t="s">
        <v>275</v>
      </c>
      <c r="G85" s="1" t="s">
        <v>608</v>
      </c>
      <c r="H85" s="1" t="s">
        <v>20</v>
      </c>
      <c r="I85" s="3" t="s">
        <v>276</v>
      </c>
      <c r="J85" s="1">
        <v>6</v>
      </c>
      <c r="K85" s="5">
        <v>2.4500000000000001E-2</v>
      </c>
      <c r="L85" s="1">
        <v>2</v>
      </c>
      <c r="M85" s="46">
        <v>45036</v>
      </c>
      <c r="N85" s="6">
        <f t="shared" si="13"/>
        <v>6.3260273972602743</v>
      </c>
      <c r="O85" s="7">
        <v>47345</v>
      </c>
      <c r="P85" s="10">
        <v>88.676999999999992</v>
      </c>
      <c r="Q85" s="5">
        <v>4.4400000000000002E-2</v>
      </c>
      <c r="R85" s="47">
        <v>3000000</v>
      </c>
      <c r="S85" s="47">
        <f t="shared" si="14"/>
        <v>2660309.9999999995</v>
      </c>
      <c r="T85" s="47">
        <v>31645.833333333332</v>
      </c>
      <c r="U85" s="47">
        <f t="shared" si="15"/>
        <v>2691955.833333333</v>
      </c>
      <c r="V85" s="7">
        <f t="shared" si="16"/>
        <v>45038</v>
      </c>
      <c r="W85" s="9">
        <f t="shared" si="18"/>
        <v>13</v>
      </c>
      <c r="X85" s="9">
        <f t="shared" si="17"/>
        <v>477750</v>
      </c>
      <c r="Y85" s="9">
        <f>Database_Bonds_202407294[[#This Row],[投資面額]]+Database_Bonds_202407294[[#This Row],[利息]]</f>
        <v>3477750</v>
      </c>
      <c r="Z85" s="32" t="s">
        <v>609</v>
      </c>
      <c r="AA85" s="36" t="s">
        <v>615</v>
      </c>
    </row>
    <row r="86" spans="1:27" ht="17.100000000000001" customHeight="1">
      <c r="A86" s="1" t="s">
        <v>282</v>
      </c>
      <c r="B86" s="1" t="s">
        <v>141</v>
      </c>
      <c r="C86" s="2" t="s">
        <v>15</v>
      </c>
      <c r="D86" s="1" t="s">
        <v>95</v>
      </c>
      <c r="E86" s="3" t="s">
        <v>283</v>
      </c>
      <c r="F86" s="4" t="s">
        <v>284</v>
      </c>
      <c r="G86" s="1" t="s">
        <v>169</v>
      </c>
      <c r="H86" s="1" t="s">
        <v>20</v>
      </c>
      <c r="I86" s="3" t="s">
        <v>276</v>
      </c>
      <c r="J86" s="1">
        <v>6</v>
      </c>
      <c r="K86" s="5">
        <v>4.7500000000000001E-2</v>
      </c>
      <c r="L86" s="1">
        <v>2</v>
      </c>
      <c r="M86" s="46">
        <v>45051</v>
      </c>
      <c r="N86" s="6">
        <f t="shared" si="13"/>
        <v>4.9671232876712326</v>
      </c>
      <c r="O86" s="7">
        <v>46864</v>
      </c>
      <c r="P86" s="10">
        <v>102.23699999999999</v>
      </c>
      <c r="Q86" s="5">
        <v>4.24E-2</v>
      </c>
      <c r="R86" s="47">
        <v>7000000</v>
      </c>
      <c r="S86" s="47">
        <f t="shared" si="14"/>
        <v>7156590</v>
      </c>
      <c r="T86" s="47">
        <v>226777.78</v>
      </c>
      <c r="U86" s="47">
        <f t="shared" si="15"/>
        <v>7383367.7800000003</v>
      </c>
      <c r="V86" s="7">
        <f t="shared" si="16"/>
        <v>45053</v>
      </c>
      <c r="W86" s="9">
        <f t="shared" si="18"/>
        <v>10</v>
      </c>
      <c r="X86" s="9">
        <f t="shared" si="17"/>
        <v>1662500</v>
      </c>
      <c r="Y86" s="9">
        <f>Database_Bonds_202407294[[#This Row],[投資面額]]+Database_Bonds_202407294[[#This Row],[利息]]</f>
        <v>8662500</v>
      </c>
      <c r="Z86" s="32" t="s">
        <v>609</v>
      </c>
      <c r="AA86" s="36" t="s">
        <v>601</v>
      </c>
    </row>
    <row r="87" spans="1:27" ht="17.100000000000001" customHeight="1">
      <c r="A87" s="1" t="s">
        <v>280</v>
      </c>
      <c r="B87" s="1" t="s">
        <v>141</v>
      </c>
      <c r="C87" s="1" t="s">
        <v>48</v>
      </c>
      <c r="D87" s="1" t="s">
        <v>95</v>
      </c>
      <c r="E87" s="3" t="s">
        <v>642</v>
      </c>
      <c r="F87" s="3" t="s">
        <v>264</v>
      </c>
      <c r="G87" s="1" t="s">
        <v>265</v>
      </c>
      <c r="H87" s="12" t="s">
        <v>27</v>
      </c>
      <c r="I87" s="3" t="s">
        <v>266</v>
      </c>
      <c r="J87" s="1">
        <v>5</v>
      </c>
      <c r="K87" s="5">
        <v>4.5999999999999999E-2</v>
      </c>
      <c r="L87" s="1">
        <v>2</v>
      </c>
      <c r="M87" s="46">
        <v>45051</v>
      </c>
      <c r="N87" s="6">
        <f t="shared" si="13"/>
        <v>5.0328767123287674</v>
      </c>
      <c r="O87" s="7">
        <v>46888</v>
      </c>
      <c r="P87" s="10">
        <v>101.854</v>
      </c>
      <c r="Q87" s="5">
        <v>4.1799999999999997E-2</v>
      </c>
      <c r="R87" s="47">
        <v>5000000</v>
      </c>
      <c r="S87" s="47">
        <f t="shared" si="14"/>
        <v>5092700</v>
      </c>
      <c r="T87" s="47">
        <v>111.11</v>
      </c>
      <c r="U87" s="47">
        <f t="shared" si="15"/>
        <v>5092811.1100000003</v>
      </c>
      <c r="V87" s="7">
        <f t="shared" si="16"/>
        <v>45053</v>
      </c>
      <c r="W87" s="9">
        <f t="shared" si="18"/>
        <v>11</v>
      </c>
      <c r="X87" s="9">
        <f t="shared" si="17"/>
        <v>1265000</v>
      </c>
      <c r="Y87" s="9">
        <f>Database_Bonds_202407294[[#This Row],[投資面額]]+Database_Bonds_202407294[[#This Row],[利息]]</f>
        <v>6265000</v>
      </c>
      <c r="Z87" s="32" t="s">
        <v>609</v>
      </c>
      <c r="AA87" s="36" t="s">
        <v>615</v>
      </c>
    </row>
    <row r="88" spans="1:27" ht="17.100000000000001" customHeight="1">
      <c r="A88" s="1" t="s">
        <v>281</v>
      </c>
      <c r="B88" s="1" t="s">
        <v>141</v>
      </c>
      <c r="C88" s="2" t="s">
        <v>15</v>
      </c>
      <c r="D88" s="1" t="s">
        <v>95</v>
      </c>
      <c r="E88" s="3" t="s">
        <v>274</v>
      </c>
      <c r="F88" s="4" t="s">
        <v>275</v>
      </c>
      <c r="G88" s="1" t="s">
        <v>608</v>
      </c>
      <c r="H88" s="1" t="s">
        <v>20</v>
      </c>
      <c r="I88" s="3" t="s">
        <v>276</v>
      </c>
      <c r="J88" s="1">
        <v>6</v>
      </c>
      <c r="K88" s="5">
        <v>5.1249999999999997E-2</v>
      </c>
      <c r="L88" s="1">
        <v>2</v>
      </c>
      <c r="M88" s="46">
        <v>45051</v>
      </c>
      <c r="N88" s="6">
        <f t="shared" si="13"/>
        <v>6.7753424657534245</v>
      </c>
      <c r="O88" s="7">
        <v>47524</v>
      </c>
      <c r="P88" s="10">
        <v>103.60000000000001</v>
      </c>
      <c r="Q88" s="5">
        <v>4.4999999999999998E-2</v>
      </c>
      <c r="R88" s="47">
        <v>9000000</v>
      </c>
      <c r="S88" s="47">
        <f t="shared" si="14"/>
        <v>9324000.0000000019</v>
      </c>
      <c r="T88" s="47">
        <v>10222.219999999999</v>
      </c>
      <c r="U88" s="47">
        <f t="shared" si="15"/>
        <v>9334222.2200000025</v>
      </c>
      <c r="V88" s="7">
        <f t="shared" si="16"/>
        <v>45053</v>
      </c>
      <c r="W88" s="9">
        <f t="shared" si="18"/>
        <v>14</v>
      </c>
      <c r="X88" s="9">
        <f t="shared" si="17"/>
        <v>3228750</v>
      </c>
      <c r="Y88" s="9">
        <f>Database_Bonds_202407294[[#This Row],[投資面額]]+Database_Bonds_202407294[[#This Row],[利息]]</f>
        <v>12228750</v>
      </c>
      <c r="Z88" s="32" t="s">
        <v>609</v>
      </c>
      <c r="AA88" s="36" t="s">
        <v>615</v>
      </c>
    </row>
    <row r="89" spans="1:27" ht="17.100000000000001" customHeight="1">
      <c r="A89" s="1" t="s">
        <v>262</v>
      </c>
      <c r="B89" s="1" t="s">
        <v>141</v>
      </c>
      <c r="C89" s="2" t="s">
        <v>15</v>
      </c>
      <c r="D89" s="1" t="s">
        <v>95</v>
      </c>
      <c r="E89" s="3" t="s">
        <v>640</v>
      </c>
      <c r="F89" s="4" t="s">
        <v>278</v>
      </c>
      <c r="G89" s="1" t="s">
        <v>265</v>
      </c>
      <c r="H89" s="1" t="s">
        <v>20</v>
      </c>
      <c r="I89" s="3" t="s">
        <v>279</v>
      </c>
      <c r="J89" s="1">
        <v>5</v>
      </c>
      <c r="K89" s="5">
        <v>3.85E-2</v>
      </c>
      <c r="L89" s="1">
        <v>2</v>
      </c>
      <c r="M89" s="46">
        <v>45051</v>
      </c>
      <c r="N89" s="6">
        <f t="shared" si="13"/>
        <v>9.287671232876713</v>
      </c>
      <c r="O89" s="7">
        <v>48441</v>
      </c>
      <c r="P89" s="10">
        <v>95.281999999999996</v>
      </c>
      <c r="Q89" s="5">
        <v>4.4699999999999997E-2</v>
      </c>
      <c r="R89" s="47">
        <v>4000000</v>
      </c>
      <c r="S89" s="47">
        <f t="shared" si="14"/>
        <v>3811280</v>
      </c>
      <c r="T89" s="47">
        <v>1666.67</v>
      </c>
      <c r="U89" s="47">
        <f t="shared" si="15"/>
        <v>3812946.67</v>
      </c>
      <c r="V89" s="7">
        <f t="shared" si="16"/>
        <v>45053</v>
      </c>
      <c r="W89" s="9">
        <f t="shared" si="18"/>
        <v>19</v>
      </c>
      <c r="X89" s="9">
        <f t="shared" si="17"/>
        <v>1463000</v>
      </c>
      <c r="Y89" s="9">
        <f>Database_Bonds_202407294[[#This Row],[投資面額]]+Database_Bonds_202407294[[#This Row],[利息]]</f>
        <v>5463000</v>
      </c>
      <c r="Z89" s="32" t="s">
        <v>609</v>
      </c>
      <c r="AA89" s="36" t="s">
        <v>602</v>
      </c>
    </row>
    <row r="90" spans="1:27" ht="17.100000000000001" customHeight="1">
      <c r="A90" s="1" t="s">
        <v>285</v>
      </c>
      <c r="B90" s="1" t="s">
        <v>64</v>
      </c>
      <c r="C90" s="1" t="s">
        <v>48</v>
      </c>
      <c r="D90" s="1" t="s">
        <v>95</v>
      </c>
      <c r="E90" s="3" t="s">
        <v>274</v>
      </c>
      <c r="F90" s="3" t="s">
        <v>286</v>
      </c>
      <c r="G90" s="1" t="s">
        <v>608</v>
      </c>
      <c r="H90" s="12" t="s">
        <v>27</v>
      </c>
      <c r="I90" s="3" t="s">
        <v>287</v>
      </c>
      <c r="J90" s="1">
        <v>6</v>
      </c>
      <c r="K90" s="5">
        <v>5.1999999999999998E-2</v>
      </c>
      <c r="L90" s="1">
        <v>2</v>
      </c>
      <c r="M90" s="46">
        <v>45068</v>
      </c>
      <c r="N90" s="6">
        <f t="shared" si="13"/>
        <v>9.7315068493150694</v>
      </c>
      <c r="O90" s="7">
        <v>48620</v>
      </c>
      <c r="P90" s="10">
        <v>101.467</v>
      </c>
      <c r="Q90" s="5">
        <v>0.05</v>
      </c>
      <c r="R90" s="47">
        <v>805000</v>
      </c>
      <c r="S90" s="47">
        <f t="shared" si="14"/>
        <v>816809.35</v>
      </c>
      <c r="T90" s="47">
        <v>11860.33</v>
      </c>
      <c r="U90" s="47">
        <f t="shared" si="15"/>
        <v>828669.67999999993</v>
      </c>
      <c r="V90" s="7">
        <f t="shared" si="16"/>
        <v>45070</v>
      </c>
      <c r="W90" s="9">
        <f t="shared" si="18"/>
        <v>20</v>
      </c>
      <c r="X90" s="9">
        <f t="shared" si="17"/>
        <v>418600</v>
      </c>
      <c r="Y90" s="9">
        <f>Database_Bonds_202407294[[#This Row],[投資面額]]+Database_Bonds_202407294[[#This Row],[利息]]</f>
        <v>1223600</v>
      </c>
      <c r="Z90" s="32" t="s">
        <v>609</v>
      </c>
      <c r="AA90" s="36" t="s">
        <v>602</v>
      </c>
    </row>
    <row r="91" spans="1:27" ht="17.100000000000001" customHeight="1">
      <c r="A91" s="1" t="s">
        <v>309</v>
      </c>
      <c r="B91" s="1" t="s">
        <v>149</v>
      </c>
      <c r="C91" s="2" t="s">
        <v>15</v>
      </c>
      <c r="D91" s="1" t="s">
        <v>95</v>
      </c>
      <c r="E91" s="3" t="s">
        <v>310</v>
      </c>
      <c r="F91" s="4" t="s">
        <v>189</v>
      </c>
      <c r="G91" s="1" t="s">
        <v>628</v>
      </c>
      <c r="H91" s="1" t="s">
        <v>20</v>
      </c>
      <c r="I91" s="3" t="s">
        <v>311</v>
      </c>
      <c r="J91" s="1">
        <v>4</v>
      </c>
      <c r="K91" s="5">
        <v>5.2499999999999998E-2</v>
      </c>
      <c r="L91" s="1">
        <v>2</v>
      </c>
      <c r="M91" s="46">
        <v>45071</v>
      </c>
      <c r="N91" s="6">
        <f t="shared" si="13"/>
        <v>2.8027397260273972</v>
      </c>
      <c r="O91" s="7">
        <v>46094</v>
      </c>
      <c r="P91" s="10">
        <v>102.60000000000001</v>
      </c>
      <c r="Q91" s="5">
        <v>4.2500000000000003E-2</v>
      </c>
      <c r="R91" s="47">
        <v>1000000</v>
      </c>
      <c r="S91" s="47">
        <f t="shared" si="14"/>
        <v>1026000.0000000001</v>
      </c>
      <c r="T91" s="47">
        <v>10354.17</v>
      </c>
      <c r="U91" s="47">
        <f t="shared" si="15"/>
        <v>1036354.1700000002</v>
      </c>
      <c r="V91" s="7">
        <f t="shared" si="16"/>
        <v>45073</v>
      </c>
      <c r="W91" s="9">
        <f t="shared" si="18"/>
        <v>6</v>
      </c>
      <c r="X91" s="9">
        <f t="shared" si="17"/>
        <v>157500</v>
      </c>
      <c r="Y91" s="9">
        <f>Database_Bonds_202407294[[#This Row],[投資面額]]+Database_Bonds_202407294[[#This Row],[利息]]</f>
        <v>1157500</v>
      </c>
      <c r="Z91" s="32" t="s">
        <v>609</v>
      </c>
      <c r="AA91" s="36" t="s">
        <v>606</v>
      </c>
    </row>
    <row r="92" spans="1:27" ht="17.100000000000001" customHeight="1">
      <c r="A92" s="1" t="s">
        <v>300</v>
      </c>
      <c r="B92" s="1" t="s">
        <v>149</v>
      </c>
      <c r="C92" s="2" t="s">
        <v>39</v>
      </c>
      <c r="D92" s="1" t="s">
        <v>95</v>
      </c>
      <c r="E92" s="3" t="s">
        <v>301</v>
      </c>
      <c r="F92" s="4" t="s">
        <v>302</v>
      </c>
      <c r="G92" s="1" t="s">
        <v>26</v>
      </c>
      <c r="H92" s="1" t="s">
        <v>20</v>
      </c>
      <c r="I92" s="3" t="s">
        <v>303</v>
      </c>
      <c r="J92" s="1">
        <v>5</v>
      </c>
      <c r="K92" s="5">
        <v>4.5499999999999999E-2</v>
      </c>
      <c r="L92" s="1">
        <v>2</v>
      </c>
      <c r="M92" s="46">
        <v>45071</v>
      </c>
      <c r="N92" s="6">
        <f t="shared" si="13"/>
        <v>4.3260273972602743</v>
      </c>
      <c r="O92" s="7">
        <v>46650</v>
      </c>
      <c r="P92" s="10">
        <v>100.57000000000001</v>
      </c>
      <c r="Q92" s="5">
        <v>4.3999999999999997E-2</v>
      </c>
      <c r="R92" s="47">
        <v>3000000</v>
      </c>
      <c r="S92" s="47">
        <f t="shared" si="14"/>
        <v>3017100</v>
      </c>
      <c r="T92" s="47">
        <v>24646</v>
      </c>
      <c r="U92" s="47">
        <f t="shared" si="15"/>
        <v>3041746</v>
      </c>
      <c r="V92" s="7">
        <f t="shared" si="16"/>
        <v>45073</v>
      </c>
      <c r="W92" s="9">
        <f t="shared" si="18"/>
        <v>9</v>
      </c>
      <c r="X92" s="9">
        <f t="shared" si="17"/>
        <v>614250</v>
      </c>
      <c r="Y92" s="9">
        <f>Database_Bonds_202407294[[#This Row],[投資面額]]+Database_Bonds_202407294[[#This Row],[利息]]</f>
        <v>3614250</v>
      </c>
      <c r="Z92" s="32" t="s">
        <v>609</v>
      </c>
      <c r="AA92" s="36" t="s">
        <v>601</v>
      </c>
    </row>
    <row r="93" spans="1:27" ht="17.100000000000001" customHeight="1">
      <c r="A93" s="1" t="s">
        <v>295</v>
      </c>
      <c r="B93" s="1" t="s">
        <v>149</v>
      </c>
      <c r="C93" s="2" t="s">
        <v>15</v>
      </c>
      <c r="D93" s="1" t="s">
        <v>95</v>
      </c>
      <c r="E93" s="3" t="s">
        <v>296</v>
      </c>
      <c r="F93" s="4" t="s">
        <v>297</v>
      </c>
      <c r="G93" s="1" t="s">
        <v>32</v>
      </c>
      <c r="H93" s="1" t="s">
        <v>20</v>
      </c>
      <c r="I93" s="3" t="s">
        <v>276</v>
      </c>
      <c r="J93" s="1">
        <v>6</v>
      </c>
      <c r="K93" s="5">
        <v>2.8500000000000001E-2</v>
      </c>
      <c r="L93" s="1">
        <v>2</v>
      </c>
      <c r="M93" s="46">
        <v>45071</v>
      </c>
      <c r="N93" s="6">
        <f t="shared" si="13"/>
        <v>6.8575342465753426</v>
      </c>
      <c r="O93" s="7">
        <v>47574</v>
      </c>
      <c r="P93" s="10">
        <v>91.47</v>
      </c>
      <c r="Q93" s="5">
        <v>4.2999999999999997E-2</v>
      </c>
      <c r="R93" s="47">
        <v>2000000</v>
      </c>
      <c r="S93" s="47">
        <f t="shared" si="14"/>
        <v>1829400</v>
      </c>
      <c r="T93" s="47">
        <v>8550</v>
      </c>
      <c r="U93" s="47">
        <f t="shared" si="15"/>
        <v>1837950</v>
      </c>
      <c r="V93" s="7">
        <f t="shared" si="16"/>
        <v>45073</v>
      </c>
      <c r="W93" s="9">
        <f t="shared" si="18"/>
        <v>14</v>
      </c>
      <c r="X93" s="9">
        <f t="shared" si="17"/>
        <v>399000</v>
      </c>
      <c r="Y93" s="9">
        <f>Database_Bonds_202407294[[#This Row],[投資面額]]+Database_Bonds_202407294[[#This Row],[利息]]</f>
        <v>2399000</v>
      </c>
      <c r="Z93" s="32" t="s">
        <v>609</v>
      </c>
      <c r="AA93" s="36" t="s">
        <v>615</v>
      </c>
    </row>
    <row r="94" spans="1:27" ht="17.100000000000001" customHeight="1">
      <c r="A94" s="1" t="s">
        <v>304</v>
      </c>
      <c r="B94" s="1" t="s">
        <v>149</v>
      </c>
      <c r="C94" s="2" t="s">
        <v>39</v>
      </c>
      <c r="D94" s="1" t="s">
        <v>95</v>
      </c>
      <c r="E94" s="3" t="s">
        <v>305</v>
      </c>
      <c r="F94" s="3" t="s">
        <v>306</v>
      </c>
      <c r="G94" s="1" t="s">
        <v>26</v>
      </c>
      <c r="H94" s="12" t="s">
        <v>27</v>
      </c>
      <c r="I94" s="3" t="s">
        <v>308</v>
      </c>
      <c r="J94" s="1">
        <v>4</v>
      </c>
      <c r="K94" s="5">
        <v>2.0500000000000001E-2</v>
      </c>
      <c r="L94" s="1">
        <v>2</v>
      </c>
      <c r="M94" s="46">
        <v>45071</v>
      </c>
      <c r="N94" s="6">
        <f t="shared" si="13"/>
        <v>6.8958904109589039</v>
      </c>
      <c r="O94" s="7">
        <v>47588</v>
      </c>
      <c r="P94" s="10">
        <v>87.32</v>
      </c>
      <c r="Q94" s="5">
        <v>4.1799999999999997E-2</v>
      </c>
      <c r="R94" s="47">
        <v>2000000</v>
      </c>
      <c r="S94" s="47">
        <f t="shared" si="14"/>
        <v>1746400</v>
      </c>
      <c r="T94" s="47">
        <v>4555.5600000000004</v>
      </c>
      <c r="U94" s="47">
        <f t="shared" si="15"/>
        <v>1750955.56</v>
      </c>
      <c r="V94" s="7">
        <f t="shared" si="16"/>
        <v>45073</v>
      </c>
      <c r="W94" s="9">
        <f t="shared" si="18"/>
        <v>14</v>
      </c>
      <c r="X94" s="9">
        <f t="shared" si="17"/>
        <v>287000</v>
      </c>
      <c r="Y94" s="9">
        <f>Database_Bonds_202407294[[#This Row],[投資面額]]+Database_Bonds_202407294[[#This Row],[利息]]</f>
        <v>2287000</v>
      </c>
      <c r="Z94" s="32" t="s">
        <v>609</v>
      </c>
      <c r="AA94" s="36" t="s">
        <v>615</v>
      </c>
    </row>
    <row r="95" spans="1:27" ht="17.100000000000001" customHeight="1">
      <c r="A95" s="1" t="s">
        <v>291</v>
      </c>
      <c r="B95" s="1" t="s">
        <v>149</v>
      </c>
      <c r="C95" s="2" t="s">
        <v>15</v>
      </c>
      <c r="D95" s="1" t="s">
        <v>95</v>
      </c>
      <c r="E95" s="3" t="s">
        <v>292</v>
      </c>
      <c r="F95" s="4" t="s">
        <v>293</v>
      </c>
      <c r="G95" s="1" t="s">
        <v>628</v>
      </c>
      <c r="H95" s="1" t="s">
        <v>20</v>
      </c>
      <c r="I95" s="3" t="s">
        <v>294</v>
      </c>
      <c r="J95" s="1">
        <v>5</v>
      </c>
      <c r="K95" s="5">
        <v>4.2999999999999997E-2</v>
      </c>
      <c r="L95" s="1">
        <v>2</v>
      </c>
      <c r="M95" s="46">
        <v>45071</v>
      </c>
      <c r="N95" s="6">
        <f t="shared" si="13"/>
        <v>6.9835616438356167</v>
      </c>
      <c r="O95" s="7">
        <v>47620</v>
      </c>
      <c r="P95" s="10">
        <v>99.1</v>
      </c>
      <c r="Q95" s="5">
        <v>4.4499999999999998E-2</v>
      </c>
      <c r="R95" s="47">
        <v>2000000</v>
      </c>
      <c r="S95" s="47">
        <f t="shared" si="14"/>
        <v>1982000</v>
      </c>
      <c r="T95" s="47">
        <v>1911.11</v>
      </c>
      <c r="U95" s="47">
        <f t="shared" si="15"/>
        <v>1983911.11</v>
      </c>
      <c r="V95" s="7">
        <f t="shared" si="16"/>
        <v>45073</v>
      </c>
      <c r="W95" s="9">
        <f t="shared" si="18"/>
        <v>14</v>
      </c>
      <c r="X95" s="9">
        <f t="shared" si="17"/>
        <v>602000</v>
      </c>
      <c r="Y95" s="9">
        <f>Database_Bonds_202407294[[#This Row],[投資面額]]+Database_Bonds_202407294[[#This Row],[利息]]</f>
        <v>2602000</v>
      </c>
      <c r="Z95" s="32" t="s">
        <v>609</v>
      </c>
      <c r="AA95" s="36" t="s">
        <v>615</v>
      </c>
    </row>
    <row r="96" spans="1:27" ht="17.100000000000001" customHeight="1">
      <c r="A96" s="1" t="s">
        <v>298</v>
      </c>
      <c r="B96" s="1" t="s">
        <v>149</v>
      </c>
      <c r="C96" s="1" t="s">
        <v>48</v>
      </c>
      <c r="D96" s="1" t="s">
        <v>95</v>
      </c>
      <c r="E96" s="3" t="s">
        <v>211</v>
      </c>
      <c r="F96" s="3" t="s">
        <v>212</v>
      </c>
      <c r="G96" s="1" t="s">
        <v>628</v>
      </c>
      <c r="H96" s="12" t="s">
        <v>27</v>
      </c>
      <c r="I96" s="3" t="s">
        <v>299</v>
      </c>
      <c r="J96" s="1">
        <v>5</v>
      </c>
      <c r="K96" s="5">
        <v>4.65E-2</v>
      </c>
      <c r="L96" s="1">
        <v>2</v>
      </c>
      <c r="M96" s="46">
        <v>45071</v>
      </c>
      <c r="N96" s="6">
        <f t="shared" si="13"/>
        <v>6.9890410958904106</v>
      </c>
      <c r="O96" s="7">
        <v>47622</v>
      </c>
      <c r="P96" s="10">
        <v>100.28999999999999</v>
      </c>
      <c r="Q96" s="5">
        <v>4.5999999999999999E-2</v>
      </c>
      <c r="R96" s="47">
        <v>3000000</v>
      </c>
      <c r="S96" s="47">
        <f t="shared" si="14"/>
        <v>3008700</v>
      </c>
      <c r="T96" s="47">
        <v>2325</v>
      </c>
      <c r="U96" s="47">
        <f t="shared" si="15"/>
        <v>3011025</v>
      </c>
      <c r="V96" s="7">
        <f t="shared" si="16"/>
        <v>45073</v>
      </c>
      <c r="W96" s="9">
        <f t="shared" si="18"/>
        <v>14</v>
      </c>
      <c r="X96" s="9">
        <f t="shared" si="17"/>
        <v>976500</v>
      </c>
      <c r="Y96" s="9">
        <f>Database_Bonds_202407294[[#This Row],[投資面額]]+Database_Bonds_202407294[[#This Row],[利息]]</f>
        <v>3976500</v>
      </c>
      <c r="Z96" s="32" t="s">
        <v>609</v>
      </c>
      <c r="AA96" s="36" t="s">
        <v>615</v>
      </c>
    </row>
    <row r="97" spans="1:27" ht="17.100000000000001" customHeight="1">
      <c r="A97" s="1" t="s">
        <v>288</v>
      </c>
      <c r="B97" s="1" t="s">
        <v>149</v>
      </c>
      <c r="C97" s="2" t="s">
        <v>15</v>
      </c>
      <c r="D97" s="1" t="s">
        <v>95</v>
      </c>
      <c r="E97" s="3" t="s">
        <v>289</v>
      </c>
      <c r="F97" s="4" t="s">
        <v>290</v>
      </c>
      <c r="G97" s="1" t="s">
        <v>246</v>
      </c>
      <c r="H97" s="1" t="s">
        <v>20</v>
      </c>
      <c r="I97" s="3" t="s">
        <v>276</v>
      </c>
      <c r="J97" s="1">
        <v>6</v>
      </c>
      <c r="K97" s="5">
        <v>1.8749999999999999E-2</v>
      </c>
      <c r="L97" s="1">
        <v>2</v>
      </c>
      <c r="M97" s="46">
        <v>45071</v>
      </c>
      <c r="N97" s="6">
        <f t="shared" si="13"/>
        <v>8.3150684931506849</v>
      </c>
      <c r="O97" s="7">
        <v>48106</v>
      </c>
      <c r="P97" s="10">
        <v>81.97</v>
      </c>
      <c r="Q97" s="5">
        <v>4.4999999999999998E-2</v>
      </c>
      <c r="R97" s="47">
        <v>2900000</v>
      </c>
      <c r="S97" s="47">
        <f t="shared" si="14"/>
        <v>2377130</v>
      </c>
      <c r="T97" s="47">
        <v>10572.92</v>
      </c>
      <c r="U97" s="47">
        <f t="shared" si="15"/>
        <v>2387702.92</v>
      </c>
      <c r="V97" s="7">
        <f t="shared" si="16"/>
        <v>45073</v>
      </c>
      <c r="W97" s="9">
        <f t="shared" si="18"/>
        <v>17</v>
      </c>
      <c r="X97" s="9">
        <f t="shared" si="17"/>
        <v>462187.5</v>
      </c>
      <c r="Y97" s="9">
        <f>Database_Bonds_202407294[[#This Row],[投資面額]]+Database_Bonds_202407294[[#This Row],[利息]]</f>
        <v>3362187.5</v>
      </c>
      <c r="Z97" s="32" t="s">
        <v>609</v>
      </c>
      <c r="AA97" s="36" t="s">
        <v>602</v>
      </c>
    </row>
    <row r="98" spans="1:27" ht="17.100000000000001" customHeight="1">
      <c r="A98" s="1" t="s">
        <v>312</v>
      </c>
      <c r="B98" s="1" t="s">
        <v>64</v>
      </c>
      <c r="C98" s="2" t="s">
        <v>15</v>
      </c>
      <c r="D98" s="1" t="s">
        <v>95</v>
      </c>
      <c r="E98" s="3" t="s">
        <v>643</v>
      </c>
      <c r="F98" s="4" t="s">
        <v>70</v>
      </c>
      <c r="G98" s="1" t="s">
        <v>608</v>
      </c>
      <c r="H98" s="1" t="s">
        <v>20</v>
      </c>
      <c r="I98" s="3" t="s">
        <v>313</v>
      </c>
      <c r="J98" s="1">
        <v>7</v>
      </c>
      <c r="K98" s="5">
        <v>4.4999999999999998E-2</v>
      </c>
      <c r="L98" s="1">
        <v>2</v>
      </c>
      <c r="M98" s="46">
        <v>45090</v>
      </c>
      <c r="N98" s="6">
        <f t="shared" ref="N98:N129" si="19">(O98-M98)/365</f>
        <v>4.6547945205479451</v>
      </c>
      <c r="O98" s="7">
        <v>46789</v>
      </c>
      <c r="P98" s="10">
        <v>99.662999999999997</v>
      </c>
      <c r="Q98" s="5">
        <v>4.5699999999999998E-2</v>
      </c>
      <c r="R98" s="47">
        <v>700000</v>
      </c>
      <c r="S98" s="47">
        <f t="shared" ref="S98:S129" si="20">R98*P98/100</f>
        <v>697641</v>
      </c>
      <c r="T98" s="47">
        <v>11112.5</v>
      </c>
      <c r="U98" s="47">
        <f t="shared" ref="U98:U129" si="21">S98+T98</f>
        <v>708753.5</v>
      </c>
      <c r="V98" s="7">
        <f t="shared" ref="V98:V129" si="22">M98+2</f>
        <v>45092</v>
      </c>
      <c r="W98" s="9">
        <f t="shared" si="18"/>
        <v>10</v>
      </c>
      <c r="X98" s="9">
        <f t="shared" ref="X98:X129" si="23">R98*K98/L98*W98</f>
        <v>157500</v>
      </c>
      <c r="Y98" s="9">
        <f>Database_Bonds_202407294[[#This Row],[投資面額]]+Database_Bonds_202407294[[#This Row],[利息]]</f>
        <v>857500</v>
      </c>
      <c r="Z98" s="32" t="s">
        <v>609</v>
      </c>
      <c r="AA98" s="36" t="s">
        <v>601</v>
      </c>
    </row>
    <row r="99" spans="1:27" ht="17.100000000000001" customHeight="1">
      <c r="A99" s="1" t="s">
        <v>312</v>
      </c>
      <c r="B99" s="1" t="s">
        <v>141</v>
      </c>
      <c r="C99" s="1" t="s">
        <v>48</v>
      </c>
      <c r="D99" s="1" t="s">
        <v>95</v>
      </c>
      <c r="E99" s="3" t="s">
        <v>643</v>
      </c>
      <c r="F99" s="3" t="s">
        <v>157</v>
      </c>
      <c r="G99" s="1" t="s">
        <v>608</v>
      </c>
      <c r="H99" s="12" t="s">
        <v>27</v>
      </c>
      <c r="I99" s="3" t="s">
        <v>314</v>
      </c>
      <c r="J99" s="1">
        <v>7</v>
      </c>
      <c r="K99" s="5">
        <v>4.4999999999999998E-2</v>
      </c>
      <c r="L99" s="1">
        <v>2</v>
      </c>
      <c r="M99" s="46">
        <v>45090</v>
      </c>
      <c r="N99" s="6">
        <f t="shared" si="19"/>
        <v>4.6547945205479451</v>
      </c>
      <c r="O99" s="7">
        <v>46789</v>
      </c>
      <c r="P99" s="10">
        <v>99.667000000000002</v>
      </c>
      <c r="Q99" s="5">
        <v>4.5699999999999998E-2</v>
      </c>
      <c r="R99" s="47">
        <v>370000</v>
      </c>
      <c r="S99" s="47">
        <f t="shared" si="20"/>
        <v>368767.9</v>
      </c>
      <c r="T99" s="47">
        <v>12930.56</v>
      </c>
      <c r="U99" s="47">
        <f t="shared" si="21"/>
        <v>381698.46</v>
      </c>
      <c r="V99" s="7">
        <f t="shared" si="22"/>
        <v>45092</v>
      </c>
      <c r="W99" s="9">
        <f t="shared" si="18"/>
        <v>10</v>
      </c>
      <c r="X99" s="9">
        <f t="shared" si="23"/>
        <v>83250</v>
      </c>
      <c r="Y99" s="9">
        <f>Database_Bonds_202407294[[#This Row],[投資面額]]+Database_Bonds_202407294[[#This Row],[利息]]</f>
        <v>453250</v>
      </c>
      <c r="Z99" s="32" t="s">
        <v>609</v>
      </c>
      <c r="AA99" s="36" t="s">
        <v>601</v>
      </c>
    </row>
    <row r="100" spans="1:27" ht="17.100000000000001" customHeight="1">
      <c r="A100" s="1" t="s">
        <v>312</v>
      </c>
      <c r="B100" s="1" t="s">
        <v>149</v>
      </c>
      <c r="C100" s="2" t="s">
        <v>15</v>
      </c>
      <c r="D100" s="1" t="s">
        <v>95</v>
      </c>
      <c r="E100" s="3" t="s">
        <v>643</v>
      </c>
      <c r="F100" s="4" t="s">
        <v>70</v>
      </c>
      <c r="G100" s="1" t="s">
        <v>608</v>
      </c>
      <c r="H100" s="1" t="s">
        <v>20</v>
      </c>
      <c r="I100" s="3" t="s">
        <v>313</v>
      </c>
      <c r="J100" s="1">
        <v>7</v>
      </c>
      <c r="K100" s="5">
        <v>4.4999999999999998E-2</v>
      </c>
      <c r="L100" s="1">
        <v>2</v>
      </c>
      <c r="M100" s="46">
        <v>45090</v>
      </c>
      <c r="N100" s="6">
        <f t="shared" si="19"/>
        <v>4.6547945205479451</v>
      </c>
      <c r="O100" s="7">
        <v>46789</v>
      </c>
      <c r="P100" s="10">
        <v>99.667099999999991</v>
      </c>
      <c r="Q100" s="5">
        <v>4.5699999999999998E-2</v>
      </c>
      <c r="R100" s="47">
        <v>310000</v>
      </c>
      <c r="S100" s="47">
        <f t="shared" si="20"/>
        <v>308968.00999999995</v>
      </c>
      <c r="T100" s="47">
        <v>4921.25</v>
      </c>
      <c r="U100" s="47">
        <f t="shared" si="21"/>
        <v>313889.25999999995</v>
      </c>
      <c r="V100" s="7">
        <f t="shared" si="22"/>
        <v>45092</v>
      </c>
      <c r="W100" s="9">
        <f t="shared" si="18"/>
        <v>10</v>
      </c>
      <c r="X100" s="9">
        <f t="shared" si="23"/>
        <v>69750</v>
      </c>
      <c r="Y100" s="9">
        <f>Database_Bonds_202407294[[#This Row],[投資面額]]+Database_Bonds_202407294[[#This Row],[利息]]</f>
        <v>379750</v>
      </c>
      <c r="Z100" s="32" t="s">
        <v>609</v>
      </c>
      <c r="AA100" s="36" t="s">
        <v>601</v>
      </c>
    </row>
    <row r="101" spans="1:27" ht="17.100000000000001" customHeight="1">
      <c r="A101" s="1" t="s">
        <v>312</v>
      </c>
      <c r="B101" s="1" t="s">
        <v>14</v>
      </c>
      <c r="C101" s="1" t="s">
        <v>48</v>
      </c>
      <c r="D101" s="1" t="s">
        <v>95</v>
      </c>
      <c r="E101" s="3" t="s">
        <v>643</v>
      </c>
      <c r="F101" s="3" t="s">
        <v>157</v>
      </c>
      <c r="G101" s="1" t="s">
        <v>608</v>
      </c>
      <c r="H101" s="12" t="s">
        <v>27</v>
      </c>
      <c r="I101" s="3" t="s">
        <v>314</v>
      </c>
      <c r="J101" s="1">
        <v>7</v>
      </c>
      <c r="K101" s="5">
        <v>4.4999999999999998E-2</v>
      </c>
      <c r="L101" s="1">
        <v>2</v>
      </c>
      <c r="M101" s="46">
        <v>45090</v>
      </c>
      <c r="N101" s="6">
        <f t="shared" si="19"/>
        <v>4.6547945205479451</v>
      </c>
      <c r="O101" s="7">
        <v>46789</v>
      </c>
      <c r="P101" s="10">
        <v>99.667000000000002</v>
      </c>
      <c r="Q101" s="5">
        <v>4.5699999999999998E-2</v>
      </c>
      <c r="R101" s="47">
        <v>650000</v>
      </c>
      <c r="S101" s="47">
        <f t="shared" si="20"/>
        <v>647835.5</v>
      </c>
      <c r="T101" s="47">
        <v>0</v>
      </c>
      <c r="U101" s="47">
        <f t="shared" si="21"/>
        <v>647835.5</v>
      </c>
      <c r="V101" s="7">
        <f t="shared" si="22"/>
        <v>45092</v>
      </c>
      <c r="W101" s="9">
        <f t="shared" si="18"/>
        <v>10</v>
      </c>
      <c r="X101" s="9">
        <f t="shared" si="23"/>
        <v>146250</v>
      </c>
      <c r="Y101" s="9">
        <f>Database_Bonds_202407294[[#This Row],[投資面額]]+Database_Bonds_202407294[[#This Row],[利息]]</f>
        <v>796250</v>
      </c>
      <c r="Z101" s="32" t="s">
        <v>609</v>
      </c>
      <c r="AA101" s="36" t="s">
        <v>601</v>
      </c>
    </row>
    <row r="102" spans="1:27" ht="17.100000000000001" customHeight="1">
      <c r="A102" s="1" t="s">
        <v>327</v>
      </c>
      <c r="B102" s="1" t="s">
        <v>141</v>
      </c>
      <c r="C102" s="1" t="s">
        <v>150</v>
      </c>
      <c r="D102" s="1" t="s">
        <v>95</v>
      </c>
      <c r="E102" s="3" t="s">
        <v>88</v>
      </c>
      <c r="F102" s="3" t="s">
        <v>151</v>
      </c>
      <c r="G102" s="1" t="s">
        <v>90</v>
      </c>
      <c r="H102" s="12" t="s">
        <v>27</v>
      </c>
      <c r="I102" s="3" t="s">
        <v>328</v>
      </c>
      <c r="J102" s="1">
        <v>1</v>
      </c>
      <c r="K102" s="5">
        <v>5.2499999999999998E-2</v>
      </c>
      <c r="L102" s="1">
        <v>2</v>
      </c>
      <c r="M102" s="46">
        <v>45141</v>
      </c>
      <c r="N102" s="6">
        <f t="shared" si="19"/>
        <v>5.2904109589041095</v>
      </c>
      <c r="O102" s="7">
        <v>47072</v>
      </c>
      <c r="P102" s="10">
        <v>104.9539</v>
      </c>
      <c r="Q102" s="5">
        <v>4.19E-2</v>
      </c>
      <c r="R102" s="47">
        <v>2000000</v>
      </c>
      <c r="S102" s="47">
        <f t="shared" si="20"/>
        <v>2099078</v>
      </c>
      <c r="T102" s="47">
        <v>8757.18</v>
      </c>
      <c r="U102" s="47">
        <f t="shared" si="21"/>
        <v>2107835.1800000002</v>
      </c>
      <c r="V102" s="7">
        <f t="shared" si="22"/>
        <v>45143</v>
      </c>
      <c r="W102" s="9">
        <f t="shared" si="18"/>
        <v>11</v>
      </c>
      <c r="X102" s="9">
        <f t="shared" si="23"/>
        <v>577500</v>
      </c>
      <c r="Y102" s="9">
        <f>Database_Bonds_202407294[[#This Row],[投資面額]]+Database_Bonds_202407294[[#This Row],[利息]]</f>
        <v>2577500</v>
      </c>
      <c r="Z102" s="32" t="s">
        <v>609</v>
      </c>
      <c r="AA102" s="36" t="s">
        <v>615</v>
      </c>
    </row>
    <row r="103" spans="1:27" ht="17.100000000000001" customHeight="1">
      <c r="A103" s="1" t="s">
        <v>329</v>
      </c>
      <c r="B103" s="1" t="s">
        <v>141</v>
      </c>
      <c r="C103" s="1" t="s">
        <v>48</v>
      </c>
      <c r="D103" s="1" t="s">
        <v>95</v>
      </c>
      <c r="E103" s="3" t="s">
        <v>330</v>
      </c>
      <c r="F103" s="3" t="s">
        <v>331</v>
      </c>
      <c r="G103" s="1" t="s">
        <v>628</v>
      </c>
      <c r="H103" s="12" t="s">
        <v>27</v>
      </c>
      <c r="I103" s="3" t="s">
        <v>332</v>
      </c>
      <c r="J103" s="1">
        <v>6</v>
      </c>
      <c r="K103" s="5">
        <v>5.2999999999999999E-2</v>
      </c>
      <c r="L103" s="1">
        <v>2</v>
      </c>
      <c r="M103" s="46">
        <v>45141</v>
      </c>
      <c r="N103" s="6">
        <f t="shared" si="19"/>
        <v>6.5424657534246577</v>
      </c>
      <c r="O103" s="7">
        <v>47529</v>
      </c>
      <c r="P103" s="10">
        <v>103.532</v>
      </c>
      <c r="Q103" s="5">
        <v>4.6600000000000003E-2</v>
      </c>
      <c r="R103" s="47">
        <v>2000000</v>
      </c>
      <c r="S103" s="47">
        <f t="shared" si="20"/>
        <v>2070640</v>
      </c>
      <c r="T103" s="47">
        <v>4166.67</v>
      </c>
      <c r="U103" s="47">
        <f t="shared" si="21"/>
        <v>2074806.67</v>
      </c>
      <c r="V103" s="7">
        <f t="shared" si="22"/>
        <v>45143</v>
      </c>
      <c r="W103" s="9">
        <f t="shared" si="18"/>
        <v>14</v>
      </c>
      <c r="X103" s="9">
        <f t="shared" si="23"/>
        <v>742000</v>
      </c>
      <c r="Y103" s="9">
        <f>Database_Bonds_202407294[[#This Row],[投資面額]]+Database_Bonds_202407294[[#This Row],[利息]]</f>
        <v>2742000</v>
      </c>
      <c r="Z103" s="32" t="s">
        <v>609</v>
      </c>
      <c r="AA103" s="36" t="s">
        <v>615</v>
      </c>
    </row>
    <row r="104" spans="1:27" ht="17.100000000000001" customHeight="1">
      <c r="A104" s="1" t="s">
        <v>322</v>
      </c>
      <c r="B104" s="1" t="s">
        <v>141</v>
      </c>
      <c r="C104" s="2" t="s">
        <v>15</v>
      </c>
      <c r="D104" s="1" t="s">
        <v>95</v>
      </c>
      <c r="E104" s="3" t="s">
        <v>323</v>
      </c>
      <c r="F104" s="4" t="s">
        <v>324</v>
      </c>
      <c r="G104" s="1" t="s">
        <v>238</v>
      </c>
      <c r="H104" s="1" t="s">
        <v>20</v>
      </c>
      <c r="I104" s="3" t="s">
        <v>279</v>
      </c>
      <c r="J104" s="1">
        <v>4</v>
      </c>
      <c r="K104" s="5">
        <v>2.8500000000000001E-2</v>
      </c>
      <c r="L104" s="1">
        <v>2</v>
      </c>
      <c r="M104" s="46">
        <v>45141</v>
      </c>
      <c r="N104" s="6">
        <f t="shared" si="19"/>
        <v>6.6520547945205477</v>
      </c>
      <c r="O104" s="7">
        <v>47569</v>
      </c>
      <c r="P104" s="10">
        <v>90.447999999999993</v>
      </c>
      <c r="Q104" s="5">
        <v>4.5199999999999997E-2</v>
      </c>
      <c r="R104" s="47">
        <v>871000</v>
      </c>
      <c r="S104" s="47">
        <f t="shared" si="20"/>
        <v>787802.08</v>
      </c>
      <c r="T104" s="47">
        <v>108906.25</v>
      </c>
      <c r="U104" s="47">
        <f t="shared" si="21"/>
        <v>896708.33</v>
      </c>
      <c r="V104" s="7">
        <f t="shared" si="22"/>
        <v>45143</v>
      </c>
      <c r="W104" s="9">
        <f t="shared" si="18"/>
        <v>14</v>
      </c>
      <c r="X104" s="9">
        <f t="shared" si="23"/>
        <v>173764.5</v>
      </c>
      <c r="Y104" s="9">
        <f>Database_Bonds_202407294[[#This Row],[投資面額]]+Database_Bonds_202407294[[#This Row],[利息]]</f>
        <v>1044764.5</v>
      </c>
      <c r="Z104" s="32" t="s">
        <v>609</v>
      </c>
      <c r="AA104" s="36" t="s">
        <v>615</v>
      </c>
    </row>
    <row r="105" spans="1:27" ht="17.100000000000001" customHeight="1">
      <c r="A105" s="1" t="s">
        <v>304</v>
      </c>
      <c r="B105" s="1" t="s">
        <v>141</v>
      </c>
      <c r="C105" s="1" t="s">
        <v>23</v>
      </c>
      <c r="D105" s="1" t="s">
        <v>95</v>
      </c>
      <c r="E105" s="3" t="s">
        <v>305</v>
      </c>
      <c r="F105" s="3" t="s">
        <v>306</v>
      </c>
      <c r="G105" s="1" t="s">
        <v>26</v>
      </c>
      <c r="H105" s="12" t="s">
        <v>27</v>
      </c>
      <c r="I105" s="3" t="s">
        <v>308</v>
      </c>
      <c r="J105" s="1">
        <v>4</v>
      </c>
      <c r="K105" s="5">
        <v>2.0500000000000001E-2</v>
      </c>
      <c r="L105" s="1">
        <v>2</v>
      </c>
      <c r="M105" s="46">
        <v>45141</v>
      </c>
      <c r="N105" s="6">
        <f t="shared" si="19"/>
        <v>6.7041095890410958</v>
      </c>
      <c r="O105" s="7">
        <v>47588</v>
      </c>
      <c r="P105" s="10">
        <v>86.460999999999999</v>
      </c>
      <c r="Q105" s="5">
        <v>4.3999999999999997E-2</v>
      </c>
      <c r="R105" s="47">
        <v>3500000</v>
      </c>
      <c r="S105" s="47">
        <f t="shared" si="20"/>
        <v>3026135</v>
      </c>
      <c r="T105" s="47">
        <v>23711.11</v>
      </c>
      <c r="U105" s="47">
        <f t="shared" si="21"/>
        <v>3049846.11</v>
      </c>
      <c r="V105" s="7">
        <f t="shared" si="22"/>
        <v>45143</v>
      </c>
      <c r="W105" s="9">
        <f t="shared" si="18"/>
        <v>14</v>
      </c>
      <c r="X105" s="9">
        <f t="shared" si="23"/>
        <v>502250</v>
      </c>
      <c r="Y105" s="9">
        <f>Database_Bonds_202407294[[#This Row],[投資面額]]+Database_Bonds_202407294[[#This Row],[利息]]</f>
        <v>4002250</v>
      </c>
      <c r="Z105" s="32" t="s">
        <v>609</v>
      </c>
      <c r="AA105" s="36" t="s">
        <v>615</v>
      </c>
    </row>
    <row r="106" spans="1:27" ht="17.100000000000001" customHeight="1">
      <c r="A106" s="1" t="s">
        <v>298</v>
      </c>
      <c r="B106" s="1" t="s">
        <v>141</v>
      </c>
      <c r="C106" s="1" t="s">
        <v>48</v>
      </c>
      <c r="D106" s="1" t="s">
        <v>95</v>
      </c>
      <c r="E106" s="3" t="s">
        <v>325</v>
      </c>
      <c r="F106" s="3" t="s">
        <v>212</v>
      </c>
      <c r="G106" s="1" t="s">
        <v>628</v>
      </c>
      <c r="H106" s="12" t="s">
        <v>27</v>
      </c>
      <c r="I106" s="3" t="s">
        <v>326</v>
      </c>
      <c r="J106" s="1">
        <v>5</v>
      </c>
      <c r="K106" s="5">
        <v>4.65E-2</v>
      </c>
      <c r="L106" s="1">
        <v>2</v>
      </c>
      <c r="M106" s="46">
        <v>45141</v>
      </c>
      <c r="N106" s="6">
        <f t="shared" si="19"/>
        <v>6.7972602739726025</v>
      </c>
      <c r="O106" s="7">
        <v>47622</v>
      </c>
      <c r="P106" s="10">
        <v>100.03</v>
      </c>
      <c r="Q106" s="5">
        <v>4.6399999999999997E-2</v>
      </c>
      <c r="R106" s="47">
        <v>7500000</v>
      </c>
      <c r="S106" s="47">
        <f t="shared" si="20"/>
        <v>7502250</v>
      </c>
      <c r="T106" s="47">
        <v>1277.78</v>
      </c>
      <c r="U106" s="47">
        <f t="shared" si="21"/>
        <v>7503527.7800000003</v>
      </c>
      <c r="V106" s="7">
        <f t="shared" si="22"/>
        <v>45143</v>
      </c>
      <c r="W106" s="9">
        <v>14</v>
      </c>
      <c r="X106" s="9">
        <f t="shared" si="23"/>
        <v>2441250</v>
      </c>
      <c r="Y106" s="9">
        <f>Database_Bonds_202407294[[#This Row],[投資面額]]+Database_Bonds_202407294[[#This Row],[利息]]</f>
        <v>9941250</v>
      </c>
      <c r="Z106" s="32" t="s">
        <v>609</v>
      </c>
      <c r="AA106" s="36" t="s">
        <v>615</v>
      </c>
    </row>
    <row r="107" spans="1:27" ht="17.100000000000001" customHeight="1">
      <c r="A107" s="1" t="s">
        <v>315</v>
      </c>
      <c r="B107" s="1" t="s">
        <v>141</v>
      </c>
      <c r="C107" s="2" t="s">
        <v>15</v>
      </c>
      <c r="D107" s="1" t="s">
        <v>95</v>
      </c>
      <c r="E107" s="3" t="s">
        <v>316</v>
      </c>
      <c r="F107" s="4" t="s">
        <v>317</v>
      </c>
      <c r="G107" s="1" t="s">
        <v>318</v>
      </c>
      <c r="H107" s="1" t="s">
        <v>20</v>
      </c>
      <c r="I107" s="3" t="s">
        <v>319</v>
      </c>
      <c r="J107" s="1">
        <v>6</v>
      </c>
      <c r="K107" s="5">
        <v>2.6499999999999999E-2</v>
      </c>
      <c r="L107" s="1">
        <v>2</v>
      </c>
      <c r="M107" s="46">
        <v>45141</v>
      </c>
      <c r="N107" s="6">
        <f t="shared" si="19"/>
        <v>7.4520547945205475</v>
      </c>
      <c r="O107" s="7">
        <v>47861</v>
      </c>
      <c r="P107" s="10">
        <v>87.12</v>
      </c>
      <c r="Q107" s="5">
        <v>4.7199999999999999E-2</v>
      </c>
      <c r="R107" s="47">
        <v>5000000</v>
      </c>
      <c r="S107" s="47">
        <f t="shared" si="20"/>
        <v>4356000</v>
      </c>
      <c r="T107" s="47">
        <v>39718.75</v>
      </c>
      <c r="U107" s="47">
        <f t="shared" si="21"/>
        <v>4395718.75</v>
      </c>
      <c r="V107" s="7">
        <f t="shared" si="22"/>
        <v>45143</v>
      </c>
      <c r="W107" s="9">
        <f t="shared" ref="W107:W138" si="24">_xlfn.CEILING.MATH(N107*L107)</f>
        <v>15</v>
      </c>
      <c r="X107" s="9">
        <f t="shared" si="23"/>
        <v>993750</v>
      </c>
      <c r="Y107" s="9">
        <f>Database_Bonds_202407294[[#This Row],[投資面額]]+Database_Bonds_202407294[[#This Row],[利息]]</f>
        <v>5993750</v>
      </c>
      <c r="Z107" s="32" t="s">
        <v>609</v>
      </c>
      <c r="AA107" s="36" t="s">
        <v>602</v>
      </c>
    </row>
    <row r="108" spans="1:27" ht="17.100000000000001" customHeight="1">
      <c r="A108" s="1" t="s">
        <v>288</v>
      </c>
      <c r="B108" s="1" t="s">
        <v>141</v>
      </c>
      <c r="C108" s="1" t="s">
        <v>48</v>
      </c>
      <c r="D108" s="1" t="s">
        <v>95</v>
      </c>
      <c r="E108" s="3" t="s">
        <v>289</v>
      </c>
      <c r="F108" s="3" t="s">
        <v>320</v>
      </c>
      <c r="G108" s="1" t="s">
        <v>246</v>
      </c>
      <c r="H108" s="12" t="s">
        <v>27</v>
      </c>
      <c r="I108" s="3" t="s">
        <v>321</v>
      </c>
      <c r="J108" s="1">
        <v>6</v>
      </c>
      <c r="K108" s="5">
        <v>1.8749999999999999E-2</v>
      </c>
      <c r="L108" s="1">
        <v>2</v>
      </c>
      <c r="M108" s="46">
        <v>45141</v>
      </c>
      <c r="N108" s="6">
        <f t="shared" si="19"/>
        <v>8.1232876712328768</v>
      </c>
      <c r="O108" s="7">
        <v>48106</v>
      </c>
      <c r="P108" s="10">
        <v>82.23</v>
      </c>
      <c r="Q108" s="5">
        <v>4.5100000000000001E-2</v>
      </c>
      <c r="R108" s="47">
        <v>6000000</v>
      </c>
      <c r="S108" s="47">
        <f t="shared" si="20"/>
        <v>4933800</v>
      </c>
      <c r="T108" s="47">
        <v>3441.67</v>
      </c>
      <c r="U108" s="47">
        <f t="shared" si="21"/>
        <v>4937241.67</v>
      </c>
      <c r="V108" s="7">
        <f t="shared" si="22"/>
        <v>45143</v>
      </c>
      <c r="W108" s="9">
        <f t="shared" si="24"/>
        <v>17</v>
      </c>
      <c r="X108" s="9">
        <f t="shared" si="23"/>
        <v>956250</v>
      </c>
      <c r="Y108" s="9">
        <f>Database_Bonds_202407294[[#This Row],[投資面額]]+Database_Bonds_202407294[[#This Row],[利息]]</f>
        <v>6956250</v>
      </c>
      <c r="Z108" s="32" t="s">
        <v>609</v>
      </c>
      <c r="AA108" s="36" t="s">
        <v>602</v>
      </c>
    </row>
    <row r="109" spans="1:27" ht="17.100000000000001" customHeight="1">
      <c r="A109" s="1" t="s">
        <v>339</v>
      </c>
      <c r="B109" s="1" t="s">
        <v>141</v>
      </c>
      <c r="C109" s="1" t="s">
        <v>23</v>
      </c>
      <c r="D109" s="1" t="s">
        <v>95</v>
      </c>
      <c r="E109" s="3" t="s">
        <v>644</v>
      </c>
      <c r="F109" s="3" t="s">
        <v>340</v>
      </c>
      <c r="G109" s="1" t="s">
        <v>26</v>
      </c>
      <c r="H109" s="12" t="s">
        <v>27</v>
      </c>
      <c r="I109" s="3" t="s">
        <v>321</v>
      </c>
      <c r="J109" s="1">
        <v>6</v>
      </c>
      <c r="K109" s="5">
        <v>3.7499999999999999E-2</v>
      </c>
      <c r="L109" s="1">
        <v>2</v>
      </c>
      <c r="M109" s="46">
        <v>45177</v>
      </c>
      <c r="N109" s="6">
        <f t="shared" si="19"/>
        <v>4.4602739726027396</v>
      </c>
      <c r="O109" s="7">
        <v>46805</v>
      </c>
      <c r="P109" s="10">
        <v>95.57</v>
      </c>
      <c r="Q109" s="5">
        <v>4.8669999999999998E-2</v>
      </c>
      <c r="R109" s="47">
        <v>2500000</v>
      </c>
      <c r="S109" s="47">
        <f t="shared" si="20"/>
        <v>2389249.9999999995</v>
      </c>
      <c r="T109" s="47">
        <v>5961.11</v>
      </c>
      <c r="U109" s="47">
        <f t="shared" si="21"/>
        <v>2395211.1099999994</v>
      </c>
      <c r="V109" s="7">
        <f t="shared" si="22"/>
        <v>45179</v>
      </c>
      <c r="W109" s="9">
        <f t="shared" si="24"/>
        <v>9</v>
      </c>
      <c r="X109" s="9">
        <f t="shared" si="23"/>
        <v>421875</v>
      </c>
      <c r="Y109" s="9">
        <f>Database_Bonds_202407294[[#This Row],[投資面額]]+Database_Bonds_202407294[[#This Row],[利息]]</f>
        <v>2921875</v>
      </c>
      <c r="Z109" s="32" t="s">
        <v>609</v>
      </c>
      <c r="AA109" s="36" t="s">
        <v>601</v>
      </c>
    </row>
    <row r="110" spans="1:27" ht="17.100000000000001" customHeight="1">
      <c r="A110" s="1" t="s">
        <v>333</v>
      </c>
      <c r="B110" s="1" t="s">
        <v>141</v>
      </c>
      <c r="C110" s="2" t="s">
        <v>39</v>
      </c>
      <c r="D110" s="1" t="s">
        <v>95</v>
      </c>
      <c r="E110" s="3" t="s">
        <v>334</v>
      </c>
      <c r="F110" s="4" t="s">
        <v>335</v>
      </c>
      <c r="G110" s="1" t="s">
        <v>26</v>
      </c>
      <c r="H110" s="1" t="s">
        <v>20</v>
      </c>
      <c r="I110" s="3" t="s">
        <v>336</v>
      </c>
      <c r="J110" s="1">
        <v>5</v>
      </c>
      <c r="K110" s="5">
        <v>5.355E-2</v>
      </c>
      <c r="L110" s="1">
        <v>2</v>
      </c>
      <c r="M110" s="46">
        <v>45177</v>
      </c>
      <c r="N110" s="6">
        <f t="shared" si="19"/>
        <v>4.9369863013698634</v>
      </c>
      <c r="O110" s="7">
        <v>46979</v>
      </c>
      <c r="P110" s="10">
        <v>99.76</v>
      </c>
      <c r="Q110" s="5">
        <v>5.4100000000000002E-2</v>
      </c>
      <c r="R110" s="47">
        <v>2500000</v>
      </c>
      <c r="S110" s="47">
        <f t="shared" si="20"/>
        <v>2494000</v>
      </c>
      <c r="T110" s="47">
        <v>55662.98</v>
      </c>
      <c r="U110" s="47">
        <f t="shared" si="21"/>
        <v>2549662.98</v>
      </c>
      <c r="V110" s="7">
        <f t="shared" si="22"/>
        <v>45179</v>
      </c>
      <c r="W110" s="9">
        <f t="shared" si="24"/>
        <v>10</v>
      </c>
      <c r="X110" s="9">
        <f t="shared" si="23"/>
        <v>669375</v>
      </c>
      <c r="Y110" s="9">
        <f>Database_Bonds_202407294[[#This Row],[投資面額]]+Database_Bonds_202407294[[#This Row],[利息]]</f>
        <v>3169375</v>
      </c>
      <c r="Z110" s="32" t="s">
        <v>616</v>
      </c>
      <c r="AA110" s="36" t="s">
        <v>601</v>
      </c>
    </row>
    <row r="111" spans="1:27" ht="17.100000000000001" customHeight="1">
      <c r="A111" s="1" t="s">
        <v>341</v>
      </c>
      <c r="B111" s="1" t="s">
        <v>141</v>
      </c>
      <c r="C111" s="2" t="s">
        <v>15</v>
      </c>
      <c r="D111" s="1" t="s">
        <v>95</v>
      </c>
      <c r="E111" s="3" t="s">
        <v>342</v>
      </c>
      <c r="F111" s="4" t="s">
        <v>343</v>
      </c>
      <c r="G111" s="1" t="s">
        <v>628</v>
      </c>
      <c r="H111" s="1" t="s">
        <v>20</v>
      </c>
      <c r="I111" s="3" t="s">
        <v>344</v>
      </c>
      <c r="J111" s="1">
        <v>3</v>
      </c>
      <c r="K111" s="5">
        <v>1.9300000000000001E-2</v>
      </c>
      <c r="L111" s="1">
        <v>2</v>
      </c>
      <c r="M111" s="46">
        <v>45177</v>
      </c>
      <c r="N111" s="6">
        <f t="shared" si="19"/>
        <v>5.2684931506849315</v>
      </c>
      <c r="O111" s="7">
        <v>47100</v>
      </c>
      <c r="P111" s="10">
        <v>87.070000000000007</v>
      </c>
      <c r="Q111" s="5">
        <v>4.7300000000000002E-2</v>
      </c>
      <c r="R111" s="47">
        <v>2500000</v>
      </c>
      <c r="S111" s="47">
        <f t="shared" si="20"/>
        <v>2176750.0000000005</v>
      </c>
      <c r="T111" s="47">
        <v>2569.44</v>
      </c>
      <c r="U111" s="47">
        <f t="shared" si="21"/>
        <v>2179319.4400000004</v>
      </c>
      <c r="V111" s="7">
        <f t="shared" si="22"/>
        <v>45179</v>
      </c>
      <c r="W111" s="9">
        <f t="shared" si="24"/>
        <v>11</v>
      </c>
      <c r="X111" s="9">
        <f t="shared" si="23"/>
        <v>265375</v>
      </c>
      <c r="Y111" s="9">
        <f>Database_Bonds_202407294[[#This Row],[投資面額]]+Database_Bonds_202407294[[#This Row],[利息]]</f>
        <v>2765375</v>
      </c>
      <c r="Z111" s="32" t="s">
        <v>609</v>
      </c>
      <c r="AA111" s="36" t="s">
        <v>615</v>
      </c>
    </row>
    <row r="112" spans="1:27" ht="17.100000000000001" customHeight="1">
      <c r="A112" s="1" t="s">
        <v>329</v>
      </c>
      <c r="B112" s="1" t="s">
        <v>141</v>
      </c>
      <c r="C112" s="2" t="s">
        <v>15</v>
      </c>
      <c r="D112" s="1" t="s">
        <v>95</v>
      </c>
      <c r="E112" s="3" t="s">
        <v>330</v>
      </c>
      <c r="F112" s="4" t="s">
        <v>337</v>
      </c>
      <c r="G112" s="1" t="s">
        <v>628</v>
      </c>
      <c r="H112" s="1" t="s">
        <v>20</v>
      </c>
      <c r="I112" s="3" t="s">
        <v>338</v>
      </c>
      <c r="J112" s="1">
        <v>6</v>
      </c>
      <c r="K112" s="5">
        <v>5.2999999999999999E-2</v>
      </c>
      <c r="L112" s="1">
        <v>2</v>
      </c>
      <c r="M112" s="46">
        <v>45177</v>
      </c>
      <c r="N112" s="6">
        <f t="shared" si="19"/>
        <v>6.4438356164383563</v>
      </c>
      <c r="O112" s="7">
        <v>47529</v>
      </c>
      <c r="P112" s="10">
        <v>102.18400000000001</v>
      </c>
      <c r="Q112" s="5">
        <v>4.8989999999999999E-2</v>
      </c>
      <c r="R112" s="47">
        <v>2500000</v>
      </c>
      <c r="S112" s="47">
        <f t="shared" si="20"/>
        <v>2554600.0000000005</v>
      </c>
      <c r="T112" s="47">
        <v>27048.15</v>
      </c>
      <c r="U112" s="47">
        <f t="shared" si="21"/>
        <v>2581648.1500000004</v>
      </c>
      <c r="V112" s="7">
        <f t="shared" si="22"/>
        <v>45179</v>
      </c>
      <c r="W112" s="9">
        <f t="shared" si="24"/>
        <v>13</v>
      </c>
      <c r="X112" s="9">
        <f t="shared" si="23"/>
        <v>861250</v>
      </c>
      <c r="Y112" s="9">
        <f>Database_Bonds_202407294[[#This Row],[投資面額]]+Database_Bonds_202407294[[#This Row],[利息]]</f>
        <v>3361250</v>
      </c>
      <c r="Z112" s="32" t="s">
        <v>609</v>
      </c>
      <c r="AA112" s="36" t="s">
        <v>615</v>
      </c>
    </row>
    <row r="113" spans="1:27" ht="17.100000000000001" customHeight="1">
      <c r="A113" s="1" t="s">
        <v>345</v>
      </c>
      <c r="B113" s="1" t="s">
        <v>149</v>
      </c>
      <c r="C113" s="1" t="s">
        <v>48</v>
      </c>
      <c r="D113" s="1" t="s">
        <v>95</v>
      </c>
      <c r="E113" s="3" t="s">
        <v>274</v>
      </c>
      <c r="F113" s="3" t="s">
        <v>286</v>
      </c>
      <c r="G113" s="1" t="s">
        <v>608</v>
      </c>
      <c r="H113" s="12" t="s">
        <v>27</v>
      </c>
      <c r="I113" s="3" t="s">
        <v>347</v>
      </c>
      <c r="J113" s="1">
        <v>6</v>
      </c>
      <c r="K113" s="5">
        <v>4.8750000000000002E-2</v>
      </c>
      <c r="L113" s="1">
        <v>2</v>
      </c>
      <c r="M113" s="46">
        <v>45252</v>
      </c>
      <c r="N113" s="6">
        <f t="shared" si="19"/>
        <v>4.2219178082191782</v>
      </c>
      <c r="O113" s="7">
        <v>46793</v>
      </c>
      <c r="P113" s="10">
        <v>100.39</v>
      </c>
      <c r="Q113" s="5">
        <v>4.7600000000000003E-2</v>
      </c>
      <c r="R113" s="47">
        <v>200000</v>
      </c>
      <c r="S113" s="47">
        <f t="shared" si="20"/>
        <v>200780</v>
      </c>
      <c r="T113" s="47">
        <v>2897.92</v>
      </c>
      <c r="U113" s="47">
        <f t="shared" si="21"/>
        <v>203677.92</v>
      </c>
      <c r="V113" s="7">
        <f t="shared" si="22"/>
        <v>45254</v>
      </c>
      <c r="W113" s="9">
        <f t="shared" si="24"/>
        <v>9</v>
      </c>
      <c r="X113" s="9">
        <f t="shared" si="23"/>
        <v>43875</v>
      </c>
      <c r="Y113" s="9">
        <f>Database_Bonds_202407294[[#This Row],[投資面額]]+Database_Bonds_202407294[[#This Row],[利息]]</f>
        <v>243875</v>
      </c>
      <c r="Z113" s="32" t="s">
        <v>609</v>
      </c>
      <c r="AA113" s="36" t="s">
        <v>601</v>
      </c>
    </row>
    <row r="114" spans="1:27" ht="17.100000000000001" customHeight="1">
      <c r="A114" s="1" t="s">
        <v>348</v>
      </c>
      <c r="B114" s="1" t="s">
        <v>64</v>
      </c>
      <c r="C114" s="2" t="s">
        <v>39</v>
      </c>
      <c r="D114" s="1" t="s">
        <v>95</v>
      </c>
      <c r="E114" s="3" t="s">
        <v>630</v>
      </c>
      <c r="F114" s="3" t="s">
        <v>350</v>
      </c>
      <c r="G114" s="1" t="s">
        <v>26</v>
      </c>
      <c r="H114" s="1" t="s">
        <v>20</v>
      </c>
      <c r="I114" s="3" t="s">
        <v>279</v>
      </c>
      <c r="J114" s="1">
        <v>5</v>
      </c>
      <c r="K114" s="5">
        <v>4.9020000000000001E-2</v>
      </c>
      <c r="L114" s="1">
        <v>2</v>
      </c>
      <c r="M114" s="46">
        <v>45258</v>
      </c>
      <c r="N114" s="6">
        <f t="shared" si="19"/>
        <v>4.2191780821917808</v>
      </c>
      <c r="O114" s="7">
        <v>46798</v>
      </c>
      <c r="P114" s="10">
        <v>98.32</v>
      </c>
      <c r="Q114" s="5">
        <v>5.3499999999999999E-2</v>
      </c>
      <c r="R114" s="47">
        <v>4600000</v>
      </c>
      <c r="S114" s="47">
        <f t="shared" si="20"/>
        <v>4522719.9999999991</v>
      </c>
      <c r="T114" s="47">
        <v>64515.77</v>
      </c>
      <c r="U114" s="47">
        <f t="shared" si="21"/>
        <v>4587235.7699999986</v>
      </c>
      <c r="V114" s="7">
        <f t="shared" si="22"/>
        <v>45260</v>
      </c>
      <c r="W114" s="9">
        <f t="shared" si="24"/>
        <v>9</v>
      </c>
      <c r="X114" s="9">
        <f t="shared" si="23"/>
        <v>1014714</v>
      </c>
      <c r="Y114" s="9">
        <f>Database_Bonds_202407294[[#This Row],[投資面額]]+Database_Bonds_202407294[[#This Row],[利息]]</f>
        <v>5614714</v>
      </c>
      <c r="Z114" s="32" t="s">
        <v>616</v>
      </c>
      <c r="AA114" s="36" t="s">
        <v>601</v>
      </c>
    </row>
    <row r="115" spans="1:27" ht="17.100000000000001" customHeight="1">
      <c r="A115" s="1" t="s">
        <v>351</v>
      </c>
      <c r="B115" s="1" t="s">
        <v>64</v>
      </c>
      <c r="C115" s="1" t="s">
        <v>23</v>
      </c>
      <c r="D115" s="1" t="s">
        <v>95</v>
      </c>
      <c r="E115" s="3" t="s">
        <v>352</v>
      </c>
      <c r="F115" s="3" t="s">
        <v>353</v>
      </c>
      <c r="G115" s="1" t="s">
        <v>26</v>
      </c>
      <c r="H115" s="12" t="s">
        <v>27</v>
      </c>
      <c r="I115" s="3" t="s">
        <v>266</v>
      </c>
      <c r="J115" s="1">
        <v>5</v>
      </c>
      <c r="K115" s="5">
        <v>4.8460000000000003E-2</v>
      </c>
      <c r="L115" s="1">
        <v>2</v>
      </c>
      <c r="M115" s="46">
        <v>45259</v>
      </c>
      <c r="N115" s="6">
        <f t="shared" si="19"/>
        <v>4.1945205479452055</v>
      </c>
      <c r="O115" s="7">
        <v>46790</v>
      </c>
      <c r="P115" s="10">
        <v>98.009999999999991</v>
      </c>
      <c r="Q115" s="5">
        <v>5.3775000000000003E-2</v>
      </c>
      <c r="R115" s="47">
        <v>1025000</v>
      </c>
      <c r="S115" s="47">
        <f t="shared" si="20"/>
        <v>1004602.4999999999</v>
      </c>
      <c r="T115" s="47">
        <v>15453.36</v>
      </c>
      <c r="U115" s="47">
        <f t="shared" si="21"/>
        <v>1020055.8599999999</v>
      </c>
      <c r="V115" s="7">
        <f t="shared" si="22"/>
        <v>45261</v>
      </c>
      <c r="W115" s="9">
        <f t="shared" si="24"/>
        <v>9</v>
      </c>
      <c r="X115" s="9">
        <f t="shared" si="23"/>
        <v>223521.75</v>
      </c>
      <c r="Y115" s="9">
        <f>Database_Bonds_202407294[[#This Row],[投資面額]]+Database_Bonds_202407294[[#This Row],[利息]]</f>
        <v>1248521.75</v>
      </c>
      <c r="Z115" s="32" t="s">
        <v>616</v>
      </c>
      <c r="AA115" s="36" t="s">
        <v>601</v>
      </c>
    </row>
    <row r="116" spans="1:27" ht="17.100000000000001" customHeight="1">
      <c r="A116" s="1" t="s">
        <v>348</v>
      </c>
      <c r="B116" s="1" t="s">
        <v>64</v>
      </c>
      <c r="C116" s="1" t="s">
        <v>23</v>
      </c>
      <c r="D116" s="1" t="s">
        <v>95</v>
      </c>
      <c r="E116" s="3" t="s">
        <v>630</v>
      </c>
      <c r="F116" s="3" t="s">
        <v>350</v>
      </c>
      <c r="G116" s="1" t="s">
        <v>26</v>
      </c>
      <c r="H116" s="12" t="s">
        <v>27</v>
      </c>
      <c r="I116" s="3" t="s">
        <v>266</v>
      </c>
      <c r="J116" s="1">
        <v>5</v>
      </c>
      <c r="K116" s="5">
        <v>4.9020000000000001E-2</v>
      </c>
      <c r="L116" s="1">
        <v>2</v>
      </c>
      <c r="M116" s="46">
        <v>45259</v>
      </c>
      <c r="N116" s="6">
        <f t="shared" si="19"/>
        <v>4.2164383561643834</v>
      </c>
      <c r="O116" s="7">
        <v>46798</v>
      </c>
      <c r="P116" s="10">
        <v>98.21</v>
      </c>
      <c r="Q116" s="5">
        <v>5.3800000000000001E-2</v>
      </c>
      <c r="R116" s="47">
        <v>1400000</v>
      </c>
      <c r="S116" s="47">
        <f t="shared" si="20"/>
        <v>1374940</v>
      </c>
      <c r="T116" s="47">
        <v>19825.87</v>
      </c>
      <c r="U116" s="47">
        <f t="shared" si="21"/>
        <v>1394765.87</v>
      </c>
      <c r="V116" s="7">
        <f t="shared" si="22"/>
        <v>45261</v>
      </c>
      <c r="W116" s="9">
        <f t="shared" si="24"/>
        <v>9</v>
      </c>
      <c r="X116" s="9">
        <f t="shared" si="23"/>
        <v>308826</v>
      </c>
      <c r="Y116" s="9">
        <f>Database_Bonds_202407294[[#This Row],[投資面額]]+Database_Bonds_202407294[[#This Row],[利息]]</f>
        <v>1708826</v>
      </c>
      <c r="Z116" s="32" t="s">
        <v>616</v>
      </c>
      <c r="AA116" s="36" t="s">
        <v>601</v>
      </c>
    </row>
    <row r="117" spans="1:27" ht="17.100000000000001" customHeight="1">
      <c r="A117" s="1" t="s">
        <v>339</v>
      </c>
      <c r="B117" s="1" t="s">
        <v>141</v>
      </c>
      <c r="C117" s="1" t="s">
        <v>23</v>
      </c>
      <c r="D117" s="1" t="s">
        <v>95</v>
      </c>
      <c r="E117" s="3" t="s">
        <v>644</v>
      </c>
      <c r="F117" s="4" t="s">
        <v>228</v>
      </c>
      <c r="G117" s="1" t="s">
        <v>26</v>
      </c>
      <c r="H117" s="1" t="s">
        <v>20</v>
      </c>
      <c r="I117" s="3" t="s">
        <v>276</v>
      </c>
      <c r="J117" s="1">
        <v>6</v>
      </c>
      <c r="K117" s="5">
        <v>4.9020000000000001E-2</v>
      </c>
      <c r="L117" s="1">
        <v>2</v>
      </c>
      <c r="M117" s="46">
        <v>45259</v>
      </c>
      <c r="N117" s="6">
        <f t="shared" si="19"/>
        <v>4.2164383561643834</v>
      </c>
      <c r="O117" s="7">
        <v>46798</v>
      </c>
      <c r="P117" s="10">
        <v>98.21</v>
      </c>
      <c r="Q117" s="5">
        <v>5.3800000000000001E-2</v>
      </c>
      <c r="R117" s="47">
        <v>1910000</v>
      </c>
      <c r="S117" s="47">
        <f t="shared" si="20"/>
        <v>1875811</v>
      </c>
      <c r="T117" s="47">
        <v>33833.33</v>
      </c>
      <c r="U117" s="47">
        <f t="shared" si="21"/>
        <v>1909644.33</v>
      </c>
      <c r="V117" s="7">
        <f t="shared" si="22"/>
        <v>45261</v>
      </c>
      <c r="W117" s="9">
        <f t="shared" si="24"/>
        <v>9</v>
      </c>
      <c r="X117" s="9">
        <f t="shared" si="23"/>
        <v>421326.89999999997</v>
      </c>
      <c r="Y117" s="9">
        <f>Database_Bonds_202407294[[#This Row],[投資面額]]+Database_Bonds_202407294[[#This Row],[利息]]</f>
        <v>2331326.9</v>
      </c>
      <c r="Z117" s="32" t="s">
        <v>616</v>
      </c>
      <c r="AA117" s="36" t="s">
        <v>601</v>
      </c>
    </row>
    <row r="118" spans="1:27" ht="17.100000000000001" customHeight="1">
      <c r="A118" s="1" t="s">
        <v>348</v>
      </c>
      <c r="B118" s="1" t="s">
        <v>54</v>
      </c>
      <c r="C118" s="2" t="s">
        <v>39</v>
      </c>
      <c r="D118" s="1" t="s">
        <v>95</v>
      </c>
      <c r="E118" s="3" t="s">
        <v>630</v>
      </c>
      <c r="F118" s="4" t="s">
        <v>355</v>
      </c>
      <c r="G118" s="1" t="s">
        <v>26</v>
      </c>
      <c r="H118" s="1" t="s">
        <v>20</v>
      </c>
      <c r="I118" s="3" t="s">
        <v>356</v>
      </c>
      <c r="J118" s="1">
        <v>5</v>
      </c>
      <c r="K118" s="5">
        <v>4.9020000000000001E-2</v>
      </c>
      <c r="L118" s="1">
        <v>2</v>
      </c>
      <c r="M118" s="46">
        <v>45259</v>
      </c>
      <c r="N118" s="6">
        <f t="shared" si="19"/>
        <v>4.2164383561643834</v>
      </c>
      <c r="O118" s="7">
        <v>46798</v>
      </c>
      <c r="P118" s="10">
        <v>98.21</v>
      </c>
      <c r="Q118" s="5">
        <v>5.3805749999999999E-2</v>
      </c>
      <c r="R118" s="47">
        <v>156000</v>
      </c>
      <c r="S118" s="47">
        <f t="shared" si="20"/>
        <v>153207.59999999998</v>
      </c>
      <c r="T118" s="47">
        <v>2209.17</v>
      </c>
      <c r="U118" s="47">
        <f t="shared" si="21"/>
        <v>155416.76999999999</v>
      </c>
      <c r="V118" s="7">
        <f t="shared" si="22"/>
        <v>45261</v>
      </c>
      <c r="W118" s="9">
        <f t="shared" si="24"/>
        <v>9</v>
      </c>
      <c r="X118" s="9">
        <f t="shared" si="23"/>
        <v>34412.04</v>
      </c>
      <c r="Y118" s="9">
        <f>Database_Bonds_202407294[[#This Row],[投資面額]]+Database_Bonds_202407294[[#This Row],[利息]]</f>
        <v>190412.04</v>
      </c>
      <c r="Z118" s="32" t="s">
        <v>616</v>
      </c>
      <c r="AA118" s="36" t="s">
        <v>601</v>
      </c>
    </row>
    <row r="119" spans="1:27" ht="17.100000000000001" customHeight="1">
      <c r="A119" s="1" t="s">
        <v>357</v>
      </c>
      <c r="B119" s="1" t="s">
        <v>64</v>
      </c>
      <c r="C119" s="1" t="s">
        <v>23</v>
      </c>
      <c r="D119" s="1" t="s">
        <v>95</v>
      </c>
      <c r="E119" s="3" t="s">
        <v>358</v>
      </c>
      <c r="F119" s="3" t="s">
        <v>359</v>
      </c>
      <c r="G119" s="1" t="s">
        <v>26</v>
      </c>
      <c r="H119" s="12" t="s">
        <v>27</v>
      </c>
      <c r="I119" s="3" t="s">
        <v>308</v>
      </c>
      <c r="J119" s="1">
        <v>4</v>
      </c>
      <c r="K119" s="5">
        <v>2.4E-2</v>
      </c>
      <c r="L119" s="1">
        <v>2</v>
      </c>
      <c r="M119" s="46">
        <v>45268</v>
      </c>
      <c r="N119" s="6">
        <f t="shared" si="19"/>
        <v>8.0986301369863014</v>
      </c>
      <c r="O119" s="7">
        <v>48224</v>
      </c>
      <c r="P119" s="10">
        <v>82.386800000000008</v>
      </c>
      <c r="Q119" s="5">
        <v>5.0849999999999999E-2</v>
      </c>
      <c r="R119" s="47">
        <v>5600000</v>
      </c>
      <c r="S119" s="47">
        <f t="shared" si="20"/>
        <v>4613660.8000000007</v>
      </c>
      <c r="T119" s="47">
        <v>56373.33</v>
      </c>
      <c r="U119" s="47">
        <f t="shared" si="21"/>
        <v>4670034.1300000008</v>
      </c>
      <c r="V119" s="7">
        <f t="shared" si="22"/>
        <v>45270</v>
      </c>
      <c r="W119" s="9">
        <f t="shared" si="24"/>
        <v>17</v>
      </c>
      <c r="X119" s="9">
        <f t="shared" si="23"/>
        <v>1142400</v>
      </c>
      <c r="Y119" s="9">
        <f>Database_Bonds_202407294[[#This Row],[投資面額]]+Database_Bonds_202407294[[#This Row],[利息]]</f>
        <v>6742400</v>
      </c>
      <c r="Z119" s="32" t="s">
        <v>616</v>
      </c>
      <c r="AA119" s="36" t="s">
        <v>602</v>
      </c>
    </row>
    <row r="120" spans="1:27" ht="17.100000000000001" customHeight="1">
      <c r="A120" s="1" t="s">
        <v>357</v>
      </c>
      <c r="B120" s="1" t="s">
        <v>14</v>
      </c>
      <c r="C120" s="2" t="s">
        <v>39</v>
      </c>
      <c r="D120" s="1" t="s">
        <v>95</v>
      </c>
      <c r="E120" s="3" t="s">
        <v>358</v>
      </c>
      <c r="F120" s="4" t="s">
        <v>360</v>
      </c>
      <c r="G120" s="1" t="s">
        <v>26</v>
      </c>
      <c r="H120" s="1" t="s">
        <v>20</v>
      </c>
      <c r="I120" s="3" t="s">
        <v>311</v>
      </c>
      <c r="J120" s="1">
        <v>4</v>
      </c>
      <c r="K120" s="5">
        <v>2.4E-2</v>
      </c>
      <c r="L120" s="1">
        <v>2</v>
      </c>
      <c r="M120" s="46">
        <v>45268</v>
      </c>
      <c r="N120" s="6">
        <f t="shared" si="19"/>
        <v>8.0986301369863014</v>
      </c>
      <c r="O120" s="7">
        <v>48224</v>
      </c>
      <c r="P120" s="10">
        <v>82.386800000000008</v>
      </c>
      <c r="Q120" s="5">
        <v>5.0849999999999999E-2</v>
      </c>
      <c r="R120" s="47">
        <v>1800000</v>
      </c>
      <c r="S120" s="47">
        <f t="shared" si="20"/>
        <v>1482962.4</v>
      </c>
      <c r="T120" s="47">
        <v>0</v>
      </c>
      <c r="U120" s="47">
        <f t="shared" si="21"/>
        <v>1482962.4</v>
      </c>
      <c r="V120" s="7">
        <f t="shared" si="22"/>
        <v>45270</v>
      </c>
      <c r="W120" s="9">
        <f t="shared" si="24"/>
        <v>17</v>
      </c>
      <c r="X120" s="9">
        <f t="shared" si="23"/>
        <v>367200</v>
      </c>
      <c r="Y120" s="9">
        <f>Database_Bonds_202407294[[#This Row],[投資面額]]+Database_Bonds_202407294[[#This Row],[利息]]</f>
        <v>2167200</v>
      </c>
      <c r="Z120" s="32" t="s">
        <v>616</v>
      </c>
      <c r="AA120" s="36" t="s">
        <v>602</v>
      </c>
    </row>
    <row r="121" spans="1:27" ht="17.100000000000001" customHeight="1">
      <c r="A121" s="1" t="s">
        <v>361</v>
      </c>
      <c r="B121" s="1" t="s">
        <v>141</v>
      </c>
      <c r="C121" s="1" t="s">
        <v>23</v>
      </c>
      <c r="D121" s="1" t="s">
        <v>95</v>
      </c>
      <c r="E121" s="3" t="s">
        <v>362</v>
      </c>
      <c r="F121" s="3" t="s">
        <v>363</v>
      </c>
      <c r="G121" s="1" t="s">
        <v>26</v>
      </c>
      <c r="H121" s="12" t="s">
        <v>27</v>
      </c>
      <c r="I121" s="3" t="s">
        <v>364</v>
      </c>
      <c r="J121" s="1">
        <v>7</v>
      </c>
      <c r="K121" s="5">
        <v>4.4200000000000003E-2</v>
      </c>
      <c r="L121" s="1">
        <v>2</v>
      </c>
      <c r="M121" s="46">
        <v>45282</v>
      </c>
      <c r="N121" s="6">
        <f t="shared" si="19"/>
        <v>9.6219178082191785</v>
      </c>
      <c r="O121" s="7">
        <v>48794</v>
      </c>
      <c r="P121" s="10">
        <v>96.94</v>
      </c>
      <c r="Q121" s="5">
        <v>5.049E-2</v>
      </c>
      <c r="R121" s="47">
        <v>4000000</v>
      </c>
      <c r="S121" s="47">
        <f t="shared" si="20"/>
        <v>3877600</v>
      </c>
      <c r="T121" s="47">
        <v>9930.92</v>
      </c>
      <c r="U121" s="47">
        <f t="shared" si="21"/>
        <v>3887530.92</v>
      </c>
      <c r="V121" s="7">
        <f t="shared" si="22"/>
        <v>45284</v>
      </c>
      <c r="W121" s="9">
        <f t="shared" si="24"/>
        <v>20</v>
      </c>
      <c r="X121" s="9">
        <f t="shared" si="23"/>
        <v>1768000</v>
      </c>
      <c r="Y121" s="9">
        <f>Database_Bonds_202407294[[#This Row],[投資面額]]+Database_Bonds_202407294[[#This Row],[利息]]</f>
        <v>5768000</v>
      </c>
      <c r="Z121" s="32" t="s">
        <v>616</v>
      </c>
      <c r="AA121" s="36" t="s">
        <v>602</v>
      </c>
    </row>
    <row r="122" spans="1:27" ht="17.100000000000001" customHeight="1">
      <c r="A122" s="1" t="s">
        <v>365</v>
      </c>
      <c r="B122" s="1" t="s">
        <v>141</v>
      </c>
      <c r="C122" s="1" t="s">
        <v>23</v>
      </c>
      <c r="D122" s="1" t="s">
        <v>95</v>
      </c>
      <c r="E122" s="3" t="s">
        <v>342</v>
      </c>
      <c r="F122" s="3" t="s">
        <v>366</v>
      </c>
      <c r="G122" s="1" t="s">
        <v>26</v>
      </c>
      <c r="H122" s="12" t="s">
        <v>27</v>
      </c>
      <c r="I122" s="3" t="s">
        <v>367</v>
      </c>
      <c r="J122" s="1">
        <v>4</v>
      </c>
      <c r="K122" s="5">
        <v>5.3350000000000002E-2</v>
      </c>
      <c r="L122" s="1">
        <v>2</v>
      </c>
      <c r="M122" s="46">
        <v>45309</v>
      </c>
      <c r="N122" s="6">
        <f t="shared" si="19"/>
        <v>5.4027397260273968</v>
      </c>
      <c r="O122" s="7">
        <v>47281</v>
      </c>
      <c r="P122" s="10">
        <v>101.74300000000001</v>
      </c>
      <c r="Q122" s="5">
        <v>5.11E-2</v>
      </c>
      <c r="R122" s="47">
        <v>4000000</v>
      </c>
      <c r="S122" s="47">
        <f t="shared" si="20"/>
        <v>4069720.0000000005</v>
      </c>
      <c r="T122" s="47">
        <v>22044.2</v>
      </c>
      <c r="U122" s="47">
        <f t="shared" si="21"/>
        <v>4091764.2000000007</v>
      </c>
      <c r="V122" s="7">
        <f t="shared" si="22"/>
        <v>45311</v>
      </c>
      <c r="W122" s="9">
        <f t="shared" si="24"/>
        <v>11</v>
      </c>
      <c r="X122" s="9">
        <f t="shared" si="23"/>
        <v>1173700</v>
      </c>
      <c r="Y122" s="9">
        <f>Database_Bonds_202407294[[#This Row],[投資面額]]+Database_Bonds_202407294[[#This Row],[利息]]</f>
        <v>5173700</v>
      </c>
      <c r="Z122" s="32" t="s">
        <v>616</v>
      </c>
      <c r="AA122" s="36" t="s">
        <v>615</v>
      </c>
    </row>
    <row r="123" spans="1:27" ht="17.100000000000001" customHeight="1">
      <c r="A123" s="1" t="s">
        <v>365</v>
      </c>
      <c r="B123" s="1" t="s">
        <v>76</v>
      </c>
      <c r="C123" s="2" t="s">
        <v>39</v>
      </c>
      <c r="D123" s="1" t="s">
        <v>95</v>
      </c>
      <c r="E123" s="3" t="s">
        <v>368</v>
      </c>
      <c r="F123" s="4" t="s">
        <v>369</v>
      </c>
      <c r="G123" s="1" t="s">
        <v>26</v>
      </c>
      <c r="H123" s="1" t="s">
        <v>20</v>
      </c>
      <c r="I123" s="3" t="s">
        <v>370</v>
      </c>
      <c r="J123" s="1">
        <v>4</v>
      </c>
      <c r="K123" s="5">
        <v>5.3350000000000002E-2</v>
      </c>
      <c r="L123" s="1">
        <v>2</v>
      </c>
      <c r="M123" s="46">
        <v>45320</v>
      </c>
      <c r="N123" s="6">
        <f t="shared" si="19"/>
        <v>5.3726027397260276</v>
      </c>
      <c r="O123" s="7">
        <v>47281</v>
      </c>
      <c r="P123" s="10">
        <v>101.556</v>
      </c>
      <c r="Q123" s="5">
        <v>5.16E-2</v>
      </c>
      <c r="R123" s="47">
        <v>680000</v>
      </c>
      <c r="S123" s="47">
        <f t="shared" si="20"/>
        <v>690580.8</v>
      </c>
      <c r="T123" s="47">
        <v>4736.29</v>
      </c>
      <c r="U123" s="47">
        <f t="shared" si="21"/>
        <v>695317.09000000008</v>
      </c>
      <c r="V123" s="7">
        <f t="shared" si="22"/>
        <v>45322</v>
      </c>
      <c r="W123" s="9">
        <f t="shared" si="24"/>
        <v>11</v>
      </c>
      <c r="X123" s="9">
        <f t="shared" si="23"/>
        <v>199529</v>
      </c>
      <c r="Y123" s="9">
        <f>Database_Bonds_202407294[[#This Row],[投資面額]]+Database_Bonds_202407294[[#This Row],[利息]]</f>
        <v>879529</v>
      </c>
      <c r="Z123" s="32" t="s">
        <v>616</v>
      </c>
      <c r="AA123" s="36" t="s">
        <v>615</v>
      </c>
    </row>
    <row r="124" spans="1:27" ht="17.100000000000001" customHeight="1">
      <c r="A124" s="1" t="s">
        <v>365</v>
      </c>
      <c r="B124" s="1" t="s">
        <v>76</v>
      </c>
      <c r="C124" s="1" t="s">
        <v>23</v>
      </c>
      <c r="D124" s="1" t="s">
        <v>95</v>
      </c>
      <c r="E124" s="3" t="s">
        <v>368</v>
      </c>
      <c r="F124" s="3" t="s">
        <v>366</v>
      </c>
      <c r="G124" s="1" t="s">
        <v>26</v>
      </c>
      <c r="H124" s="12" t="s">
        <v>27</v>
      </c>
      <c r="I124" s="3" t="s">
        <v>371</v>
      </c>
      <c r="J124" s="1">
        <v>4</v>
      </c>
      <c r="K124" s="5">
        <v>5.3350000000000002E-2</v>
      </c>
      <c r="L124" s="1">
        <v>2</v>
      </c>
      <c r="M124" s="46">
        <v>45324</v>
      </c>
      <c r="N124" s="6">
        <f t="shared" si="19"/>
        <v>5.3616438356164382</v>
      </c>
      <c r="O124" s="7">
        <v>47281</v>
      </c>
      <c r="P124" s="10">
        <v>102.739</v>
      </c>
      <c r="Q124" s="5">
        <v>4.8869999999999997E-2</v>
      </c>
      <c r="R124" s="47">
        <v>1450000</v>
      </c>
      <c r="S124" s="47">
        <f t="shared" si="20"/>
        <v>1489715.5</v>
      </c>
      <c r="T124" s="47">
        <v>11603.62</v>
      </c>
      <c r="U124" s="47">
        <f t="shared" si="21"/>
        <v>1501319.12</v>
      </c>
      <c r="V124" s="7">
        <f t="shared" si="22"/>
        <v>45326</v>
      </c>
      <c r="W124" s="9">
        <f t="shared" si="24"/>
        <v>11</v>
      </c>
      <c r="X124" s="9">
        <f t="shared" si="23"/>
        <v>425466.25</v>
      </c>
      <c r="Y124" s="9">
        <f>Database_Bonds_202407294[[#This Row],[投資面額]]+Database_Bonds_202407294[[#This Row],[利息]]</f>
        <v>1875466.25</v>
      </c>
      <c r="Z124" s="32" t="s">
        <v>609</v>
      </c>
      <c r="AA124" s="36" t="s">
        <v>615</v>
      </c>
    </row>
    <row r="125" spans="1:27" ht="17.100000000000001" customHeight="1">
      <c r="A125" s="1" t="s">
        <v>194</v>
      </c>
      <c r="B125" s="1" t="s">
        <v>76</v>
      </c>
      <c r="C125" s="1" t="s">
        <v>48</v>
      </c>
      <c r="D125" s="1" t="s">
        <v>95</v>
      </c>
      <c r="E125" s="3" t="s">
        <v>372</v>
      </c>
      <c r="F125" s="3" t="s">
        <v>50</v>
      </c>
      <c r="G125" s="1" t="s">
        <v>603</v>
      </c>
      <c r="H125" s="12" t="s">
        <v>27</v>
      </c>
      <c r="I125" s="3" t="s">
        <v>374</v>
      </c>
      <c r="J125" s="1">
        <v>5</v>
      </c>
      <c r="K125" s="5">
        <v>2.2499999999999999E-2</v>
      </c>
      <c r="L125" s="1">
        <v>2</v>
      </c>
      <c r="M125" s="46">
        <v>45324</v>
      </c>
      <c r="N125" s="6">
        <f t="shared" si="19"/>
        <v>6.8136986301369866</v>
      </c>
      <c r="O125" s="7">
        <v>47811</v>
      </c>
      <c r="P125" s="10">
        <v>86.301600000000008</v>
      </c>
      <c r="Q125" s="5">
        <v>4.6190000000000002E-2</v>
      </c>
      <c r="R125" s="47">
        <v>1750000</v>
      </c>
      <c r="S125" s="47">
        <f t="shared" si="20"/>
        <v>1510278</v>
      </c>
      <c r="T125" s="47">
        <v>7875</v>
      </c>
      <c r="U125" s="47">
        <f t="shared" si="21"/>
        <v>1518153</v>
      </c>
      <c r="V125" s="7">
        <f t="shared" si="22"/>
        <v>45326</v>
      </c>
      <c r="W125" s="9">
        <f t="shared" si="24"/>
        <v>14</v>
      </c>
      <c r="X125" s="9">
        <f t="shared" si="23"/>
        <v>275625</v>
      </c>
      <c r="Y125" s="9">
        <f>Database_Bonds_202407294[[#This Row],[投資面額]]+Database_Bonds_202407294[[#This Row],[利息]]</f>
        <v>2025625</v>
      </c>
      <c r="Z125" s="32" t="s">
        <v>609</v>
      </c>
      <c r="AA125" s="36" t="s">
        <v>615</v>
      </c>
    </row>
    <row r="126" spans="1:27" ht="17.100000000000001" customHeight="1">
      <c r="A126" s="1" t="s">
        <v>375</v>
      </c>
      <c r="B126" s="1" t="s">
        <v>76</v>
      </c>
      <c r="C126" s="2" t="s">
        <v>39</v>
      </c>
      <c r="D126" s="1" t="s">
        <v>95</v>
      </c>
      <c r="E126" s="3" t="s">
        <v>376</v>
      </c>
      <c r="F126" s="4" t="s">
        <v>377</v>
      </c>
      <c r="G126" s="1" t="s">
        <v>26</v>
      </c>
      <c r="H126" s="1" t="s">
        <v>20</v>
      </c>
      <c r="I126" s="3" t="s">
        <v>378</v>
      </c>
      <c r="J126" s="1">
        <v>4</v>
      </c>
      <c r="K126" s="5">
        <v>5.076E-2</v>
      </c>
      <c r="L126" s="1">
        <v>2</v>
      </c>
      <c r="M126" s="46">
        <v>45356</v>
      </c>
      <c r="N126" s="6">
        <f t="shared" si="19"/>
        <v>4.9095890410958907</v>
      </c>
      <c r="O126" s="7">
        <v>47148</v>
      </c>
      <c r="P126" s="10">
        <v>101.02500000000001</v>
      </c>
      <c r="Q126" s="5">
        <v>4.7699999999999999E-2</v>
      </c>
      <c r="R126" s="47">
        <v>3000000</v>
      </c>
      <c r="S126" s="47">
        <f t="shared" si="20"/>
        <v>3030750</v>
      </c>
      <c r="T126" s="47">
        <v>14805</v>
      </c>
      <c r="U126" s="47">
        <f t="shared" si="21"/>
        <v>3045555</v>
      </c>
      <c r="V126" s="7">
        <f t="shared" si="22"/>
        <v>45358</v>
      </c>
      <c r="W126" s="9">
        <f t="shared" si="24"/>
        <v>10</v>
      </c>
      <c r="X126" s="9">
        <f t="shared" si="23"/>
        <v>761400</v>
      </c>
      <c r="Y126" s="9">
        <f>Database_Bonds_202407294[[#This Row],[投資面額]]+Database_Bonds_202407294[[#This Row],[利息]]</f>
        <v>3761400</v>
      </c>
      <c r="Z126" s="32" t="s">
        <v>609</v>
      </c>
      <c r="AA126" s="36" t="s">
        <v>601</v>
      </c>
    </row>
    <row r="127" spans="1:27" ht="17.100000000000001" customHeight="1">
      <c r="A127" s="1" t="s">
        <v>393</v>
      </c>
      <c r="B127" s="1" t="s">
        <v>76</v>
      </c>
      <c r="C127" s="1" t="s">
        <v>23</v>
      </c>
      <c r="D127" s="1" t="s">
        <v>95</v>
      </c>
      <c r="E127" s="3" t="s">
        <v>394</v>
      </c>
      <c r="F127" s="3" t="s">
        <v>395</v>
      </c>
      <c r="G127" s="1" t="s">
        <v>26</v>
      </c>
      <c r="H127" s="12" t="s">
        <v>27</v>
      </c>
      <c r="I127" s="3" t="s">
        <v>396</v>
      </c>
      <c r="J127" s="1">
        <v>4</v>
      </c>
      <c r="K127" s="5">
        <v>0.05</v>
      </c>
      <c r="L127" s="1">
        <v>2</v>
      </c>
      <c r="M127" s="46">
        <v>45356</v>
      </c>
      <c r="N127" s="6">
        <f t="shared" si="19"/>
        <v>4.9890410958904106</v>
      </c>
      <c r="O127" s="7">
        <v>47177</v>
      </c>
      <c r="P127" s="10">
        <v>100.55000000000001</v>
      </c>
      <c r="Q127" s="5">
        <v>4.87E-2</v>
      </c>
      <c r="R127" s="47">
        <v>3000000</v>
      </c>
      <c r="S127" s="47">
        <f t="shared" si="20"/>
        <v>3016500.0000000005</v>
      </c>
      <c r="T127" s="47">
        <v>2916.67</v>
      </c>
      <c r="U127" s="47">
        <f t="shared" si="21"/>
        <v>3019416.6700000004</v>
      </c>
      <c r="V127" s="7">
        <f t="shared" si="22"/>
        <v>45358</v>
      </c>
      <c r="W127" s="9">
        <f t="shared" si="24"/>
        <v>10</v>
      </c>
      <c r="X127" s="9">
        <f t="shared" si="23"/>
        <v>750000</v>
      </c>
      <c r="Y127" s="9">
        <f>Database_Bonds_202407294[[#This Row],[投資面額]]+Database_Bonds_202407294[[#This Row],[利息]]</f>
        <v>3750000</v>
      </c>
      <c r="Z127" s="32" t="s">
        <v>609</v>
      </c>
      <c r="AA127" s="36" t="s">
        <v>601</v>
      </c>
    </row>
    <row r="128" spans="1:27" ht="17.100000000000001" customHeight="1">
      <c r="A128" s="1" t="s">
        <v>391</v>
      </c>
      <c r="B128" s="1" t="s">
        <v>76</v>
      </c>
      <c r="C128" s="2" t="s">
        <v>39</v>
      </c>
      <c r="D128" s="1" t="s">
        <v>95</v>
      </c>
      <c r="E128" s="3" t="s">
        <v>392</v>
      </c>
      <c r="F128" s="3" t="s">
        <v>350</v>
      </c>
      <c r="G128" s="1" t="s">
        <v>26</v>
      </c>
      <c r="H128" s="1" t="s">
        <v>20</v>
      </c>
      <c r="I128" s="3" t="s">
        <v>378</v>
      </c>
      <c r="J128" s="1">
        <v>5</v>
      </c>
      <c r="K128" s="5">
        <v>5.1950000000000003E-2</v>
      </c>
      <c r="L128" s="1">
        <v>2</v>
      </c>
      <c r="M128" s="46">
        <v>45356</v>
      </c>
      <c r="N128" s="6">
        <f t="shared" si="19"/>
        <v>4.9890410958904106</v>
      </c>
      <c r="O128" s="7">
        <v>47177</v>
      </c>
      <c r="P128" s="10">
        <v>101.21599999999999</v>
      </c>
      <c r="Q128" s="5">
        <v>4.9099999999999998E-2</v>
      </c>
      <c r="R128" s="47">
        <v>3000000</v>
      </c>
      <c r="S128" s="47">
        <f t="shared" si="20"/>
        <v>3036480</v>
      </c>
      <c r="T128" s="47">
        <v>3030.42</v>
      </c>
      <c r="U128" s="47">
        <f t="shared" si="21"/>
        <v>3039510.42</v>
      </c>
      <c r="V128" s="7">
        <f t="shared" si="22"/>
        <v>45358</v>
      </c>
      <c r="W128" s="9">
        <f t="shared" si="24"/>
        <v>10</v>
      </c>
      <c r="X128" s="9">
        <f t="shared" si="23"/>
        <v>779250</v>
      </c>
      <c r="Y128" s="9">
        <f>Database_Bonds_202407294[[#This Row],[投資面額]]+Database_Bonds_202407294[[#This Row],[利息]]</f>
        <v>3779250</v>
      </c>
      <c r="Z128" s="32" t="s">
        <v>609</v>
      </c>
      <c r="AA128" s="36" t="s">
        <v>601</v>
      </c>
    </row>
    <row r="129" spans="1:27" ht="17.100000000000001" customHeight="1">
      <c r="A129" s="1" t="s">
        <v>379</v>
      </c>
      <c r="B129" s="1" t="s">
        <v>76</v>
      </c>
      <c r="C129" s="1" t="s">
        <v>23</v>
      </c>
      <c r="D129" s="1" t="s">
        <v>95</v>
      </c>
      <c r="E129" s="3" t="s">
        <v>645</v>
      </c>
      <c r="F129" s="3" t="s">
        <v>381</v>
      </c>
      <c r="G129" s="1" t="s">
        <v>26</v>
      </c>
      <c r="H129" s="12" t="s">
        <v>27</v>
      </c>
      <c r="I129" s="3" t="s">
        <v>382</v>
      </c>
      <c r="J129" s="1">
        <v>7</v>
      </c>
      <c r="K129" s="5">
        <v>2.3E-2</v>
      </c>
      <c r="L129" s="1">
        <v>2</v>
      </c>
      <c r="M129" s="46">
        <v>45356</v>
      </c>
      <c r="N129" s="6">
        <f t="shared" si="19"/>
        <v>6.2438356164383562</v>
      </c>
      <c r="O129" s="7">
        <v>47635</v>
      </c>
      <c r="P129" s="10">
        <v>86.792000000000002</v>
      </c>
      <c r="Q129" s="5">
        <v>4.8300000000000003E-2</v>
      </c>
      <c r="R129" s="47">
        <v>2000000</v>
      </c>
      <c r="S129" s="47">
        <f t="shared" si="20"/>
        <v>1735840</v>
      </c>
      <c r="T129" s="47">
        <v>12011.11</v>
      </c>
      <c r="U129" s="47">
        <f t="shared" si="21"/>
        <v>1747851.11</v>
      </c>
      <c r="V129" s="7">
        <f t="shared" si="22"/>
        <v>45358</v>
      </c>
      <c r="W129" s="9">
        <f t="shared" si="24"/>
        <v>13</v>
      </c>
      <c r="X129" s="9">
        <f t="shared" si="23"/>
        <v>299000</v>
      </c>
      <c r="Y129" s="9">
        <f>Database_Bonds_202407294[[#This Row],[投資面額]]+Database_Bonds_202407294[[#This Row],[利息]]</f>
        <v>2299000</v>
      </c>
      <c r="Z129" s="32" t="s">
        <v>609</v>
      </c>
      <c r="AA129" s="36" t="s">
        <v>615</v>
      </c>
    </row>
    <row r="130" spans="1:27" ht="17.100000000000001" customHeight="1">
      <c r="A130" s="1" t="s">
        <v>383</v>
      </c>
      <c r="B130" s="1" t="s">
        <v>76</v>
      </c>
      <c r="C130" s="2" t="s">
        <v>15</v>
      </c>
      <c r="D130" s="1" t="s">
        <v>95</v>
      </c>
      <c r="E130" s="3" t="s">
        <v>384</v>
      </c>
      <c r="F130" s="4" t="s">
        <v>385</v>
      </c>
      <c r="G130" s="1" t="s">
        <v>386</v>
      </c>
      <c r="H130" s="1" t="s">
        <v>20</v>
      </c>
      <c r="I130" s="3" t="s">
        <v>387</v>
      </c>
      <c r="J130" s="1">
        <v>6</v>
      </c>
      <c r="K130" s="5">
        <v>5.1249999999999997E-2</v>
      </c>
      <c r="L130" s="1">
        <v>2</v>
      </c>
      <c r="M130" s="46">
        <v>45356</v>
      </c>
      <c r="N130" s="6">
        <f t="shared" ref="N130:N161" si="25">(O130-M130)/365</f>
        <v>6.9479452054794519</v>
      </c>
      <c r="O130" s="7">
        <v>47892</v>
      </c>
      <c r="P130" s="10">
        <v>99.885999999999996</v>
      </c>
      <c r="Q130" s="5">
        <v>5.1400000000000001E-2</v>
      </c>
      <c r="R130" s="47">
        <v>5000000</v>
      </c>
      <c r="S130" s="47">
        <f t="shared" ref="S130:S161" si="26">R130*P130/100</f>
        <v>4994300</v>
      </c>
      <c r="T130" s="47">
        <v>15659.72</v>
      </c>
      <c r="U130" s="47">
        <f t="shared" ref="U130:U161" si="27">S130+T130</f>
        <v>5009959.72</v>
      </c>
      <c r="V130" s="7">
        <f t="shared" ref="V130:V161" si="28">M130+2</f>
        <v>45358</v>
      </c>
      <c r="W130" s="9">
        <f t="shared" si="24"/>
        <v>14</v>
      </c>
      <c r="X130" s="9">
        <f t="shared" ref="X130:X161" si="29">R130*K130/L130*W130</f>
        <v>1793749.9999999998</v>
      </c>
      <c r="Y130" s="9">
        <f>Database_Bonds_202407294[[#This Row],[投資面額]]+Database_Bonds_202407294[[#This Row],[利息]]</f>
        <v>6793750</v>
      </c>
      <c r="Z130" s="32" t="s">
        <v>616</v>
      </c>
      <c r="AA130" s="36" t="s">
        <v>615</v>
      </c>
    </row>
    <row r="131" spans="1:27" ht="17.100000000000001" customHeight="1">
      <c r="A131" s="1" t="s">
        <v>388</v>
      </c>
      <c r="B131" s="1" t="s">
        <v>76</v>
      </c>
      <c r="C131" s="1" t="s">
        <v>48</v>
      </c>
      <c r="D131" s="1" t="s">
        <v>95</v>
      </c>
      <c r="E131" s="3" t="s">
        <v>646</v>
      </c>
      <c r="F131" s="3" t="s">
        <v>620</v>
      </c>
      <c r="G131" s="1" t="s">
        <v>612</v>
      </c>
      <c r="H131" s="12" t="s">
        <v>27</v>
      </c>
      <c r="I131" s="3" t="s">
        <v>390</v>
      </c>
      <c r="J131" s="1">
        <v>8</v>
      </c>
      <c r="K131" s="5">
        <v>2.5499999999999998E-2</v>
      </c>
      <c r="L131" s="1">
        <v>2</v>
      </c>
      <c r="M131" s="46">
        <v>45356</v>
      </c>
      <c r="N131" s="6">
        <f t="shared" si="25"/>
        <v>7.0465753424657533</v>
      </c>
      <c r="O131" s="7">
        <v>47928</v>
      </c>
      <c r="P131" s="10">
        <v>85.676000000000002</v>
      </c>
      <c r="Q131" s="5">
        <v>4.9799999999999997E-2</v>
      </c>
      <c r="R131" s="47">
        <v>2000000</v>
      </c>
      <c r="S131" s="47">
        <f t="shared" si="26"/>
        <v>1713520</v>
      </c>
      <c r="T131" s="47">
        <v>23233.33</v>
      </c>
      <c r="U131" s="47">
        <f t="shared" si="27"/>
        <v>1736753.33</v>
      </c>
      <c r="V131" s="7">
        <f t="shared" si="28"/>
        <v>45358</v>
      </c>
      <c r="W131" s="9">
        <f t="shared" si="24"/>
        <v>15</v>
      </c>
      <c r="X131" s="9">
        <f t="shared" si="29"/>
        <v>382500</v>
      </c>
      <c r="Y131" s="9">
        <f>Database_Bonds_202407294[[#This Row],[投資面額]]+Database_Bonds_202407294[[#This Row],[利息]]</f>
        <v>2382500</v>
      </c>
      <c r="Z131" s="32" t="s">
        <v>609</v>
      </c>
      <c r="AA131" s="36" t="s">
        <v>647</v>
      </c>
    </row>
    <row r="132" spans="1:27" ht="17.100000000000001" customHeight="1">
      <c r="A132" s="1" t="s">
        <v>397</v>
      </c>
      <c r="B132" s="1" t="s">
        <v>141</v>
      </c>
      <c r="C132" s="1" t="s">
        <v>23</v>
      </c>
      <c r="D132" s="1" t="s">
        <v>95</v>
      </c>
      <c r="E132" s="3" t="s">
        <v>621</v>
      </c>
      <c r="F132" s="3" t="s">
        <v>648</v>
      </c>
      <c r="G132" s="1" t="s">
        <v>26</v>
      </c>
      <c r="H132" s="12" t="s">
        <v>27</v>
      </c>
      <c r="I132" s="3" t="s">
        <v>400</v>
      </c>
      <c r="J132" s="1">
        <v>6</v>
      </c>
      <c r="K132" s="5">
        <v>3.125E-2</v>
      </c>
      <c r="L132" s="1">
        <v>2</v>
      </c>
      <c r="M132" s="46">
        <v>45365</v>
      </c>
      <c r="N132" s="6">
        <f t="shared" si="25"/>
        <v>6.087671232876712</v>
      </c>
      <c r="O132" s="7">
        <v>47587</v>
      </c>
      <c r="P132" s="10">
        <v>90.986999999999995</v>
      </c>
      <c r="Q132" s="5">
        <v>4.8399999999999999E-2</v>
      </c>
      <c r="R132" s="47">
        <v>1120000</v>
      </c>
      <c r="S132" s="47">
        <f t="shared" si="26"/>
        <v>1019054.4</v>
      </c>
      <c r="T132" s="47">
        <v>71687.5</v>
      </c>
      <c r="U132" s="47">
        <f t="shared" si="27"/>
        <v>1090741.8999999999</v>
      </c>
      <c r="V132" s="7">
        <f t="shared" si="28"/>
        <v>45367</v>
      </c>
      <c r="W132" s="9">
        <f t="shared" si="24"/>
        <v>13</v>
      </c>
      <c r="X132" s="9">
        <f t="shared" si="29"/>
        <v>227500</v>
      </c>
      <c r="Y132" s="9">
        <f>Database_Bonds_202407294[[#This Row],[投資面額]]+Database_Bonds_202407294[[#This Row],[利息]]</f>
        <v>1347500</v>
      </c>
      <c r="Z132" s="32" t="s">
        <v>609</v>
      </c>
      <c r="AA132" s="36" t="s">
        <v>615</v>
      </c>
    </row>
    <row r="133" spans="1:27" ht="17.100000000000001" customHeight="1">
      <c r="A133" s="1" t="s">
        <v>391</v>
      </c>
      <c r="B133" s="1" t="s">
        <v>64</v>
      </c>
      <c r="C133" s="1" t="s">
        <v>23</v>
      </c>
      <c r="D133" s="1" t="s">
        <v>95</v>
      </c>
      <c r="E133" s="3" t="s">
        <v>409</v>
      </c>
      <c r="F133" s="3" t="s">
        <v>353</v>
      </c>
      <c r="G133" s="1" t="s">
        <v>26</v>
      </c>
      <c r="H133" s="12" t="s">
        <v>27</v>
      </c>
      <c r="I133" s="3" t="s">
        <v>410</v>
      </c>
      <c r="J133" s="1">
        <v>5</v>
      </c>
      <c r="K133" s="5">
        <v>5.1950000000000003E-2</v>
      </c>
      <c r="L133" s="1">
        <v>2</v>
      </c>
      <c r="M133" s="46">
        <v>45371</v>
      </c>
      <c r="N133" s="6">
        <f t="shared" si="25"/>
        <v>4.9479452054794519</v>
      </c>
      <c r="O133" s="7">
        <v>47177</v>
      </c>
      <c r="P133" s="10">
        <v>100.39</v>
      </c>
      <c r="Q133" s="5">
        <v>5.1055000000000003E-2</v>
      </c>
      <c r="R133" s="47">
        <v>4000000</v>
      </c>
      <c r="S133" s="47">
        <f t="shared" si="26"/>
        <v>4015600</v>
      </c>
      <c r="T133" s="47">
        <v>12698.89</v>
      </c>
      <c r="U133" s="47">
        <f t="shared" si="27"/>
        <v>4028298.89</v>
      </c>
      <c r="V133" s="7">
        <f t="shared" si="28"/>
        <v>45373</v>
      </c>
      <c r="W133" s="9">
        <f t="shared" si="24"/>
        <v>10</v>
      </c>
      <c r="X133" s="9">
        <f t="shared" si="29"/>
        <v>1039000</v>
      </c>
      <c r="Y133" s="9">
        <f>Database_Bonds_202407294[[#This Row],[投資面額]]+Database_Bonds_202407294[[#This Row],[利息]]</f>
        <v>5039000</v>
      </c>
      <c r="Z133" s="32" t="s">
        <v>616</v>
      </c>
      <c r="AA133" s="36" t="s">
        <v>601</v>
      </c>
    </row>
    <row r="134" spans="1:27" ht="17.100000000000001" customHeight="1">
      <c r="A134" s="1" t="s">
        <v>397</v>
      </c>
      <c r="B134" s="1" t="s">
        <v>64</v>
      </c>
      <c r="C134" s="2" t="s">
        <v>39</v>
      </c>
      <c r="D134" s="1" t="s">
        <v>95</v>
      </c>
      <c r="E134" s="3" t="s">
        <v>649</v>
      </c>
      <c r="F134" s="4" t="s">
        <v>622</v>
      </c>
      <c r="G134" s="1" t="s">
        <v>26</v>
      </c>
      <c r="H134" s="1" t="s">
        <v>20</v>
      </c>
      <c r="I134" s="3" t="s">
        <v>136</v>
      </c>
      <c r="J134" s="1">
        <v>6</v>
      </c>
      <c r="K134" s="5">
        <v>3.125E-2</v>
      </c>
      <c r="L134" s="1">
        <v>2</v>
      </c>
      <c r="M134" s="46">
        <v>45371</v>
      </c>
      <c r="N134" s="6">
        <f t="shared" si="25"/>
        <v>6.0712328767123287</v>
      </c>
      <c r="O134" s="7">
        <v>47587</v>
      </c>
      <c r="P134" s="10">
        <v>90.285000000000011</v>
      </c>
      <c r="Q134" s="5">
        <v>0.05</v>
      </c>
      <c r="R134" s="47">
        <v>2500000</v>
      </c>
      <c r="S134" s="47">
        <f t="shared" si="26"/>
        <v>2257125.0000000005</v>
      </c>
      <c r="T134" s="47">
        <v>33854.17</v>
      </c>
      <c r="U134" s="47">
        <f t="shared" si="27"/>
        <v>2290979.1700000004</v>
      </c>
      <c r="V134" s="7">
        <f t="shared" si="28"/>
        <v>45373</v>
      </c>
      <c r="W134" s="9">
        <f t="shared" si="24"/>
        <v>13</v>
      </c>
      <c r="X134" s="9">
        <f t="shared" si="29"/>
        <v>507812.5</v>
      </c>
      <c r="Y134" s="9">
        <f>Database_Bonds_202407294[[#This Row],[投資面額]]+Database_Bonds_202407294[[#This Row],[利息]]</f>
        <v>3007812.5</v>
      </c>
      <c r="Z134" s="32" t="s">
        <v>609</v>
      </c>
      <c r="AA134" s="36" t="s">
        <v>615</v>
      </c>
    </row>
    <row r="135" spans="1:27" ht="17.100000000000001" customHeight="1">
      <c r="A135" s="1" t="s">
        <v>379</v>
      </c>
      <c r="B135" s="1" t="s">
        <v>64</v>
      </c>
      <c r="C135" s="1" t="s">
        <v>23</v>
      </c>
      <c r="D135" s="1" t="s">
        <v>95</v>
      </c>
      <c r="E135" s="3" t="s">
        <v>645</v>
      </c>
      <c r="F135" s="4" t="s">
        <v>402</v>
      </c>
      <c r="G135" s="1" t="s">
        <v>26</v>
      </c>
      <c r="H135" s="1" t="s">
        <v>20</v>
      </c>
      <c r="I135" s="3" t="s">
        <v>403</v>
      </c>
      <c r="J135" s="1">
        <v>7</v>
      </c>
      <c r="K135" s="5">
        <v>2.3E-2</v>
      </c>
      <c r="L135" s="1">
        <v>2</v>
      </c>
      <c r="M135" s="46">
        <v>45371</v>
      </c>
      <c r="N135" s="6">
        <f t="shared" si="25"/>
        <v>6.2027397260273975</v>
      </c>
      <c r="O135" s="7">
        <v>47635</v>
      </c>
      <c r="P135" s="10">
        <v>86.478999999999999</v>
      </c>
      <c r="Q135" s="5">
        <v>4.8500000000000001E-2</v>
      </c>
      <c r="R135" s="47">
        <v>2500000</v>
      </c>
      <c r="S135" s="47">
        <f t="shared" si="26"/>
        <v>2161975</v>
      </c>
      <c r="T135" s="47">
        <v>17409.72</v>
      </c>
      <c r="U135" s="47">
        <f t="shared" si="27"/>
        <v>2179384.7200000002</v>
      </c>
      <c r="V135" s="7">
        <f t="shared" si="28"/>
        <v>45373</v>
      </c>
      <c r="W135" s="9">
        <f t="shared" si="24"/>
        <v>13</v>
      </c>
      <c r="X135" s="9">
        <f t="shared" si="29"/>
        <v>373750</v>
      </c>
      <c r="Y135" s="9">
        <f>Database_Bonds_202407294[[#This Row],[投資面額]]+Database_Bonds_202407294[[#This Row],[利息]]</f>
        <v>2873750</v>
      </c>
      <c r="Z135" s="32" t="s">
        <v>609</v>
      </c>
      <c r="AA135" s="36" t="s">
        <v>615</v>
      </c>
    </row>
    <row r="136" spans="1:27" ht="17.100000000000001" customHeight="1">
      <c r="A136" s="1" t="s">
        <v>404</v>
      </c>
      <c r="B136" s="1" t="s">
        <v>64</v>
      </c>
      <c r="C136" s="1" t="s">
        <v>48</v>
      </c>
      <c r="D136" s="1" t="s">
        <v>95</v>
      </c>
      <c r="E136" s="3" t="s">
        <v>405</v>
      </c>
      <c r="F136" s="3" t="s">
        <v>406</v>
      </c>
      <c r="G136" s="1" t="s">
        <v>386</v>
      </c>
      <c r="H136" s="12" t="s">
        <v>27</v>
      </c>
      <c r="I136" s="3" t="s">
        <v>407</v>
      </c>
      <c r="J136" s="1">
        <v>6</v>
      </c>
      <c r="K136" s="5">
        <v>5.5E-2</v>
      </c>
      <c r="L136" s="1">
        <v>2</v>
      </c>
      <c r="M136" s="46">
        <v>45371</v>
      </c>
      <c r="N136" s="6">
        <f t="shared" si="25"/>
        <v>6.4712328767123291</v>
      </c>
      <c r="O136" s="7">
        <v>47733</v>
      </c>
      <c r="P136" s="10">
        <v>101.79499999999999</v>
      </c>
      <c r="Q136" s="5">
        <v>5.1727000000000002E-2</v>
      </c>
      <c r="R136" s="47">
        <v>4000000</v>
      </c>
      <c r="S136" s="47">
        <f t="shared" si="26"/>
        <v>4071799.9999999995</v>
      </c>
      <c r="T136" s="47">
        <v>7944.44</v>
      </c>
      <c r="U136" s="47">
        <f t="shared" si="27"/>
        <v>4079744.4399999995</v>
      </c>
      <c r="V136" s="7">
        <f t="shared" si="28"/>
        <v>45373</v>
      </c>
      <c r="W136" s="9">
        <f t="shared" si="24"/>
        <v>13</v>
      </c>
      <c r="X136" s="9">
        <f t="shared" si="29"/>
        <v>1430000</v>
      </c>
      <c r="Y136" s="9">
        <f>Database_Bonds_202407294[[#This Row],[投資面額]]+Database_Bonds_202407294[[#This Row],[利息]]</f>
        <v>5430000</v>
      </c>
      <c r="Z136" s="32" t="s">
        <v>616</v>
      </c>
      <c r="AA136" s="36" t="s">
        <v>615</v>
      </c>
    </row>
    <row r="137" spans="1:27" ht="17.100000000000001" customHeight="1">
      <c r="A137" s="1" t="s">
        <v>391</v>
      </c>
      <c r="B137" s="1" t="s">
        <v>14</v>
      </c>
      <c r="C137" s="1" t="s">
        <v>23</v>
      </c>
      <c r="D137" s="1" t="s">
        <v>95</v>
      </c>
      <c r="E137" s="3" t="s">
        <v>392</v>
      </c>
      <c r="F137" s="3" t="s">
        <v>350</v>
      </c>
      <c r="G137" s="1" t="s">
        <v>26</v>
      </c>
      <c r="H137" s="12" t="s">
        <v>27</v>
      </c>
      <c r="I137" s="3" t="s">
        <v>266</v>
      </c>
      <c r="J137" s="1">
        <v>7</v>
      </c>
      <c r="K137" s="5">
        <v>5.1950000000000003E-2</v>
      </c>
      <c r="L137" s="1">
        <v>2</v>
      </c>
      <c r="M137" s="46">
        <v>45372</v>
      </c>
      <c r="N137" s="6">
        <f t="shared" si="25"/>
        <v>4.9452054794520546</v>
      </c>
      <c r="O137" s="7">
        <v>47177</v>
      </c>
      <c r="P137" s="10">
        <v>100.33000000000001</v>
      </c>
      <c r="Q137" s="5">
        <v>5.1200000000000002E-2</v>
      </c>
      <c r="R137" s="47">
        <v>850000</v>
      </c>
      <c r="S137" s="47">
        <f t="shared" si="26"/>
        <v>852805.00000000012</v>
      </c>
      <c r="T137" s="47">
        <v>0</v>
      </c>
      <c r="U137" s="47">
        <f t="shared" si="27"/>
        <v>852805.00000000012</v>
      </c>
      <c r="V137" s="7">
        <f t="shared" si="28"/>
        <v>45374</v>
      </c>
      <c r="W137" s="9">
        <f t="shared" si="24"/>
        <v>10</v>
      </c>
      <c r="X137" s="9">
        <f t="shared" si="29"/>
        <v>220787.5</v>
      </c>
      <c r="Y137" s="9">
        <f>Database_Bonds_202407294[[#This Row],[投資面額]]+Database_Bonds_202407294[[#This Row],[利息]]</f>
        <v>1070787.5</v>
      </c>
      <c r="Z137" s="32" t="s">
        <v>616</v>
      </c>
      <c r="AA137" s="36" t="s">
        <v>601</v>
      </c>
    </row>
    <row r="138" spans="1:27" ht="17.100000000000001" customHeight="1">
      <c r="A138" s="1" t="s">
        <v>411</v>
      </c>
      <c r="B138" s="1" t="s">
        <v>64</v>
      </c>
      <c r="C138" s="2" t="s">
        <v>39</v>
      </c>
      <c r="D138" s="1" t="s">
        <v>95</v>
      </c>
      <c r="E138" s="3" t="s">
        <v>412</v>
      </c>
      <c r="F138" s="4" t="s">
        <v>413</v>
      </c>
      <c r="G138" s="1" t="s">
        <v>26</v>
      </c>
      <c r="H138" s="1" t="s">
        <v>20</v>
      </c>
      <c r="I138" s="3" t="s">
        <v>414</v>
      </c>
      <c r="J138" s="1">
        <v>5</v>
      </c>
      <c r="K138" s="5">
        <v>5.5879999999999999E-2</v>
      </c>
      <c r="L138" s="1">
        <v>2</v>
      </c>
      <c r="M138" s="46" t="s">
        <v>650</v>
      </c>
      <c r="N138" s="6">
        <f t="shared" si="25"/>
        <v>4.3835616438356162</v>
      </c>
      <c r="O138" s="7">
        <v>46973</v>
      </c>
      <c r="P138" s="10">
        <v>101.78</v>
      </c>
      <c r="Q138" s="5">
        <v>5.1270000000000003E-2</v>
      </c>
      <c r="R138" s="47">
        <v>1200000</v>
      </c>
      <c r="S138" s="47">
        <f t="shared" si="26"/>
        <v>1221360</v>
      </c>
      <c r="T138" s="47">
        <v>8195.73</v>
      </c>
      <c r="U138" s="47">
        <f t="shared" si="27"/>
        <v>1229555.73</v>
      </c>
      <c r="V138" s="7">
        <f t="shared" si="28"/>
        <v>45375</v>
      </c>
      <c r="W138" s="9">
        <f t="shared" si="24"/>
        <v>9</v>
      </c>
      <c r="X138" s="9">
        <f t="shared" si="29"/>
        <v>301752</v>
      </c>
      <c r="Y138" s="9">
        <f>Database_Bonds_202407294[[#This Row],[投資面額]]+Database_Bonds_202407294[[#This Row],[利息]]</f>
        <v>1501752</v>
      </c>
      <c r="Z138" s="32" t="s">
        <v>616</v>
      </c>
      <c r="AA138" s="36" t="s">
        <v>601</v>
      </c>
    </row>
    <row r="139" spans="1:27" ht="17.100000000000001" customHeight="1">
      <c r="A139" s="1" t="s">
        <v>436</v>
      </c>
      <c r="B139" s="1" t="s">
        <v>64</v>
      </c>
      <c r="C139" s="1" t="s">
        <v>23</v>
      </c>
      <c r="D139" s="1" t="s">
        <v>95</v>
      </c>
      <c r="E139" s="3" t="s">
        <v>437</v>
      </c>
      <c r="F139" s="3" t="s">
        <v>438</v>
      </c>
      <c r="G139" s="1" t="s">
        <v>26</v>
      </c>
      <c r="H139" s="12" t="s">
        <v>27</v>
      </c>
      <c r="I139" s="3" t="s">
        <v>439</v>
      </c>
      <c r="J139" s="1">
        <v>5</v>
      </c>
      <c r="K139" s="5">
        <v>5.6500000000000002E-2</v>
      </c>
      <c r="L139" s="1">
        <v>2</v>
      </c>
      <c r="M139" s="46">
        <v>45384</v>
      </c>
      <c r="N139" s="6">
        <f t="shared" si="25"/>
        <v>4.4465753424657537</v>
      </c>
      <c r="O139" s="7">
        <v>47007</v>
      </c>
      <c r="P139" s="10">
        <v>102.67699999999999</v>
      </c>
      <c r="Q139" s="5">
        <v>4.9700000000000001E-2</v>
      </c>
      <c r="R139" s="47">
        <v>2000000</v>
      </c>
      <c r="S139" s="47">
        <f t="shared" si="26"/>
        <v>2053539.9999999998</v>
      </c>
      <c r="T139" s="47">
        <v>6591.67</v>
      </c>
      <c r="U139" s="47">
        <f t="shared" si="27"/>
        <v>2060131.6699999997</v>
      </c>
      <c r="V139" s="7">
        <f t="shared" si="28"/>
        <v>45386</v>
      </c>
      <c r="W139" s="9">
        <f t="shared" ref="W139:W174" si="30">_xlfn.CEILING.MATH(N139*L139)</f>
        <v>9</v>
      </c>
      <c r="X139" s="9">
        <f t="shared" si="29"/>
        <v>508500</v>
      </c>
      <c r="Y139" s="9">
        <f>Database_Bonds_202407294[[#This Row],[投資面額]]+Database_Bonds_202407294[[#This Row],[利息]]</f>
        <v>2508500</v>
      </c>
      <c r="Z139" s="32" t="s">
        <v>609</v>
      </c>
      <c r="AA139" s="36" t="s">
        <v>601</v>
      </c>
    </row>
    <row r="140" spans="1:27" ht="17.100000000000001" customHeight="1">
      <c r="A140" s="1" t="s">
        <v>417</v>
      </c>
      <c r="B140" s="1" t="s">
        <v>64</v>
      </c>
      <c r="C140" s="2" t="s">
        <v>39</v>
      </c>
      <c r="D140" s="1" t="s">
        <v>95</v>
      </c>
      <c r="E140" s="3" t="s">
        <v>418</v>
      </c>
      <c r="F140" s="4" t="s">
        <v>419</v>
      </c>
      <c r="G140" s="1" t="s">
        <v>26</v>
      </c>
      <c r="H140" s="1" t="s">
        <v>20</v>
      </c>
      <c r="I140" s="3" t="s">
        <v>420</v>
      </c>
      <c r="J140" s="1">
        <v>7</v>
      </c>
      <c r="K140" s="5">
        <v>4.9000000000000002E-2</v>
      </c>
      <c r="L140" s="1">
        <v>2</v>
      </c>
      <c r="M140" s="46">
        <v>45384</v>
      </c>
      <c r="N140" s="6">
        <f t="shared" si="25"/>
        <v>4.9479452054794519</v>
      </c>
      <c r="O140" s="7">
        <v>47190</v>
      </c>
      <c r="P140" s="10">
        <v>99.910299999999992</v>
      </c>
      <c r="Q140" s="5">
        <v>4.9200000000000001E-2</v>
      </c>
      <c r="R140" s="47">
        <v>2000000</v>
      </c>
      <c r="S140" s="47">
        <f t="shared" si="26"/>
        <v>1998205.9999999998</v>
      </c>
      <c r="T140" s="47">
        <v>5172.22</v>
      </c>
      <c r="U140" s="47">
        <f t="shared" si="27"/>
        <v>2003378.2199999997</v>
      </c>
      <c r="V140" s="7">
        <f t="shared" si="28"/>
        <v>45386</v>
      </c>
      <c r="W140" s="9">
        <f t="shared" si="30"/>
        <v>10</v>
      </c>
      <c r="X140" s="9">
        <f t="shared" si="29"/>
        <v>490000</v>
      </c>
      <c r="Y140" s="9">
        <f>Database_Bonds_202407294[[#This Row],[投資面額]]+Database_Bonds_202407294[[#This Row],[利息]]</f>
        <v>2490000</v>
      </c>
      <c r="Z140" s="32" t="s">
        <v>609</v>
      </c>
      <c r="AA140" s="36" t="s">
        <v>601</v>
      </c>
    </row>
    <row r="141" spans="1:27" ht="17.100000000000001" customHeight="1">
      <c r="A141" s="1" t="s">
        <v>426</v>
      </c>
      <c r="B141" s="1" t="s">
        <v>64</v>
      </c>
      <c r="C141" s="1" t="s">
        <v>23</v>
      </c>
      <c r="D141" s="1" t="s">
        <v>95</v>
      </c>
      <c r="E141" s="3" t="s">
        <v>427</v>
      </c>
      <c r="F141" s="3" t="s">
        <v>428</v>
      </c>
      <c r="G141" s="1" t="s">
        <v>26</v>
      </c>
      <c r="H141" s="12" t="s">
        <v>27</v>
      </c>
      <c r="I141" s="3" t="s">
        <v>429</v>
      </c>
      <c r="J141" s="1">
        <v>5</v>
      </c>
      <c r="K141" s="5">
        <v>3.3059999999999999E-2</v>
      </c>
      <c r="L141" s="1">
        <v>2</v>
      </c>
      <c r="M141" s="46">
        <v>45384</v>
      </c>
      <c r="N141" s="6">
        <f t="shared" si="25"/>
        <v>5.2383561643835614</v>
      </c>
      <c r="O141" s="7">
        <v>47296</v>
      </c>
      <c r="P141" s="10">
        <v>92.057900000000004</v>
      </c>
      <c r="Q141" s="5">
        <v>5.0500000000000003E-2</v>
      </c>
      <c r="R141" s="47">
        <v>5000000</v>
      </c>
      <c r="S141" s="47">
        <f t="shared" si="26"/>
        <v>4602895</v>
      </c>
      <c r="T141" s="47">
        <v>43620.83</v>
      </c>
      <c r="U141" s="47">
        <f t="shared" si="27"/>
        <v>4646515.83</v>
      </c>
      <c r="V141" s="7">
        <f t="shared" si="28"/>
        <v>45386</v>
      </c>
      <c r="W141" s="9">
        <f t="shared" si="30"/>
        <v>11</v>
      </c>
      <c r="X141" s="9">
        <f t="shared" si="29"/>
        <v>909150</v>
      </c>
      <c r="Y141" s="9">
        <f>Database_Bonds_202407294[[#This Row],[投資面額]]+Database_Bonds_202407294[[#This Row],[利息]]</f>
        <v>5909150</v>
      </c>
      <c r="Z141" s="32" t="s">
        <v>616</v>
      </c>
      <c r="AA141" s="36" t="s">
        <v>615</v>
      </c>
    </row>
    <row r="142" spans="1:27" ht="17.100000000000001" customHeight="1">
      <c r="A142" s="1" t="s">
        <v>421</v>
      </c>
      <c r="B142" s="1" t="s">
        <v>64</v>
      </c>
      <c r="C142" s="2" t="s">
        <v>39</v>
      </c>
      <c r="D142" s="1" t="s">
        <v>95</v>
      </c>
      <c r="E142" s="3" t="s">
        <v>651</v>
      </c>
      <c r="F142" s="4" t="s">
        <v>652</v>
      </c>
      <c r="G142" s="1" t="s">
        <v>26</v>
      </c>
      <c r="H142" s="1" t="s">
        <v>20</v>
      </c>
      <c r="I142" s="3" t="s">
        <v>425</v>
      </c>
      <c r="J142" s="1">
        <v>7</v>
      </c>
      <c r="K142" s="5">
        <v>5.2499999999999998E-2</v>
      </c>
      <c r="L142" s="1">
        <v>2</v>
      </c>
      <c r="M142" s="46">
        <v>45384</v>
      </c>
      <c r="N142" s="6">
        <f t="shared" si="25"/>
        <v>6.4383561643835616</v>
      </c>
      <c r="O142" s="7">
        <v>47734</v>
      </c>
      <c r="P142" s="10">
        <v>101.96300000000001</v>
      </c>
      <c r="Q142" s="5">
        <v>4.9000000000000002E-2</v>
      </c>
      <c r="R142" s="47">
        <v>5500000</v>
      </c>
      <c r="S142" s="47">
        <f t="shared" si="26"/>
        <v>5607965</v>
      </c>
      <c r="T142" s="47">
        <v>19250</v>
      </c>
      <c r="U142" s="47">
        <f t="shared" si="27"/>
        <v>5627215</v>
      </c>
      <c r="V142" s="7">
        <f t="shared" si="28"/>
        <v>45386</v>
      </c>
      <c r="W142" s="9">
        <f t="shared" si="30"/>
        <v>13</v>
      </c>
      <c r="X142" s="9">
        <f t="shared" si="29"/>
        <v>1876875</v>
      </c>
      <c r="Y142" s="9">
        <f>Database_Bonds_202407294[[#This Row],[投資面額]]+Database_Bonds_202407294[[#This Row],[利息]]</f>
        <v>7376875</v>
      </c>
      <c r="Z142" s="32" t="s">
        <v>609</v>
      </c>
      <c r="AA142" s="36" t="s">
        <v>615</v>
      </c>
    </row>
    <row r="143" spans="1:27" ht="17.100000000000001" customHeight="1">
      <c r="A143" s="1" t="s">
        <v>433</v>
      </c>
      <c r="B143" s="1" t="s">
        <v>64</v>
      </c>
      <c r="C143" s="2" t="s">
        <v>15</v>
      </c>
      <c r="D143" s="1" t="s">
        <v>95</v>
      </c>
      <c r="E143" s="3" t="s">
        <v>653</v>
      </c>
      <c r="F143" s="4" t="s">
        <v>70</v>
      </c>
      <c r="G143" s="1" t="s">
        <v>608</v>
      </c>
      <c r="H143" s="1" t="s">
        <v>20</v>
      </c>
      <c r="I143" s="3" t="s">
        <v>403</v>
      </c>
      <c r="J143" s="1">
        <v>7</v>
      </c>
      <c r="K143" s="5">
        <v>4.7500000000000001E-2</v>
      </c>
      <c r="L143" s="1">
        <v>2</v>
      </c>
      <c r="M143" s="46">
        <v>45384</v>
      </c>
      <c r="N143" s="6">
        <f t="shared" si="25"/>
        <v>6.8493150684931505</v>
      </c>
      <c r="O143" s="7">
        <v>47884</v>
      </c>
      <c r="P143" s="10">
        <v>98.503200000000007</v>
      </c>
      <c r="Q143" s="5">
        <v>4.7500000000000001E-2</v>
      </c>
      <c r="R143" s="47">
        <v>3000000</v>
      </c>
      <c r="S143" s="47">
        <f t="shared" si="26"/>
        <v>2955096</v>
      </c>
      <c r="T143" s="47">
        <v>22562.5</v>
      </c>
      <c r="U143" s="47">
        <f t="shared" si="27"/>
        <v>2977658.5</v>
      </c>
      <c r="V143" s="7">
        <f t="shared" si="28"/>
        <v>45386</v>
      </c>
      <c r="W143" s="9">
        <f t="shared" si="30"/>
        <v>14</v>
      </c>
      <c r="X143" s="9">
        <f t="shared" si="29"/>
        <v>997500</v>
      </c>
      <c r="Y143" s="9">
        <f>Database_Bonds_202407294[[#This Row],[投資面額]]+Database_Bonds_202407294[[#This Row],[利息]]</f>
        <v>3997500</v>
      </c>
      <c r="Z143" s="32" t="s">
        <v>609</v>
      </c>
      <c r="AA143" s="36" t="s">
        <v>615</v>
      </c>
    </row>
    <row r="144" spans="1:27" ht="17.100000000000001" customHeight="1">
      <c r="A144" s="1" t="s">
        <v>430</v>
      </c>
      <c r="B144" s="1" t="s">
        <v>64</v>
      </c>
      <c r="C144" s="1" t="s">
        <v>48</v>
      </c>
      <c r="D144" s="1" t="s">
        <v>95</v>
      </c>
      <c r="E144" s="3" t="s">
        <v>654</v>
      </c>
      <c r="F144" s="3" t="s">
        <v>655</v>
      </c>
      <c r="G144" s="1" t="s">
        <v>628</v>
      </c>
      <c r="H144" s="12" t="s">
        <v>27</v>
      </c>
      <c r="I144" s="3" t="s">
        <v>400</v>
      </c>
      <c r="J144" s="1">
        <v>6</v>
      </c>
      <c r="K144" s="5">
        <v>5.0999999999999997E-2</v>
      </c>
      <c r="L144" s="1">
        <v>2</v>
      </c>
      <c r="M144" s="46">
        <v>45384</v>
      </c>
      <c r="N144" s="6">
        <f t="shared" si="25"/>
        <v>6.8958904109589039</v>
      </c>
      <c r="O144" s="7">
        <v>47901</v>
      </c>
      <c r="P144" s="10">
        <v>101.2688</v>
      </c>
      <c r="Q144" s="5">
        <v>4.8800000000000003E-2</v>
      </c>
      <c r="R144" s="47">
        <v>5000000</v>
      </c>
      <c r="S144" s="47">
        <f t="shared" si="26"/>
        <v>5063440</v>
      </c>
      <c r="T144" s="47">
        <v>28333.33</v>
      </c>
      <c r="U144" s="47">
        <f t="shared" si="27"/>
        <v>5091773.33</v>
      </c>
      <c r="V144" s="7">
        <f t="shared" si="28"/>
        <v>45386</v>
      </c>
      <c r="W144" s="9">
        <f t="shared" si="30"/>
        <v>14</v>
      </c>
      <c r="X144" s="9">
        <f t="shared" si="29"/>
        <v>1784999.9999999998</v>
      </c>
      <c r="Y144" s="9">
        <f>Database_Bonds_202407294[[#This Row],[投資面額]]+Database_Bonds_202407294[[#This Row],[利息]]</f>
        <v>6785000</v>
      </c>
      <c r="Z144" s="32" t="s">
        <v>609</v>
      </c>
      <c r="AA144" s="36" t="s">
        <v>615</v>
      </c>
    </row>
    <row r="145" spans="1:27" ht="17.100000000000001" customHeight="1">
      <c r="A145" s="1" t="s">
        <v>388</v>
      </c>
      <c r="B145" s="1" t="s">
        <v>64</v>
      </c>
      <c r="C145" s="2" t="s">
        <v>15</v>
      </c>
      <c r="D145" s="1" t="s">
        <v>95</v>
      </c>
      <c r="E145" s="3" t="s">
        <v>646</v>
      </c>
      <c r="F145" s="4" t="s">
        <v>614</v>
      </c>
      <c r="G145" s="1" t="s">
        <v>612</v>
      </c>
      <c r="H145" s="1" t="s">
        <v>20</v>
      </c>
      <c r="I145" s="3" t="s">
        <v>441</v>
      </c>
      <c r="J145" s="1">
        <v>8</v>
      </c>
      <c r="K145" s="5">
        <v>2.5499999999999998E-2</v>
      </c>
      <c r="L145" s="1">
        <v>2</v>
      </c>
      <c r="M145" s="46">
        <v>45384</v>
      </c>
      <c r="N145" s="6">
        <f t="shared" si="25"/>
        <v>6.9698630136986299</v>
      </c>
      <c r="O145" s="7">
        <v>47928</v>
      </c>
      <c r="P145" s="10">
        <v>85.6768</v>
      </c>
      <c r="Q145" s="5">
        <v>5.0099999999999999E-2</v>
      </c>
      <c r="R145" s="47">
        <v>2000000</v>
      </c>
      <c r="S145" s="47">
        <f t="shared" si="26"/>
        <v>1713536</v>
      </c>
      <c r="T145" s="47">
        <v>1558.33</v>
      </c>
      <c r="U145" s="47">
        <f t="shared" si="27"/>
        <v>1715094.33</v>
      </c>
      <c r="V145" s="7">
        <f t="shared" si="28"/>
        <v>45386</v>
      </c>
      <c r="W145" s="9">
        <f t="shared" si="30"/>
        <v>14</v>
      </c>
      <c r="X145" s="9">
        <f t="shared" si="29"/>
        <v>357000</v>
      </c>
      <c r="Y145" s="9">
        <f>Database_Bonds_202407294[[#This Row],[投資面額]]+Database_Bonds_202407294[[#This Row],[利息]]</f>
        <v>2357000</v>
      </c>
      <c r="Z145" s="32" t="s">
        <v>626</v>
      </c>
      <c r="AA145" s="36" t="s">
        <v>615</v>
      </c>
    </row>
    <row r="146" spans="1:27" ht="17.100000000000001" customHeight="1">
      <c r="A146" s="1" t="s">
        <v>267</v>
      </c>
      <c r="B146" s="1" t="s">
        <v>64</v>
      </c>
      <c r="C146" s="1" t="s">
        <v>23</v>
      </c>
      <c r="D146" s="1" t="s">
        <v>95</v>
      </c>
      <c r="E146" s="3" t="s">
        <v>641</v>
      </c>
      <c r="F146" s="3" t="s">
        <v>269</v>
      </c>
      <c r="G146" s="1" t="s">
        <v>26</v>
      </c>
      <c r="H146" s="12" t="s">
        <v>27</v>
      </c>
      <c r="I146" s="3" t="s">
        <v>443</v>
      </c>
      <c r="J146" s="1">
        <v>5</v>
      </c>
      <c r="K146" s="5">
        <v>2.0650000000000002E-2</v>
      </c>
      <c r="L146" s="1">
        <v>2</v>
      </c>
      <c r="M146" s="46">
        <v>45384</v>
      </c>
      <c r="N146" s="6">
        <f t="shared" si="25"/>
        <v>7.0054794520547947</v>
      </c>
      <c r="O146" s="7">
        <v>47941</v>
      </c>
      <c r="P146" s="10">
        <v>83.264899999999997</v>
      </c>
      <c r="Q146" s="5">
        <v>4.9200000000000001E-2</v>
      </c>
      <c r="R146" s="47">
        <v>2500000</v>
      </c>
      <c r="S146" s="47">
        <f t="shared" si="26"/>
        <v>2081622.5</v>
      </c>
      <c r="T146" s="47">
        <v>25669.1</v>
      </c>
      <c r="U146" s="47">
        <f t="shared" si="27"/>
        <v>2107291.6</v>
      </c>
      <c r="V146" s="7">
        <f t="shared" si="28"/>
        <v>45386</v>
      </c>
      <c r="W146" s="9">
        <f t="shared" si="30"/>
        <v>15</v>
      </c>
      <c r="X146" s="9">
        <f t="shared" si="29"/>
        <v>387187.50000000006</v>
      </c>
      <c r="Y146" s="9">
        <f>Database_Bonds_202407294[[#This Row],[投資面額]]+Database_Bonds_202407294[[#This Row],[利息]]</f>
        <v>2887187.5</v>
      </c>
      <c r="Z146" s="32" t="s">
        <v>609</v>
      </c>
      <c r="AA146" s="36" t="s">
        <v>647</v>
      </c>
    </row>
    <row r="147" spans="1:27" ht="17.100000000000001" customHeight="1">
      <c r="A147" s="1" t="s">
        <v>415</v>
      </c>
      <c r="B147" s="1" t="s">
        <v>64</v>
      </c>
      <c r="C147" s="1" t="s">
        <v>23</v>
      </c>
      <c r="D147" s="1" t="s">
        <v>95</v>
      </c>
      <c r="E147" s="3" t="s">
        <v>416</v>
      </c>
      <c r="F147" s="3" t="s">
        <v>363</v>
      </c>
      <c r="G147" s="1" t="s">
        <v>26</v>
      </c>
      <c r="H147" s="12" t="s">
        <v>27</v>
      </c>
      <c r="I147" s="3" t="s">
        <v>364</v>
      </c>
      <c r="J147" s="1">
        <v>8</v>
      </c>
      <c r="K147" s="5">
        <v>6.4890000000000003E-2</v>
      </c>
      <c r="L147" s="1">
        <v>2</v>
      </c>
      <c r="M147" s="46">
        <v>45384</v>
      </c>
      <c r="N147" s="6">
        <f t="shared" si="25"/>
        <v>7.580821917808219</v>
      </c>
      <c r="O147" s="7">
        <v>48151</v>
      </c>
      <c r="P147" s="10">
        <v>108.21899999999999</v>
      </c>
      <c r="Q147" s="5">
        <v>5.1499999999999997E-2</v>
      </c>
      <c r="R147" s="47">
        <v>3500000</v>
      </c>
      <c r="S147" s="47">
        <f t="shared" si="26"/>
        <v>3787665</v>
      </c>
      <c r="T147" s="47">
        <v>95893</v>
      </c>
      <c r="U147" s="47">
        <f t="shared" si="27"/>
        <v>3883558</v>
      </c>
      <c r="V147" s="7">
        <f t="shared" si="28"/>
        <v>45386</v>
      </c>
      <c r="W147" s="9">
        <f t="shared" si="30"/>
        <v>16</v>
      </c>
      <c r="X147" s="9">
        <f t="shared" si="29"/>
        <v>1816920</v>
      </c>
      <c r="Y147" s="9">
        <f>Database_Bonds_202407294[[#This Row],[投資面額]]+Database_Bonds_202407294[[#This Row],[利息]]</f>
        <v>5316920</v>
      </c>
      <c r="Z147" s="32" t="s">
        <v>616</v>
      </c>
      <c r="AA147" s="36" t="s">
        <v>602</v>
      </c>
    </row>
    <row r="148" spans="1:27" ht="17.100000000000001" customHeight="1">
      <c r="A148" s="1" t="s">
        <v>444</v>
      </c>
      <c r="B148" s="1" t="s">
        <v>64</v>
      </c>
      <c r="C148" s="1" t="s">
        <v>23</v>
      </c>
      <c r="D148" s="1" t="s">
        <v>95</v>
      </c>
      <c r="E148" s="3" t="s">
        <v>445</v>
      </c>
      <c r="F148" s="4" t="s">
        <v>446</v>
      </c>
      <c r="G148" s="1" t="s">
        <v>26</v>
      </c>
      <c r="H148" s="1" t="s">
        <v>20</v>
      </c>
      <c r="I148" s="3" t="s">
        <v>447</v>
      </c>
      <c r="J148" s="1">
        <v>8</v>
      </c>
      <c r="K148" s="5">
        <v>2.5000000000000001E-2</v>
      </c>
      <c r="L148" s="1">
        <v>2</v>
      </c>
      <c r="M148" s="46">
        <v>45384</v>
      </c>
      <c r="N148" s="6">
        <f t="shared" si="25"/>
        <v>7.7041095890410958</v>
      </c>
      <c r="O148" s="7">
        <v>48196</v>
      </c>
      <c r="P148" s="10">
        <v>83.899000000000001</v>
      </c>
      <c r="Q148" s="5">
        <v>5.0500000000000003E-2</v>
      </c>
      <c r="R148" s="47">
        <v>5500000</v>
      </c>
      <c r="S148" s="47">
        <f t="shared" si="26"/>
        <v>4614445</v>
      </c>
      <c r="T148" s="47">
        <v>41250</v>
      </c>
      <c r="U148" s="47">
        <f t="shared" si="27"/>
        <v>4655695</v>
      </c>
      <c r="V148" s="7">
        <f t="shared" si="28"/>
        <v>45386</v>
      </c>
      <c r="W148" s="9">
        <f t="shared" si="30"/>
        <v>16</v>
      </c>
      <c r="X148" s="9">
        <f t="shared" si="29"/>
        <v>1100000</v>
      </c>
      <c r="Y148" s="9">
        <f>Database_Bonds_202407294[[#This Row],[投資面額]]+Database_Bonds_202407294[[#This Row],[利息]]</f>
        <v>6600000</v>
      </c>
      <c r="Z148" s="32" t="s">
        <v>616</v>
      </c>
      <c r="AA148" s="36" t="s">
        <v>602</v>
      </c>
    </row>
    <row r="149" spans="1:27" ht="17.100000000000001" customHeight="1">
      <c r="A149" s="1" t="s">
        <v>448</v>
      </c>
      <c r="B149" s="1" t="s">
        <v>64</v>
      </c>
      <c r="C149" s="1" t="s">
        <v>23</v>
      </c>
      <c r="D149" s="1" t="s">
        <v>95</v>
      </c>
      <c r="E149" s="3" t="s">
        <v>449</v>
      </c>
      <c r="F149" s="3" t="s">
        <v>450</v>
      </c>
      <c r="G149" s="1" t="s">
        <v>26</v>
      </c>
      <c r="H149" s="12" t="s">
        <v>27</v>
      </c>
      <c r="I149" s="3" t="s">
        <v>451</v>
      </c>
      <c r="J149" s="1">
        <v>7</v>
      </c>
      <c r="K149" s="5">
        <v>6.0999999999999999E-2</v>
      </c>
      <c r="L149" s="1">
        <v>2</v>
      </c>
      <c r="M149" s="46">
        <v>45385</v>
      </c>
      <c r="N149" s="6">
        <f t="shared" si="25"/>
        <v>4.4712328767123291</v>
      </c>
      <c r="O149" s="7">
        <v>47017</v>
      </c>
      <c r="P149" s="10">
        <v>103.34999999999998</v>
      </c>
      <c r="Q149" s="5">
        <v>5.2479999999999999E-2</v>
      </c>
      <c r="R149" s="47">
        <v>4000000</v>
      </c>
      <c r="S149" s="47">
        <f t="shared" si="26"/>
        <v>4133999.9999999995</v>
      </c>
      <c r="T149" s="47">
        <v>8133.33</v>
      </c>
      <c r="U149" s="47">
        <f t="shared" si="27"/>
        <v>4142133.3299999996</v>
      </c>
      <c r="V149" s="7">
        <f t="shared" si="28"/>
        <v>45387</v>
      </c>
      <c r="W149" s="9">
        <f t="shared" si="30"/>
        <v>9</v>
      </c>
      <c r="X149" s="9">
        <f t="shared" si="29"/>
        <v>1098000</v>
      </c>
      <c r="Y149" s="9">
        <f>Database_Bonds_202407294[[#This Row],[投資面額]]+Database_Bonds_202407294[[#This Row],[利息]]</f>
        <v>5098000</v>
      </c>
      <c r="Z149" s="32" t="s">
        <v>616</v>
      </c>
      <c r="AA149" s="36" t="s">
        <v>601</v>
      </c>
    </row>
    <row r="150" spans="1:27" ht="17.100000000000001" customHeight="1">
      <c r="A150" s="1" t="s">
        <v>457</v>
      </c>
      <c r="B150" s="1" t="s">
        <v>64</v>
      </c>
      <c r="C150" s="1" t="s">
        <v>23</v>
      </c>
      <c r="D150" s="1" t="s">
        <v>95</v>
      </c>
      <c r="E150" s="3" t="s">
        <v>458</v>
      </c>
      <c r="F150" s="3" t="s">
        <v>459</v>
      </c>
      <c r="G150" s="1" t="s">
        <v>26</v>
      </c>
      <c r="H150" s="12" t="s">
        <v>27</v>
      </c>
      <c r="I150" s="3" t="s">
        <v>460</v>
      </c>
      <c r="J150" s="1">
        <v>8</v>
      </c>
      <c r="K150" s="5">
        <v>5.2499999999999998E-2</v>
      </c>
      <c r="L150" s="1">
        <v>2</v>
      </c>
      <c r="M150" s="46">
        <v>45385</v>
      </c>
      <c r="N150" s="6">
        <f t="shared" si="25"/>
        <v>4.9698630136986299</v>
      </c>
      <c r="O150" s="7">
        <v>47199</v>
      </c>
      <c r="P150" s="10">
        <v>100.07999999999998</v>
      </c>
      <c r="Q150" s="5">
        <v>5.2310000000000002E-2</v>
      </c>
      <c r="R150" s="47">
        <v>6000000</v>
      </c>
      <c r="S150" s="47">
        <f t="shared" si="26"/>
        <v>6004799.9999999991</v>
      </c>
      <c r="T150" s="47">
        <v>9625</v>
      </c>
      <c r="U150" s="47">
        <f t="shared" si="27"/>
        <v>6014424.9999999991</v>
      </c>
      <c r="V150" s="7">
        <f t="shared" si="28"/>
        <v>45387</v>
      </c>
      <c r="W150" s="9">
        <f t="shared" si="30"/>
        <v>10</v>
      </c>
      <c r="X150" s="9">
        <f t="shared" si="29"/>
        <v>1575000</v>
      </c>
      <c r="Y150" s="9">
        <f>Database_Bonds_202407294[[#This Row],[投資面額]]+Database_Bonds_202407294[[#This Row],[利息]]</f>
        <v>7575000</v>
      </c>
      <c r="Z150" s="32" t="s">
        <v>616</v>
      </c>
      <c r="AA150" s="36" t="s">
        <v>601</v>
      </c>
    </row>
    <row r="151" spans="1:27" ht="17.100000000000001" customHeight="1">
      <c r="A151" s="1" t="s">
        <v>452</v>
      </c>
      <c r="B151" s="1" t="s">
        <v>64</v>
      </c>
      <c r="C151" s="1" t="s">
        <v>23</v>
      </c>
      <c r="D151" s="1" t="s">
        <v>95</v>
      </c>
      <c r="E151" s="3" t="s">
        <v>453</v>
      </c>
      <c r="F151" s="3" t="s">
        <v>454</v>
      </c>
      <c r="G151" s="1" t="s">
        <v>26</v>
      </c>
      <c r="H151" s="12" t="s">
        <v>27</v>
      </c>
      <c r="I151" s="3" t="s">
        <v>456</v>
      </c>
      <c r="J151" s="1">
        <v>6</v>
      </c>
      <c r="K151" s="5">
        <v>4.8500000000000001E-2</v>
      </c>
      <c r="L151" s="1">
        <v>2</v>
      </c>
      <c r="M151" s="46">
        <v>45385</v>
      </c>
      <c r="N151" s="6">
        <f t="shared" si="25"/>
        <v>8.1260273972602732</v>
      </c>
      <c r="O151" s="7">
        <v>48351</v>
      </c>
      <c r="P151" s="10">
        <v>96.85</v>
      </c>
      <c r="Q151" s="5">
        <v>5.3220000000000003E-2</v>
      </c>
      <c r="R151" s="47">
        <v>2000000</v>
      </c>
      <c r="S151" s="47">
        <f t="shared" si="26"/>
        <v>1937000</v>
      </c>
      <c r="T151" s="47">
        <v>36644.44</v>
      </c>
      <c r="U151" s="47">
        <f t="shared" si="27"/>
        <v>1973644.44</v>
      </c>
      <c r="V151" s="7">
        <f t="shared" si="28"/>
        <v>45387</v>
      </c>
      <c r="W151" s="9">
        <f t="shared" si="30"/>
        <v>17</v>
      </c>
      <c r="X151" s="9">
        <f t="shared" si="29"/>
        <v>824500</v>
      </c>
      <c r="Y151" s="9">
        <f>Database_Bonds_202407294[[#This Row],[投資面額]]+Database_Bonds_202407294[[#This Row],[利息]]</f>
        <v>2824500</v>
      </c>
      <c r="Z151" s="32" t="s">
        <v>616</v>
      </c>
      <c r="AA151" s="36" t="s">
        <v>602</v>
      </c>
    </row>
    <row r="152" spans="1:27" ht="17.100000000000001" customHeight="1">
      <c r="A152" s="1" t="s">
        <v>478</v>
      </c>
      <c r="B152" s="1" t="s">
        <v>141</v>
      </c>
      <c r="C152" s="1" t="s">
        <v>23</v>
      </c>
      <c r="D152" s="1" t="s">
        <v>95</v>
      </c>
      <c r="E152" s="3" t="s">
        <v>656</v>
      </c>
      <c r="F152" s="3" t="s">
        <v>450</v>
      </c>
      <c r="G152" s="1" t="s">
        <v>26</v>
      </c>
      <c r="H152" s="12" t="s">
        <v>27</v>
      </c>
      <c r="I152" s="3" t="s">
        <v>480</v>
      </c>
      <c r="J152" s="1">
        <v>8</v>
      </c>
      <c r="K152" s="5">
        <v>6.5000000000000002E-2</v>
      </c>
      <c r="L152" s="1">
        <v>2</v>
      </c>
      <c r="M152" s="46">
        <v>45392</v>
      </c>
      <c r="N152" s="6">
        <f t="shared" si="25"/>
        <v>4.7726027397260271</v>
      </c>
      <c r="O152" s="7">
        <v>47134</v>
      </c>
      <c r="P152" s="10">
        <v>104.67</v>
      </c>
      <c r="Q152" s="5">
        <v>5.3695E-2</v>
      </c>
      <c r="R152" s="47">
        <v>8000000</v>
      </c>
      <c r="S152" s="47">
        <f t="shared" si="26"/>
        <v>8373600</v>
      </c>
      <c r="T152" s="47">
        <v>4062.5</v>
      </c>
      <c r="U152" s="47">
        <f t="shared" si="27"/>
        <v>8377662.5</v>
      </c>
      <c r="V152" s="7">
        <f t="shared" si="28"/>
        <v>45394</v>
      </c>
      <c r="W152" s="9">
        <f t="shared" si="30"/>
        <v>10</v>
      </c>
      <c r="X152" s="9">
        <f t="shared" si="29"/>
        <v>2600000</v>
      </c>
      <c r="Y152" s="9">
        <f>Database_Bonds_202407294[[#This Row],[投資面額]]+Database_Bonds_202407294[[#This Row],[利息]]</f>
        <v>10600000</v>
      </c>
      <c r="Z152" s="32" t="s">
        <v>616</v>
      </c>
      <c r="AA152" s="36" t="s">
        <v>601</v>
      </c>
    </row>
    <row r="153" spans="1:27" ht="17.100000000000001" customHeight="1">
      <c r="A153" s="1" t="s">
        <v>457</v>
      </c>
      <c r="B153" s="1" t="s">
        <v>141</v>
      </c>
      <c r="C153" s="2" t="s">
        <v>39</v>
      </c>
      <c r="D153" s="1" t="s">
        <v>95</v>
      </c>
      <c r="E153" s="3" t="s">
        <v>497</v>
      </c>
      <c r="F153" s="4" t="s">
        <v>498</v>
      </c>
      <c r="G153" s="1" t="s">
        <v>26</v>
      </c>
      <c r="H153" s="1" t="s">
        <v>20</v>
      </c>
      <c r="I153" s="3" t="s">
        <v>499</v>
      </c>
      <c r="J153" s="1">
        <v>8</v>
      </c>
      <c r="K153" s="5">
        <v>5.2499999999999998E-2</v>
      </c>
      <c r="L153" s="1">
        <v>2</v>
      </c>
      <c r="M153" s="46">
        <v>45392</v>
      </c>
      <c r="N153" s="6">
        <f t="shared" si="25"/>
        <v>4.9506849315068493</v>
      </c>
      <c r="O153" s="7">
        <v>47199</v>
      </c>
      <c r="P153" s="10">
        <v>99.92</v>
      </c>
      <c r="Q153" s="5">
        <v>5.2678999999999997E-2</v>
      </c>
      <c r="R153" s="47">
        <v>6000000</v>
      </c>
      <c r="S153" s="47">
        <f t="shared" si="26"/>
        <v>5995200</v>
      </c>
      <c r="T153" s="47">
        <v>319.38</v>
      </c>
      <c r="U153" s="47">
        <f t="shared" si="27"/>
        <v>5995519.3799999999</v>
      </c>
      <c r="V153" s="7">
        <f t="shared" si="28"/>
        <v>45394</v>
      </c>
      <c r="W153" s="9">
        <f t="shared" si="30"/>
        <v>10</v>
      </c>
      <c r="X153" s="9">
        <f t="shared" si="29"/>
        <v>1575000</v>
      </c>
      <c r="Y153" s="9">
        <f>Database_Bonds_202407294[[#This Row],[投資面額]]+Database_Bonds_202407294[[#This Row],[利息]]</f>
        <v>7575000</v>
      </c>
      <c r="Z153" s="32" t="s">
        <v>616</v>
      </c>
      <c r="AA153" s="36" t="s">
        <v>601</v>
      </c>
    </row>
    <row r="154" spans="1:27" ht="17.100000000000001" customHeight="1">
      <c r="A154" s="1" t="s">
        <v>473</v>
      </c>
      <c r="B154" s="1" t="s">
        <v>64</v>
      </c>
      <c r="C154" s="2" t="s">
        <v>39</v>
      </c>
      <c r="D154" s="1" t="s">
        <v>95</v>
      </c>
      <c r="E154" s="3" t="s">
        <v>474</v>
      </c>
      <c r="F154" s="4" t="s">
        <v>475</v>
      </c>
      <c r="G154" s="1" t="s">
        <v>26</v>
      </c>
      <c r="H154" s="1" t="s">
        <v>20</v>
      </c>
      <c r="I154" s="3" t="s">
        <v>476</v>
      </c>
      <c r="J154" s="1">
        <v>7</v>
      </c>
      <c r="K154" s="5">
        <v>4.8500000000000001E-2</v>
      </c>
      <c r="L154" s="1">
        <v>2</v>
      </c>
      <c r="M154" s="46">
        <v>45392</v>
      </c>
      <c r="N154" s="6">
        <f t="shared" si="25"/>
        <v>4.9698630136986299</v>
      </c>
      <c r="O154" s="7">
        <v>47206</v>
      </c>
      <c r="P154" s="10">
        <v>99.125200000000007</v>
      </c>
      <c r="Q154" s="5">
        <v>5.0508999999999998E-2</v>
      </c>
      <c r="R154" s="47">
        <v>2000000</v>
      </c>
      <c r="S154" s="47">
        <f t="shared" si="26"/>
        <v>1982504</v>
      </c>
      <c r="T154" s="47">
        <v>2963.89</v>
      </c>
      <c r="U154" s="47">
        <f t="shared" si="27"/>
        <v>1985467.89</v>
      </c>
      <c r="V154" s="7">
        <f t="shared" si="28"/>
        <v>45394</v>
      </c>
      <c r="W154" s="9">
        <f t="shared" si="30"/>
        <v>10</v>
      </c>
      <c r="X154" s="9">
        <f t="shared" si="29"/>
        <v>485000</v>
      </c>
      <c r="Y154" s="9">
        <f>Database_Bonds_202407294[[#This Row],[投資面額]]+Database_Bonds_202407294[[#This Row],[利息]]</f>
        <v>2485000</v>
      </c>
      <c r="Z154" s="32" t="s">
        <v>616</v>
      </c>
      <c r="AA154" s="36" t="s">
        <v>601</v>
      </c>
    </row>
    <row r="155" spans="1:27" ht="17.100000000000001" customHeight="1">
      <c r="A155" s="1" t="s">
        <v>473</v>
      </c>
      <c r="B155" s="1" t="s">
        <v>141</v>
      </c>
      <c r="C155" s="1" t="s">
        <v>23</v>
      </c>
      <c r="D155" s="1" t="s">
        <v>95</v>
      </c>
      <c r="E155" s="3" t="s">
        <v>474</v>
      </c>
      <c r="F155" s="4" t="s">
        <v>475</v>
      </c>
      <c r="G155" s="1" t="s">
        <v>26</v>
      </c>
      <c r="H155" s="12" t="s">
        <v>27</v>
      </c>
      <c r="I155" s="3" t="s">
        <v>477</v>
      </c>
      <c r="J155" s="1">
        <v>7</v>
      </c>
      <c r="K155" s="5">
        <v>4.8500000000000001E-2</v>
      </c>
      <c r="L155" s="1">
        <v>2</v>
      </c>
      <c r="M155" s="46">
        <v>45392</v>
      </c>
      <c r="N155" s="6">
        <f t="shared" si="25"/>
        <v>4.9698630136986299</v>
      </c>
      <c r="O155" s="7">
        <v>47206</v>
      </c>
      <c r="P155" s="10">
        <v>99.125200000000007</v>
      </c>
      <c r="Q155" s="5">
        <v>5.0508999999999998E-2</v>
      </c>
      <c r="R155" s="47">
        <v>2000000</v>
      </c>
      <c r="S155" s="47">
        <f t="shared" si="26"/>
        <v>1982504</v>
      </c>
      <c r="T155" s="47">
        <v>13166.67</v>
      </c>
      <c r="U155" s="47">
        <f t="shared" si="27"/>
        <v>1995670.67</v>
      </c>
      <c r="V155" s="7">
        <f t="shared" si="28"/>
        <v>45394</v>
      </c>
      <c r="W155" s="9">
        <f t="shared" si="30"/>
        <v>10</v>
      </c>
      <c r="X155" s="9">
        <f t="shared" si="29"/>
        <v>485000</v>
      </c>
      <c r="Y155" s="9">
        <f>Database_Bonds_202407294[[#This Row],[投資面額]]+Database_Bonds_202407294[[#This Row],[利息]]</f>
        <v>2485000</v>
      </c>
      <c r="Z155" s="32" t="s">
        <v>616</v>
      </c>
      <c r="AA155" s="36" t="s">
        <v>601</v>
      </c>
    </row>
    <row r="156" spans="1:27" ht="17.100000000000001" customHeight="1">
      <c r="A156" s="1" t="s">
        <v>461</v>
      </c>
      <c r="B156" s="1" t="s">
        <v>64</v>
      </c>
      <c r="C156" s="1" t="s">
        <v>48</v>
      </c>
      <c r="D156" s="1" t="s">
        <v>95</v>
      </c>
      <c r="E156" s="3" t="s">
        <v>462</v>
      </c>
      <c r="F156" s="3" t="s">
        <v>657</v>
      </c>
      <c r="G156" s="1" t="s">
        <v>612</v>
      </c>
      <c r="H156" s="12" t="s">
        <v>27</v>
      </c>
      <c r="I156" s="3" t="s">
        <v>464</v>
      </c>
      <c r="J156" s="1">
        <v>8</v>
      </c>
      <c r="K156" s="5">
        <v>3.6249999999999998E-2</v>
      </c>
      <c r="L156" s="1">
        <v>2</v>
      </c>
      <c r="M156" s="46">
        <v>45392</v>
      </c>
      <c r="N156" s="6">
        <f t="shared" si="25"/>
        <v>5.0356164383561648</v>
      </c>
      <c r="O156" s="7">
        <v>47230</v>
      </c>
      <c r="P156" s="10">
        <v>93.620800000000003</v>
      </c>
      <c r="Q156" s="5">
        <v>5.0768000000000001E-2</v>
      </c>
      <c r="R156" s="47">
        <v>2000000</v>
      </c>
      <c r="S156" s="47">
        <f t="shared" si="26"/>
        <v>1872416</v>
      </c>
      <c r="T156" s="47">
        <v>33833.33</v>
      </c>
      <c r="U156" s="47">
        <f t="shared" si="27"/>
        <v>1906249.33</v>
      </c>
      <c r="V156" s="7">
        <f t="shared" si="28"/>
        <v>45394</v>
      </c>
      <c r="W156" s="9">
        <f t="shared" si="30"/>
        <v>11</v>
      </c>
      <c r="X156" s="9">
        <f t="shared" si="29"/>
        <v>398750</v>
      </c>
      <c r="Y156" s="9">
        <f>Database_Bonds_202407294[[#This Row],[投資面額]]+Database_Bonds_202407294[[#This Row],[利息]]</f>
        <v>2398750</v>
      </c>
      <c r="Z156" s="32" t="s">
        <v>616</v>
      </c>
      <c r="AA156" s="36" t="s">
        <v>615</v>
      </c>
    </row>
    <row r="157" spans="1:27" ht="17.100000000000001" customHeight="1">
      <c r="A157" s="1" t="s">
        <v>461</v>
      </c>
      <c r="B157" s="1" t="s">
        <v>141</v>
      </c>
      <c r="C157" s="2" t="s">
        <v>15</v>
      </c>
      <c r="D157" s="1" t="s">
        <v>95</v>
      </c>
      <c r="E157" s="3" t="s">
        <v>658</v>
      </c>
      <c r="F157" s="4" t="s">
        <v>659</v>
      </c>
      <c r="G157" s="1" t="s">
        <v>612</v>
      </c>
      <c r="H157" s="1" t="s">
        <v>20</v>
      </c>
      <c r="I157" s="3" t="s">
        <v>467</v>
      </c>
      <c r="J157" s="1">
        <v>8</v>
      </c>
      <c r="K157" s="5">
        <v>3.6249999999999998E-2</v>
      </c>
      <c r="L157" s="1">
        <v>2</v>
      </c>
      <c r="M157" s="46">
        <v>45392</v>
      </c>
      <c r="N157" s="6">
        <f t="shared" si="25"/>
        <v>5.0356164383561648</v>
      </c>
      <c r="O157" s="7">
        <v>47230</v>
      </c>
      <c r="P157" s="10">
        <v>93.620800000000003</v>
      </c>
      <c r="Q157" s="5">
        <v>5.0768000000000001E-2</v>
      </c>
      <c r="R157" s="47">
        <v>2000000</v>
      </c>
      <c r="S157" s="47">
        <f t="shared" si="26"/>
        <v>1872416</v>
      </c>
      <c r="T157" s="47"/>
      <c r="U157" s="47">
        <f t="shared" si="27"/>
        <v>1872416</v>
      </c>
      <c r="V157" s="7">
        <f t="shared" si="28"/>
        <v>45394</v>
      </c>
      <c r="W157" s="9">
        <f t="shared" si="30"/>
        <v>11</v>
      </c>
      <c r="X157" s="9">
        <f t="shared" si="29"/>
        <v>398750</v>
      </c>
      <c r="Y157" s="9">
        <f>Database_Bonds_202407294[[#This Row],[投資面額]]+Database_Bonds_202407294[[#This Row],[利息]]</f>
        <v>2398750</v>
      </c>
      <c r="Z157" s="32" t="s">
        <v>616</v>
      </c>
      <c r="AA157" s="36" t="s">
        <v>615</v>
      </c>
    </row>
    <row r="158" spans="1:27" ht="17.100000000000001" customHeight="1">
      <c r="A158" s="1" t="s">
        <v>488</v>
      </c>
      <c r="B158" s="1" t="s">
        <v>141</v>
      </c>
      <c r="C158" s="1" t="s">
        <v>23</v>
      </c>
      <c r="D158" s="1" t="s">
        <v>95</v>
      </c>
      <c r="E158" s="3" t="s">
        <v>492</v>
      </c>
      <c r="F158" s="4" t="s">
        <v>490</v>
      </c>
      <c r="G158" s="1" t="s">
        <v>26</v>
      </c>
      <c r="H158" s="1" t="s">
        <v>20</v>
      </c>
      <c r="I158" s="3" t="s">
        <v>493</v>
      </c>
      <c r="J158" s="1">
        <v>7</v>
      </c>
      <c r="K158" s="5">
        <v>2.9000000000000001E-2</v>
      </c>
      <c r="L158" s="1">
        <v>2</v>
      </c>
      <c r="M158" s="46">
        <v>45392</v>
      </c>
      <c r="N158" s="6">
        <f t="shared" si="25"/>
        <v>7.9013698630136986</v>
      </c>
      <c r="O158" s="7">
        <v>48276</v>
      </c>
      <c r="P158" s="10">
        <v>85.9011</v>
      </c>
      <c r="Q158" s="5">
        <v>5.0899E-2</v>
      </c>
      <c r="R158" s="47">
        <v>2000000</v>
      </c>
      <c r="S158" s="47">
        <f t="shared" si="26"/>
        <v>1718022</v>
      </c>
      <c r="T158" s="47">
        <v>43125</v>
      </c>
      <c r="U158" s="47">
        <f t="shared" si="27"/>
        <v>1761147</v>
      </c>
      <c r="V158" s="7">
        <f t="shared" si="28"/>
        <v>45394</v>
      </c>
      <c r="W158" s="9">
        <f t="shared" si="30"/>
        <v>16</v>
      </c>
      <c r="X158" s="9">
        <f t="shared" si="29"/>
        <v>464000</v>
      </c>
      <c r="Y158" s="9">
        <f>Database_Bonds_202407294[[#This Row],[投資面額]]+Database_Bonds_202407294[[#This Row],[利息]]</f>
        <v>2464000</v>
      </c>
      <c r="Z158" s="32" t="s">
        <v>616</v>
      </c>
      <c r="AA158" s="36" t="s">
        <v>602</v>
      </c>
    </row>
    <row r="159" spans="1:27" ht="17.100000000000001" customHeight="1">
      <c r="A159" s="1" t="s">
        <v>488</v>
      </c>
      <c r="B159" s="1" t="s">
        <v>64</v>
      </c>
      <c r="C159" s="1" t="s">
        <v>23</v>
      </c>
      <c r="D159" s="1" t="s">
        <v>95</v>
      </c>
      <c r="E159" s="3" t="s">
        <v>489</v>
      </c>
      <c r="F159" s="4" t="s">
        <v>490</v>
      </c>
      <c r="G159" s="1" t="s">
        <v>26</v>
      </c>
      <c r="H159" s="1" t="s">
        <v>20</v>
      </c>
      <c r="I159" s="3" t="s">
        <v>491</v>
      </c>
      <c r="J159" s="1">
        <v>7</v>
      </c>
      <c r="K159" s="5">
        <v>2.9000000000000001E-2</v>
      </c>
      <c r="L159" s="1">
        <v>2</v>
      </c>
      <c r="M159" s="46">
        <v>45392</v>
      </c>
      <c r="N159" s="6">
        <f t="shared" si="25"/>
        <v>7.9013698630136986</v>
      </c>
      <c r="O159" s="7">
        <v>48276</v>
      </c>
      <c r="P159" s="10">
        <v>85.9</v>
      </c>
      <c r="Q159" s="5">
        <v>5.0901000000000002E-2</v>
      </c>
      <c r="R159" s="47">
        <v>2000000</v>
      </c>
      <c r="S159" s="47">
        <f t="shared" si="26"/>
        <v>1718000</v>
      </c>
      <c r="T159" s="47">
        <v>5961.11</v>
      </c>
      <c r="U159" s="47">
        <f t="shared" si="27"/>
        <v>1723961.11</v>
      </c>
      <c r="V159" s="7">
        <f t="shared" si="28"/>
        <v>45394</v>
      </c>
      <c r="W159" s="9">
        <f t="shared" si="30"/>
        <v>16</v>
      </c>
      <c r="X159" s="9">
        <f t="shared" si="29"/>
        <v>464000</v>
      </c>
      <c r="Y159" s="9">
        <f>Database_Bonds_202407294[[#This Row],[投資面額]]+Database_Bonds_202407294[[#This Row],[利息]]</f>
        <v>2464000</v>
      </c>
      <c r="Z159" s="32" t="s">
        <v>616</v>
      </c>
      <c r="AA159" s="36" t="s">
        <v>602</v>
      </c>
    </row>
    <row r="160" spans="1:27" ht="17.100000000000001" customHeight="1">
      <c r="A160" s="1" t="s">
        <v>494</v>
      </c>
      <c r="B160" s="1" t="s">
        <v>141</v>
      </c>
      <c r="C160" s="1" t="s">
        <v>48</v>
      </c>
      <c r="D160" s="1" t="s">
        <v>95</v>
      </c>
      <c r="E160" s="3" t="s">
        <v>660</v>
      </c>
      <c r="F160" s="3" t="s">
        <v>620</v>
      </c>
      <c r="G160" s="1" t="s">
        <v>612</v>
      </c>
      <c r="H160" s="12" t="s">
        <v>27</v>
      </c>
      <c r="I160" s="3" t="s">
        <v>496</v>
      </c>
      <c r="J160" s="1">
        <v>8</v>
      </c>
      <c r="K160" s="5">
        <v>2.3550000000000001E-2</v>
      </c>
      <c r="L160" s="1">
        <v>2</v>
      </c>
      <c r="M160" s="46">
        <v>45392</v>
      </c>
      <c r="N160" s="6">
        <f t="shared" si="25"/>
        <v>7.934246575342466</v>
      </c>
      <c r="O160" s="7">
        <v>48288</v>
      </c>
      <c r="P160" s="10">
        <v>81.92</v>
      </c>
      <c r="Q160" s="5">
        <v>5.1617999999999997E-2</v>
      </c>
      <c r="R160" s="47">
        <v>2000000</v>
      </c>
      <c r="S160" s="47">
        <f t="shared" si="26"/>
        <v>1638400</v>
      </c>
      <c r="T160" s="47">
        <v>68264.44</v>
      </c>
      <c r="U160" s="47">
        <f t="shared" si="27"/>
        <v>1706664.44</v>
      </c>
      <c r="V160" s="7">
        <f t="shared" si="28"/>
        <v>45394</v>
      </c>
      <c r="W160" s="9">
        <f t="shared" si="30"/>
        <v>16</v>
      </c>
      <c r="X160" s="9">
        <f t="shared" si="29"/>
        <v>376800</v>
      </c>
      <c r="Y160" s="9">
        <f>Database_Bonds_202407294[[#This Row],[投資面額]]+Database_Bonds_202407294[[#This Row],[利息]]</f>
        <v>2376800</v>
      </c>
      <c r="Z160" s="32" t="s">
        <v>616</v>
      </c>
      <c r="AA160" s="36" t="s">
        <v>602</v>
      </c>
    </row>
    <row r="161" spans="1:27" ht="17.100000000000001" customHeight="1">
      <c r="A161" s="1" t="s">
        <v>481</v>
      </c>
      <c r="B161" s="1" t="s">
        <v>141</v>
      </c>
      <c r="C161" s="1" t="s">
        <v>23</v>
      </c>
      <c r="D161" s="1" t="s">
        <v>95</v>
      </c>
      <c r="E161" s="3" t="s">
        <v>661</v>
      </c>
      <c r="F161" s="3" t="s">
        <v>486</v>
      </c>
      <c r="G161" s="1" t="s">
        <v>26</v>
      </c>
      <c r="H161" s="12" t="s">
        <v>27</v>
      </c>
      <c r="I161" s="3" t="s">
        <v>487</v>
      </c>
      <c r="J161" s="1">
        <v>7</v>
      </c>
      <c r="K161" s="5">
        <v>1.8499999999999999E-2</v>
      </c>
      <c r="L161" s="1">
        <v>2</v>
      </c>
      <c r="M161" s="46">
        <v>45392</v>
      </c>
      <c r="N161" s="6">
        <f t="shared" si="25"/>
        <v>8.4383561643835616</v>
      </c>
      <c r="O161" s="7">
        <v>48472</v>
      </c>
      <c r="P161" s="10">
        <v>78.207000000000008</v>
      </c>
      <c r="Q161" s="5">
        <v>5.0569000000000003E-2</v>
      </c>
      <c r="R161" s="47">
        <v>2000000</v>
      </c>
      <c r="S161" s="47">
        <f t="shared" si="26"/>
        <v>1564140.0000000002</v>
      </c>
      <c r="T161" s="47">
        <v>26522.22</v>
      </c>
      <c r="U161" s="47">
        <f t="shared" si="27"/>
        <v>1590662.2200000002</v>
      </c>
      <c r="V161" s="7">
        <f t="shared" si="28"/>
        <v>45394</v>
      </c>
      <c r="W161" s="9">
        <f t="shared" si="30"/>
        <v>17</v>
      </c>
      <c r="X161" s="9">
        <f t="shared" si="29"/>
        <v>314500</v>
      </c>
      <c r="Y161" s="9">
        <f>Database_Bonds_202407294[[#This Row],[投資面額]]+Database_Bonds_202407294[[#This Row],[利息]]</f>
        <v>2314500</v>
      </c>
      <c r="Z161" s="32" t="s">
        <v>616</v>
      </c>
      <c r="AA161" s="36" t="s">
        <v>602</v>
      </c>
    </row>
    <row r="162" spans="1:27" ht="17.100000000000001" customHeight="1">
      <c r="A162" s="1" t="s">
        <v>481</v>
      </c>
      <c r="B162" s="1" t="s">
        <v>64</v>
      </c>
      <c r="C162" s="1" t="s">
        <v>23</v>
      </c>
      <c r="D162" s="1" t="s">
        <v>95</v>
      </c>
      <c r="E162" s="3" t="s">
        <v>661</v>
      </c>
      <c r="F162" s="4" t="s">
        <v>483</v>
      </c>
      <c r="G162" s="1" t="s">
        <v>26</v>
      </c>
      <c r="H162" s="1" t="s">
        <v>20</v>
      </c>
      <c r="I162" s="3" t="s">
        <v>484</v>
      </c>
      <c r="J162" s="1">
        <v>7</v>
      </c>
      <c r="K162" s="5">
        <v>1.8499999999999999E-2</v>
      </c>
      <c r="L162" s="1">
        <v>2</v>
      </c>
      <c r="M162" s="46">
        <v>45392</v>
      </c>
      <c r="N162" s="6">
        <f t="shared" ref="N162:N181" si="31">(O162-M162)/365</f>
        <v>8.4383561643835616</v>
      </c>
      <c r="O162" s="7">
        <v>48472</v>
      </c>
      <c r="P162" s="10">
        <v>78.180000000000007</v>
      </c>
      <c r="Q162" s="5">
        <v>5.0615E-2</v>
      </c>
      <c r="R162" s="47">
        <v>2000000</v>
      </c>
      <c r="S162" s="47">
        <f t="shared" ref="S162:S178" si="32">R162*P162/100</f>
        <v>1563600</v>
      </c>
      <c r="T162" s="47">
        <v>2569.44</v>
      </c>
      <c r="U162" s="47">
        <f t="shared" ref="U162:U173" si="33">S162+T162</f>
        <v>1566169.44</v>
      </c>
      <c r="V162" s="7">
        <f t="shared" ref="V162:V177" si="34">M162+2</f>
        <v>45394</v>
      </c>
      <c r="W162" s="9">
        <f t="shared" si="30"/>
        <v>17</v>
      </c>
      <c r="X162" s="9">
        <f t="shared" ref="X162:X188" si="35">R162*K162/L162*W162</f>
        <v>314500</v>
      </c>
      <c r="Y162" s="9">
        <f>Database_Bonds_202407294[[#This Row],[投資面額]]+Database_Bonds_202407294[[#This Row],[利息]]</f>
        <v>2314500</v>
      </c>
      <c r="Z162" s="32" t="s">
        <v>616</v>
      </c>
      <c r="AA162" s="36" t="s">
        <v>602</v>
      </c>
    </row>
    <row r="163" spans="1:27" ht="17.100000000000001" customHeight="1">
      <c r="A163" s="1" t="s">
        <v>468</v>
      </c>
      <c r="B163" s="1" t="s">
        <v>141</v>
      </c>
      <c r="C163" s="2" t="s">
        <v>39</v>
      </c>
      <c r="D163" s="1" t="s">
        <v>95</v>
      </c>
      <c r="E163" s="3" t="s">
        <v>662</v>
      </c>
      <c r="F163" s="4" t="s">
        <v>652</v>
      </c>
      <c r="G163" s="1" t="s">
        <v>26</v>
      </c>
      <c r="H163" s="1" t="s">
        <v>20</v>
      </c>
      <c r="I163" s="3" t="s">
        <v>472</v>
      </c>
      <c r="J163" s="1">
        <v>7</v>
      </c>
      <c r="K163" s="5">
        <v>4.9000000000000002E-2</v>
      </c>
      <c r="L163" s="1">
        <v>2</v>
      </c>
      <c r="M163" s="46">
        <v>45392</v>
      </c>
      <c r="N163" s="6">
        <f t="shared" si="31"/>
        <v>8.8931506849315074</v>
      </c>
      <c r="O163" s="7">
        <v>48638</v>
      </c>
      <c r="P163" s="10">
        <v>98.950999999999993</v>
      </c>
      <c r="Q163" s="5">
        <v>5.0472000000000003E-2</v>
      </c>
      <c r="R163" s="47">
        <v>2000000</v>
      </c>
      <c r="S163" s="47">
        <f t="shared" si="32"/>
        <v>1979020</v>
      </c>
      <c r="T163" s="47">
        <v>12250</v>
      </c>
      <c r="U163" s="47">
        <f t="shared" si="33"/>
        <v>1991270</v>
      </c>
      <c r="V163" s="7">
        <f t="shared" si="34"/>
        <v>45394</v>
      </c>
      <c r="W163" s="9">
        <f t="shared" si="30"/>
        <v>18</v>
      </c>
      <c r="X163" s="9">
        <f t="shared" si="35"/>
        <v>882000</v>
      </c>
      <c r="Y163" s="9">
        <f>Database_Bonds_202407294[[#This Row],[投資面額]]+Database_Bonds_202407294[[#This Row],[利息]]</f>
        <v>2882000</v>
      </c>
      <c r="Z163" s="32" t="s">
        <v>616</v>
      </c>
      <c r="AA163" s="36" t="s">
        <v>602</v>
      </c>
    </row>
    <row r="164" spans="1:27" ht="17.100000000000001" customHeight="1">
      <c r="A164" s="1" t="s">
        <v>468</v>
      </c>
      <c r="B164" s="1" t="s">
        <v>64</v>
      </c>
      <c r="C164" s="2" t="s">
        <v>39</v>
      </c>
      <c r="D164" s="1" t="s">
        <v>95</v>
      </c>
      <c r="E164" s="3" t="s">
        <v>662</v>
      </c>
      <c r="F164" s="4" t="s">
        <v>652</v>
      </c>
      <c r="G164" s="1" t="s">
        <v>26</v>
      </c>
      <c r="H164" s="1" t="s">
        <v>20</v>
      </c>
      <c r="I164" s="3" t="s">
        <v>470</v>
      </c>
      <c r="J164" s="1">
        <v>7</v>
      </c>
      <c r="K164" s="5">
        <v>4.9000000000000002E-2</v>
      </c>
      <c r="L164" s="1">
        <v>2</v>
      </c>
      <c r="M164" s="46">
        <v>45392</v>
      </c>
      <c r="N164" s="6">
        <f t="shared" si="31"/>
        <v>8.8931506849315074</v>
      </c>
      <c r="O164" s="7">
        <v>48638</v>
      </c>
      <c r="P164" s="10">
        <v>98.8</v>
      </c>
      <c r="Q164" s="5">
        <v>5.0687000000000003E-2</v>
      </c>
      <c r="R164" s="47">
        <v>2000000</v>
      </c>
      <c r="S164" s="47">
        <f t="shared" si="32"/>
        <v>1976000</v>
      </c>
      <c r="T164" s="47">
        <v>11433.33</v>
      </c>
      <c r="U164" s="47">
        <f t="shared" si="33"/>
        <v>1987433.33</v>
      </c>
      <c r="V164" s="7">
        <f t="shared" si="34"/>
        <v>45394</v>
      </c>
      <c r="W164" s="9">
        <f t="shared" si="30"/>
        <v>18</v>
      </c>
      <c r="X164" s="9">
        <f t="shared" si="35"/>
        <v>882000</v>
      </c>
      <c r="Y164" s="9">
        <f>Database_Bonds_202407294[[#This Row],[投資面額]]+Database_Bonds_202407294[[#This Row],[利息]]</f>
        <v>2882000</v>
      </c>
      <c r="Z164" s="32" t="s">
        <v>616</v>
      </c>
      <c r="AA164" s="36" t="s">
        <v>602</v>
      </c>
    </row>
    <row r="165" spans="1:27" ht="17.100000000000001" customHeight="1">
      <c r="A165" s="1" t="s">
        <v>500</v>
      </c>
      <c r="B165" s="1" t="s">
        <v>145</v>
      </c>
      <c r="C165" s="2" t="s">
        <v>39</v>
      </c>
      <c r="D165" s="1" t="s">
        <v>95</v>
      </c>
      <c r="E165" s="3" t="s">
        <v>663</v>
      </c>
      <c r="F165" s="4" t="s">
        <v>502</v>
      </c>
      <c r="G165" s="1" t="s">
        <v>26</v>
      </c>
      <c r="H165" s="1" t="s">
        <v>20</v>
      </c>
      <c r="I165" s="3" t="s">
        <v>504</v>
      </c>
      <c r="J165" s="1">
        <v>6</v>
      </c>
      <c r="K165" s="5">
        <v>3.5000000000000003E-2</v>
      </c>
      <c r="L165" s="1">
        <v>2</v>
      </c>
      <c r="M165" s="46">
        <v>45408</v>
      </c>
      <c r="N165" s="6">
        <f t="shared" si="31"/>
        <v>5.9890410958904106</v>
      </c>
      <c r="O165" s="7">
        <v>47594</v>
      </c>
      <c r="P165" s="10">
        <v>90.214799999999997</v>
      </c>
      <c r="Q165" s="5">
        <v>5.4399999999999997E-2</v>
      </c>
      <c r="R165" s="47">
        <v>1940000</v>
      </c>
      <c r="S165" s="47">
        <f t="shared" si="32"/>
        <v>1750167.12</v>
      </c>
      <c r="T165" s="47">
        <v>1697.5</v>
      </c>
      <c r="U165" s="47">
        <f t="shared" si="33"/>
        <v>1751864.62</v>
      </c>
      <c r="V165" s="7">
        <f t="shared" si="34"/>
        <v>45410</v>
      </c>
      <c r="W165" s="9">
        <f t="shared" si="30"/>
        <v>12</v>
      </c>
      <c r="X165" s="9">
        <f t="shared" si="35"/>
        <v>407400</v>
      </c>
      <c r="Y165" s="9">
        <f>Database_Bonds_202407294[[#This Row],[投資面額]]+Database_Bonds_202407294[[#This Row],[利息]]</f>
        <v>2347400</v>
      </c>
      <c r="Z165" s="32" t="s">
        <v>616</v>
      </c>
      <c r="AA165" s="36" t="s">
        <v>615</v>
      </c>
    </row>
    <row r="166" spans="1:27" ht="17.100000000000001" customHeight="1">
      <c r="A166" s="1" t="s">
        <v>500</v>
      </c>
      <c r="B166" s="1" t="s">
        <v>64</v>
      </c>
      <c r="C166" s="2" t="s">
        <v>39</v>
      </c>
      <c r="D166" s="1" t="s">
        <v>95</v>
      </c>
      <c r="E166" s="3" t="s">
        <v>663</v>
      </c>
      <c r="F166" s="3" t="s">
        <v>509</v>
      </c>
      <c r="G166" s="1" t="s">
        <v>26</v>
      </c>
      <c r="H166" s="12" t="s">
        <v>27</v>
      </c>
      <c r="I166" s="3" t="s">
        <v>510</v>
      </c>
      <c r="J166" s="1">
        <v>8</v>
      </c>
      <c r="K166" s="5">
        <v>3.5000000000000003E-2</v>
      </c>
      <c r="L166" s="1">
        <v>2</v>
      </c>
      <c r="M166" s="46">
        <v>45412</v>
      </c>
      <c r="N166" s="6">
        <f t="shared" si="31"/>
        <v>5.978082191780822</v>
      </c>
      <c r="O166" s="7">
        <v>47594</v>
      </c>
      <c r="P166" s="10">
        <v>90.214799999999997</v>
      </c>
      <c r="Q166" s="5">
        <v>5.4379999999999998E-2</v>
      </c>
      <c r="R166" s="47">
        <v>735000</v>
      </c>
      <c r="S166" s="47">
        <f t="shared" si="32"/>
        <v>663078.78</v>
      </c>
      <c r="T166" s="47">
        <v>643.13</v>
      </c>
      <c r="U166" s="47">
        <f t="shared" si="33"/>
        <v>663721.91</v>
      </c>
      <c r="V166" s="7">
        <f t="shared" si="34"/>
        <v>45414</v>
      </c>
      <c r="W166" s="9">
        <f t="shared" si="30"/>
        <v>12</v>
      </c>
      <c r="X166" s="9">
        <f t="shared" si="35"/>
        <v>154350.00000000003</v>
      </c>
      <c r="Y166" s="9">
        <f>Database_Bonds_202407294[[#This Row],[投資面額]]+Database_Bonds_202407294[[#This Row],[利息]]</f>
        <v>889350</v>
      </c>
      <c r="Z166" s="32" t="s">
        <v>616</v>
      </c>
      <c r="AA166" s="36" t="s">
        <v>615</v>
      </c>
    </row>
    <row r="167" spans="1:27" ht="17.100000000000001" customHeight="1">
      <c r="A167" s="1" t="s">
        <v>500</v>
      </c>
      <c r="B167" s="1" t="s">
        <v>141</v>
      </c>
      <c r="C167" s="2" t="s">
        <v>39</v>
      </c>
      <c r="D167" s="1" t="s">
        <v>95</v>
      </c>
      <c r="E167" s="3" t="s">
        <v>663</v>
      </c>
      <c r="F167" s="4" t="s">
        <v>502</v>
      </c>
      <c r="G167" s="1" t="s">
        <v>26</v>
      </c>
      <c r="H167" s="1" t="s">
        <v>20</v>
      </c>
      <c r="I167" s="3" t="s">
        <v>506</v>
      </c>
      <c r="J167" s="1">
        <v>6</v>
      </c>
      <c r="K167" s="5">
        <v>3.5000000000000003E-2</v>
      </c>
      <c r="L167" s="1">
        <v>2</v>
      </c>
      <c r="M167" s="46">
        <v>45412</v>
      </c>
      <c r="N167" s="6">
        <f t="shared" si="31"/>
        <v>5.978082191780822</v>
      </c>
      <c r="O167" s="7">
        <v>47594</v>
      </c>
      <c r="P167" s="10">
        <v>90.214799999999997</v>
      </c>
      <c r="Q167" s="5">
        <v>5.4399999999999997E-2</v>
      </c>
      <c r="R167" s="47">
        <v>365000</v>
      </c>
      <c r="S167" s="47">
        <f t="shared" si="32"/>
        <v>329284.02</v>
      </c>
      <c r="T167" s="47">
        <v>2092.3200000000002</v>
      </c>
      <c r="U167" s="47">
        <f t="shared" si="33"/>
        <v>331376.34000000003</v>
      </c>
      <c r="V167" s="7">
        <f t="shared" si="34"/>
        <v>45414</v>
      </c>
      <c r="W167" s="9">
        <f t="shared" si="30"/>
        <v>12</v>
      </c>
      <c r="X167" s="9">
        <f t="shared" si="35"/>
        <v>76650.000000000015</v>
      </c>
      <c r="Y167" s="9">
        <f>Database_Bonds_202407294[[#This Row],[投資面額]]+Database_Bonds_202407294[[#This Row],[利息]]</f>
        <v>441650</v>
      </c>
      <c r="Z167" s="32" t="s">
        <v>616</v>
      </c>
      <c r="AA167" s="36" t="s">
        <v>615</v>
      </c>
    </row>
    <row r="168" spans="1:27" ht="17.100000000000001" customHeight="1">
      <c r="A168" s="1" t="s">
        <v>500</v>
      </c>
      <c r="B168" s="1" t="s">
        <v>76</v>
      </c>
      <c r="C168" s="2" t="s">
        <v>39</v>
      </c>
      <c r="D168" s="1" t="s">
        <v>95</v>
      </c>
      <c r="E168" s="3" t="s">
        <v>663</v>
      </c>
      <c r="F168" s="4" t="s">
        <v>502</v>
      </c>
      <c r="G168" s="1" t="s">
        <v>26</v>
      </c>
      <c r="H168" s="1" t="s">
        <v>20</v>
      </c>
      <c r="I168" s="3" t="s">
        <v>507</v>
      </c>
      <c r="J168" s="1">
        <v>7</v>
      </c>
      <c r="K168" s="5">
        <v>3.5000000000000003E-2</v>
      </c>
      <c r="L168" s="1">
        <v>2</v>
      </c>
      <c r="M168" s="46">
        <v>45412</v>
      </c>
      <c r="N168" s="6">
        <f t="shared" si="31"/>
        <v>5.978082191780822</v>
      </c>
      <c r="O168" s="7">
        <v>47594</v>
      </c>
      <c r="P168" s="10">
        <v>90.214749999999995</v>
      </c>
      <c r="Q168" s="5">
        <v>5.4399999999999997E-2</v>
      </c>
      <c r="R168" s="47">
        <v>2180000</v>
      </c>
      <c r="S168" s="47">
        <f t="shared" si="32"/>
        <v>1966681.55</v>
      </c>
      <c r="T168" s="47">
        <v>1907.5</v>
      </c>
      <c r="U168" s="47">
        <f t="shared" si="33"/>
        <v>1968589.05</v>
      </c>
      <c r="V168" s="7">
        <f t="shared" si="34"/>
        <v>45414</v>
      </c>
      <c r="W168" s="9">
        <f t="shared" si="30"/>
        <v>12</v>
      </c>
      <c r="X168" s="9">
        <f t="shared" si="35"/>
        <v>457800</v>
      </c>
      <c r="Y168" s="9">
        <f>Database_Bonds_202407294[[#This Row],[投資面額]]+Database_Bonds_202407294[[#This Row],[利息]]</f>
        <v>2637800</v>
      </c>
      <c r="Z168" s="32" t="s">
        <v>616</v>
      </c>
      <c r="AA168" s="36" t="s">
        <v>615</v>
      </c>
    </row>
    <row r="169" spans="1:27" ht="17.100000000000001" customHeight="1">
      <c r="A169" s="1" t="s">
        <v>511</v>
      </c>
      <c r="B169" s="1" t="s">
        <v>145</v>
      </c>
      <c r="C169" s="2" t="s">
        <v>39</v>
      </c>
      <c r="D169" s="1" t="s">
        <v>95</v>
      </c>
      <c r="E169" s="3" t="s">
        <v>512</v>
      </c>
      <c r="F169" s="4" t="s">
        <v>513</v>
      </c>
      <c r="G169" s="1" t="s">
        <v>26</v>
      </c>
      <c r="H169" s="1" t="s">
        <v>20</v>
      </c>
      <c r="I169" s="3" t="s">
        <v>514</v>
      </c>
      <c r="J169" s="1">
        <v>5</v>
      </c>
      <c r="K169" s="5">
        <v>7.4999999999999997E-2</v>
      </c>
      <c r="L169" s="1">
        <v>2</v>
      </c>
      <c r="M169" s="46">
        <v>45436</v>
      </c>
      <c r="N169" s="6">
        <f t="shared" si="31"/>
        <v>3.7315068493150685</v>
      </c>
      <c r="O169" s="7">
        <v>46798</v>
      </c>
      <c r="P169" s="10">
        <v>107.32</v>
      </c>
      <c r="Q169" s="5">
        <v>5.2999999999999999E-2</v>
      </c>
      <c r="R169" s="47">
        <v>2800000</v>
      </c>
      <c r="S169" s="47">
        <f t="shared" si="32"/>
        <v>3004960</v>
      </c>
      <c r="T169" s="47">
        <v>60083.33</v>
      </c>
      <c r="U169" s="47">
        <f t="shared" si="33"/>
        <v>3065043.33</v>
      </c>
      <c r="V169" s="7">
        <f t="shared" si="34"/>
        <v>45438</v>
      </c>
      <c r="W169" s="9">
        <f t="shared" si="30"/>
        <v>8</v>
      </c>
      <c r="X169" s="9">
        <f t="shared" si="35"/>
        <v>840000</v>
      </c>
      <c r="Y169" s="9">
        <f>Database_Bonds_202407294[[#This Row],[投資面額]]+Database_Bonds_202407294[[#This Row],[利息]]</f>
        <v>3640000</v>
      </c>
      <c r="Z169" s="32" t="s">
        <v>616</v>
      </c>
      <c r="AA169" s="36" t="s">
        <v>601</v>
      </c>
    </row>
    <row r="170" spans="1:27" ht="17.100000000000001" customHeight="1">
      <c r="A170" s="1" t="s">
        <v>166</v>
      </c>
      <c r="B170" s="1" t="s">
        <v>145</v>
      </c>
      <c r="C170" s="1" t="s">
        <v>48</v>
      </c>
      <c r="D170" s="1" t="s">
        <v>95</v>
      </c>
      <c r="E170" s="3" t="s">
        <v>515</v>
      </c>
      <c r="F170" s="3" t="s">
        <v>168</v>
      </c>
      <c r="G170" s="1" t="s">
        <v>169</v>
      </c>
      <c r="H170" s="12" t="s">
        <v>27</v>
      </c>
      <c r="I170" s="3" t="s">
        <v>460</v>
      </c>
      <c r="J170" s="1">
        <v>8</v>
      </c>
      <c r="K170" s="5">
        <v>2.375E-2</v>
      </c>
      <c r="L170" s="1">
        <v>2</v>
      </c>
      <c r="M170" s="46">
        <v>45436</v>
      </c>
      <c r="N170" s="6">
        <f t="shared" si="31"/>
        <v>5.2602739726027394</v>
      </c>
      <c r="O170" s="7">
        <v>47356</v>
      </c>
      <c r="P170" s="10">
        <v>87.6</v>
      </c>
      <c r="Q170" s="5">
        <v>5.0999999999999997E-2</v>
      </c>
      <c r="R170" s="47">
        <v>2500000</v>
      </c>
      <c r="S170" s="47">
        <f t="shared" si="32"/>
        <v>2190000</v>
      </c>
      <c r="T170" s="47">
        <v>15173.61</v>
      </c>
      <c r="U170" s="47">
        <f t="shared" si="33"/>
        <v>2205173.61</v>
      </c>
      <c r="V170" s="7">
        <f t="shared" si="34"/>
        <v>45438</v>
      </c>
      <c r="W170" s="9">
        <f t="shared" si="30"/>
        <v>11</v>
      </c>
      <c r="X170" s="9">
        <f t="shared" si="35"/>
        <v>326562.5</v>
      </c>
      <c r="Y170" s="9">
        <f>Database_Bonds_202407294[[#This Row],[投資面額]]+Database_Bonds_202407294[[#This Row],[利息]]</f>
        <v>2826562.5</v>
      </c>
      <c r="Z170" s="32" t="s">
        <v>616</v>
      </c>
      <c r="AA170" s="36" t="s">
        <v>615</v>
      </c>
    </row>
    <row r="171" spans="1:27" ht="17.100000000000001" customHeight="1">
      <c r="A171" s="1" t="s">
        <v>516</v>
      </c>
      <c r="B171" s="1" t="s">
        <v>145</v>
      </c>
      <c r="C171" s="2" t="s">
        <v>39</v>
      </c>
      <c r="D171" s="1" t="s">
        <v>95</v>
      </c>
      <c r="E171" s="3" t="s">
        <v>517</v>
      </c>
      <c r="F171" s="4" t="s">
        <v>664</v>
      </c>
      <c r="G171" s="1" t="s">
        <v>26</v>
      </c>
      <c r="H171" s="1" t="s">
        <v>20</v>
      </c>
      <c r="I171" s="3" t="s">
        <v>519</v>
      </c>
      <c r="J171" s="1">
        <v>8</v>
      </c>
      <c r="K171" s="5">
        <v>5.0999999999999997E-2</v>
      </c>
      <c r="L171" s="1">
        <v>2</v>
      </c>
      <c r="M171" s="46">
        <v>45436</v>
      </c>
      <c r="N171" s="6">
        <f t="shared" si="31"/>
        <v>6.8273972602739725</v>
      </c>
      <c r="O171" s="7">
        <v>47928</v>
      </c>
      <c r="P171" s="10">
        <v>100.4</v>
      </c>
      <c r="Q171" s="5">
        <v>5.0299999999999997E-2</v>
      </c>
      <c r="R171" s="47">
        <v>2100000</v>
      </c>
      <c r="S171" s="47">
        <f t="shared" si="32"/>
        <v>2108400</v>
      </c>
      <c r="T171" s="47">
        <v>19932.5</v>
      </c>
      <c r="U171" s="47">
        <f t="shared" si="33"/>
        <v>2128332.5</v>
      </c>
      <c r="V171" s="7">
        <f t="shared" si="34"/>
        <v>45438</v>
      </c>
      <c r="W171" s="9">
        <f t="shared" si="30"/>
        <v>14</v>
      </c>
      <c r="X171" s="9">
        <f t="shared" si="35"/>
        <v>749700</v>
      </c>
      <c r="Y171" s="9">
        <f>Database_Bonds_202407294[[#This Row],[投資面額]]+Database_Bonds_202407294[[#This Row],[利息]]</f>
        <v>2849700</v>
      </c>
      <c r="Z171" s="32" t="s">
        <v>616</v>
      </c>
      <c r="AA171" s="36" t="s">
        <v>615</v>
      </c>
    </row>
    <row r="172" spans="1:27" ht="17.100000000000001" customHeight="1">
      <c r="A172" s="1" t="s">
        <v>520</v>
      </c>
      <c r="B172" s="1" t="s">
        <v>141</v>
      </c>
      <c r="C172" s="1" t="s">
        <v>23</v>
      </c>
      <c r="D172" s="1" t="s">
        <v>95</v>
      </c>
      <c r="E172" s="3" t="s">
        <v>521</v>
      </c>
      <c r="F172" s="3" t="s">
        <v>522</v>
      </c>
      <c r="G172" s="1" t="s">
        <v>26</v>
      </c>
      <c r="H172" s="12" t="s">
        <v>27</v>
      </c>
      <c r="I172" s="3" t="s">
        <v>165</v>
      </c>
      <c r="J172" s="1">
        <v>5</v>
      </c>
      <c r="K172" s="5">
        <v>5.4100000000000002E-2</v>
      </c>
      <c r="L172" s="1">
        <v>2</v>
      </c>
      <c r="M172" s="46">
        <v>45442</v>
      </c>
      <c r="N172" s="6">
        <f t="shared" si="31"/>
        <v>4.9671232876712326</v>
      </c>
      <c r="O172" s="7">
        <v>47255</v>
      </c>
      <c r="P172" s="10">
        <v>100.25</v>
      </c>
      <c r="Q172" s="5">
        <v>5.3499999999999999E-2</v>
      </c>
      <c r="R172" s="47">
        <v>1071000</v>
      </c>
      <c r="S172" s="47">
        <f t="shared" si="32"/>
        <v>1073677.5</v>
      </c>
      <c r="T172" s="47">
        <v>15750</v>
      </c>
      <c r="U172" s="47">
        <f t="shared" si="33"/>
        <v>1089427.5</v>
      </c>
      <c r="V172" s="7">
        <f t="shared" si="34"/>
        <v>45444</v>
      </c>
      <c r="W172" s="9">
        <f t="shared" si="30"/>
        <v>10</v>
      </c>
      <c r="X172" s="9">
        <f t="shared" si="35"/>
        <v>289705.5</v>
      </c>
      <c r="Y172" s="9">
        <f>Database_Bonds_202407294[[#This Row],[投資面額]]+Database_Bonds_202407294[[#This Row],[利息]]</f>
        <v>1360705.5</v>
      </c>
      <c r="Z172" s="32" t="s">
        <v>616</v>
      </c>
      <c r="AA172" s="36" t="s">
        <v>601</v>
      </c>
    </row>
    <row r="173" spans="1:27" ht="17.100000000000001" customHeight="1">
      <c r="A173" s="13" t="s">
        <v>523</v>
      </c>
      <c r="B173" s="13" t="s">
        <v>64</v>
      </c>
      <c r="C173" s="13" t="s">
        <v>23</v>
      </c>
      <c r="D173" s="1" t="s">
        <v>95</v>
      </c>
      <c r="E173" s="3" t="s">
        <v>524</v>
      </c>
      <c r="F173" s="14" t="s">
        <v>269</v>
      </c>
      <c r="G173" s="1" t="s">
        <v>26</v>
      </c>
      <c r="H173" s="12" t="s">
        <v>27</v>
      </c>
      <c r="I173" s="15" t="s">
        <v>443</v>
      </c>
      <c r="J173" s="1">
        <v>6</v>
      </c>
      <c r="K173" s="16">
        <v>5.1360000000000003E-2</v>
      </c>
      <c r="L173" s="1">
        <v>2</v>
      </c>
      <c r="M173" s="17">
        <v>45476</v>
      </c>
      <c r="N173" s="6">
        <f t="shared" si="31"/>
        <v>7</v>
      </c>
      <c r="O173" s="17">
        <v>48031</v>
      </c>
      <c r="P173" s="18">
        <v>99.6</v>
      </c>
      <c r="Q173" s="16">
        <v>5.1999999999999998E-2</v>
      </c>
      <c r="R173" s="47">
        <v>2470000</v>
      </c>
      <c r="S173" s="47">
        <f t="shared" si="32"/>
        <v>2460120</v>
      </c>
      <c r="T173" s="47">
        <v>1057.1600000000001</v>
      </c>
      <c r="U173" s="47">
        <f t="shared" si="33"/>
        <v>2461177.16</v>
      </c>
      <c r="V173" s="17">
        <f t="shared" si="34"/>
        <v>45478</v>
      </c>
      <c r="W173" s="9">
        <f t="shared" si="30"/>
        <v>14</v>
      </c>
      <c r="X173" s="9">
        <f t="shared" si="35"/>
        <v>888014.40000000014</v>
      </c>
      <c r="Y173" s="9">
        <f>Database_Bonds_202407294[[#This Row],[投資面額]]+Database_Bonds_202407294[[#This Row],[利息]]</f>
        <v>3358014.4000000004</v>
      </c>
      <c r="Z173" s="32" t="s">
        <v>616</v>
      </c>
      <c r="AA173" s="36" t="s">
        <v>615</v>
      </c>
    </row>
    <row r="174" spans="1:27" ht="17.100000000000001" customHeight="1">
      <c r="A174" s="13" t="s">
        <v>525</v>
      </c>
      <c r="B174" s="13" t="s">
        <v>526</v>
      </c>
      <c r="C174" s="13" t="s">
        <v>23</v>
      </c>
      <c r="D174" s="1" t="s">
        <v>95</v>
      </c>
      <c r="E174" s="3" t="s">
        <v>527</v>
      </c>
      <c r="F174" s="14" t="s">
        <v>536</v>
      </c>
      <c r="G174" s="1" t="s">
        <v>26</v>
      </c>
      <c r="H174" s="12" t="s">
        <v>529</v>
      </c>
      <c r="I174" s="15" t="s">
        <v>530</v>
      </c>
      <c r="J174" s="1">
        <v>7</v>
      </c>
      <c r="K174" s="16">
        <v>3.9669999999999997E-2</v>
      </c>
      <c r="L174" s="1">
        <v>2</v>
      </c>
      <c r="M174" s="7">
        <v>45484</v>
      </c>
      <c r="N174" s="6">
        <f t="shared" si="31"/>
        <v>5.7589041095890412</v>
      </c>
      <c r="O174" s="7">
        <v>47586</v>
      </c>
      <c r="P174" s="18">
        <v>94.278999999999996</v>
      </c>
      <c r="Q174" s="16">
        <v>5.126E-2</v>
      </c>
      <c r="R174" s="50">
        <v>5000000</v>
      </c>
      <c r="S174" s="47">
        <f t="shared" si="32"/>
        <v>4713950</v>
      </c>
      <c r="T174" s="47">
        <v>49036.53</v>
      </c>
      <c r="U174" s="47">
        <v>4762986.53</v>
      </c>
      <c r="V174" s="7">
        <f t="shared" si="34"/>
        <v>45486</v>
      </c>
      <c r="W174" s="9">
        <f t="shared" si="30"/>
        <v>12</v>
      </c>
      <c r="X174" s="9">
        <f t="shared" si="35"/>
        <v>1190099.9999999998</v>
      </c>
      <c r="Y174" s="9">
        <f>Database_Bonds_202407294[[#This Row],[投資面額]]+Database_Bonds_202407294[[#This Row],[利息]]</f>
        <v>6190100</v>
      </c>
      <c r="Z174" s="32" t="s">
        <v>616</v>
      </c>
      <c r="AA174" s="36" t="s">
        <v>615</v>
      </c>
    </row>
    <row r="175" spans="1:27" ht="17.100000000000001" customHeight="1">
      <c r="A175" s="13" t="s">
        <v>531</v>
      </c>
      <c r="B175" s="13" t="s">
        <v>526</v>
      </c>
      <c r="C175" s="13" t="s">
        <v>23</v>
      </c>
      <c r="D175" s="1" t="s">
        <v>95</v>
      </c>
      <c r="E175" s="3" t="s">
        <v>532</v>
      </c>
      <c r="F175" s="14" t="s">
        <v>428</v>
      </c>
      <c r="G175" s="1" t="s">
        <v>26</v>
      </c>
      <c r="H175" s="12" t="s">
        <v>529</v>
      </c>
      <c r="I175" s="15" t="s">
        <v>533</v>
      </c>
      <c r="J175" s="1">
        <v>6</v>
      </c>
      <c r="K175" s="16">
        <v>5.4390000000000001E-2</v>
      </c>
      <c r="L175" s="1">
        <v>2</v>
      </c>
      <c r="M175" s="7">
        <v>45485</v>
      </c>
      <c r="N175" s="6">
        <f t="shared" si="31"/>
        <v>8.0136986301369859</v>
      </c>
      <c r="O175" s="7">
        <v>48410</v>
      </c>
      <c r="P175" s="18">
        <v>101.4</v>
      </c>
      <c r="Q175" s="16">
        <v>5.1900000000000002E-2</v>
      </c>
      <c r="R175" s="50">
        <v>7000000</v>
      </c>
      <c r="S175" s="47">
        <f t="shared" si="32"/>
        <v>7098000</v>
      </c>
      <c r="T175" s="47">
        <v>0</v>
      </c>
      <c r="U175" s="47">
        <v>7098000</v>
      </c>
      <c r="V175" s="7">
        <f t="shared" si="34"/>
        <v>45487</v>
      </c>
      <c r="W175" s="9">
        <v>16</v>
      </c>
      <c r="X175" s="9">
        <f t="shared" si="35"/>
        <v>3045840</v>
      </c>
      <c r="Y175" s="9">
        <f>Database_Bonds_202407294[[#This Row],[投資面額]]+Database_Bonds_202407294[[#This Row],[利息]]</f>
        <v>10045840</v>
      </c>
      <c r="Z175" s="32" t="s">
        <v>616</v>
      </c>
      <c r="AA175" s="36" t="s">
        <v>602</v>
      </c>
    </row>
    <row r="176" spans="1:27" ht="17.100000000000001" customHeight="1">
      <c r="A176" s="13" t="s">
        <v>534</v>
      </c>
      <c r="B176" s="13" t="s">
        <v>526</v>
      </c>
      <c r="C176" s="13" t="s">
        <v>23</v>
      </c>
      <c r="D176" s="1" t="s">
        <v>95</v>
      </c>
      <c r="E176" s="3" t="s">
        <v>665</v>
      </c>
      <c r="F176" s="14" t="s">
        <v>536</v>
      </c>
      <c r="G176" s="1" t="s">
        <v>26</v>
      </c>
      <c r="H176" s="12" t="s">
        <v>529</v>
      </c>
      <c r="I176" s="15" t="s">
        <v>537</v>
      </c>
      <c r="J176" s="1">
        <v>7</v>
      </c>
      <c r="K176" s="16">
        <v>5.6579999999999998E-2</v>
      </c>
      <c r="L176" s="1">
        <v>2</v>
      </c>
      <c r="M176" s="7">
        <v>45485</v>
      </c>
      <c r="N176" s="6">
        <f t="shared" si="31"/>
        <v>8.6383561643835609</v>
      </c>
      <c r="O176" s="7">
        <v>48638</v>
      </c>
      <c r="P176" s="18">
        <v>103.139443</v>
      </c>
      <c r="Q176" s="16">
        <v>5.1999999999999998E-2</v>
      </c>
      <c r="R176" s="50">
        <v>7000000</v>
      </c>
      <c r="S176" s="47">
        <f t="shared" si="32"/>
        <v>7219761.0099999998</v>
      </c>
      <c r="T176" s="47">
        <v>150722.82999999999</v>
      </c>
      <c r="U176" s="47">
        <v>7370483.8399999999</v>
      </c>
      <c r="V176" s="7">
        <f t="shared" si="34"/>
        <v>45487</v>
      </c>
      <c r="W176" s="9">
        <f t="shared" ref="W176:W188" si="36">_xlfn.CEILING.MATH(N176*L176)</f>
        <v>18</v>
      </c>
      <c r="X176" s="9">
        <f t="shared" si="35"/>
        <v>3564540</v>
      </c>
      <c r="Y176" s="9">
        <f>Database_Bonds_202407294[[#This Row],[投資面額]]+Database_Bonds_202407294[[#This Row],[利息]]</f>
        <v>10564540</v>
      </c>
      <c r="Z176" s="32" t="s">
        <v>616</v>
      </c>
      <c r="AA176" s="36" t="s">
        <v>602</v>
      </c>
    </row>
    <row r="177" spans="1:33" ht="17.100000000000001" customHeight="1">
      <c r="A177" s="13" t="s">
        <v>538</v>
      </c>
      <c r="B177" s="13" t="s">
        <v>526</v>
      </c>
      <c r="C177" s="13" t="s">
        <v>48</v>
      </c>
      <c r="D177" s="1" t="s">
        <v>95</v>
      </c>
      <c r="E177" s="3" t="s">
        <v>539</v>
      </c>
      <c r="F177" s="14" t="s">
        <v>540</v>
      </c>
      <c r="G177" s="1" t="s">
        <v>612</v>
      </c>
      <c r="H177" s="12" t="s">
        <v>27</v>
      </c>
      <c r="I177" s="15" t="s">
        <v>542</v>
      </c>
      <c r="J177" s="1">
        <v>8</v>
      </c>
      <c r="K177" s="16">
        <v>8.7499999999999994E-2</v>
      </c>
      <c r="L177" s="1">
        <v>2</v>
      </c>
      <c r="M177" s="7">
        <v>45490</v>
      </c>
      <c r="N177" s="6">
        <f t="shared" si="31"/>
        <v>5.9150684931506845</v>
      </c>
      <c r="O177" s="7">
        <v>47649</v>
      </c>
      <c r="P177" s="18">
        <v>118.9</v>
      </c>
      <c r="Q177" s="16">
        <v>5.0119999999999998E-2</v>
      </c>
      <c r="R177" s="50">
        <v>5340000</v>
      </c>
      <c r="S177" s="47">
        <f t="shared" si="32"/>
        <v>6349260</v>
      </c>
      <c r="T177" s="47">
        <v>42831.25</v>
      </c>
      <c r="U177" s="47">
        <v>6392091.25</v>
      </c>
      <c r="V177" s="7">
        <f t="shared" si="34"/>
        <v>45492</v>
      </c>
      <c r="W177" s="9">
        <f t="shared" si="36"/>
        <v>12</v>
      </c>
      <c r="X177" s="9">
        <f t="shared" si="35"/>
        <v>2803499.9999999995</v>
      </c>
      <c r="Y177" s="9">
        <f>Database_Bonds_202407294[[#This Row],[投資面額]]+Database_Bonds_202407294[[#This Row],[利息]]</f>
        <v>8143500</v>
      </c>
      <c r="Z177" s="32" t="s">
        <v>616</v>
      </c>
      <c r="AA177" s="36" t="s">
        <v>615</v>
      </c>
    </row>
    <row r="178" spans="1:33" ht="17.100000000000001" customHeight="1">
      <c r="A178" s="13" t="s">
        <v>543</v>
      </c>
      <c r="B178" s="13" t="s">
        <v>544</v>
      </c>
      <c r="C178" s="13" t="s">
        <v>23</v>
      </c>
      <c r="D178" s="1" t="s">
        <v>95</v>
      </c>
      <c r="E178" s="3" t="s">
        <v>545</v>
      </c>
      <c r="F178" s="14" t="s">
        <v>546</v>
      </c>
      <c r="G178" s="1" t="s">
        <v>26</v>
      </c>
      <c r="H178" s="12" t="s">
        <v>529</v>
      </c>
      <c r="I178" s="15" t="s">
        <v>547</v>
      </c>
      <c r="J178" s="1">
        <v>5</v>
      </c>
      <c r="K178" s="16">
        <v>7.1249999999999994E-2</v>
      </c>
      <c r="L178" s="1">
        <v>2</v>
      </c>
      <c r="M178" s="7">
        <v>45491</v>
      </c>
      <c r="N178" s="6">
        <f t="shared" si="31"/>
        <v>7.9972602739726026</v>
      </c>
      <c r="O178" s="7">
        <v>48410</v>
      </c>
      <c r="P178" s="18">
        <v>112.99</v>
      </c>
      <c r="Q178" s="16">
        <v>5.1200000000000002E-2</v>
      </c>
      <c r="R178" s="50">
        <v>1020000</v>
      </c>
      <c r="S178" s="47">
        <f t="shared" si="32"/>
        <v>1152498</v>
      </c>
      <c r="T178" s="47">
        <v>1413.13</v>
      </c>
      <c r="U178" s="47">
        <v>1153911.1299999999</v>
      </c>
      <c r="V178" s="7">
        <f>M178+4</f>
        <v>45495</v>
      </c>
      <c r="W178" s="9">
        <f t="shared" si="36"/>
        <v>16</v>
      </c>
      <c r="X178" s="9">
        <f t="shared" si="35"/>
        <v>581400</v>
      </c>
      <c r="Y178" s="9">
        <f>Database_Bonds_202407294[[#This Row],[投資面額]]+Database_Bonds_202407294[[#This Row],[利息]]</f>
        <v>1601400</v>
      </c>
      <c r="Z178" s="32" t="s">
        <v>616</v>
      </c>
      <c r="AA178" s="36" t="s">
        <v>602</v>
      </c>
    </row>
    <row r="179" spans="1:33" ht="17.100000000000001" customHeight="1">
      <c r="A179" s="19" t="s">
        <v>555</v>
      </c>
      <c r="B179" s="19" t="s">
        <v>549</v>
      </c>
      <c r="C179" s="13" t="s">
        <v>23</v>
      </c>
      <c r="D179" s="1" t="s">
        <v>95</v>
      </c>
      <c r="E179" s="20" t="s">
        <v>556</v>
      </c>
      <c r="F179" s="14" t="s">
        <v>557</v>
      </c>
      <c r="G179" s="1" t="s">
        <v>26</v>
      </c>
      <c r="H179" s="19" t="s">
        <v>558</v>
      </c>
      <c r="I179" s="21" t="s">
        <v>559</v>
      </c>
      <c r="J179" s="19">
        <v>6</v>
      </c>
      <c r="K179" s="22">
        <v>5.4140000000000001E-2</v>
      </c>
      <c r="L179" s="1">
        <v>2</v>
      </c>
      <c r="M179" s="7">
        <v>45504</v>
      </c>
      <c r="N179" s="23">
        <f t="shared" si="31"/>
        <v>4.7780821917808218</v>
      </c>
      <c r="O179" s="24">
        <v>47248</v>
      </c>
      <c r="P179" s="25">
        <v>102</v>
      </c>
      <c r="Q179" s="22">
        <v>4.9367809772275298E-2</v>
      </c>
      <c r="R179" s="50">
        <v>6000000</v>
      </c>
      <c r="S179" s="48">
        <v>6120000</v>
      </c>
      <c r="T179" s="48">
        <v>73089</v>
      </c>
      <c r="U179" s="48">
        <v>6193089</v>
      </c>
      <c r="V179" s="17">
        <v>45505</v>
      </c>
      <c r="W179" s="9">
        <f t="shared" si="36"/>
        <v>10</v>
      </c>
      <c r="X179" s="9">
        <f t="shared" si="35"/>
        <v>1624200</v>
      </c>
      <c r="Y179" s="9">
        <f>Database_Bonds_202407294[[#This Row],[投資面額]]+Database_Bonds_202407294[[#This Row],[利息]]</f>
        <v>7624200</v>
      </c>
      <c r="Z179" s="32" t="s">
        <v>609</v>
      </c>
      <c r="AA179" s="36" t="s">
        <v>601</v>
      </c>
    </row>
    <row r="180" spans="1:33" ht="17.100000000000001" customHeight="1">
      <c r="A180" s="19" t="s">
        <v>555</v>
      </c>
      <c r="B180" s="19" t="s">
        <v>549</v>
      </c>
      <c r="C180" s="13" t="s">
        <v>23</v>
      </c>
      <c r="D180" s="1" t="s">
        <v>95</v>
      </c>
      <c r="E180" s="20" t="s">
        <v>556</v>
      </c>
      <c r="F180" s="14" t="s">
        <v>557</v>
      </c>
      <c r="G180" s="1" t="s">
        <v>26</v>
      </c>
      <c r="H180" s="19" t="s">
        <v>558</v>
      </c>
      <c r="I180" s="21" t="s">
        <v>559</v>
      </c>
      <c r="J180" s="19">
        <v>6</v>
      </c>
      <c r="K180" s="22">
        <v>5.4140000000000001E-2</v>
      </c>
      <c r="L180" s="1">
        <v>2</v>
      </c>
      <c r="M180" s="7">
        <v>45504</v>
      </c>
      <c r="N180" s="23">
        <f t="shared" si="31"/>
        <v>4.7780821917808218</v>
      </c>
      <c r="O180" s="24">
        <v>47248</v>
      </c>
      <c r="P180" s="25">
        <v>102</v>
      </c>
      <c r="Q180" s="22">
        <v>4.9367809772275298E-2</v>
      </c>
      <c r="R180" s="50">
        <v>2000000</v>
      </c>
      <c r="S180" s="48">
        <v>2040000</v>
      </c>
      <c r="T180" s="48">
        <v>24363</v>
      </c>
      <c r="U180" s="48">
        <v>2064363</v>
      </c>
      <c r="V180" s="17">
        <v>45505</v>
      </c>
      <c r="W180" s="9">
        <f t="shared" si="36"/>
        <v>10</v>
      </c>
      <c r="X180" s="9">
        <f t="shared" si="35"/>
        <v>541400</v>
      </c>
      <c r="Y180" s="9">
        <f>Database_Bonds_202407294[[#This Row],[投資面額]]+Database_Bonds_202407294[[#This Row],[利息]]</f>
        <v>2541400</v>
      </c>
      <c r="Z180" s="32" t="s">
        <v>609</v>
      </c>
      <c r="AA180" s="36" t="s">
        <v>601</v>
      </c>
    </row>
    <row r="181" spans="1:33" ht="17.100000000000001" customHeight="1">
      <c r="A181" s="19" t="s">
        <v>560</v>
      </c>
      <c r="B181" s="19" t="s">
        <v>549</v>
      </c>
      <c r="C181" s="13" t="s">
        <v>23</v>
      </c>
      <c r="D181" s="1" t="s">
        <v>95</v>
      </c>
      <c r="E181" s="20" t="s">
        <v>666</v>
      </c>
      <c r="F181" s="14" t="s">
        <v>648</v>
      </c>
      <c r="G181" s="1" t="s">
        <v>26</v>
      </c>
      <c r="H181" s="19" t="s">
        <v>550</v>
      </c>
      <c r="I181" s="21" t="s">
        <v>563</v>
      </c>
      <c r="J181" s="19">
        <v>6</v>
      </c>
      <c r="K181" s="22">
        <v>3.6249999999999998E-2</v>
      </c>
      <c r="L181" s="1">
        <v>2</v>
      </c>
      <c r="M181" s="7">
        <v>45504</v>
      </c>
      <c r="N181" s="23">
        <f t="shared" si="31"/>
        <v>7.6520547945205477</v>
      </c>
      <c r="O181" s="24">
        <v>48297</v>
      </c>
      <c r="P181" s="25">
        <v>91.4</v>
      </c>
      <c r="Q181" s="22">
        <v>4.9908869547112301E-2</v>
      </c>
      <c r="R181" s="50">
        <v>8000000</v>
      </c>
      <c r="S181" s="48">
        <v>7312000</v>
      </c>
      <c r="T181" s="48">
        <v>102305.56</v>
      </c>
      <c r="U181" s="48">
        <v>7414305.5599999996</v>
      </c>
      <c r="V181" s="17">
        <v>45505</v>
      </c>
      <c r="W181" s="9">
        <f t="shared" si="36"/>
        <v>16</v>
      </c>
      <c r="X181" s="9">
        <f t="shared" si="35"/>
        <v>2320000</v>
      </c>
      <c r="Y181" s="9">
        <f>Database_Bonds_202407294[[#This Row],[投資面額]]+Database_Bonds_202407294[[#This Row],[利息]]</f>
        <v>10320000</v>
      </c>
      <c r="Z181" s="32" t="s">
        <v>609</v>
      </c>
      <c r="AA181" s="36" t="s">
        <v>602</v>
      </c>
    </row>
    <row r="182" spans="1:33" ht="17.100000000000001" customHeight="1">
      <c r="A182" s="19" t="s">
        <v>548</v>
      </c>
      <c r="B182" s="19" t="s">
        <v>549</v>
      </c>
      <c r="C182" s="13" t="s">
        <v>23</v>
      </c>
      <c r="D182" s="1" t="s">
        <v>95</v>
      </c>
      <c r="E182" s="20" t="s">
        <v>545</v>
      </c>
      <c r="F182" s="14" t="s">
        <v>546</v>
      </c>
      <c r="G182" s="1" t="s">
        <v>26</v>
      </c>
      <c r="H182" s="19" t="s">
        <v>550</v>
      </c>
      <c r="I182" s="21" t="s">
        <v>547</v>
      </c>
      <c r="J182" s="19">
        <v>6</v>
      </c>
      <c r="K182" s="22">
        <v>7.1249999999999994E-2</v>
      </c>
      <c r="L182" s="1">
        <v>2</v>
      </c>
      <c r="M182" s="7">
        <v>45504</v>
      </c>
      <c r="N182" s="23">
        <v>7.96</v>
      </c>
      <c r="O182" s="24">
        <v>48410</v>
      </c>
      <c r="P182" s="25">
        <v>112.9</v>
      </c>
      <c r="Q182" s="22">
        <v>5.1299999999999998E-2</v>
      </c>
      <c r="R182" s="50">
        <v>4000000</v>
      </c>
      <c r="S182" s="48">
        <v>4516000</v>
      </c>
      <c r="T182" s="48">
        <v>12666.67</v>
      </c>
      <c r="U182" s="48">
        <v>4528666.67</v>
      </c>
      <c r="V182" s="17">
        <v>45505</v>
      </c>
      <c r="W182" s="9">
        <f t="shared" si="36"/>
        <v>16</v>
      </c>
      <c r="X182" s="9">
        <f t="shared" si="35"/>
        <v>2280000</v>
      </c>
      <c r="Y182" s="9">
        <f>Database_Bonds_202407294[[#This Row],[投資面額]]+Database_Bonds_202407294[[#This Row],[利息]]</f>
        <v>6280000</v>
      </c>
      <c r="Z182" s="32" t="s">
        <v>616</v>
      </c>
      <c r="AA182" s="36" t="s">
        <v>602</v>
      </c>
    </row>
    <row r="183" spans="1:33" ht="17.100000000000001" customHeight="1">
      <c r="A183" s="19" t="s">
        <v>548</v>
      </c>
      <c r="B183" s="19" t="s">
        <v>549</v>
      </c>
      <c r="C183" s="13" t="s">
        <v>23</v>
      </c>
      <c r="D183" s="1" t="s">
        <v>95</v>
      </c>
      <c r="E183" s="20" t="s">
        <v>545</v>
      </c>
      <c r="F183" s="14" t="s">
        <v>546</v>
      </c>
      <c r="G183" s="1" t="s">
        <v>26</v>
      </c>
      <c r="H183" s="19" t="s">
        <v>550</v>
      </c>
      <c r="I183" s="21" t="s">
        <v>547</v>
      </c>
      <c r="J183" s="19">
        <v>5</v>
      </c>
      <c r="K183" s="22">
        <v>7.1249999999999994E-2</v>
      </c>
      <c r="L183" s="1">
        <v>2</v>
      </c>
      <c r="M183" s="7">
        <v>45504</v>
      </c>
      <c r="N183" s="23">
        <f>(O183-M183)/365</f>
        <v>7.9616438356164387</v>
      </c>
      <c r="O183" s="24">
        <v>48410</v>
      </c>
      <c r="P183" s="25">
        <v>112.9</v>
      </c>
      <c r="Q183" s="22">
        <v>5.1299999999999998E-2</v>
      </c>
      <c r="R183" s="50">
        <v>2000000</v>
      </c>
      <c r="S183" s="48">
        <v>2258000</v>
      </c>
      <c r="T183" s="48">
        <v>6333.33</v>
      </c>
      <c r="U183" s="48">
        <v>2264333.33</v>
      </c>
      <c r="V183" s="17">
        <v>45505</v>
      </c>
      <c r="W183" s="9">
        <f t="shared" si="36"/>
        <v>16</v>
      </c>
      <c r="X183" s="9">
        <f t="shared" si="35"/>
        <v>1140000</v>
      </c>
      <c r="Y183" s="9">
        <f>Database_Bonds_202407294[[#This Row],[投資面額]]+Database_Bonds_202407294[[#This Row],[利息]]</f>
        <v>3140000</v>
      </c>
      <c r="Z183" s="32" t="s">
        <v>616</v>
      </c>
      <c r="AA183" s="36" t="s">
        <v>602</v>
      </c>
    </row>
    <row r="184" spans="1:33" ht="17.100000000000001" customHeight="1">
      <c r="A184" s="19" t="s">
        <v>551</v>
      </c>
      <c r="B184" s="19" t="s">
        <v>549</v>
      </c>
      <c r="C184" s="13" t="s">
        <v>23</v>
      </c>
      <c r="D184" s="1" t="s">
        <v>95</v>
      </c>
      <c r="E184" s="20" t="s">
        <v>552</v>
      </c>
      <c r="F184" s="14" t="s">
        <v>553</v>
      </c>
      <c r="G184" s="1" t="s">
        <v>26</v>
      </c>
      <c r="H184" s="19" t="s">
        <v>550</v>
      </c>
      <c r="I184" s="21" t="s">
        <v>554</v>
      </c>
      <c r="J184" s="19">
        <v>5</v>
      </c>
      <c r="K184" s="22">
        <v>5.5140000000000002E-2</v>
      </c>
      <c r="L184" s="1">
        <v>2</v>
      </c>
      <c r="M184" s="7">
        <v>45504</v>
      </c>
      <c r="N184" s="23">
        <f>(O184-M184)/365</f>
        <v>8.9342465753424651</v>
      </c>
      <c r="O184" s="24">
        <v>48765</v>
      </c>
      <c r="P184" s="25">
        <v>103.85</v>
      </c>
      <c r="Q184" s="22">
        <v>4.9741071621544002E-2</v>
      </c>
      <c r="R184" s="50">
        <v>6000000</v>
      </c>
      <c r="S184" s="48">
        <v>6229500</v>
      </c>
      <c r="T184" s="48">
        <v>23894</v>
      </c>
      <c r="U184" s="48">
        <v>6253394</v>
      </c>
      <c r="V184" s="17">
        <v>45505</v>
      </c>
      <c r="W184" s="9">
        <f t="shared" si="36"/>
        <v>18</v>
      </c>
      <c r="X184" s="9">
        <f t="shared" si="35"/>
        <v>2977560</v>
      </c>
      <c r="Y184" s="9">
        <f>Database_Bonds_202407294[[#This Row],[投資面額]]+Database_Bonds_202407294[[#This Row],[利息]]</f>
        <v>8977560</v>
      </c>
      <c r="Z184" s="32" t="s">
        <v>609</v>
      </c>
      <c r="AA184" s="36" t="s">
        <v>602</v>
      </c>
    </row>
    <row r="185" spans="1:33" ht="17.100000000000001" customHeight="1">
      <c r="A185" s="19" t="s">
        <v>551</v>
      </c>
      <c r="B185" s="19" t="s">
        <v>549</v>
      </c>
      <c r="C185" s="13" t="s">
        <v>23</v>
      </c>
      <c r="D185" s="1" t="s">
        <v>95</v>
      </c>
      <c r="E185" s="20" t="s">
        <v>552</v>
      </c>
      <c r="F185" s="14" t="s">
        <v>553</v>
      </c>
      <c r="G185" s="1" t="s">
        <v>26</v>
      </c>
      <c r="H185" s="19" t="s">
        <v>550</v>
      </c>
      <c r="I185" s="21" t="s">
        <v>554</v>
      </c>
      <c r="J185" s="19">
        <v>5</v>
      </c>
      <c r="K185" s="22">
        <v>5.5140000000000002E-2</v>
      </c>
      <c r="L185" s="1">
        <v>2</v>
      </c>
      <c r="M185" s="7">
        <v>45504</v>
      </c>
      <c r="N185" s="23">
        <f>(O185-M185)/365</f>
        <v>8.9342465753424651</v>
      </c>
      <c r="O185" s="24">
        <v>48765</v>
      </c>
      <c r="P185" s="25">
        <v>103.85</v>
      </c>
      <c r="Q185" s="22">
        <v>4.9741071621544002E-2</v>
      </c>
      <c r="R185" s="50">
        <v>2000000</v>
      </c>
      <c r="S185" s="48">
        <v>2077000</v>
      </c>
      <c r="T185" s="48">
        <v>7964.67</v>
      </c>
      <c r="U185" s="48">
        <v>2084964.67</v>
      </c>
      <c r="V185" s="17">
        <v>45505</v>
      </c>
      <c r="W185" s="9">
        <f t="shared" si="36"/>
        <v>18</v>
      </c>
      <c r="X185" s="9">
        <f t="shared" si="35"/>
        <v>992520</v>
      </c>
      <c r="Y185" s="9">
        <f>Database_Bonds_202407294[[#This Row],[投資面額]]+Database_Bonds_202407294[[#This Row],[利息]]</f>
        <v>2992520</v>
      </c>
      <c r="Z185" s="32" t="s">
        <v>609</v>
      </c>
      <c r="AA185" s="36" t="s">
        <v>602</v>
      </c>
    </row>
    <row r="186" spans="1:33" ht="17.100000000000001" customHeight="1">
      <c r="A186" s="39" t="s">
        <v>564</v>
      </c>
      <c r="B186" s="39" t="s">
        <v>549</v>
      </c>
      <c r="C186" s="13" t="s">
        <v>48</v>
      </c>
      <c r="D186" s="1" t="s">
        <v>95</v>
      </c>
      <c r="E186" s="40" t="s">
        <v>565</v>
      </c>
      <c r="F186" s="14" t="s">
        <v>566</v>
      </c>
      <c r="G186" s="1" t="s">
        <v>567</v>
      </c>
      <c r="H186" s="12" t="s">
        <v>558</v>
      </c>
      <c r="I186" s="15" t="s">
        <v>568</v>
      </c>
      <c r="J186" s="41">
        <v>7</v>
      </c>
      <c r="K186" s="42">
        <v>5.2999999999999999E-2</v>
      </c>
      <c r="L186" s="1">
        <v>2</v>
      </c>
      <c r="M186" s="7">
        <v>45509</v>
      </c>
      <c r="N186" s="6">
        <f>(O186-M186)/365</f>
        <v>6.5342465753424657</v>
      </c>
      <c r="O186" s="44">
        <v>47894</v>
      </c>
      <c r="P186" s="45">
        <v>103.8</v>
      </c>
      <c r="Q186" s="42">
        <v>4.6184000000000003E-2</v>
      </c>
      <c r="R186" s="50">
        <v>5000000</v>
      </c>
      <c r="S186" s="47">
        <v>5190000</v>
      </c>
      <c r="T186" s="47">
        <v>155319.44</v>
      </c>
      <c r="U186" s="47">
        <f>S186+T186</f>
        <v>5345319.4400000004</v>
      </c>
      <c r="V186" s="7">
        <v>45510</v>
      </c>
      <c r="W186" s="9">
        <f t="shared" si="36"/>
        <v>14</v>
      </c>
      <c r="X186" s="36">
        <f t="shared" si="35"/>
        <v>1855000</v>
      </c>
      <c r="Y186" s="9">
        <f>Database_Bonds_202407294[[#This Row],[投資面額]]+Database_Bonds_202407294[[#This Row],[利息]]</f>
        <v>6855000</v>
      </c>
      <c r="Z186" s="32" t="str">
        <f>IF(Q186&lt;=3%, "1~3%", IF(Q186&lt;=4%, "3~4%", IF(Q186&lt;=5%, "4~5%", "5~6%")))</f>
        <v>4~5%</v>
      </c>
      <c r="AA186" s="36" t="str">
        <f>IF(N186&lt;=3,"1~3",IF(N186&lt;=5,"3~5",IF(N186&lt;=7,"5~7","7~10")))</f>
        <v>5~7</v>
      </c>
    </row>
    <row r="187" spans="1:33" ht="17.100000000000001" customHeight="1">
      <c r="A187" s="39" t="s">
        <v>569</v>
      </c>
      <c r="B187" s="39" t="s">
        <v>549</v>
      </c>
      <c r="C187" s="13" t="s">
        <v>150</v>
      </c>
      <c r="D187" s="1" t="s">
        <v>95</v>
      </c>
      <c r="E187" s="40" t="s">
        <v>570</v>
      </c>
      <c r="F187" s="14" t="s">
        <v>571</v>
      </c>
      <c r="G187" s="1" t="s">
        <v>572</v>
      </c>
      <c r="H187" s="12" t="s">
        <v>558</v>
      </c>
      <c r="I187" s="15" t="s">
        <v>573</v>
      </c>
      <c r="J187" s="41">
        <v>7</v>
      </c>
      <c r="K187" s="42">
        <v>4.7500000000000001E-2</v>
      </c>
      <c r="L187" s="1">
        <v>2</v>
      </c>
      <c r="M187" s="7">
        <v>45509</v>
      </c>
      <c r="N187" s="6">
        <f>(O187-M187)/365</f>
        <v>5.4520547945205475</v>
      </c>
      <c r="O187" s="44">
        <v>47499</v>
      </c>
      <c r="P187" s="45">
        <v>101.4</v>
      </c>
      <c r="Q187" s="42">
        <v>4.4569999999999999E-2</v>
      </c>
      <c r="R187" s="50">
        <v>5000000</v>
      </c>
      <c r="S187" s="47">
        <v>5070000</v>
      </c>
      <c r="T187" s="47">
        <v>13194.44</v>
      </c>
      <c r="U187" s="47">
        <f>S187+T187</f>
        <v>5083194.4400000004</v>
      </c>
      <c r="V187" s="7">
        <v>45510</v>
      </c>
      <c r="W187" s="9">
        <f t="shared" si="36"/>
        <v>11</v>
      </c>
      <c r="X187" s="36">
        <f t="shared" si="35"/>
        <v>1306250</v>
      </c>
      <c r="Y187" s="9">
        <f>Database_Bonds_202407294[[#This Row],[投資面額]]+Database_Bonds_202407294[[#This Row],[利息]]</f>
        <v>6306250</v>
      </c>
      <c r="Z187" s="32" t="str">
        <f>IF(Q187&lt;=3%, "1~3%", IF(Q187&lt;=4%, "3~4%", IF(Q187&lt;=5%, "4~5%", "5~6%")))</f>
        <v>4~5%</v>
      </c>
      <c r="AA187" s="36" t="str">
        <f>IF(N187&lt;=3,"1~3",IF(N187&lt;=5,"3~5",IF(N187&lt;=7,"5~7","7~10")))</f>
        <v>5~7</v>
      </c>
    </row>
    <row r="188" spans="1:33" s="13" customFormat="1" ht="12.95">
      <c r="A188" s="19" t="s">
        <v>667</v>
      </c>
      <c r="B188" s="19" t="s">
        <v>549</v>
      </c>
      <c r="C188" s="13" t="s">
        <v>48</v>
      </c>
      <c r="D188" s="11" t="s">
        <v>95</v>
      </c>
      <c r="E188" s="20" t="s">
        <v>668</v>
      </c>
      <c r="F188" s="14" t="s">
        <v>669</v>
      </c>
      <c r="G188" s="19" t="s">
        <v>670</v>
      </c>
      <c r="H188" s="19" t="s">
        <v>558</v>
      </c>
      <c r="I188" s="21" t="s">
        <v>533</v>
      </c>
      <c r="J188" s="1">
        <v>6</v>
      </c>
      <c r="K188" s="37">
        <v>4.9500000000000002E-2</v>
      </c>
      <c r="L188" s="13">
        <v>2</v>
      </c>
      <c r="M188" s="53">
        <v>45510</v>
      </c>
      <c r="N188" s="6">
        <v>7.45</v>
      </c>
      <c r="O188" s="7">
        <v>48228</v>
      </c>
      <c r="P188" s="10">
        <v>102</v>
      </c>
      <c r="Q188" s="5">
        <v>4.6289999999999998E-2</v>
      </c>
      <c r="R188" s="54">
        <v>5000000</v>
      </c>
      <c r="S188" s="55">
        <v>5100000</v>
      </c>
      <c r="T188" s="55">
        <v>8250</v>
      </c>
      <c r="U188" s="55">
        <f>S188+T188</f>
        <v>5108250</v>
      </c>
      <c r="V188" s="7">
        <v>45511</v>
      </c>
      <c r="W188" s="9">
        <f t="shared" si="36"/>
        <v>15</v>
      </c>
      <c r="X188" s="9">
        <f t="shared" si="35"/>
        <v>1856250</v>
      </c>
      <c r="Y188" s="9">
        <f t="shared" ref="Y188" si="37">R188+X188</f>
        <v>6856250</v>
      </c>
      <c r="Z188" s="32" t="str">
        <f>IF(Q188&lt;=3%, "1~3%", IF(Q188&lt;=4%, "3~4%", IF(Q188&lt;=5%, "4~5%", "5~6%")))</f>
        <v>4~5%</v>
      </c>
      <c r="AA188" s="32" t="str">
        <f>IF(N188&lt;=3,"1~3",IF(N188&lt;=5,"3~5",IF(N188&lt;=7,"5~7","7~10")))</f>
        <v>7~10</v>
      </c>
      <c r="AB188" s="32"/>
      <c r="AC188" s="9"/>
      <c r="AD188" s="9"/>
      <c r="AE188" s="9"/>
      <c r="AF188" s="9"/>
      <c r="AG188" s="9"/>
    </row>
    <row r="189" spans="1:33" ht="17.100000000000001" customHeight="1">
      <c r="A189" s="13"/>
      <c r="B189" s="13"/>
      <c r="C189" s="13"/>
      <c r="D189" s="1"/>
      <c r="E189" s="3"/>
      <c r="F189" s="14"/>
      <c r="G189" s="1"/>
      <c r="H189" s="12"/>
      <c r="I189" s="15"/>
      <c r="J189" s="1"/>
      <c r="K189" s="42"/>
      <c r="L189" s="43"/>
      <c r="M189" s="7"/>
      <c r="N189" s="6"/>
      <c r="O189" s="7"/>
      <c r="P189" s="18"/>
      <c r="Q189" s="42"/>
      <c r="R189" s="50"/>
      <c r="S189" s="49"/>
      <c r="T189" s="49"/>
      <c r="U189" s="49"/>
      <c r="V189" s="7"/>
      <c r="W189" s="9"/>
      <c r="X189" s="36"/>
      <c r="Y189" s="36"/>
      <c r="AA189" s="36"/>
    </row>
    <row r="190" spans="1:33" ht="17.100000000000001" customHeight="1">
      <c r="A190" s="13"/>
      <c r="B190" s="13"/>
      <c r="C190" s="13"/>
      <c r="D190" s="1"/>
      <c r="E190" s="3"/>
      <c r="F190" s="14"/>
      <c r="G190" s="1"/>
      <c r="H190" s="12"/>
      <c r="I190" s="15"/>
      <c r="J190" s="1"/>
      <c r="K190" s="42"/>
      <c r="L190" s="43"/>
      <c r="M190" s="7"/>
      <c r="N190" s="6"/>
      <c r="O190" s="7"/>
      <c r="P190" s="18"/>
      <c r="Q190" s="42"/>
      <c r="R190" s="50"/>
      <c r="S190" s="49"/>
      <c r="T190" s="49"/>
      <c r="U190" s="49"/>
      <c r="V190" s="7"/>
      <c r="W190" s="9"/>
      <c r="X190" s="36"/>
      <c r="Y190" s="36"/>
      <c r="AA190" s="36"/>
    </row>
    <row r="191" spans="1:33" ht="17.100000000000001" customHeight="1">
      <c r="A191" s="13"/>
      <c r="B191" s="13"/>
      <c r="C191" s="13"/>
      <c r="D191" s="1"/>
      <c r="E191" s="3"/>
      <c r="F191" s="14"/>
      <c r="G191" s="1"/>
      <c r="H191" s="12"/>
      <c r="I191" s="15"/>
      <c r="J191" s="1"/>
      <c r="K191" s="42"/>
      <c r="L191" s="43"/>
      <c r="M191" s="7"/>
      <c r="N191" s="6"/>
      <c r="O191" s="7"/>
      <c r="P191" s="18"/>
      <c r="Q191" s="42"/>
      <c r="R191" s="50"/>
      <c r="S191" s="49"/>
      <c r="T191" s="49"/>
      <c r="U191" s="49"/>
      <c r="V191" s="7"/>
      <c r="W191" s="9"/>
      <c r="X191" s="36"/>
      <c r="Y191" s="36"/>
      <c r="AA191" s="36"/>
    </row>
    <row r="192" spans="1:33" ht="17.100000000000001" customHeight="1">
      <c r="A192" s="13"/>
      <c r="B192" s="13"/>
      <c r="C192" s="13"/>
      <c r="D192" s="1"/>
      <c r="E192" s="3"/>
      <c r="F192" s="14"/>
      <c r="G192" s="1"/>
      <c r="H192" s="12"/>
      <c r="I192" s="15"/>
      <c r="J192" s="1"/>
      <c r="K192" s="42"/>
      <c r="L192" s="43"/>
      <c r="M192" s="7"/>
      <c r="N192" s="6"/>
      <c r="O192" s="7"/>
      <c r="P192" s="18"/>
      <c r="Q192" s="42"/>
      <c r="R192" s="50"/>
      <c r="S192" s="49"/>
      <c r="T192" s="49"/>
      <c r="U192" s="49"/>
      <c r="V192" s="7"/>
      <c r="W192" s="9"/>
      <c r="X192" s="36"/>
      <c r="Y192" s="36"/>
      <c r="AA192" s="36"/>
    </row>
    <row r="193" spans="1:27" ht="17.100000000000001" customHeight="1">
      <c r="A193" s="13"/>
      <c r="B193" s="13"/>
      <c r="C193" s="13"/>
      <c r="D193" s="1"/>
      <c r="E193" s="3"/>
      <c r="F193" s="14"/>
      <c r="G193" s="1"/>
      <c r="H193" s="12"/>
      <c r="I193" s="15"/>
      <c r="J193" s="1"/>
      <c r="K193" s="42"/>
      <c r="L193" s="43"/>
      <c r="M193" s="7"/>
      <c r="N193" s="6"/>
      <c r="O193" s="7"/>
      <c r="P193" s="18"/>
      <c r="Q193" s="42"/>
      <c r="R193" s="50"/>
      <c r="S193" s="49"/>
      <c r="T193" s="49"/>
      <c r="U193" s="49"/>
      <c r="V193" s="7"/>
      <c r="W193" s="9"/>
      <c r="X193" s="36"/>
      <c r="Y193" s="36"/>
      <c r="AA193" s="36"/>
    </row>
  </sheetData>
  <phoneticPr fontId="2" type="noConversion"/>
  <hyperlinks>
    <hyperlink ref="G14" r:id="rId1" tooltip="半導體" display="https://zh.wikipedia.org/wiki/%E5%8D%8A%E5%B0%8E%E9%AB%94" xr:uid="{B04B55E3-0523-454E-8925-11914F3856B8}"/>
    <hyperlink ref="G12" r:id="rId2" tooltip="半導體" display="https://zh.wikipedia.org/wiki/%E5%8D%8A%E5%B0%8E%E9%AB%94" xr:uid="{FDD2C068-8432-4173-BA86-56F546BAF34D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F33F-CEC0-4D3A-850E-82D159BB01BA}">
  <dimension ref="A1:H2164"/>
  <sheetViews>
    <sheetView showGridLines="0" tabSelected="1" zoomScaleNormal="100" workbookViewId="0">
      <pane xSplit="5" ySplit="1" topLeftCell="F2140" activePane="bottomRight" state="frozen"/>
      <selection pane="bottomRight" activeCell="H2149" sqref="H2149"/>
      <selection pane="bottomLeft" activeCell="A2" sqref="A2"/>
      <selection pane="topRight" activeCell="F1" sqref="F1"/>
    </sheetView>
  </sheetViews>
  <sheetFormatPr defaultColWidth="7.875" defaultRowHeight="17.100000000000001" customHeight="1"/>
  <cols>
    <col min="1" max="3" width="16.125" style="13" customWidth="1"/>
    <col min="4" max="4" width="17.5" style="13" bestFit="1" customWidth="1"/>
    <col min="5" max="8" width="16.125" style="13" customWidth="1"/>
    <col min="9" max="16384" width="7.875" style="13"/>
  </cols>
  <sheetData>
    <row r="1" spans="1:8" s="28" customFormat="1" ht="17.100000000000001" customHeight="1">
      <c r="A1" s="51" t="s">
        <v>0</v>
      </c>
      <c r="B1" s="52" t="s">
        <v>1</v>
      </c>
      <c r="C1" s="52" t="s">
        <v>2</v>
      </c>
      <c r="D1" s="52" t="s">
        <v>3</v>
      </c>
      <c r="E1" s="52" t="s">
        <v>9</v>
      </c>
      <c r="F1" s="52" t="s">
        <v>671</v>
      </c>
      <c r="G1" s="52" t="s">
        <v>672</v>
      </c>
      <c r="H1" s="52" t="s">
        <v>673</v>
      </c>
    </row>
    <row r="2" spans="1:8" s="1" customFormat="1" ht="17.100000000000001" customHeight="1">
      <c r="A2" s="1" t="s">
        <v>333</v>
      </c>
      <c r="B2" s="1" t="s">
        <v>141</v>
      </c>
      <c r="C2" s="1" t="str">
        <f>VLOOKUP((A2&amp;B2),[1]Bond_Master!$A$1:$J$236,3)</f>
        <v>金融債</v>
      </c>
      <c r="D2" s="1" t="str">
        <f>VLOOKUP((A2&amp;B2),[1]Bond_Master!$A$1:$J$236,4)</f>
        <v>Morgan Stanley</v>
      </c>
      <c r="E2" s="1">
        <f>VLOOKUP((A2&amp;B2),[1]Bond_Master!$A$1:$J$236,10)</f>
        <v>5</v>
      </c>
      <c r="F2" s="7">
        <v>45336</v>
      </c>
      <c r="G2" s="27">
        <v>66937.5</v>
      </c>
      <c r="H2" s="27">
        <v>66937.5</v>
      </c>
    </row>
    <row r="3" spans="1:8" s="1" customFormat="1" ht="17.100000000000001" customHeight="1">
      <c r="A3" s="1" t="s">
        <v>333</v>
      </c>
      <c r="B3" s="1" t="s">
        <v>141</v>
      </c>
      <c r="C3" s="1" t="str">
        <f>VLOOKUP((A3&amp;B3),[1]Bond_Master!$A$1:$J$236,3)</f>
        <v>金融債</v>
      </c>
      <c r="D3" s="1" t="str">
        <f>VLOOKUP((A3&amp;B3),[1]Bond_Master!$A$1:$J$236,4)</f>
        <v>Morgan Stanley</v>
      </c>
      <c r="E3" s="1">
        <f>VLOOKUP((A3&amp;B3),[1]Bond_Master!$A$1:$J$236,10)</f>
        <v>5</v>
      </c>
      <c r="F3" s="7">
        <v>45518</v>
      </c>
      <c r="G3" s="27">
        <v>66937.5</v>
      </c>
      <c r="H3" s="27">
        <v>66937.5</v>
      </c>
    </row>
    <row r="4" spans="1:8" s="1" customFormat="1" ht="17.100000000000001" customHeight="1">
      <c r="A4" s="1" t="s">
        <v>674</v>
      </c>
      <c r="B4" s="1" t="s">
        <v>141</v>
      </c>
      <c r="C4" s="1" t="str">
        <f>VLOOKUP((A4&amp;B4),[1]Bond_Master!$A$1:$J$236,3)</f>
        <v>金融債</v>
      </c>
      <c r="D4" s="1" t="str">
        <f>VLOOKUP((A4&amp;B4),[1]Bond_Master!$A$1:$J$236,4)</f>
        <v>Morgan Stanley</v>
      </c>
      <c r="E4" s="1">
        <f>VLOOKUP((A4&amp;B4),[1]Bond_Master!$A$1:$J$236,10)</f>
        <v>5</v>
      </c>
      <c r="F4" s="7">
        <v>45702</v>
      </c>
      <c r="G4" s="27">
        <v>66937.5</v>
      </c>
      <c r="H4" s="27">
        <v>66937.5</v>
      </c>
    </row>
    <row r="5" spans="1:8" s="1" customFormat="1" ht="17.100000000000001" customHeight="1">
      <c r="A5" s="1" t="s">
        <v>674</v>
      </c>
      <c r="B5" s="1" t="s">
        <v>141</v>
      </c>
      <c r="C5" s="1" t="str">
        <f>VLOOKUP((A5&amp;B5),[1]Bond_Master!$A$1:$J$236,3)</f>
        <v>金融債</v>
      </c>
      <c r="D5" s="1" t="str">
        <f>VLOOKUP((A5&amp;B5),[1]Bond_Master!$A$1:$J$236,4)</f>
        <v>Morgan Stanley</v>
      </c>
      <c r="E5" s="1">
        <f>VLOOKUP((A5&amp;B5),[1]Bond_Master!$A$1:$J$236,10)</f>
        <v>5</v>
      </c>
      <c r="F5" s="7">
        <v>45883</v>
      </c>
      <c r="G5" s="27">
        <v>66937.5</v>
      </c>
      <c r="H5" s="27">
        <v>66937.5</v>
      </c>
    </row>
    <row r="6" spans="1:8" s="1" customFormat="1" ht="17.100000000000001" customHeight="1">
      <c r="A6" s="1" t="s">
        <v>674</v>
      </c>
      <c r="B6" s="1" t="s">
        <v>141</v>
      </c>
      <c r="C6" s="1" t="str">
        <f>VLOOKUP((A6&amp;B6),[1]Bond_Master!$A$1:$J$236,3)</f>
        <v>金融債</v>
      </c>
      <c r="D6" s="1" t="str">
        <f>VLOOKUP((A6&amp;B6),[1]Bond_Master!$A$1:$J$236,4)</f>
        <v>Morgan Stanley</v>
      </c>
      <c r="E6" s="1">
        <f>VLOOKUP((A6&amp;B6),[1]Bond_Master!$A$1:$J$236,10)</f>
        <v>5</v>
      </c>
      <c r="F6" s="7">
        <v>46067</v>
      </c>
      <c r="G6" s="27">
        <v>66937.5</v>
      </c>
      <c r="H6" s="27">
        <v>66937.5</v>
      </c>
    </row>
    <row r="7" spans="1:8" s="1" customFormat="1" ht="17.100000000000001" customHeight="1">
      <c r="A7" s="1" t="s">
        <v>674</v>
      </c>
      <c r="B7" s="1" t="s">
        <v>141</v>
      </c>
      <c r="C7" s="1" t="str">
        <f>VLOOKUP((A7&amp;B7),[1]Bond_Master!$A$1:$J$236,3)</f>
        <v>金融債</v>
      </c>
      <c r="D7" s="1" t="str">
        <f>VLOOKUP((A7&amp;B7),[1]Bond_Master!$A$1:$J$236,4)</f>
        <v>Morgan Stanley</v>
      </c>
      <c r="E7" s="1">
        <f>VLOOKUP((A7&amp;B7),[1]Bond_Master!$A$1:$J$236,10)</f>
        <v>5</v>
      </c>
      <c r="F7" s="7">
        <v>46248</v>
      </c>
      <c r="G7" s="27">
        <v>66937.5</v>
      </c>
      <c r="H7" s="27">
        <v>66937.5</v>
      </c>
    </row>
    <row r="8" spans="1:8" s="1" customFormat="1" ht="17.100000000000001" customHeight="1">
      <c r="A8" s="1" t="s">
        <v>674</v>
      </c>
      <c r="B8" s="1" t="s">
        <v>141</v>
      </c>
      <c r="C8" s="1" t="str">
        <f>VLOOKUP((A8&amp;B8),[1]Bond_Master!$A$1:$J$236,3)</f>
        <v>金融債</v>
      </c>
      <c r="D8" s="1" t="str">
        <f>VLOOKUP((A8&amp;B8),[1]Bond_Master!$A$1:$J$236,4)</f>
        <v>Morgan Stanley</v>
      </c>
      <c r="E8" s="1">
        <f>VLOOKUP((A8&amp;B8),[1]Bond_Master!$A$1:$J$236,10)</f>
        <v>5</v>
      </c>
      <c r="F8" s="7">
        <v>46432</v>
      </c>
      <c r="G8" s="27">
        <v>66937.5</v>
      </c>
      <c r="H8" s="27">
        <v>66937.5</v>
      </c>
    </row>
    <row r="9" spans="1:8" s="1" customFormat="1" ht="17.100000000000001" customHeight="1">
      <c r="A9" s="1" t="s">
        <v>674</v>
      </c>
      <c r="B9" s="1" t="s">
        <v>141</v>
      </c>
      <c r="C9" s="1" t="str">
        <f>VLOOKUP((A9&amp;B9),[1]Bond_Master!$A$1:$J$236,3)</f>
        <v>金融債</v>
      </c>
      <c r="D9" s="1" t="str">
        <f>VLOOKUP((A9&amp;B9),[1]Bond_Master!$A$1:$J$236,4)</f>
        <v>Morgan Stanley</v>
      </c>
      <c r="E9" s="1">
        <f>VLOOKUP((A9&amp;B9),[1]Bond_Master!$A$1:$J$236,10)</f>
        <v>5</v>
      </c>
      <c r="F9" s="7">
        <v>46613</v>
      </c>
      <c r="G9" s="27">
        <v>66937.5</v>
      </c>
      <c r="H9" s="27">
        <v>66937.5</v>
      </c>
    </row>
    <row r="10" spans="1:8" s="1" customFormat="1" ht="17.100000000000001" customHeight="1">
      <c r="A10" s="1" t="s">
        <v>674</v>
      </c>
      <c r="B10" s="1" t="s">
        <v>141</v>
      </c>
      <c r="C10" s="1" t="str">
        <f>VLOOKUP((A10&amp;B10),[1]Bond_Master!$A$1:$J$236,3)</f>
        <v>金融債</v>
      </c>
      <c r="D10" s="1" t="str">
        <f>VLOOKUP((A10&amp;B10),[1]Bond_Master!$A$1:$J$236,4)</f>
        <v>Morgan Stanley</v>
      </c>
      <c r="E10" s="1">
        <f>VLOOKUP((A10&amp;B10),[1]Bond_Master!$A$1:$J$236,10)</f>
        <v>5</v>
      </c>
      <c r="F10" s="7">
        <v>46797</v>
      </c>
      <c r="G10" s="27">
        <v>66937.5</v>
      </c>
      <c r="H10" s="27">
        <v>66937.5</v>
      </c>
    </row>
    <row r="11" spans="1:8" s="1" customFormat="1" ht="17.100000000000001" customHeight="1">
      <c r="A11" s="1" t="s">
        <v>674</v>
      </c>
      <c r="B11" s="1" t="s">
        <v>141</v>
      </c>
      <c r="C11" s="1" t="str">
        <f>VLOOKUP((A11&amp;B11),[1]Bond_Master!$A$1:$J$236,3)</f>
        <v>金融債</v>
      </c>
      <c r="D11" s="1" t="str">
        <f>VLOOKUP((A11&amp;B11),[1]Bond_Master!$A$1:$J$236,4)</f>
        <v>Morgan Stanley</v>
      </c>
      <c r="E11" s="1">
        <f>VLOOKUP((A11&amp;B11),[1]Bond_Master!$A$1:$J$236,10)</f>
        <v>5</v>
      </c>
      <c r="F11" s="7">
        <v>46979</v>
      </c>
      <c r="G11" s="27">
        <v>66937.5</v>
      </c>
      <c r="H11" s="27">
        <v>2566937.5</v>
      </c>
    </row>
    <row r="12" spans="1:8" s="1" customFormat="1" ht="17.100000000000001" customHeight="1">
      <c r="A12" s="1" t="s">
        <v>222</v>
      </c>
      <c r="B12" s="1" t="s">
        <v>64</v>
      </c>
      <c r="C12" s="1" t="str">
        <f>VLOOKUP((A12&amp;B12),[1]Bond_Master!$A$1:$J$236,3)</f>
        <v>公司債</v>
      </c>
      <c r="D12" s="1" t="str">
        <f>VLOOKUP((A12&amp;B12),[1]Bond_Master!$A$1:$J$236,4)</f>
        <v>Morgan Stanley</v>
      </c>
      <c r="E12" s="1">
        <f>VLOOKUP((A12&amp;B12),[1]Bond_Master!$A$1:$J$236,10)</f>
        <v>5</v>
      </c>
      <c r="F12" s="7">
        <v>45082</v>
      </c>
      <c r="G12" s="27">
        <v>76000</v>
      </c>
      <c r="H12" s="27">
        <v>76000</v>
      </c>
    </row>
    <row r="13" spans="1:8" s="1" customFormat="1" ht="17.100000000000001" customHeight="1">
      <c r="A13" s="1" t="s">
        <v>222</v>
      </c>
      <c r="B13" s="1" t="s">
        <v>64</v>
      </c>
      <c r="C13" s="1" t="str">
        <f>VLOOKUP((A13&amp;B13),[1]Bond_Master!$A$1:$J$236,3)</f>
        <v>公司債</v>
      </c>
      <c r="D13" s="1" t="str">
        <f>VLOOKUP((A13&amp;B13),[1]Bond_Master!$A$1:$J$236,4)</f>
        <v>Morgan Stanley</v>
      </c>
      <c r="E13" s="1">
        <f>VLOOKUP((A13&amp;B13),[1]Bond_Master!$A$1:$J$236,10)</f>
        <v>5</v>
      </c>
      <c r="F13" s="7">
        <v>45265</v>
      </c>
      <c r="G13" s="27">
        <v>76000</v>
      </c>
      <c r="H13" s="27">
        <v>76000</v>
      </c>
    </row>
    <row r="14" spans="1:8" s="1" customFormat="1" ht="17.100000000000001" customHeight="1">
      <c r="A14" s="1" t="s">
        <v>222</v>
      </c>
      <c r="B14" s="1" t="s">
        <v>64</v>
      </c>
      <c r="C14" s="1" t="str">
        <f>VLOOKUP((A14&amp;B14),[1]Bond_Master!$A$1:$J$236,3)</f>
        <v>公司債</v>
      </c>
      <c r="D14" s="1" t="str">
        <f>VLOOKUP((A14&amp;B14),[1]Bond_Master!$A$1:$J$236,4)</f>
        <v>Morgan Stanley</v>
      </c>
      <c r="E14" s="1">
        <f>VLOOKUP((A14&amp;B14),[1]Bond_Master!$A$1:$J$236,10)</f>
        <v>5</v>
      </c>
      <c r="F14" s="7">
        <v>45448</v>
      </c>
      <c r="G14" s="27">
        <v>76000</v>
      </c>
      <c r="H14" s="27">
        <v>76000</v>
      </c>
    </row>
    <row r="15" spans="1:8" s="1" customFormat="1" ht="17.100000000000001" customHeight="1">
      <c r="A15" s="1" t="s">
        <v>222</v>
      </c>
      <c r="B15" s="1" t="s">
        <v>64</v>
      </c>
      <c r="C15" s="1" t="str">
        <f>VLOOKUP((A15&amp;B15),[1]Bond_Master!$A$1:$J$236,3)</f>
        <v>公司債</v>
      </c>
      <c r="D15" s="1" t="str">
        <f>VLOOKUP((A15&amp;B15),[1]Bond_Master!$A$1:$J$236,4)</f>
        <v>Morgan Stanley</v>
      </c>
      <c r="E15" s="1">
        <f>VLOOKUP((A15&amp;B15),[1]Bond_Master!$A$1:$J$236,10)</f>
        <v>5</v>
      </c>
      <c r="F15" s="7">
        <v>45631</v>
      </c>
      <c r="G15" s="27">
        <v>76000</v>
      </c>
      <c r="H15" s="27">
        <v>4076000</v>
      </c>
    </row>
    <row r="16" spans="1:8" s="1" customFormat="1" ht="17.100000000000001" customHeight="1">
      <c r="A16" s="1" t="s">
        <v>225</v>
      </c>
      <c r="B16" s="1" t="s">
        <v>64</v>
      </c>
      <c r="C16" s="1" t="str">
        <f>VLOOKUP((A16&amp;B16),[1]Bond_Master!$A$1:$J$236,3)</f>
        <v>公司債</v>
      </c>
      <c r="D16" s="1" t="str">
        <f>VLOOKUP((A16&amp;B16),[1]Bond_Master!$A$1:$J$236,4)</f>
        <v>Morgan Stanley</v>
      </c>
      <c r="E16" s="1">
        <f>VLOOKUP((A16&amp;B16),[1]Bond_Master!$A$1:$J$236,10)</f>
        <v>5</v>
      </c>
      <c r="F16" s="7">
        <v>45080</v>
      </c>
      <c r="G16" s="27">
        <v>104000</v>
      </c>
      <c r="H16" s="27">
        <v>104000</v>
      </c>
    </row>
    <row r="17" spans="1:8" s="1" customFormat="1" ht="17.100000000000001" customHeight="1">
      <c r="A17" s="1" t="s">
        <v>225</v>
      </c>
      <c r="B17" s="1" t="s">
        <v>64</v>
      </c>
      <c r="C17" s="1" t="str">
        <f>VLOOKUP((A17&amp;B17),[1]Bond_Master!$A$1:$J$236,3)</f>
        <v>公司債</v>
      </c>
      <c r="D17" s="1" t="str">
        <f>VLOOKUP((A17&amp;B17),[1]Bond_Master!$A$1:$J$236,4)</f>
        <v>Morgan Stanley</v>
      </c>
      <c r="E17" s="1">
        <f>VLOOKUP((A17&amp;B17),[1]Bond_Master!$A$1:$J$236,10)</f>
        <v>5</v>
      </c>
      <c r="F17" s="7">
        <v>45263</v>
      </c>
      <c r="G17" s="27">
        <v>104000</v>
      </c>
      <c r="H17" s="27">
        <v>104000</v>
      </c>
    </row>
    <row r="18" spans="1:8" s="1" customFormat="1" ht="17.100000000000001" customHeight="1">
      <c r="A18" s="1" t="s">
        <v>225</v>
      </c>
      <c r="B18" s="1" t="s">
        <v>64</v>
      </c>
      <c r="C18" s="1" t="str">
        <f>VLOOKUP((A18&amp;B18),[1]Bond_Master!$A$1:$J$236,3)</f>
        <v>公司債</v>
      </c>
      <c r="D18" s="1" t="str">
        <f>VLOOKUP((A18&amp;B18),[1]Bond_Master!$A$1:$J$236,4)</f>
        <v>Morgan Stanley</v>
      </c>
      <c r="E18" s="1">
        <f>VLOOKUP((A18&amp;B18),[1]Bond_Master!$A$1:$J$236,10)</f>
        <v>5</v>
      </c>
      <c r="F18" s="7">
        <v>45446</v>
      </c>
      <c r="G18" s="27">
        <v>104000</v>
      </c>
      <c r="H18" s="27">
        <v>104000</v>
      </c>
    </row>
    <row r="19" spans="1:8" s="1" customFormat="1" ht="17.100000000000001" customHeight="1">
      <c r="A19" s="1" t="s">
        <v>225</v>
      </c>
      <c r="B19" s="1" t="s">
        <v>64</v>
      </c>
      <c r="C19" s="1" t="str">
        <f>VLOOKUP((A19&amp;B19),[1]Bond_Master!$A$1:$J$236,3)</f>
        <v>公司債</v>
      </c>
      <c r="D19" s="1" t="str">
        <f>VLOOKUP((A19&amp;B19),[1]Bond_Master!$A$1:$J$236,4)</f>
        <v>Morgan Stanley</v>
      </c>
      <c r="E19" s="1">
        <f>VLOOKUP((A19&amp;B19),[1]Bond_Master!$A$1:$J$236,10)</f>
        <v>5</v>
      </c>
      <c r="F19" s="7">
        <v>45629</v>
      </c>
      <c r="G19" s="27">
        <v>104000</v>
      </c>
      <c r="H19" s="27">
        <v>104000</v>
      </c>
    </row>
    <row r="20" spans="1:8" s="1" customFormat="1" ht="17.100000000000001" customHeight="1">
      <c r="A20" s="1" t="s">
        <v>225</v>
      </c>
      <c r="B20" s="1" t="s">
        <v>64</v>
      </c>
      <c r="C20" s="1" t="str">
        <f>VLOOKUP((A20&amp;B20),[1]Bond_Master!$A$1:$J$236,3)</f>
        <v>公司債</v>
      </c>
      <c r="D20" s="1" t="str">
        <f>VLOOKUP((A20&amp;B20),[1]Bond_Master!$A$1:$J$236,4)</f>
        <v>Morgan Stanley</v>
      </c>
      <c r="E20" s="1">
        <f>VLOOKUP((A20&amp;B20),[1]Bond_Master!$A$1:$J$236,10)</f>
        <v>5</v>
      </c>
      <c r="F20" s="7">
        <v>45811</v>
      </c>
      <c r="G20" s="27">
        <v>104000</v>
      </c>
      <c r="H20" s="27">
        <v>104000</v>
      </c>
    </row>
    <row r="21" spans="1:8" s="1" customFormat="1" ht="17.100000000000001" customHeight="1">
      <c r="A21" s="1" t="s">
        <v>225</v>
      </c>
      <c r="B21" s="1" t="s">
        <v>64</v>
      </c>
      <c r="C21" s="1" t="str">
        <f>VLOOKUP((A21&amp;B21),[1]Bond_Master!$A$1:$J$236,3)</f>
        <v>公司債</v>
      </c>
      <c r="D21" s="1" t="str">
        <f>VLOOKUP((A21&amp;B21),[1]Bond_Master!$A$1:$J$236,4)</f>
        <v>Morgan Stanley</v>
      </c>
      <c r="E21" s="1">
        <f>VLOOKUP((A21&amp;B21),[1]Bond_Master!$A$1:$J$236,10)</f>
        <v>5</v>
      </c>
      <c r="F21" s="7">
        <v>45994</v>
      </c>
      <c r="G21" s="27">
        <v>104000</v>
      </c>
      <c r="H21" s="27">
        <v>4104000</v>
      </c>
    </row>
    <row r="22" spans="1:8" s="1" customFormat="1" ht="17.100000000000001" customHeight="1">
      <c r="A22" s="1" t="s">
        <v>58</v>
      </c>
      <c r="B22" s="1" t="s">
        <v>54</v>
      </c>
      <c r="C22" s="1" t="str">
        <f>VLOOKUP((A22&amp;B22),[1]Bond_Master!$A$1:$J$236,3)</f>
        <v>公司債</v>
      </c>
      <c r="D22" s="1" t="str">
        <f>VLOOKUP((A22&amp;B22),[1]Bond_Master!$A$1:$J$236,4)</f>
        <v>花旗銀行</v>
      </c>
      <c r="E22" s="1">
        <f>VLOOKUP((A22&amp;B22),[1]Bond_Master!$A$1:$J$236,10)</f>
        <v>5</v>
      </c>
      <c r="F22" s="7">
        <v>44847</v>
      </c>
      <c r="G22" s="27">
        <v>33000</v>
      </c>
      <c r="H22" s="27">
        <v>33000</v>
      </c>
    </row>
    <row r="23" spans="1:8" s="1" customFormat="1" ht="17.100000000000001" customHeight="1">
      <c r="A23" s="1" t="s">
        <v>58</v>
      </c>
      <c r="B23" s="1" t="s">
        <v>54</v>
      </c>
      <c r="C23" s="1" t="str">
        <f>VLOOKUP((A23&amp;B23),[1]Bond_Master!$A$1:$J$236,3)</f>
        <v>公司債</v>
      </c>
      <c r="D23" s="1" t="str">
        <f>VLOOKUP((A23&amp;B23),[1]Bond_Master!$A$1:$J$236,4)</f>
        <v>花旗銀行</v>
      </c>
      <c r="E23" s="1">
        <f>VLOOKUP((A23&amp;B23),[1]Bond_Master!$A$1:$J$236,10)</f>
        <v>5</v>
      </c>
      <c r="F23" s="7">
        <v>45029</v>
      </c>
      <c r="G23" s="27">
        <v>33000</v>
      </c>
      <c r="H23" s="27">
        <v>33000</v>
      </c>
    </row>
    <row r="24" spans="1:8" s="1" customFormat="1" ht="17.100000000000001" customHeight="1">
      <c r="A24" s="1" t="s">
        <v>58</v>
      </c>
      <c r="B24" s="1" t="s">
        <v>54</v>
      </c>
      <c r="C24" s="1" t="str">
        <f>VLOOKUP((A24&amp;B24),[1]Bond_Master!$A$1:$J$236,3)</f>
        <v>公司債</v>
      </c>
      <c r="D24" s="1" t="str">
        <f>VLOOKUP((A24&amp;B24),[1]Bond_Master!$A$1:$J$236,4)</f>
        <v>花旗銀行</v>
      </c>
      <c r="E24" s="1">
        <f>VLOOKUP((A24&amp;B24),[1]Bond_Master!$A$1:$J$236,10)</f>
        <v>5</v>
      </c>
      <c r="F24" s="17">
        <v>45212</v>
      </c>
      <c r="G24" s="29">
        <v>33000</v>
      </c>
      <c r="H24" s="29">
        <v>33000</v>
      </c>
    </row>
    <row r="25" spans="1:8" s="1" customFormat="1" ht="17.100000000000001" customHeight="1">
      <c r="A25" s="1" t="s">
        <v>58</v>
      </c>
      <c r="B25" s="1" t="s">
        <v>54</v>
      </c>
      <c r="C25" s="1" t="str">
        <f>VLOOKUP((A25&amp;B25),[1]Bond_Master!$A$1:$J$236,3)</f>
        <v>公司債</v>
      </c>
      <c r="D25" s="1" t="str">
        <f>VLOOKUP((A25&amp;B25),[1]Bond_Master!$A$1:$J$236,4)</f>
        <v>花旗銀行</v>
      </c>
      <c r="E25" s="1">
        <f>VLOOKUP((A25&amp;B25),[1]Bond_Master!$A$1:$J$236,10)</f>
        <v>5</v>
      </c>
      <c r="F25" s="7">
        <v>45395</v>
      </c>
      <c r="G25" s="27">
        <v>33000</v>
      </c>
      <c r="H25" s="27">
        <v>33000</v>
      </c>
    </row>
    <row r="26" spans="1:8" s="1" customFormat="1" ht="17.100000000000001" customHeight="1">
      <c r="A26" s="1" t="s">
        <v>58</v>
      </c>
      <c r="B26" s="1" t="s">
        <v>54</v>
      </c>
      <c r="C26" s="1" t="str">
        <f>VLOOKUP((A26&amp;B26),[1]Bond_Master!$A$1:$J$236,3)</f>
        <v>公司債</v>
      </c>
      <c r="D26" s="1" t="str">
        <f>VLOOKUP((A26&amp;B26),[1]Bond_Master!$A$1:$J$236,4)</f>
        <v>花旗銀行</v>
      </c>
      <c r="E26" s="1">
        <f>VLOOKUP((A26&amp;B26),[1]Bond_Master!$A$1:$J$236,10)</f>
        <v>5</v>
      </c>
      <c r="F26" s="17">
        <v>45578</v>
      </c>
      <c r="G26" s="27">
        <v>33000</v>
      </c>
      <c r="H26" s="27">
        <v>33000</v>
      </c>
    </row>
    <row r="27" spans="1:8" s="1" customFormat="1" ht="17.100000000000001" customHeight="1">
      <c r="A27" s="1" t="s">
        <v>58</v>
      </c>
      <c r="B27" s="1" t="s">
        <v>54</v>
      </c>
      <c r="C27" s="1" t="str">
        <f>VLOOKUP((A27&amp;B27),[1]Bond_Master!$A$1:$J$236,3)</f>
        <v>公司債</v>
      </c>
      <c r="D27" s="1" t="str">
        <f>VLOOKUP((A27&amp;B27),[1]Bond_Master!$A$1:$J$236,4)</f>
        <v>花旗銀行</v>
      </c>
      <c r="E27" s="1">
        <f>VLOOKUP((A27&amp;B27),[1]Bond_Master!$A$1:$J$236,10)</f>
        <v>5</v>
      </c>
      <c r="F27" s="7">
        <v>45760</v>
      </c>
      <c r="G27" s="27">
        <v>33000</v>
      </c>
      <c r="H27" s="27">
        <v>33000</v>
      </c>
    </row>
    <row r="28" spans="1:8" s="1" customFormat="1" ht="17.100000000000001" customHeight="1">
      <c r="A28" s="1" t="s">
        <v>58</v>
      </c>
      <c r="B28" s="1" t="s">
        <v>54</v>
      </c>
      <c r="C28" s="1" t="str">
        <f>VLOOKUP((A28&amp;B28),[1]Bond_Master!$A$1:$J$236,3)</f>
        <v>公司債</v>
      </c>
      <c r="D28" s="1" t="str">
        <f>VLOOKUP((A28&amp;B28),[1]Bond_Master!$A$1:$J$236,4)</f>
        <v>花旗銀行</v>
      </c>
      <c r="E28" s="1">
        <f>VLOOKUP((A28&amp;B28),[1]Bond_Master!$A$1:$J$236,10)</f>
        <v>5</v>
      </c>
      <c r="F28" s="17">
        <v>45943</v>
      </c>
      <c r="G28" s="27">
        <v>33000</v>
      </c>
      <c r="H28" s="27">
        <v>33000</v>
      </c>
    </row>
    <row r="29" spans="1:8" s="1" customFormat="1" ht="17.100000000000001" customHeight="1">
      <c r="A29" s="1" t="s">
        <v>58</v>
      </c>
      <c r="B29" s="1" t="s">
        <v>54</v>
      </c>
      <c r="C29" s="1" t="str">
        <f>VLOOKUP((A29&amp;B29),[1]Bond_Master!$A$1:$J$236,3)</f>
        <v>公司債</v>
      </c>
      <c r="D29" s="1" t="str">
        <f>VLOOKUP((A29&amp;B29),[1]Bond_Master!$A$1:$J$236,4)</f>
        <v>花旗銀行</v>
      </c>
      <c r="E29" s="1">
        <f>VLOOKUP((A29&amp;B29),[1]Bond_Master!$A$1:$J$236,10)</f>
        <v>5</v>
      </c>
      <c r="F29" s="7">
        <v>46125</v>
      </c>
      <c r="G29" s="27">
        <v>33000</v>
      </c>
      <c r="H29" s="27">
        <v>33000</v>
      </c>
    </row>
    <row r="30" spans="1:8" s="1" customFormat="1" ht="17.100000000000001" customHeight="1">
      <c r="A30" s="1" t="s">
        <v>58</v>
      </c>
      <c r="B30" s="1" t="s">
        <v>54</v>
      </c>
      <c r="C30" s="1" t="str">
        <f>VLOOKUP((A30&amp;B30),[1]Bond_Master!$A$1:$J$236,3)</f>
        <v>公司債</v>
      </c>
      <c r="D30" s="1" t="str">
        <f>VLOOKUP((A30&amp;B30),[1]Bond_Master!$A$1:$J$236,4)</f>
        <v>花旗銀行</v>
      </c>
      <c r="E30" s="1">
        <f>VLOOKUP((A30&amp;B30),[1]Bond_Master!$A$1:$J$236,10)</f>
        <v>5</v>
      </c>
      <c r="F30" s="17">
        <v>46308</v>
      </c>
      <c r="G30" s="27">
        <v>33000</v>
      </c>
      <c r="H30" s="27">
        <v>33000</v>
      </c>
    </row>
    <row r="31" spans="1:8" s="1" customFormat="1" ht="17.100000000000001" customHeight="1">
      <c r="A31" s="1" t="s">
        <v>58</v>
      </c>
      <c r="B31" s="1" t="s">
        <v>54</v>
      </c>
      <c r="C31" s="1" t="str">
        <f>VLOOKUP((A31&amp;B31),[1]Bond_Master!$A$1:$J$236,3)</f>
        <v>公司債</v>
      </c>
      <c r="D31" s="1" t="str">
        <f>VLOOKUP((A31&amp;B31),[1]Bond_Master!$A$1:$J$236,4)</f>
        <v>花旗銀行</v>
      </c>
      <c r="E31" s="1">
        <f>VLOOKUP((A31&amp;B31),[1]Bond_Master!$A$1:$J$236,10)</f>
        <v>5</v>
      </c>
      <c r="F31" s="7">
        <v>46490</v>
      </c>
      <c r="G31" s="27">
        <v>33000</v>
      </c>
      <c r="H31" s="27">
        <v>2033000</v>
      </c>
    </row>
    <row r="32" spans="1:8" s="1" customFormat="1" ht="17.100000000000001" customHeight="1">
      <c r="A32" s="1" t="s">
        <v>461</v>
      </c>
      <c r="B32" s="1" t="s">
        <v>64</v>
      </c>
      <c r="C32" s="1" t="str">
        <f>VLOOKUP((A32&amp;B32),[1]Bond_Master!$A$1:$J$236,3)</f>
        <v>公司債</v>
      </c>
      <c r="D32" s="1" t="str">
        <f>VLOOKUP((A32&amp;B32),[1]Bond_Master!$A$1:$J$236,4)</f>
        <v>Morgan Stanley</v>
      </c>
      <c r="E32" s="1">
        <f>VLOOKUP((A32&amp;B32),[1]Bond_Master!$A$1:$J$236,10)</f>
        <v>8</v>
      </c>
      <c r="F32" s="7">
        <v>45404</v>
      </c>
      <c r="G32" s="27">
        <v>36250</v>
      </c>
      <c r="H32" s="27">
        <v>36250</v>
      </c>
    </row>
    <row r="33" spans="1:8" s="1" customFormat="1" ht="17.100000000000001" customHeight="1">
      <c r="A33" s="1" t="s">
        <v>461</v>
      </c>
      <c r="B33" s="1" t="s">
        <v>64</v>
      </c>
      <c r="C33" s="1" t="str">
        <f>VLOOKUP((A33&amp;B33),[1]Bond_Master!$A$1:$J$236,3)</f>
        <v>公司債</v>
      </c>
      <c r="D33" s="1" t="str">
        <f>VLOOKUP((A33&amp;B33),[1]Bond_Master!$A$1:$J$236,4)</f>
        <v>Morgan Stanley</v>
      </c>
      <c r="E33" s="1">
        <f>VLOOKUP((A33&amp;B33),[1]Bond_Master!$A$1:$J$236,10)</f>
        <v>8</v>
      </c>
      <c r="F33" s="7">
        <v>45587</v>
      </c>
      <c r="G33" s="27">
        <v>36250</v>
      </c>
      <c r="H33" s="27">
        <v>36250</v>
      </c>
    </row>
    <row r="34" spans="1:8" s="1" customFormat="1" ht="17.100000000000001" customHeight="1">
      <c r="A34" s="1" t="s">
        <v>675</v>
      </c>
      <c r="B34" s="1" t="s">
        <v>64</v>
      </c>
      <c r="C34" s="1" t="str">
        <f>VLOOKUP((A34&amp;B34),[1]Bond_Master!$A$1:$J$236,3)</f>
        <v>公司債</v>
      </c>
      <c r="D34" s="1" t="str">
        <f>VLOOKUP((A34&amp;B34),[1]Bond_Master!$A$1:$J$236,4)</f>
        <v>Morgan Stanley</v>
      </c>
      <c r="E34" s="1">
        <f>VLOOKUP((A34&amp;B34),[1]Bond_Master!$A$1:$J$236,10)</f>
        <v>8</v>
      </c>
      <c r="F34" s="7">
        <v>45404</v>
      </c>
      <c r="G34" s="27">
        <v>36250</v>
      </c>
      <c r="H34" s="27">
        <v>36250</v>
      </c>
    </row>
    <row r="35" spans="1:8" s="1" customFormat="1" ht="17.100000000000001" customHeight="1">
      <c r="A35" s="1" t="s">
        <v>675</v>
      </c>
      <c r="B35" s="1" t="s">
        <v>64</v>
      </c>
      <c r="C35" s="1" t="str">
        <f>VLOOKUP((A35&amp;B35),[1]Bond_Master!$A$1:$J$236,3)</f>
        <v>公司債</v>
      </c>
      <c r="D35" s="1" t="str">
        <f>VLOOKUP((A35&amp;B35),[1]Bond_Master!$A$1:$J$236,4)</f>
        <v>Morgan Stanley</v>
      </c>
      <c r="E35" s="1">
        <f>VLOOKUP((A35&amp;B35),[1]Bond_Master!$A$1:$J$236,10)</f>
        <v>8</v>
      </c>
      <c r="F35" s="7">
        <v>45587</v>
      </c>
      <c r="G35" s="27">
        <v>36250</v>
      </c>
      <c r="H35" s="27">
        <v>36250</v>
      </c>
    </row>
    <row r="36" spans="1:8" s="1" customFormat="1" ht="17.100000000000001" customHeight="1">
      <c r="A36" s="1" t="s">
        <v>675</v>
      </c>
      <c r="B36" s="1" t="s">
        <v>64</v>
      </c>
      <c r="C36" s="1" t="str">
        <f>VLOOKUP((A36&amp;B36),[1]Bond_Master!$A$1:$J$236,3)</f>
        <v>公司債</v>
      </c>
      <c r="D36" s="1" t="str">
        <f>VLOOKUP((A36&amp;B36),[1]Bond_Master!$A$1:$J$236,4)</f>
        <v>Morgan Stanley</v>
      </c>
      <c r="E36" s="1">
        <f>VLOOKUP((A36&amp;B36),[1]Bond_Master!$A$1:$J$236,10)</f>
        <v>8</v>
      </c>
      <c r="F36" s="7">
        <v>45404</v>
      </c>
      <c r="G36" s="27">
        <v>36250</v>
      </c>
      <c r="H36" s="27">
        <v>36250</v>
      </c>
    </row>
    <row r="37" spans="1:8" s="1" customFormat="1" ht="17.100000000000001" customHeight="1">
      <c r="A37" s="1" t="s">
        <v>675</v>
      </c>
      <c r="B37" s="1" t="s">
        <v>64</v>
      </c>
      <c r="C37" s="1" t="str">
        <f>VLOOKUP((A37&amp;B37),[1]Bond_Master!$A$1:$J$236,3)</f>
        <v>公司債</v>
      </c>
      <c r="D37" s="1" t="str">
        <f>VLOOKUP((A37&amp;B37),[1]Bond_Master!$A$1:$J$236,4)</f>
        <v>Morgan Stanley</v>
      </c>
      <c r="E37" s="1">
        <f>VLOOKUP((A37&amp;B37),[1]Bond_Master!$A$1:$J$236,10)</f>
        <v>8</v>
      </c>
      <c r="F37" s="7">
        <v>45587</v>
      </c>
      <c r="G37" s="27">
        <v>36250</v>
      </c>
      <c r="H37" s="27">
        <v>36250</v>
      </c>
    </row>
    <row r="38" spans="1:8" s="1" customFormat="1" ht="17.100000000000001" customHeight="1">
      <c r="A38" s="1" t="s">
        <v>675</v>
      </c>
      <c r="B38" s="1" t="s">
        <v>64</v>
      </c>
      <c r="C38" s="1" t="str">
        <f>VLOOKUP((A38&amp;B38),[1]Bond_Master!$A$1:$J$236,3)</f>
        <v>公司債</v>
      </c>
      <c r="D38" s="1" t="str">
        <f>VLOOKUP((A38&amp;B38),[1]Bond_Master!$A$1:$J$236,4)</f>
        <v>Morgan Stanley</v>
      </c>
      <c r="E38" s="1">
        <f>VLOOKUP((A38&amp;B38),[1]Bond_Master!$A$1:$J$236,10)</f>
        <v>8</v>
      </c>
      <c r="F38" s="7">
        <v>45404</v>
      </c>
      <c r="G38" s="27">
        <v>36250</v>
      </c>
      <c r="H38" s="27">
        <v>36250</v>
      </c>
    </row>
    <row r="39" spans="1:8" s="1" customFormat="1" ht="17.100000000000001" customHeight="1">
      <c r="A39" s="1" t="s">
        <v>675</v>
      </c>
      <c r="B39" s="1" t="s">
        <v>64</v>
      </c>
      <c r="C39" s="1" t="str">
        <f>VLOOKUP((A39&amp;B39),[1]Bond_Master!$A$1:$J$236,3)</f>
        <v>公司債</v>
      </c>
      <c r="D39" s="1" t="str">
        <f>VLOOKUP((A39&amp;B39),[1]Bond_Master!$A$1:$J$236,4)</f>
        <v>Morgan Stanley</v>
      </c>
      <c r="E39" s="1">
        <f>VLOOKUP((A39&amp;B39),[1]Bond_Master!$A$1:$J$236,10)</f>
        <v>8</v>
      </c>
      <c r="F39" s="7">
        <v>45587</v>
      </c>
      <c r="G39" s="27">
        <v>36250</v>
      </c>
      <c r="H39" s="27">
        <v>36250</v>
      </c>
    </row>
    <row r="40" spans="1:8" s="1" customFormat="1" ht="17.100000000000001" customHeight="1">
      <c r="A40" s="1" t="s">
        <v>675</v>
      </c>
      <c r="B40" s="1" t="s">
        <v>64</v>
      </c>
      <c r="C40" s="1" t="str">
        <f>VLOOKUP((A40&amp;B40),[1]Bond_Master!$A$1:$J$236,3)</f>
        <v>公司債</v>
      </c>
      <c r="D40" s="1" t="str">
        <f>VLOOKUP((A40&amp;B40),[1]Bond_Master!$A$1:$J$236,4)</f>
        <v>Morgan Stanley</v>
      </c>
      <c r="E40" s="1">
        <f>VLOOKUP((A40&amp;B40),[1]Bond_Master!$A$1:$J$236,10)</f>
        <v>8</v>
      </c>
      <c r="F40" s="7">
        <v>45404</v>
      </c>
      <c r="G40" s="27">
        <v>36250</v>
      </c>
      <c r="H40" s="27">
        <v>36250</v>
      </c>
    </row>
    <row r="41" spans="1:8" s="1" customFormat="1" ht="17.100000000000001" customHeight="1">
      <c r="A41" s="1" t="s">
        <v>675</v>
      </c>
      <c r="B41" s="1" t="s">
        <v>64</v>
      </c>
      <c r="C41" s="1" t="str">
        <f>VLOOKUP((A41&amp;B41),[1]Bond_Master!$A$1:$J$236,3)</f>
        <v>公司債</v>
      </c>
      <c r="D41" s="1" t="str">
        <f>VLOOKUP((A41&amp;B41),[1]Bond_Master!$A$1:$J$236,4)</f>
        <v>Morgan Stanley</v>
      </c>
      <c r="E41" s="1">
        <f>VLOOKUP((A41&amp;B41),[1]Bond_Master!$A$1:$J$236,10)</f>
        <v>8</v>
      </c>
      <c r="F41" s="7">
        <v>45587</v>
      </c>
      <c r="G41" s="27">
        <v>36250</v>
      </c>
      <c r="H41" s="27">
        <v>36250</v>
      </c>
    </row>
    <row r="42" spans="1:8" s="1" customFormat="1" ht="17.100000000000001" customHeight="1">
      <c r="A42" s="1" t="s">
        <v>675</v>
      </c>
      <c r="B42" s="1" t="s">
        <v>64</v>
      </c>
      <c r="C42" s="1" t="str">
        <f>VLOOKUP((A42&amp;B42),[1]Bond_Master!$A$1:$J$236,3)</f>
        <v>公司債</v>
      </c>
      <c r="D42" s="1" t="str">
        <f>VLOOKUP((A42&amp;B42),[1]Bond_Master!$A$1:$J$236,4)</f>
        <v>Morgan Stanley</v>
      </c>
      <c r="E42" s="1">
        <f>VLOOKUP((A42&amp;B42),[1]Bond_Master!$A$1:$J$236,10)</f>
        <v>8</v>
      </c>
      <c r="F42" s="7">
        <v>47230</v>
      </c>
      <c r="G42" s="27">
        <v>36250</v>
      </c>
      <c r="H42" s="27">
        <v>2036250</v>
      </c>
    </row>
    <row r="43" spans="1:8" s="1" customFormat="1" ht="17.100000000000001" customHeight="1">
      <c r="A43" s="1" t="s">
        <v>461</v>
      </c>
      <c r="B43" s="1" t="s">
        <v>141</v>
      </c>
      <c r="C43" s="1" t="str">
        <f>VLOOKUP((A43&amp;B43),[1]Bond_Master!$A$1:$J$236,3)</f>
        <v>公司債</v>
      </c>
      <c r="D43" s="1" t="str">
        <f>VLOOKUP((A43&amp;B43),[1]Bond_Master!$A$1:$J$236,4)</f>
        <v>Morgan Stanley</v>
      </c>
      <c r="E43" s="1">
        <f>VLOOKUP((A43&amp;B43),[1]Bond_Master!$A$1:$J$236,10)</f>
        <v>8</v>
      </c>
      <c r="F43" s="7">
        <v>45404</v>
      </c>
      <c r="G43" s="27">
        <v>36250</v>
      </c>
      <c r="H43" s="27">
        <v>36250</v>
      </c>
    </row>
    <row r="44" spans="1:8" s="1" customFormat="1" ht="17.100000000000001" customHeight="1">
      <c r="A44" s="1" t="s">
        <v>461</v>
      </c>
      <c r="B44" s="1" t="s">
        <v>141</v>
      </c>
      <c r="C44" s="1" t="str">
        <f>VLOOKUP((A44&amp;B44),[1]Bond_Master!$A$1:$J$236,3)</f>
        <v>公司債</v>
      </c>
      <c r="D44" s="1" t="str">
        <f>VLOOKUP((A44&amp;B44),[1]Bond_Master!$A$1:$J$236,4)</f>
        <v>Morgan Stanley</v>
      </c>
      <c r="E44" s="1">
        <f>VLOOKUP((A44&amp;B44),[1]Bond_Master!$A$1:$J$236,10)</f>
        <v>8</v>
      </c>
      <c r="F44" s="7">
        <v>45587</v>
      </c>
      <c r="G44" s="27">
        <v>36250</v>
      </c>
      <c r="H44" s="27">
        <v>36250</v>
      </c>
    </row>
    <row r="45" spans="1:8" s="1" customFormat="1" ht="17.100000000000001" customHeight="1">
      <c r="A45" s="1" t="s">
        <v>675</v>
      </c>
      <c r="B45" s="1" t="s">
        <v>141</v>
      </c>
      <c r="C45" s="1" t="str">
        <f>VLOOKUP((A45&amp;B45),[1]Bond_Master!$A$1:$J$236,3)</f>
        <v>公司債</v>
      </c>
      <c r="D45" s="1" t="str">
        <f>VLOOKUP((A45&amp;B45),[1]Bond_Master!$A$1:$J$236,4)</f>
        <v>Morgan Stanley</v>
      </c>
      <c r="E45" s="1">
        <f>VLOOKUP((A45&amp;B45),[1]Bond_Master!$A$1:$J$236,10)</f>
        <v>8</v>
      </c>
      <c r="F45" s="7">
        <v>45404</v>
      </c>
      <c r="G45" s="27">
        <v>36250</v>
      </c>
      <c r="H45" s="27">
        <v>36250</v>
      </c>
    </row>
    <row r="46" spans="1:8" s="1" customFormat="1" ht="17.100000000000001" customHeight="1">
      <c r="A46" s="1" t="s">
        <v>675</v>
      </c>
      <c r="B46" s="1" t="s">
        <v>141</v>
      </c>
      <c r="C46" s="1" t="str">
        <f>VLOOKUP((A46&amp;B46),[1]Bond_Master!$A$1:$J$236,3)</f>
        <v>公司債</v>
      </c>
      <c r="D46" s="1" t="str">
        <f>VLOOKUP((A46&amp;B46),[1]Bond_Master!$A$1:$J$236,4)</f>
        <v>Morgan Stanley</v>
      </c>
      <c r="E46" s="1">
        <f>VLOOKUP((A46&amp;B46),[1]Bond_Master!$A$1:$J$236,10)</f>
        <v>8</v>
      </c>
      <c r="F46" s="7">
        <v>45587</v>
      </c>
      <c r="G46" s="27">
        <v>36250</v>
      </c>
      <c r="H46" s="27">
        <v>36250</v>
      </c>
    </row>
    <row r="47" spans="1:8" s="1" customFormat="1" ht="17.100000000000001" customHeight="1">
      <c r="A47" s="1" t="s">
        <v>675</v>
      </c>
      <c r="B47" s="1" t="s">
        <v>141</v>
      </c>
      <c r="C47" s="1" t="str">
        <f>VLOOKUP((A47&amp;B47),[1]Bond_Master!$A$1:$J$236,3)</f>
        <v>公司債</v>
      </c>
      <c r="D47" s="1" t="str">
        <f>VLOOKUP((A47&amp;B47),[1]Bond_Master!$A$1:$J$236,4)</f>
        <v>Morgan Stanley</v>
      </c>
      <c r="E47" s="1">
        <f>VLOOKUP((A47&amp;B47),[1]Bond_Master!$A$1:$J$236,10)</f>
        <v>8</v>
      </c>
      <c r="F47" s="7">
        <v>45404</v>
      </c>
      <c r="G47" s="27">
        <v>36250</v>
      </c>
      <c r="H47" s="27">
        <v>36250</v>
      </c>
    </row>
    <row r="48" spans="1:8" s="1" customFormat="1" ht="17.100000000000001" customHeight="1">
      <c r="A48" s="1" t="s">
        <v>675</v>
      </c>
      <c r="B48" s="1" t="s">
        <v>141</v>
      </c>
      <c r="C48" s="1" t="str">
        <f>VLOOKUP((A48&amp;B48),[1]Bond_Master!$A$1:$J$236,3)</f>
        <v>公司債</v>
      </c>
      <c r="D48" s="1" t="str">
        <f>VLOOKUP((A48&amp;B48),[1]Bond_Master!$A$1:$J$236,4)</f>
        <v>Morgan Stanley</v>
      </c>
      <c r="E48" s="1">
        <f>VLOOKUP((A48&amp;B48),[1]Bond_Master!$A$1:$J$236,10)</f>
        <v>8</v>
      </c>
      <c r="F48" s="7">
        <v>45587</v>
      </c>
      <c r="G48" s="27">
        <v>36250</v>
      </c>
      <c r="H48" s="27">
        <v>36250</v>
      </c>
    </row>
    <row r="49" spans="1:8" s="1" customFormat="1" ht="17.100000000000001" customHeight="1">
      <c r="A49" s="1" t="s">
        <v>675</v>
      </c>
      <c r="B49" s="1" t="s">
        <v>141</v>
      </c>
      <c r="C49" s="1" t="str">
        <f>VLOOKUP((A49&amp;B49),[1]Bond_Master!$A$1:$J$236,3)</f>
        <v>公司債</v>
      </c>
      <c r="D49" s="1" t="str">
        <f>VLOOKUP((A49&amp;B49),[1]Bond_Master!$A$1:$J$236,4)</f>
        <v>Morgan Stanley</v>
      </c>
      <c r="E49" s="1">
        <f>VLOOKUP((A49&amp;B49),[1]Bond_Master!$A$1:$J$236,10)</f>
        <v>8</v>
      </c>
      <c r="F49" s="7">
        <v>45404</v>
      </c>
      <c r="G49" s="27">
        <v>36250</v>
      </c>
      <c r="H49" s="27">
        <v>36250</v>
      </c>
    </row>
    <row r="50" spans="1:8" s="1" customFormat="1" ht="17.100000000000001" customHeight="1">
      <c r="A50" s="1" t="s">
        <v>675</v>
      </c>
      <c r="B50" s="1" t="s">
        <v>141</v>
      </c>
      <c r="C50" s="1" t="str">
        <f>VLOOKUP((A50&amp;B50),[1]Bond_Master!$A$1:$J$236,3)</f>
        <v>公司債</v>
      </c>
      <c r="D50" s="1" t="str">
        <f>VLOOKUP((A50&amp;B50),[1]Bond_Master!$A$1:$J$236,4)</f>
        <v>Morgan Stanley</v>
      </c>
      <c r="E50" s="1">
        <f>VLOOKUP((A50&amp;B50),[1]Bond_Master!$A$1:$J$236,10)</f>
        <v>8</v>
      </c>
      <c r="F50" s="7">
        <v>45587</v>
      </c>
      <c r="G50" s="27">
        <v>36250</v>
      </c>
      <c r="H50" s="27">
        <v>36250</v>
      </c>
    </row>
    <row r="51" spans="1:8" s="1" customFormat="1" ht="17.100000000000001" customHeight="1">
      <c r="A51" s="1" t="s">
        <v>675</v>
      </c>
      <c r="B51" s="1" t="s">
        <v>141</v>
      </c>
      <c r="C51" s="1" t="str">
        <f>VLOOKUP((A51&amp;B51),[1]Bond_Master!$A$1:$J$236,3)</f>
        <v>公司債</v>
      </c>
      <c r="D51" s="1" t="str">
        <f>VLOOKUP((A51&amp;B51),[1]Bond_Master!$A$1:$J$236,4)</f>
        <v>Morgan Stanley</v>
      </c>
      <c r="E51" s="1">
        <f>VLOOKUP((A51&amp;B51),[1]Bond_Master!$A$1:$J$236,10)</f>
        <v>8</v>
      </c>
      <c r="F51" s="7">
        <v>45404</v>
      </c>
      <c r="G51" s="27">
        <v>36250</v>
      </c>
      <c r="H51" s="27">
        <v>36250</v>
      </c>
    </row>
    <row r="52" spans="1:8" s="1" customFormat="1" ht="17.100000000000001" customHeight="1">
      <c r="A52" s="1" t="s">
        <v>675</v>
      </c>
      <c r="B52" s="1" t="s">
        <v>141</v>
      </c>
      <c r="C52" s="1" t="str">
        <f>VLOOKUP((A52&amp;B52),[1]Bond_Master!$A$1:$J$236,3)</f>
        <v>公司債</v>
      </c>
      <c r="D52" s="1" t="str">
        <f>VLOOKUP((A52&amp;B52),[1]Bond_Master!$A$1:$J$236,4)</f>
        <v>Morgan Stanley</v>
      </c>
      <c r="E52" s="1">
        <f>VLOOKUP((A52&amp;B52),[1]Bond_Master!$A$1:$J$236,10)</f>
        <v>8</v>
      </c>
      <c r="F52" s="7">
        <v>45587</v>
      </c>
      <c r="G52" s="27">
        <v>36250</v>
      </c>
      <c r="H52" s="27">
        <v>36250</v>
      </c>
    </row>
    <row r="53" spans="1:8" s="1" customFormat="1" ht="17.100000000000001" customHeight="1">
      <c r="A53" s="1" t="s">
        <v>675</v>
      </c>
      <c r="B53" s="1" t="s">
        <v>141</v>
      </c>
      <c r="C53" s="1" t="str">
        <f>VLOOKUP((A53&amp;B53),[1]Bond_Master!$A$1:$J$236,3)</f>
        <v>公司債</v>
      </c>
      <c r="D53" s="1" t="str">
        <f>VLOOKUP((A53&amp;B53),[1]Bond_Master!$A$1:$J$236,4)</f>
        <v>Morgan Stanley</v>
      </c>
      <c r="E53" s="1">
        <f>VLOOKUP((A53&amp;B53),[1]Bond_Master!$A$1:$J$236,10)</f>
        <v>8</v>
      </c>
      <c r="F53" s="7">
        <v>47230</v>
      </c>
      <c r="G53" s="27">
        <v>36250</v>
      </c>
      <c r="H53" s="27">
        <v>2036250</v>
      </c>
    </row>
    <row r="54" spans="1:8" s="1" customFormat="1" ht="17.100000000000001" customHeight="1">
      <c r="A54" s="1" t="s">
        <v>361</v>
      </c>
      <c r="B54" s="1" t="s">
        <v>141</v>
      </c>
      <c r="C54" s="1" t="str">
        <f>VLOOKUP((A54&amp;B54),[1]Bond_Master!$A$1:$J$236,3)</f>
        <v>金融債</v>
      </c>
      <c r="D54" s="1" t="str">
        <f>VLOOKUP((A54&amp;B54),[1]Bond_Master!$A$1:$J$236,4)</f>
        <v>Morgan Stanley</v>
      </c>
      <c r="E54" s="1">
        <f>VLOOKUP((A54&amp;B54),[1]Bond_Master!$A$1:$J$236,10)</f>
        <v>7</v>
      </c>
      <c r="F54" s="7">
        <v>45325</v>
      </c>
      <c r="G54" s="27">
        <v>88400</v>
      </c>
      <c r="H54" s="27">
        <v>88400</v>
      </c>
    </row>
    <row r="55" spans="1:8" s="1" customFormat="1" ht="17.100000000000001" customHeight="1">
      <c r="A55" s="1" t="s">
        <v>361</v>
      </c>
      <c r="B55" s="1" t="s">
        <v>141</v>
      </c>
      <c r="C55" s="1" t="str">
        <f>VLOOKUP((A55&amp;B55),[1]Bond_Master!$A$1:$J$236,3)</f>
        <v>金融債</v>
      </c>
      <c r="D55" s="1" t="str">
        <f>VLOOKUP((A55&amp;B55),[1]Bond_Master!$A$1:$J$236,4)</f>
        <v>Morgan Stanley</v>
      </c>
      <c r="E55" s="1">
        <f>VLOOKUP((A55&amp;B55),[1]Bond_Master!$A$1:$J$236,10)</f>
        <v>7</v>
      </c>
      <c r="F55" s="17">
        <v>45507</v>
      </c>
      <c r="G55" s="29">
        <v>88400</v>
      </c>
      <c r="H55" s="29">
        <v>88400</v>
      </c>
    </row>
    <row r="56" spans="1:8" s="1" customFormat="1" ht="17.100000000000001" customHeight="1">
      <c r="A56" s="1" t="s">
        <v>676</v>
      </c>
      <c r="B56" s="1" t="s">
        <v>141</v>
      </c>
      <c r="C56" s="1" t="str">
        <f>VLOOKUP((A56&amp;B56),[1]Bond_Master!$A$1:$J$236,3)</f>
        <v>金融債</v>
      </c>
      <c r="D56" s="1" t="str">
        <f>VLOOKUP((A56&amp;B56),[1]Bond_Master!$A$1:$J$236,4)</f>
        <v>Morgan Stanley</v>
      </c>
      <c r="E56" s="1">
        <f>VLOOKUP((A56&amp;B56),[1]Bond_Master!$A$1:$J$236,10)</f>
        <v>7</v>
      </c>
      <c r="F56" s="7">
        <v>45691</v>
      </c>
      <c r="G56" s="29">
        <v>88400</v>
      </c>
      <c r="H56" s="29">
        <v>88400</v>
      </c>
    </row>
    <row r="57" spans="1:8" s="1" customFormat="1" ht="17.100000000000001" customHeight="1">
      <c r="A57" s="1" t="s">
        <v>676</v>
      </c>
      <c r="B57" s="1" t="s">
        <v>141</v>
      </c>
      <c r="C57" s="1" t="str">
        <f>VLOOKUP((A57&amp;B57),[1]Bond_Master!$A$1:$J$236,3)</f>
        <v>金融債</v>
      </c>
      <c r="D57" s="1" t="str">
        <f>VLOOKUP((A57&amp;B57),[1]Bond_Master!$A$1:$J$236,4)</f>
        <v>Morgan Stanley</v>
      </c>
      <c r="E57" s="1">
        <f>VLOOKUP((A57&amp;B57),[1]Bond_Master!$A$1:$J$236,10)</f>
        <v>7</v>
      </c>
      <c r="F57" s="17">
        <v>45872</v>
      </c>
      <c r="G57" s="29">
        <v>88400</v>
      </c>
      <c r="H57" s="29">
        <v>88400</v>
      </c>
    </row>
    <row r="58" spans="1:8" s="1" customFormat="1" ht="17.100000000000001" customHeight="1">
      <c r="A58" s="1" t="s">
        <v>676</v>
      </c>
      <c r="B58" s="1" t="s">
        <v>141</v>
      </c>
      <c r="C58" s="1" t="str">
        <f>VLOOKUP((A58&amp;B58),[1]Bond_Master!$A$1:$J$236,3)</f>
        <v>金融債</v>
      </c>
      <c r="D58" s="1" t="str">
        <f>VLOOKUP((A58&amp;B58),[1]Bond_Master!$A$1:$J$236,4)</f>
        <v>Morgan Stanley</v>
      </c>
      <c r="E58" s="1">
        <f>VLOOKUP((A58&amp;B58),[1]Bond_Master!$A$1:$J$236,10)</f>
        <v>7</v>
      </c>
      <c r="F58" s="7">
        <v>46056</v>
      </c>
      <c r="G58" s="29">
        <v>88400</v>
      </c>
      <c r="H58" s="29">
        <v>88400</v>
      </c>
    </row>
    <row r="59" spans="1:8" s="1" customFormat="1" ht="17.100000000000001" customHeight="1">
      <c r="A59" s="1" t="s">
        <v>676</v>
      </c>
      <c r="B59" s="1" t="s">
        <v>141</v>
      </c>
      <c r="C59" s="1" t="str">
        <f>VLOOKUP((A59&amp;B59),[1]Bond_Master!$A$1:$J$236,3)</f>
        <v>金融債</v>
      </c>
      <c r="D59" s="1" t="str">
        <f>VLOOKUP((A59&amp;B59),[1]Bond_Master!$A$1:$J$236,4)</f>
        <v>Morgan Stanley</v>
      </c>
      <c r="E59" s="1">
        <f>VLOOKUP((A59&amp;B59),[1]Bond_Master!$A$1:$J$236,10)</f>
        <v>7</v>
      </c>
      <c r="F59" s="17">
        <v>46237</v>
      </c>
      <c r="G59" s="29">
        <v>88400</v>
      </c>
      <c r="H59" s="29">
        <v>88400</v>
      </c>
    </row>
    <row r="60" spans="1:8" s="1" customFormat="1" ht="17.100000000000001" customHeight="1">
      <c r="A60" s="1" t="s">
        <v>676</v>
      </c>
      <c r="B60" s="1" t="s">
        <v>141</v>
      </c>
      <c r="C60" s="1" t="str">
        <f>VLOOKUP((A60&amp;B60),[1]Bond_Master!$A$1:$J$236,3)</f>
        <v>金融債</v>
      </c>
      <c r="D60" s="1" t="str">
        <f>VLOOKUP((A60&amp;B60),[1]Bond_Master!$A$1:$J$236,4)</f>
        <v>Morgan Stanley</v>
      </c>
      <c r="E60" s="1">
        <f>VLOOKUP((A60&amp;B60),[1]Bond_Master!$A$1:$J$236,10)</f>
        <v>7</v>
      </c>
      <c r="F60" s="7">
        <v>46421</v>
      </c>
      <c r="G60" s="29">
        <v>88400</v>
      </c>
      <c r="H60" s="29">
        <v>88400</v>
      </c>
    </row>
    <row r="61" spans="1:8" s="1" customFormat="1" ht="17.100000000000001" customHeight="1">
      <c r="A61" s="1" t="s">
        <v>676</v>
      </c>
      <c r="B61" s="1" t="s">
        <v>141</v>
      </c>
      <c r="C61" s="1" t="str">
        <f>VLOOKUP((A61&amp;B61),[1]Bond_Master!$A$1:$J$236,3)</f>
        <v>金融債</v>
      </c>
      <c r="D61" s="1" t="str">
        <f>VLOOKUP((A61&amp;B61),[1]Bond_Master!$A$1:$J$236,4)</f>
        <v>Morgan Stanley</v>
      </c>
      <c r="E61" s="1">
        <f>VLOOKUP((A61&amp;B61),[1]Bond_Master!$A$1:$J$236,10)</f>
        <v>7</v>
      </c>
      <c r="F61" s="17">
        <v>46602</v>
      </c>
      <c r="G61" s="29">
        <v>88400</v>
      </c>
      <c r="H61" s="29">
        <v>88400</v>
      </c>
    </row>
    <row r="62" spans="1:8" s="1" customFormat="1" ht="17.100000000000001" customHeight="1">
      <c r="A62" s="1" t="s">
        <v>676</v>
      </c>
      <c r="B62" s="1" t="s">
        <v>141</v>
      </c>
      <c r="C62" s="1" t="str">
        <f>VLOOKUP((A62&amp;B62),[1]Bond_Master!$A$1:$J$236,3)</f>
        <v>金融債</v>
      </c>
      <c r="D62" s="1" t="str">
        <f>VLOOKUP((A62&amp;B62),[1]Bond_Master!$A$1:$J$236,4)</f>
        <v>Morgan Stanley</v>
      </c>
      <c r="E62" s="1">
        <f>VLOOKUP((A62&amp;B62),[1]Bond_Master!$A$1:$J$236,10)</f>
        <v>7</v>
      </c>
      <c r="F62" s="7">
        <v>46786</v>
      </c>
      <c r="G62" s="29">
        <v>88400</v>
      </c>
      <c r="H62" s="29">
        <v>88400</v>
      </c>
    </row>
    <row r="63" spans="1:8" s="1" customFormat="1" ht="17.100000000000001" customHeight="1">
      <c r="A63" s="1" t="s">
        <v>676</v>
      </c>
      <c r="B63" s="1" t="s">
        <v>141</v>
      </c>
      <c r="C63" s="1" t="str">
        <f>VLOOKUP((A63&amp;B63),[1]Bond_Master!$A$1:$J$236,3)</f>
        <v>金融債</v>
      </c>
      <c r="D63" s="1" t="str">
        <f>VLOOKUP((A63&amp;B63),[1]Bond_Master!$A$1:$J$236,4)</f>
        <v>Morgan Stanley</v>
      </c>
      <c r="E63" s="1">
        <f>VLOOKUP((A63&amp;B63),[1]Bond_Master!$A$1:$J$236,10)</f>
        <v>7</v>
      </c>
      <c r="F63" s="17">
        <v>46968</v>
      </c>
      <c r="G63" s="29">
        <v>88400</v>
      </c>
      <c r="H63" s="29">
        <v>88400</v>
      </c>
    </row>
    <row r="64" spans="1:8" s="1" customFormat="1" ht="17.100000000000001" customHeight="1">
      <c r="A64" s="1" t="s">
        <v>676</v>
      </c>
      <c r="B64" s="1" t="s">
        <v>141</v>
      </c>
      <c r="C64" s="1" t="str">
        <f>VLOOKUP((A64&amp;B64),[1]Bond_Master!$A$1:$J$236,3)</f>
        <v>金融債</v>
      </c>
      <c r="D64" s="1" t="str">
        <f>VLOOKUP((A64&amp;B64),[1]Bond_Master!$A$1:$J$236,4)</f>
        <v>Morgan Stanley</v>
      </c>
      <c r="E64" s="1">
        <f>VLOOKUP((A64&amp;B64),[1]Bond_Master!$A$1:$J$236,10)</f>
        <v>7</v>
      </c>
      <c r="F64" s="7">
        <v>47152</v>
      </c>
      <c r="G64" s="29">
        <v>88400</v>
      </c>
      <c r="H64" s="29">
        <v>88400</v>
      </c>
    </row>
    <row r="65" spans="1:8" s="1" customFormat="1" ht="17.100000000000001" customHeight="1">
      <c r="A65" s="1" t="s">
        <v>676</v>
      </c>
      <c r="B65" s="1" t="s">
        <v>141</v>
      </c>
      <c r="C65" s="1" t="str">
        <f>VLOOKUP((A65&amp;B65),[1]Bond_Master!$A$1:$J$236,3)</f>
        <v>金融債</v>
      </c>
      <c r="D65" s="1" t="str">
        <f>VLOOKUP((A65&amp;B65),[1]Bond_Master!$A$1:$J$236,4)</f>
        <v>Morgan Stanley</v>
      </c>
      <c r="E65" s="1">
        <f>VLOOKUP((A65&amp;B65),[1]Bond_Master!$A$1:$J$236,10)</f>
        <v>7</v>
      </c>
      <c r="F65" s="17">
        <v>47333</v>
      </c>
      <c r="G65" s="29">
        <v>88400</v>
      </c>
      <c r="H65" s="29">
        <v>88400</v>
      </c>
    </row>
    <row r="66" spans="1:8" s="1" customFormat="1" ht="17.100000000000001" customHeight="1">
      <c r="A66" s="1" t="s">
        <v>676</v>
      </c>
      <c r="B66" s="1" t="s">
        <v>141</v>
      </c>
      <c r="C66" s="1" t="str">
        <f>VLOOKUP((A66&amp;B66),[1]Bond_Master!$A$1:$J$236,3)</f>
        <v>金融債</v>
      </c>
      <c r="D66" s="1" t="str">
        <f>VLOOKUP((A66&amp;B66),[1]Bond_Master!$A$1:$J$236,4)</f>
        <v>Morgan Stanley</v>
      </c>
      <c r="E66" s="1">
        <f>VLOOKUP((A66&amp;B66),[1]Bond_Master!$A$1:$J$236,10)</f>
        <v>7</v>
      </c>
      <c r="F66" s="7">
        <v>47517</v>
      </c>
      <c r="G66" s="29">
        <v>88400</v>
      </c>
      <c r="H66" s="29">
        <v>88400</v>
      </c>
    </row>
    <row r="67" spans="1:8" s="1" customFormat="1" ht="17.100000000000001" customHeight="1">
      <c r="A67" s="1" t="s">
        <v>676</v>
      </c>
      <c r="B67" s="1" t="s">
        <v>141</v>
      </c>
      <c r="C67" s="1" t="str">
        <f>VLOOKUP((A67&amp;B67),[1]Bond_Master!$A$1:$J$236,3)</f>
        <v>金融債</v>
      </c>
      <c r="D67" s="1" t="str">
        <f>VLOOKUP((A67&amp;B67),[1]Bond_Master!$A$1:$J$236,4)</f>
        <v>Morgan Stanley</v>
      </c>
      <c r="E67" s="1">
        <f>VLOOKUP((A67&amp;B67),[1]Bond_Master!$A$1:$J$236,10)</f>
        <v>7</v>
      </c>
      <c r="F67" s="17">
        <v>47698</v>
      </c>
      <c r="G67" s="29">
        <v>88400</v>
      </c>
      <c r="H67" s="29">
        <v>88400</v>
      </c>
    </row>
    <row r="68" spans="1:8" s="1" customFormat="1" ht="17.100000000000001" customHeight="1">
      <c r="A68" s="1" t="s">
        <v>676</v>
      </c>
      <c r="B68" s="1" t="s">
        <v>141</v>
      </c>
      <c r="C68" s="1" t="str">
        <f>VLOOKUP((A68&amp;B68),[1]Bond_Master!$A$1:$J$236,3)</f>
        <v>金融債</v>
      </c>
      <c r="D68" s="1" t="str">
        <f>VLOOKUP((A68&amp;B68),[1]Bond_Master!$A$1:$J$236,4)</f>
        <v>Morgan Stanley</v>
      </c>
      <c r="E68" s="1">
        <f>VLOOKUP((A68&amp;B68),[1]Bond_Master!$A$1:$J$236,10)</f>
        <v>7</v>
      </c>
      <c r="F68" s="7">
        <v>47882</v>
      </c>
      <c r="G68" s="29">
        <v>88400</v>
      </c>
      <c r="H68" s="29">
        <v>88400</v>
      </c>
    </row>
    <row r="69" spans="1:8" s="1" customFormat="1" ht="17.100000000000001" customHeight="1">
      <c r="A69" s="1" t="s">
        <v>676</v>
      </c>
      <c r="B69" s="1" t="s">
        <v>141</v>
      </c>
      <c r="C69" s="1" t="str">
        <f>VLOOKUP((A69&amp;B69),[1]Bond_Master!$A$1:$J$236,3)</f>
        <v>金融債</v>
      </c>
      <c r="D69" s="1" t="str">
        <f>VLOOKUP((A69&amp;B69),[1]Bond_Master!$A$1:$J$236,4)</f>
        <v>Morgan Stanley</v>
      </c>
      <c r="E69" s="1">
        <f>VLOOKUP((A69&amp;B69),[1]Bond_Master!$A$1:$J$236,10)</f>
        <v>7</v>
      </c>
      <c r="F69" s="17">
        <v>48063</v>
      </c>
      <c r="G69" s="29">
        <v>88400</v>
      </c>
      <c r="H69" s="29">
        <v>88400</v>
      </c>
    </row>
    <row r="70" spans="1:8" s="1" customFormat="1" ht="17.100000000000001" customHeight="1">
      <c r="A70" s="1" t="s">
        <v>676</v>
      </c>
      <c r="B70" s="1" t="s">
        <v>141</v>
      </c>
      <c r="C70" s="1" t="str">
        <f>VLOOKUP((A70&amp;B70),[1]Bond_Master!$A$1:$J$236,3)</f>
        <v>金融債</v>
      </c>
      <c r="D70" s="1" t="str">
        <f>VLOOKUP((A70&amp;B70),[1]Bond_Master!$A$1:$J$236,4)</f>
        <v>Morgan Stanley</v>
      </c>
      <c r="E70" s="1">
        <f>VLOOKUP((A70&amp;B70),[1]Bond_Master!$A$1:$J$236,10)</f>
        <v>7</v>
      </c>
      <c r="F70" s="7">
        <v>48247</v>
      </c>
      <c r="G70" s="29">
        <v>88400</v>
      </c>
      <c r="H70" s="29">
        <v>88400</v>
      </c>
    </row>
    <row r="71" spans="1:8" s="1" customFormat="1" ht="17.100000000000001" customHeight="1">
      <c r="A71" s="1" t="s">
        <v>676</v>
      </c>
      <c r="B71" s="1" t="s">
        <v>141</v>
      </c>
      <c r="C71" s="1" t="str">
        <f>VLOOKUP((A71&amp;B71),[1]Bond_Master!$A$1:$J$236,3)</f>
        <v>金融債</v>
      </c>
      <c r="D71" s="1" t="str">
        <f>VLOOKUP((A71&amp;B71),[1]Bond_Master!$A$1:$J$236,4)</f>
        <v>Morgan Stanley</v>
      </c>
      <c r="E71" s="1">
        <f>VLOOKUP((A71&amp;B71),[1]Bond_Master!$A$1:$J$236,10)</f>
        <v>7</v>
      </c>
      <c r="F71" s="17">
        <v>48429</v>
      </c>
      <c r="G71" s="29">
        <v>88400</v>
      </c>
      <c r="H71" s="29">
        <v>88400</v>
      </c>
    </row>
    <row r="72" spans="1:8" s="1" customFormat="1" ht="17.100000000000001" customHeight="1">
      <c r="A72" s="1" t="s">
        <v>676</v>
      </c>
      <c r="B72" s="1" t="s">
        <v>141</v>
      </c>
      <c r="C72" s="1" t="str">
        <f>VLOOKUP((A72&amp;B72),[1]Bond_Master!$A$1:$J$236,3)</f>
        <v>金融債</v>
      </c>
      <c r="D72" s="1" t="str">
        <f>VLOOKUP((A72&amp;B72),[1]Bond_Master!$A$1:$J$236,4)</f>
        <v>Morgan Stanley</v>
      </c>
      <c r="E72" s="1">
        <f>VLOOKUP((A72&amp;B72),[1]Bond_Master!$A$1:$J$236,10)</f>
        <v>7</v>
      </c>
      <c r="F72" s="7">
        <v>48613</v>
      </c>
      <c r="G72" s="29">
        <v>88400</v>
      </c>
      <c r="H72" s="29">
        <v>88400</v>
      </c>
    </row>
    <row r="73" spans="1:8" s="1" customFormat="1" ht="17.100000000000001" customHeight="1">
      <c r="A73" s="1" t="s">
        <v>676</v>
      </c>
      <c r="B73" s="1" t="s">
        <v>141</v>
      </c>
      <c r="C73" s="1" t="str">
        <f>VLOOKUP((A73&amp;B73),[1]Bond_Master!$A$1:$J$236,3)</f>
        <v>金融債</v>
      </c>
      <c r="D73" s="1" t="str">
        <f>VLOOKUP((A73&amp;B73),[1]Bond_Master!$A$1:$J$236,4)</f>
        <v>Morgan Stanley</v>
      </c>
      <c r="E73" s="1">
        <f>VLOOKUP((A73&amp;B73),[1]Bond_Master!$A$1:$J$236,10)</f>
        <v>7</v>
      </c>
      <c r="F73" s="17">
        <v>48794</v>
      </c>
      <c r="G73" s="29">
        <v>88400</v>
      </c>
      <c r="H73" s="29">
        <v>4088400</v>
      </c>
    </row>
    <row r="74" spans="1:8" s="1" customFormat="1" ht="17.100000000000001" customHeight="1">
      <c r="A74" s="1" t="s">
        <v>415</v>
      </c>
      <c r="B74" s="1" t="s">
        <v>64</v>
      </c>
      <c r="C74" s="1" t="str">
        <f>VLOOKUP((A74&amp;B74),[1]Bond_Master!$A$1:$J$236,3)</f>
        <v>金融債</v>
      </c>
      <c r="D74" s="1" t="str">
        <f>VLOOKUP((A74&amp;B74),[1]Bond_Master!$A$1:$J$236,4)</f>
        <v>Morgan Stanley</v>
      </c>
      <c r="E74" s="1">
        <f>VLOOKUP((A74&amp;B74),[1]Bond_Master!$A$1:$J$236,10)</f>
        <v>8</v>
      </c>
      <c r="F74" s="7">
        <v>45412</v>
      </c>
      <c r="G74" s="27">
        <v>113557.5</v>
      </c>
      <c r="H74" s="27">
        <v>113557.5</v>
      </c>
    </row>
    <row r="75" spans="1:8" s="1" customFormat="1" ht="17.100000000000001" customHeight="1">
      <c r="A75" s="1" t="s">
        <v>415</v>
      </c>
      <c r="B75" s="1" t="s">
        <v>64</v>
      </c>
      <c r="C75" s="1" t="str">
        <f>VLOOKUP((A75&amp;B75),[1]Bond_Master!$A$1:$J$236,3)</f>
        <v>金融債</v>
      </c>
      <c r="D75" s="1" t="str">
        <f>VLOOKUP((A75&amp;B75),[1]Bond_Master!$A$1:$J$236,4)</f>
        <v>Morgan Stanley</v>
      </c>
      <c r="E75" s="1">
        <f>VLOOKUP((A75&amp;B75),[1]Bond_Master!$A$1:$J$236,10)</f>
        <v>8</v>
      </c>
      <c r="F75" s="17">
        <v>45595</v>
      </c>
      <c r="G75" s="29">
        <v>113557.5</v>
      </c>
      <c r="H75" s="29">
        <v>113557.5</v>
      </c>
    </row>
    <row r="76" spans="1:8" s="1" customFormat="1" ht="17.100000000000001" customHeight="1">
      <c r="A76" s="1" t="s">
        <v>677</v>
      </c>
      <c r="B76" s="1" t="s">
        <v>64</v>
      </c>
      <c r="C76" s="1" t="str">
        <f>VLOOKUP((A76&amp;B76),[1]Bond_Master!$A$1:$J$236,3)</f>
        <v>金融債</v>
      </c>
      <c r="D76" s="1" t="str">
        <f>VLOOKUP((A76&amp;B76),[1]Bond_Master!$A$1:$J$236,4)</f>
        <v>Morgan Stanley</v>
      </c>
      <c r="E76" s="1">
        <f>VLOOKUP((A76&amp;B76),[1]Bond_Master!$A$1:$J$236,10)</f>
        <v>8</v>
      </c>
      <c r="F76" s="7">
        <v>45777</v>
      </c>
      <c r="G76" s="29">
        <v>113557.5</v>
      </c>
      <c r="H76" s="29">
        <v>113557.5</v>
      </c>
    </row>
    <row r="77" spans="1:8" s="1" customFormat="1" ht="17.100000000000001" customHeight="1">
      <c r="A77" s="1" t="s">
        <v>677</v>
      </c>
      <c r="B77" s="1" t="s">
        <v>64</v>
      </c>
      <c r="C77" s="1" t="str">
        <f>VLOOKUP((A77&amp;B77),[1]Bond_Master!$A$1:$J$236,3)</f>
        <v>金融債</v>
      </c>
      <c r="D77" s="1" t="str">
        <f>VLOOKUP((A77&amp;B77),[1]Bond_Master!$A$1:$J$236,4)</f>
        <v>Morgan Stanley</v>
      </c>
      <c r="E77" s="1">
        <f>VLOOKUP((A77&amp;B77),[1]Bond_Master!$A$1:$J$236,10)</f>
        <v>8</v>
      </c>
      <c r="F77" s="17">
        <v>45960</v>
      </c>
      <c r="G77" s="29">
        <v>113557.5</v>
      </c>
      <c r="H77" s="29">
        <v>113557.5</v>
      </c>
    </row>
    <row r="78" spans="1:8" s="1" customFormat="1" ht="17.100000000000001" customHeight="1">
      <c r="A78" s="1" t="s">
        <v>677</v>
      </c>
      <c r="B78" s="1" t="s">
        <v>64</v>
      </c>
      <c r="C78" s="1" t="str">
        <f>VLOOKUP((A78&amp;B78),[1]Bond_Master!$A$1:$J$236,3)</f>
        <v>金融債</v>
      </c>
      <c r="D78" s="1" t="str">
        <f>VLOOKUP((A78&amp;B78),[1]Bond_Master!$A$1:$J$236,4)</f>
        <v>Morgan Stanley</v>
      </c>
      <c r="E78" s="1">
        <f>VLOOKUP((A78&amp;B78),[1]Bond_Master!$A$1:$J$236,10)</f>
        <v>8</v>
      </c>
      <c r="F78" s="7">
        <v>46142</v>
      </c>
      <c r="G78" s="29">
        <v>113557.5</v>
      </c>
      <c r="H78" s="29">
        <v>113557.5</v>
      </c>
    </row>
    <row r="79" spans="1:8" s="1" customFormat="1" ht="17.100000000000001" customHeight="1">
      <c r="A79" s="1" t="s">
        <v>677</v>
      </c>
      <c r="B79" s="1" t="s">
        <v>64</v>
      </c>
      <c r="C79" s="1" t="str">
        <f>VLOOKUP((A79&amp;B79),[1]Bond_Master!$A$1:$J$236,3)</f>
        <v>金融債</v>
      </c>
      <c r="D79" s="1" t="str">
        <f>VLOOKUP((A79&amp;B79),[1]Bond_Master!$A$1:$J$236,4)</f>
        <v>Morgan Stanley</v>
      </c>
      <c r="E79" s="1">
        <f>VLOOKUP((A79&amp;B79),[1]Bond_Master!$A$1:$J$236,10)</f>
        <v>8</v>
      </c>
      <c r="F79" s="17">
        <v>46325</v>
      </c>
      <c r="G79" s="29">
        <v>113557.5</v>
      </c>
      <c r="H79" s="29">
        <v>113557.5</v>
      </c>
    </row>
    <row r="80" spans="1:8" s="1" customFormat="1" ht="17.100000000000001" customHeight="1">
      <c r="A80" s="1" t="s">
        <v>677</v>
      </c>
      <c r="B80" s="1" t="s">
        <v>64</v>
      </c>
      <c r="C80" s="1" t="str">
        <f>VLOOKUP((A80&amp;B80),[1]Bond_Master!$A$1:$J$236,3)</f>
        <v>金融債</v>
      </c>
      <c r="D80" s="1" t="str">
        <f>VLOOKUP((A80&amp;B80),[1]Bond_Master!$A$1:$J$236,4)</f>
        <v>Morgan Stanley</v>
      </c>
      <c r="E80" s="1">
        <f>VLOOKUP((A80&amp;B80),[1]Bond_Master!$A$1:$J$236,10)</f>
        <v>8</v>
      </c>
      <c r="F80" s="7">
        <v>46507</v>
      </c>
      <c r="G80" s="29">
        <v>113557.5</v>
      </c>
      <c r="H80" s="29">
        <v>113557.5</v>
      </c>
    </row>
    <row r="81" spans="1:8" ht="17.100000000000001" customHeight="1">
      <c r="A81" s="1" t="s">
        <v>677</v>
      </c>
      <c r="B81" s="1" t="s">
        <v>64</v>
      </c>
      <c r="C81" s="1" t="str">
        <f>VLOOKUP((A81&amp;B81),[1]Bond_Master!$A$1:$J$236,3)</f>
        <v>金融債</v>
      </c>
      <c r="D81" s="1" t="str">
        <f>VLOOKUP((A81&amp;B81),[1]Bond_Master!$A$1:$J$236,4)</f>
        <v>Morgan Stanley</v>
      </c>
      <c r="E81" s="1">
        <f>VLOOKUP((A81&amp;B81),[1]Bond_Master!$A$1:$J$236,10)</f>
        <v>8</v>
      </c>
      <c r="F81" s="17">
        <v>46690</v>
      </c>
      <c r="G81" s="29">
        <v>113557.5</v>
      </c>
      <c r="H81" s="29">
        <v>113557.5</v>
      </c>
    </row>
    <row r="82" spans="1:8" ht="17.100000000000001" customHeight="1">
      <c r="A82" s="1" t="s">
        <v>677</v>
      </c>
      <c r="B82" s="1" t="s">
        <v>64</v>
      </c>
      <c r="C82" s="1" t="str">
        <f>VLOOKUP((A82&amp;B82),[1]Bond_Master!$A$1:$J$236,3)</f>
        <v>金融債</v>
      </c>
      <c r="D82" s="1" t="str">
        <f>VLOOKUP((A82&amp;B82),[1]Bond_Master!$A$1:$J$236,4)</f>
        <v>Morgan Stanley</v>
      </c>
      <c r="E82" s="1">
        <f>VLOOKUP((A82&amp;B82),[1]Bond_Master!$A$1:$J$236,10)</f>
        <v>8</v>
      </c>
      <c r="F82" s="7">
        <v>46873</v>
      </c>
      <c r="G82" s="29">
        <v>113557.5</v>
      </c>
      <c r="H82" s="29">
        <v>113557.5</v>
      </c>
    </row>
    <row r="83" spans="1:8" ht="17.100000000000001" customHeight="1">
      <c r="A83" s="1" t="s">
        <v>677</v>
      </c>
      <c r="B83" s="1" t="s">
        <v>64</v>
      </c>
      <c r="C83" s="1" t="str">
        <f>VLOOKUP((A83&amp;B83),[1]Bond_Master!$A$1:$J$236,3)</f>
        <v>金融債</v>
      </c>
      <c r="D83" s="1" t="str">
        <f>VLOOKUP((A83&amp;B83),[1]Bond_Master!$A$1:$J$236,4)</f>
        <v>Morgan Stanley</v>
      </c>
      <c r="E83" s="1">
        <f>VLOOKUP((A83&amp;B83),[1]Bond_Master!$A$1:$J$236,10)</f>
        <v>8</v>
      </c>
      <c r="F83" s="17">
        <v>47056</v>
      </c>
      <c r="G83" s="29">
        <v>113557.5</v>
      </c>
      <c r="H83" s="29">
        <v>113557.5</v>
      </c>
    </row>
    <row r="84" spans="1:8" ht="17.100000000000001" customHeight="1">
      <c r="A84" s="1" t="s">
        <v>677</v>
      </c>
      <c r="B84" s="1" t="s">
        <v>64</v>
      </c>
      <c r="C84" s="1" t="str">
        <f>VLOOKUP((A84&amp;B84),[1]Bond_Master!$A$1:$J$236,3)</f>
        <v>金融債</v>
      </c>
      <c r="D84" s="1" t="str">
        <f>VLOOKUP((A84&amp;B84),[1]Bond_Master!$A$1:$J$236,4)</f>
        <v>Morgan Stanley</v>
      </c>
      <c r="E84" s="1">
        <f>VLOOKUP((A84&amp;B84),[1]Bond_Master!$A$1:$J$236,10)</f>
        <v>8</v>
      </c>
      <c r="F84" s="7">
        <v>47238</v>
      </c>
      <c r="G84" s="29">
        <v>113557.5</v>
      </c>
      <c r="H84" s="29">
        <v>113557.5</v>
      </c>
    </row>
    <row r="85" spans="1:8" ht="17.100000000000001" customHeight="1">
      <c r="A85" s="1" t="s">
        <v>677</v>
      </c>
      <c r="B85" s="1" t="s">
        <v>64</v>
      </c>
      <c r="C85" s="1" t="str">
        <f>VLOOKUP((A85&amp;B85),[1]Bond_Master!$A$1:$J$236,3)</f>
        <v>金融債</v>
      </c>
      <c r="D85" s="1" t="str">
        <f>VLOOKUP((A85&amp;B85),[1]Bond_Master!$A$1:$J$236,4)</f>
        <v>Morgan Stanley</v>
      </c>
      <c r="E85" s="1">
        <f>VLOOKUP((A85&amp;B85),[1]Bond_Master!$A$1:$J$236,10)</f>
        <v>8</v>
      </c>
      <c r="F85" s="17">
        <v>47421</v>
      </c>
      <c r="G85" s="29">
        <v>113557.5</v>
      </c>
      <c r="H85" s="29">
        <v>113557.5</v>
      </c>
    </row>
    <row r="86" spans="1:8" ht="17.100000000000001" customHeight="1">
      <c r="A86" s="1" t="s">
        <v>677</v>
      </c>
      <c r="B86" s="1" t="s">
        <v>64</v>
      </c>
      <c r="C86" s="1" t="str">
        <f>VLOOKUP((A86&amp;B86),[1]Bond_Master!$A$1:$J$236,3)</f>
        <v>金融債</v>
      </c>
      <c r="D86" s="1" t="str">
        <f>VLOOKUP((A86&amp;B86),[1]Bond_Master!$A$1:$J$236,4)</f>
        <v>Morgan Stanley</v>
      </c>
      <c r="E86" s="1">
        <f>VLOOKUP((A86&amp;B86),[1]Bond_Master!$A$1:$J$236,10)</f>
        <v>8</v>
      </c>
      <c r="F86" s="7">
        <v>47603</v>
      </c>
      <c r="G86" s="29">
        <v>113557.5</v>
      </c>
      <c r="H86" s="29">
        <v>113557.5</v>
      </c>
    </row>
    <row r="87" spans="1:8" ht="17.100000000000001" customHeight="1">
      <c r="A87" s="1" t="s">
        <v>677</v>
      </c>
      <c r="B87" s="1" t="s">
        <v>64</v>
      </c>
      <c r="C87" s="1" t="str">
        <f>VLOOKUP((A87&amp;B87),[1]Bond_Master!$A$1:$J$236,3)</f>
        <v>金融債</v>
      </c>
      <c r="D87" s="1" t="str">
        <f>VLOOKUP((A87&amp;B87),[1]Bond_Master!$A$1:$J$236,4)</f>
        <v>Morgan Stanley</v>
      </c>
      <c r="E87" s="1">
        <f>VLOOKUP((A87&amp;B87),[1]Bond_Master!$A$1:$J$236,10)</f>
        <v>8</v>
      </c>
      <c r="F87" s="17">
        <v>47786</v>
      </c>
      <c r="G87" s="29">
        <v>113557.5</v>
      </c>
      <c r="H87" s="29">
        <v>113557.5</v>
      </c>
    </row>
    <row r="88" spans="1:8" s="1" customFormat="1" ht="17.100000000000001" customHeight="1">
      <c r="A88" s="1" t="s">
        <v>677</v>
      </c>
      <c r="B88" s="1" t="s">
        <v>64</v>
      </c>
      <c r="C88" s="1" t="str">
        <f>VLOOKUP((A88&amp;B88),[1]Bond_Master!$A$1:$J$236,3)</f>
        <v>金融債</v>
      </c>
      <c r="D88" s="1" t="str">
        <f>VLOOKUP((A88&amp;B88),[1]Bond_Master!$A$1:$J$236,4)</f>
        <v>Morgan Stanley</v>
      </c>
      <c r="E88" s="1">
        <f>VLOOKUP((A88&amp;B88),[1]Bond_Master!$A$1:$J$236,10)</f>
        <v>8</v>
      </c>
      <c r="F88" s="7">
        <v>47968</v>
      </c>
      <c r="G88" s="29">
        <v>113557.5</v>
      </c>
      <c r="H88" s="29">
        <v>113557.5</v>
      </c>
    </row>
    <row r="89" spans="1:8" s="1" customFormat="1" ht="17.100000000000001" customHeight="1">
      <c r="A89" s="1" t="s">
        <v>677</v>
      </c>
      <c r="B89" s="1" t="s">
        <v>64</v>
      </c>
      <c r="C89" s="1" t="str">
        <f>VLOOKUP((A89&amp;B89),[1]Bond_Master!$A$1:$J$236,3)</f>
        <v>金融債</v>
      </c>
      <c r="D89" s="1" t="str">
        <f>VLOOKUP((A89&amp;B89),[1]Bond_Master!$A$1:$J$236,4)</f>
        <v>Morgan Stanley</v>
      </c>
      <c r="E89" s="1">
        <f>VLOOKUP((A89&amp;B89),[1]Bond_Master!$A$1:$J$236,10)</f>
        <v>8</v>
      </c>
      <c r="F89" s="17">
        <v>48151</v>
      </c>
      <c r="G89" s="29">
        <v>113557.5</v>
      </c>
      <c r="H89" s="29">
        <v>3613557.5</v>
      </c>
    </row>
    <row r="90" spans="1:8" s="1" customFormat="1" ht="17.100000000000001" customHeight="1">
      <c r="A90" s="1" t="s">
        <v>417</v>
      </c>
      <c r="B90" s="1" t="s">
        <v>64</v>
      </c>
      <c r="C90" s="1" t="str">
        <f>VLOOKUP((A90&amp;B90),[1]Bond_Master!$A$1:$J$236,3)</f>
        <v>金融債</v>
      </c>
      <c r="D90" s="1" t="str">
        <f>VLOOKUP((A90&amp;B90),[1]Bond_Master!$A$1:$J$236,4)</f>
        <v>Morgan Stanley</v>
      </c>
      <c r="E90" s="1">
        <f>VLOOKUP((A90&amp;B90),[1]Bond_Master!$A$1:$J$236,10)</f>
        <v>7</v>
      </c>
      <c r="F90" s="7">
        <v>45548</v>
      </c>
      <c r="G90" s="27">
        <v>49000</v>
      </c>
      <c r="H90" s="27">
        <v>49000</v>
      </c>
    </row>
    <row r="91" spans="1:8" s="1" customFormat="1" ht="17.100000000000001" customHeight="1">
      <c r="A91" s="1" t="s">
        <v>417</v>
      </c>
      <c r="B91" s="1" t="s">
        <v>64</v>
      </c>
      <c r="C91" s="1" t="str">
        <f>VLOOKUP((A91&amp;B91),[1]Bond_Master!$A$1:$J$236,3)</f>
        <v>金融債</v>
      </c>
      <c r="D91" s="1" t="str">
        <f>VLOOKUP((A91&amp;B91),[1]Bond_Master!$A$1:$J$236,4)</f>
        <v>Morgan Stanley</v>
      </c>
      <c r="E91" s="1">
        <f>VLOOKUP((A91&amp;B91),[1]Bond_Master!$A$1:$J$236,10)</f>
        <v>7</v>
      </c>
      <c r="F91" s="7">
        <v>45729</v>
      </c>
      <c r="G91" s="27">
        <v>49000</v>
      </c>
      <c r="H91" s="27">
        <v>49000</v>
      </c>
    </row>
    <row r="92" spans="1:8" s="1" customFormat="1" ht="17.100000000000001" customHeight="1">
      <c r="A92" s="1" t="s">
        <v>678</v>
      </c>
      <c r="B92" s="1" t="s">
        <v>64</v>
      </c>
      <c r="C92" s="1" t="str">
        <f>VLOOKUP((A92&amp;B92),[1]Bond_Master!$A$1:$J$236,3)</f>
        <v>金融債</v>
      </c>
      <c r="D92" s="1" t="str">
        <f>VLOOKUP((A92&amp;B92),[1]Bond_Master!$A$1:$J$236,4)</f>
        <v>Morgan Stanley</v>
      </c>
      <c r="E92" s="1">
        <f>VLOOKUP((A92&amp;B92),[1]Bond_Master!$A$1:$J$236,10)</f>
        <v>7</v>
      </c>
      <c r="F92" s="7">
        <v>45913</v>
      </c>
      <c r="G92" s="27">
        <v>49000</v>
      </c>
      <c r="H92" s="27">
        <v>49000</v>
      </c>
    </row>
    <row r="93" spans="1:8" s="1" customFormat="1" ht="17.100000000000001" customHeight="1">
      <c r="A93" s="1" t="s">
        <v>678</v>
      </c>
      <c r="B93" s="1" t="s">
        <v>64</v>
      </c>
      <c r="C93" s="1" t="str">
        <f>VLOOKUP((A93&amp;B93),[1]Bond_Master!$A$1:$J$236,3)</f>
        <v>金融債</v>
      </c>
      <c r="D93" s="1" t="str">
        <f>VLOOKUP((A93&amp;B93),[1]Bond_Master!$A$1:$J$236,4)</f>
        <v>Morgan Stanley</v>
      </c>
      <c r="E93" s="1">
        <f>VLOOKUP((A93&amp;B93),[1]Bond_Master!$A$1:$J$236,10)</f>
        <v>7</v>
      </c>
      <c r="F93" s="7">
        <v>46094</v>
      </c>
      <c r="G93" s="27">
        <v>49000</v>
      </c>
      <c r="H93" s="27">
        <v>49000</v>
      </c>
    </row>
    <row r="94" spans="1:8" s="1" customFormat="1" ht="17.100000000000001" customHeight="1">
      <c r="A94" s="1" t="s">
        <v>678</v>
      </c>
      <c r="B94" s="1" t="s">
        <v>64</v>
      </c>
      <c r="C94" s="1" t="str">
        <f>VLOOKUP((A94&amp;B94),[1]Bond_Master!$A$1:$J$236,3)</f>
        <v>金融債</v>
      </c>
      <c r="D94" s="1" t="str">
        <f>VLOOKUP((A94&amp;B94),[1]Bond_Master!$A$1:$J$236,4)</f>
        <v>Morgan Stanley</v>
      </c>
      <c r="E94" s="1">
        <f>VLOOKUP((A94&amp;B94),[1]Bond_Master!$A$1:$J$236,10)</f>
        <v>7</v>
      </c>
      <c r="F94" s="7">
        <v>46278</v>
      </c>
      <c r="G94" s="27">
        <v>49000</v>
      </c>
      <c r="H94" s="27">
        <v>49000</v>
      </c>
    </row>
    <row r="95" spans="1:8" s="1" customFormat="1" ht="17.100000000000001" customHeight="1">
      <c r="A95" s="1" t="s">
        <v>678</v>
      </c>
      <c r="B95" s="1" t="s">
        <v>64</v>
      </c>
      <c r="C95" s="1" t="str">
        <f>VLOOKUP((A95&amp;B95),[1]Bond_Master!$A$1:$J$236,3)</f>
        <v>金融債</v>
      </c>
      <c r="D95" s="1" t="str">
        <f>VLOOKUP((A95&amp;B95),[1]Bond_Master!$A$1:$J$236,4)</f>
        <v>Morgan Stanley</v>
      </c>
      <c r="E95" s="1">
        <f>VLOOKUP((A95&amp;B95),[1]Bond_Master!$A$1:$J$236,10)</f>
        <v>7</v>
      </c>
      <c r="F95" s="7">
        <v>46459</v>
      </c>
      <c r="G95" s="27">
        <v>49000</v>
      </c>
      <c r="H95" s="27">
        <v>49000</v>
      </c>
    </row>
    <row r="96" spans="1:8" s="1" customFormat="1" ht="17.100000000000001" customHeight="1">
      <c r="A96" s="1" t="s">
        <v>678</v>
      </c>
      <c r="B96" s="1" t="s">
        <v>64</v>
      </c>
      <c r="C96" s="1" t="str">
        <f>VLOOKUP((A96&amp;B96),[1]Bond_Master!$A$1:$J$236,3)</f>
        <v>金融債</v>
      </c>
      <c r="D96" s="1" t="str">
        <f>VLOOKUP((A96&amp;B96),[1]Bond_Master!$A$1:$J$236,4)</f>
        <v>Morgan Stanley</v>
      </c>
      <c r="E96" s="1">
        <f>VLOOKUP((A96&amp;B96),[1]Bond_Master!$A$1:$J$236,10)</f>
        <v>7</v>
      </c>
      <c r="F96" s="7">
        <v>46643</v>
      </c>
      <c r="G96" s="27">
        <v>49000</v>
      </c>
      <c r="H96" s="27">
        <v>49000</v>
      </c>
    </row>
    <row r="97" spans="1:8" s="1" customFormat="1" ht="17.100000000000001" customHeight="1">
      <c r="A97" s="1" t="s">
        <v>678</v>
      </c>
      <c r="B97" s="1" t="s">
        <v>64</v>
      </c>
      <c r="C97" s="1" t="str">
        <f>VLOOKUP((A97&amp;B97),[1]Bond_Master!$A$1:$J$236,3)</f>
        <v>金融債</v>
      </c>
      <c r="D97" s="1" t="str">
        <f>VLOOKUP((A97&amp;B97),[1]Bond_Master!$A$1:$J$236,4)</f>
        <v>Morgan Stanley</v>
      </c>
      <c r="E97" s="1">
        <f>VLOOKUP((A97&amp;B97),[1]Bond_Master!$A$1:$J$236,10)</f>
        <v>7</v>
      </c>
      <c r="F97" s="7">
        <v>46825</v>
      </c>
      <c r="G97" s="27">
        <v>49000</v>
      </c>
      <c r="H97" s="27">
        <v>49000</v>
      </c>
    </row>
    <row r="98" spans="1:8" s="1" customFormat="1" ht="17.100000000000001" customHeight="1">
      <c r="A98" s="1" t="s">
        <v>678</v>
      </c>
      <c r="B98" s="1" t="s">
        <v>64</v>
      </c>
      <c r="C98" s="1" t="str">
        <f>VLOOKUP((A98&amp;B98),[1]Bond_Master!$A$1:$J$236,3)</f>
        <v>金融債</v>
      </c>
      <c r="D98" s="1" t="str">
        <f>VLOOKUP((A98&amp;B98),[1]Bond_Master!$A$1:$J$236,4)</f>
        <v>Morgan Stanley</v>
      </c>
      <c r="E98" s="1">
        <f>VLOOKUP((A98&amp;B98),[1]Bond_Master!$A$1:$J$236,10)</f>
        <v>7</v>
      </c>
      <c r="F98" s="7">
        <v>47009</v>
      </c>
      <c r="G98" s="27">
        <v>49000</v>
      </c>
      <c r="H98" s="27">
        <v>49000</v>
      </c>
    </row>
    <row r="99" spans="1:8" s="1" customFormat="1" ht="17.100000000000001" customHeight="1">
      <c r="A99" s="1" t="s">
        <v>678</v>
      </c>
      <c r="B99" s="1" t="s">
        <v>64</v>
      </c>
      <c r="C99" s="1" t="str">
        <f>VLOOKUP((A99&amp;B99),[1]Bond_Master!$A$1:$J$236,3)</f>
        <v>金融債</v>
      </c>
      <c r="D99" s="1" t="str">
        <f>VLOOKUP((A99&amp;B99),[1]Bond_Master!$A$1:$J$236,4)</f>
        <v>Morgan Stanley</v>
      </c>
      <c r="E99" s="1">
        <f>VLOOKUP((A99&amp;B99),[1]Bond_Master!$A$1:$J$236,10)</f>
        <v>7</v>
      </c>
      <c r="F99" s="7">
        <v>47190</v>
      </c>
      <c r="G99" s="27">
        <v>49000</v>
      </c>
      <c r="H99" s="27">
        <v>2049000</v>
      </c>
    </row>
    <row r="100" spans="1:8" s="1" customFormat="1" ht="17.100000000000001" customHeight="1">
      <c r="A100" s="1" t="s">
        <v>171</v>
      </c>
      <c r="B100" s="1" t="s">
        <v>64</v>
      </c>
      <c r="C100" s="1" t="str">
        <f>VLOOKUP((A100&amp;B100),[1]Bond_Master!$A$1:$J$236,3)</f>
        <v>公司債</v>
      </c>
      <c r="D100" s="1" t="str">
        <f>VLOOKUP((A100&amp;B100),[1]Bond_Master!$A$1:$J$236,4)</f>
        <v>Morgan Stanley</v>
      </c>
      <c r="E100" s="1">
        <f>VLOOKUP((A100&amp;B100),[1]Bond_Master!$A$1:$J$236,10)</f>
        <v>1</v>
      </c>
      <c r="F100" s="7">
        <v>45059</v>
      </c>
      <c r="G100" s="27">
        <v>105000</v>
      </c>
      <c r="H100" s="27">
        <v>105000</v>
      </c>
    </row>
    <row r="101" spans="1:8" s="1" customFormat="1" ht="17.100000000000001" customHeight="1">
      <c r="A101" s="1" t="s">
        <v>171</v>
      </c>
      <c r="B101" s="1" t="s">
        <v>64</v>
      </c>
      <c r="C101" s="1" t="str">
        <f>VLOOKUP((A101&amp;B101),[1]Bond_Master!$A$1:$J$236,3)</f>
        <v>公司債</v>
      </c>
      <c r="D101" s="1" t="str">
        <f>VLOOKUP((A101&amp;B101),[1]Bond_Master!$A$1:$J$236,4)</f>
        <v>Morgan Stanley</v>
      </c>
      <c r="E101" s="1">
        <f>VLOOKUP((A101&amp;B101),[1]Bond_Master!$A$1:$J$236,10)</f>
        <v>1</v>
      </c>
      <c r="F101" s="7">
        <v>45243</v>
      </c>
      <c r="G101" s="27">
        <v>105000</v>
      </c>
      <c r="H101" s="27">
        <v>105000</v>
      </c>
    </row>
    <row r="102" spans="1:8" s="1" customFormat="1" ht="17.100000000000001" customHeight="1">
      <c r="A102" s="1" t="s">
        <v>171</v>
      </c>
      <c r="B102" s="1" t="s">
        <v>64</v>
      </c>
      <c r="C102" s="1" t="str">
        <f>VLOOKUP((A102&amp;B102),[1]Bond_Master!$A$1:$J$236,3)</f>
        <v>公司債</v>
      </c>
      <c r="D102" s="1" t="str">
        <f>VLOOKUP((A102&amp;B102),[1]Bond_Master!$A$1:$J$236,4)</f>
        <v>Morgan Stanley</v>
      </c>
      <c r="E102" s="1">
        <f>VLOOKUP((A102&amp;B102),[1]Bond_Master!$A$1:$J$236,10)</f>
        <v>1</v>
      </c>
      <c r="F102" s="7">
        <v>45425</v>
      </c>
      <c r="G102" s="27">
        <v>105000</v>
      </c>
      <c r="H102" s="27">
        <v>105000</v>
      </c>
    </row>
    <row r="103" spans="1:8" s="1" customFormat="1" ht="17.100000000000001" customHeight="1">
      <c r="A103" s="1" t="s">
        <v>171</v>
      </c>
      <c r="B103" s="1" t="s">
        <v>64</v>
      </c>
      <c r="C103" s="1" t="str">
        <f>VLOOKUP((A103&amp;B103),[1]Bond_Master!$A$1:$J$236,3)</f>
        <v>公司債</v>
      </c>
      <c r="D103" s="1" t="str">
        <f>VLOOKUP((A103&amp;B103),[1]Bond_Master!$A$1:$J$236,4)</f>
        <v>Morgan Stanley</v>
      </c>
      <c r="E103" s="1">
        <f>VLOOKUP((A103&amp;B103),[1]Bond_Master!$A$1:$J$236,10)</f>
        <v>1</v>
      </c>
      <c r="F103" s="7">
        <v>45609</v>
      </c>
      <c r="G103" s="27">
        <v>105000</v>
      </c>
      <c r="H103" s="27">
        <v>105000</v>
      </c>
    </row>
    <row r="104" spans="1:8" s="1" customFormat="1" ht="17.100000000000001" customHeight="1">
      <c r="A104" s="1" t="s">
        <v>171</v>
      </c>
      <c r="B104" s="1" t="s">
        <v>64</v>
      </c>
      <c r="C104" s="1" t="str">
        <f>VLOOKUP((A104&amp;B104),[1]Bond_Master!$A$1:$J$236,3)</f>
        <v>公司債</v>
      </c>
      <c r="D104" s="1" t="str">
        <f>VLOOKUP((A104&amp;B104),[1]Bond_Master!$A$1:$J$236,4)</f>
        <v>Morgan Stanley</v>
      </c>
      <c r="E104" s="1">
        <f>VLOOKUP((A104&amp;B104),[1]Bond_Master!$A$1:$J$236,10)</f>
        <v>1</v>
      </c>
      <c r="F104" s="7">
        <v>45790</v>
      </c>
      <c r="G104" s="27">
        <v>105000</v>
      </c>
      <c r="H104" s="27">
        <v>105000</v>
      </c>
    </row>
    <row r="105" spans="1:8" s="1" customFormat="1" ht="17.100000000000001" customHeight="1">
      <c r="A105" s="1" t="s">
        <v>171</v>
      </c>
      <c r="B105" s="1" t="s">
        <v>64</v>
      </c>
      <c r="C105" s="1" t="str">
        <f>VLOOKUP((A105&amp;B105),[1]Bond_Master!$A$1:$J$236,3)</f>
        <v>公司債</v>
      </c>
      <c r="D105" s="1" t="str">
        <f>VLOOKUP((A105&amp;B105),[1]Bond_Master!$A$1:$J$236,4)</f>
        <v>Morgan Stanley</v>
      </c>
      <c r="E105" s="1">
        <f>VLOOKUP((A105&amp;B105),[1]Bond_Master!$A$1:$J$236,10)</f>
        <v>1</v>
      </c>
      <c r="F105" s="7">
        <v>45974</v>
      </c>
      <c r="G105" s="27">
        <v>105000</v>
      </c>
      <c r="H105" s="27">
        <v>105000</v>
      </c>
    </row>
    <row r="106" spans="1:8" s="1" customFormat="1" ht="17.100000000000001" customHeight="1">
      <c r="A106" s="1" t="s">
        <v>171</v>
      </c>
      <c r="B106" s="1" t="s">
        <v>64</v>
      </c>
      <c r="C106" s="1" t="str">
        <f>VLOOKUP((A106&amp;B106),[1]Bond_Master!$A$1:$J$236,3)</f>
        <v>公司債</v>
      </c>
      <c r="D106" s="1" t="str">
        <f>VLOOKUP((A106&amp;B106),[1]Bond_Master!$A$1:$J$236,4)</f>
        <v>Morgan Stanley</v>
      </c>
      <c r="E106" s="1">
        <f>VLOOKUP((A106&amp;B106),[1]Bond_Master!$A$1:$J$236,10)</f>
        <v>1</v>
      </c>
      <c r="F106" s="7">
        <v>46155</v>
      </c>
      <c r="G106" s="27">
        <v>105000</v>
      </c>
      <c r="H106" s="27">
        <v>105000</v>
      </c>
    </row>
    <row r="107" spans="1:8" s="1" customFormat="1" ht="17.100000000000001" customHeight="1">
      <c r="A107" s="1" t="s">
        <v>171</v>
      </c>
      <c r="B107" s="1" t="s">
        <v>64</v>
      </c>
      <c r="C107" s="1" t="str">
        <f>VLOOKUP((A107&amp;B107),[1]Bond_Master!$A$1:$J$236,3)</f>
        <v>公司債</v>
      </c>
      <c r="D107" s="1" t="str">
        <f>VLOOKUP((A107&amp;B107),[1]Bond_Master!$A$1:$J$236,4)</f>
        <v>Morgan Stanley</v>
      </c>
      <c r="E107" s="1">
        <f>VLOOKUP((A107&amp;B107),[1]Bond_Master!$A$1:$J$236,10)</f>
        <v>1</v>
      </c>
      <c r="F107" s="7">
        <v>46339</v>
      </c>
      <c r="G107" s="27">
        <v>105000</v>
      </c>
      <c r="H107" s="27">
        <v>105000</v>
      </c>
    </row>
    <row r="108" spans="1:8" s="1" customFormat="1" ht="17.100000000000001" customHeight="1">
      <c r="A108" s="1" t="s">
        <v>171</v>
      </c>
      <c r="B108" s="1" t="s">
        <v>64</v>
      </c>
      <c r="C108" s="1" t="str">
        <f>VLOOKUP((A108&amp;B108),[1]Bond_Master!$A$1:$J$236,3)</f>
        <v>公司債</v>
      </c>
      <c r="D108" s="1" t="str">
        <f>VLOOKUP((A108&amp;B108),[1]Bond_Master!$A$1:$J$236,4)</f>
        <v>Morgan Stanley</v>
      </c>
      <c r="E108" s="1">
        <f>VLOOKUP((A108&amp;B108),[1]Bond_Master!$A$1:$J$236,10)</f>
        <v>1</v>
      </c>
      <c r="F108" s="7">
        <v>46520</v>
      </c>
      <c r="G108" s="27">
        <v>105000</v>
      </c>
      <c r="H108" s="27">
        <v>105000</v>
      </c>
    </row>
    <row r="109" spans="1:8" s="1" customFormat="1" ht="17.100000000000001" customHeight="1">
      <c r="A109" s="1" t="s">
        <v>171</v>
      </c>
      <c r="B109" s="1" t="s">
        <v>64</v>
      </c>
      <c r="C109" s="1" t="str">
        <f>VLOOKUP((A109&amp;B109),[1]Bond_Master!$A$1:$J$236,3)</f>
        <v>公司債</v>
      </c>
      <c r="D109" s="1" t="str">
        <f>VLOOKUP((A109&amp;B109),[1]Bond_Master!$A$1:$J$236,4)</f>
        <v>Morgan Stanley</v>
      </c>
      <c r="E109" s="1">
        <f>VLOOKUP((A109&amp;B109),[1]Bond_Master!$A$1:$J$236,10)</f>
        <v>1</v>
      </c>
      <c r="F109" s="7">
        <v>46704</v>
      </c>
      <c r="G109" s="27">
        <v>105000</v>
      </c>
      <c r="H109" s="27">
        <v>7105000</v>
      </c>
    </row>
    <row r="110" spans="1:8" ht="17.100000000000001" customHeight="1">
      <c r="A110" s="1" t="s">
        <v>171</v>
      </c>
      <c r="B110" s="1" t="s">
        <v>141</v>
      </c>
      <c r="C110" s="1" t="str">
        <f>VLOOKUP((A110&amp;B110),[1]Bond_Master!$A$1:$J$236,3)</f>
        <v>公司債</v>
      </c>
      <c r="D110" s="1" t="str">
        <f>VLOOKUP((A110&amp;B110),[1]Bond_Master!$A$1:$J$236,4)</f>
        <v>Morgan Stanley</v>
      </c>
      <c r="E110" s="1">
        <f>VLOOKUP((A110&amp;B110),[1]Bond_Master!$A$1:$J$236,10)</f>
        <v>1</v>
      </c>
      <c r="F110" s="7">
        <v>45059</v>
      </c>
      <c r="G110" s="27">
        <v>120000</v>
      </c>
      <c r="H110" s="27">
        <v>120000</v>
      </c>
    </row>
    <row r="111" spans="1:8" s="1" customFormat="1" ht="17.100000000000001" customHeight="1">
      <c r="A111" s="1" t="s">
        <v>171</v>
      </c>
      <c r="B111" s="1" t="s">
        <v>141</v>
      </c>
      <c r="C111" s="1" t="str">
        <f>VLOOKUP((A111&amp;B111),[1]Bond_Master!$A$1:$J$236,3)</f>
        <v>公司債</v>
      </c>
      <c r="D111" s="1" t="str">
        <f>VLOOKUP((A111&amp;B111),[1]Bond_Master!$A$1:$J$236,4)</f>
        <v>Morgan Stanley</v>
      </c>
      <c r="E111" s="1">
        <f>VLOOKUP((A111&amp;B111),[1]Bond_Master!$A$1:$J$236,10)</f>
        <v>1</v>
      </c>
      <c r="F111" s="7">
        <v>45243</v>
      </c>
      <c r="G111" s="27">
        <v>120000</v>
      </c>
      <c r="H111" s="27">
        <v>120000</v>
      </c>
    </row>
    <row r="112" spans="1:8" s="1" customFormat="1" ht="17.100000000000001" customHeight="1">
      <c r="A112" s="1" t="s">
        <v>171</v>
      </c>
      <c r="B112" s="1" t="s">
        <v>141</v>
      </c>
      <c r="C112" s="1" t="str">
        <f>VLOOKUP((A112&amp;B112),[1]Bond_Master!$A$1:$J$236,3)</f>
        <v>公司債</v>
      </c>
      <c r="D112" s="1" t="str">
        <f>VLOOKUP((A112&amp;B112),[1]Bond_Master!$A$1:$J$236,4)</f>
        <v>Morgan Stanley</v>
      </c>
      <c r="E112" s="1">
        <f>VLOOKUP((A112&amp;B112),[1]Bond_Master!$A$1:$J$236,10)</f>
        <v>1</v>
      </c>
      <c r="F112" s="7">
        <v>45425</v>
      </c>
      <c r="G112" s="27">
        <v>120000</v>
      </c>
      <c r="H112" s="27">
        <v>120000</v>
      </c>
    </row>
    <row r="113" spans="1:8" s="1" customFormat="1" ht="17.100000000000001" customHeight="1">
      <c r="A113" s="1" t="s">
        <v>171</v>
      </c>
      <c r="B113" s="1" t="s">
        <v>141</v>
      </c>
      <c r="C113" s="1" t="str">
        <f>VLOOKUP((A113&amp;B113),[1]Bond_Master!$A$1:$J$236,3)</f>
        <v>公司債</v>
      </c>
      <c r="D113" s="1" t="str">
        <f>VLOOKUP((A113&amp;B113),[1]Bond_Master!$A$1:$J$236,4)</f>
        <v>Morgan Stanley</v>
      </c>
      <c r="E113" s="1">
        <f>VLOOKUP((A113&amp;B113),[1]Bond_Master!$A$1:$J$236,10)</f>
        <v>1</v>
      </c>
      <c r="F113" s="7">
        <v>45609</v>
      </c>
      <c r="G113" s="27">
        <v>120000</v>
      </c>
      <c r="H113" s="27">
        <v>120000</v>
      </c>
    </row>
    <row r="114" spans="1:8" s="1" customFormat="1" ht="17.100000000000001" customHeight="1">
      <c r="A114" s="1" t="s">
        <v>171</v>
      </c>
      <c r="B114" s="1" t="s">
        <v>141</v>
      </c>
      <c r="C114" s="1" t="str">
        <f>VLOOKUP((A114&amp;B114),[1]Bond_Master!$A$1:$J$236,3)</f>
        <v>公司債</v>
      </c>
      <c r="D114" s="1" t="str">
        <f>VLOOKUP((A114&amp;B114),[1]Bond_Master!$A$1:$J$236,4)</f>
        <v>Morgan Stanley</v>
      </c>
      <c r="E114" s="1">
        <f>VLOOKUP((A114&amp;B114),[1]Bond_Master!$A$1:$J$236,10)</f>
        <v>1</v>
      </c>
      <c r="F114" s="7">
        <v>45790</v>
      </c>
      <c r="G114" s="27">
        <v>120000</v>
      </c>
      <c r="H114" s="27">
        <v>120000</v>
      </c>
    </row>
    <row r="115" spans="1:8" s="1" customFormat="1" ht="17.100000000000001" customHeight="1">
      <c r="A115" s="1" t="s">
        <v>171</v>
      </c>
      <c r="B115" s="1" t="s">
        <v>141</v>
      </c>
      <c r="C115" s="1" t="str">
        <f>VLOOKUP((A115&amp;B115),[1]Bond_Master!$A$1:$J$236,3)</f>
        <v>公司債</v>
      </c>
      <c r="D115" s="1" t="str">
        <f>VLOOKUP((A115&amp;B115),[1]Bond_Master!$A$1:$J$236,4)</f>
        <v>Morgan Stanley</v>
      </c>
      <c r="E115" s="1">
        <f>VLOOKUP((A115&amp;B115),[1]Bond_Master!$A$1:$J$236,10)</f>
        <v>1</v>
      </c>
      <c r="F115" s="7">
        <v>45974</v>
      </c>
      <c r="G115" s="27">
        <v>120000</v>
      </c>
      <c r="H115" s="27">
        <v>120000</v>
      </c>
    </row>
    <row r="116" spans="1:8" s="1" customFormat="1" ht="17.100000000000001" customHeight="1">
      <c r="A116" s="1" t="s">
        <v>171</v>
      </c>
      <c r="B116" s="1" t="s">
        <v>141</v>
      </c>
      <c r="C116" s="1" t="str">
        <f>VLOOKUP((A116&amp;B116),[1]Bond_Master!$A$1:$J$236,3)</f>
        <v>公司債</v>
      </c>
      <c r="D116" s="1" t="str">
        <f>VLOOKUP((A116&amp;B116),[1]Bond_Master!$A$1:$J$236,4)</f>
        <v>Morgan Stanley</v>
      </c>
      <c r="E116" s="1">
        <f>VLOOKUP((A116&amp;B116),[1]Bond_Master!$A$1:$J$236,10)</f>
        <v>1</v>
      </c>
      <c r="F116" s="7">
        <v>46155</v>
      </c>
      <c r="G116" s="27">
        <v>120000</v>
      </c>
      <c r="H116" s="27">
        <v>120000</v>
      </c>
    </row>
    <row r="117" spans="1:8" s="1" customFormat="1" ht="17.100000000000001" customHeight="1">
      <c r="A117" s="1" t="s">
        <v>171</v>
      </c>
      <c r="B117" s="1" t="s">
        <v>141</v>
      </c>
      <c r="C117" s="1" t="str">
        <f>VLOOKUP((A117&amp;B117),[1]Bond_Master!$A$1:$J$236,3)</f>
        <v>公司債</v>
      </c>
      <c r="D117" s="1" t="str">
        <f>VLOOKUP((A117&amp;B117),[1]Bond_Master!$A$1:$J$236,4)</f>
        <v>Morgan Stanley</v>
      </c>
      <c r="E117" s="1">
        <f>VLOOKUP((A117&amp;B117),[1]Bond_Master!$A$1:$J$236,10)</f>
        <v>1</v>
      </c>
      <c r="F117" s="7">
        <v>46339</v>
      </c>
      <c r="G117" s="27">
        <v>120000</v>
      </c>
      <c r="H117" s="27">
        <v>120000</v>
      </c>
    </row>
    <row r="118" spans="1:8" s="1" customFormat="1" ht="17.100000000000001" customHeight="1">
      <c r="A118" s="1" t="s">
        <v>171</v>
      </c>
      <c r="B118" s="1" t="s">
        <v>141</v>
      </c>
      <c r="C118" s="1" t="str">
        <f>VLOOKUP((A118&amp;B118),[1]Bond_Master!$A$1:$J$236,3)</f>
        <v>公司債</v>
      </c>
      <c r="D118" s="1" t="str">
        <f>VLOOKUP((A118&amp;B118),[1]Bond_Master!$A$1:$J$236,4)</f>
        <v>Morgan Stanley</v>
      </c>
      <c r="E118" s="1">
        <f>VLOOKUP((A118&amp;B118),[1]Bond_Master!$A$1:$J$236,10)</f>
        <v>1</v>
      </c>
      <c r="F118" s="7">
        <v>46520</v>
      </c>
      <c r="G118" s="27">
        <v>120000</v>
      </c>
      <c r="H118" s="27">
        <v>120000</v>
      </c>
    </row>
    <row r="119" spans="1:8" s="1" customFormat="1" ht="17.100000000000001" customHeight="1">
      <c r="A119" s="1" t="s">
        <v>171</v>
      </c>
      <c r="B119" s="1" t="s">
        <v>141</v>
      </c>
      <c r="C119" s="1" t="str">
        <f>VLOOKUP((A119&amp;B119),[1]Bond_Master!$A$1:$J$236,3)</f>
        <v>公司債</v>
      </c>
      <c r="D119" s="1" t="str">
        <f>VLOOKUP((A119&amp;B119),[1]Bond_Master!$A$1:$J$236,4)</f>
        <v>Morgan Stanley</v>
      </c>
      <c r="E119" s="1">
        <f>VLOOKUP((A119&amp;B119),[1]Bond_Master!$A$1:$J$236,10)</f>
        <v>1</v>
      </c>
      <c r="F119" s="7">
        <v>46704</v>
      </c>
      <c r="G119" s="27">
        <v>120000</v>
      </c>
      <c r="H119" s="27">
        <v>8120000</v>
      </c>
    </row>
    <row r="120" spans="1:8" s="1" customFormat="1" ht="17.100000000000001" customHeight="1">
      <c r="A120" s="1" t="s">
        <v>252</v>
      </c>
      <c r="B120" s="1" t="s">
        <v>64</v>
      </c>
      <c r="C120" s="1" t="str">
        <f>VLOOKUP((A120&amp;B120),[1]Bond_Master!$A$1:$J$236,3)</f>
        <v>公司債</v>
      </c>
      <c r="D120" s="1" t="str">
        <f>VLOOKUP((A120&amp;B120),[1]Bond_Master!$A$1:$J$236,4)</f>
        <v>Morgan Stanley</v>
      </c>
      <c r="E120" s="1">
        <f>VLOOKUP((A120&amp;B120),[1]Bond_Master!$A$1:$J$236,10)</f>
        <v>1</v>
      </c>
      <c r="F120" s="7">
        <v>45143</v>
      </c>
      <c r="G120" s="27">
        <v>35000</v>
      </c>
      <c r="H120" s="27">
        <v>35000</v>
      </c>
    </row>
    <row r="121" spans="1:8" s="1" customFormat="1" ht="17.100000000000001" customHeight="1">
      <c r="A121" s="1" t="s">
        <v>252</v>
      </c>
      <c r="B121" s="1" t="s">
        <v>64</v>
      </c>
      <c r="C121" s="1" t="str">
        <f>VLOOKUP((A121&amp;B121),[1]Bond_Master!$A$1:$J$236,3)</f>
        <v>公司債</v>
      </c>
      <c r="D121" s="1" t="str">
        <f>VLOOKUP((A121&amp;B121),[1]Bond_Master!$A$1:$J$236,4)</f>
        <v>Morgan Stanley</v>
      </c>
      <c r="E121" s="1">
        <f>VLOOKUP((A121&amp;B121),[1]Bond_Master!$A$1:$J$236,10)</f>
        <v>1</v>
      </c>
      <c r="F121" s="7">
        <v>45327</v>
      </c>
      <c r="G121" s="27">
        <v>35000</v>
      </c>
      <c r="H121" s="27">
        <v>35000</v>
      </c>
    </row>
    <row r="122" spans="1:8" s="1" customFormat="1" ht="17.100000000000001" customHeight="1">
      <c r="A122" s="1" t="s">
        <v>252</v>
      </c>
      <c r="B122" s="1" t="s">
        <v>64</v>
      </c>
      <c r="C122" s="1" t="str">
        <f>VLOOKUP((A122&amp;B122),[1]Bond_Master!$A$1:$J$236,3)</f>
        <v>公司債</v>
      </c>
      <c r="D122" s="1" t="str">
        <f>VLOOKUP((A122&amp;B122),[1]Bond_Master!$A$1:$J$236,4)</f>
        <v>Morgan Stanley</v>
      </c>
      <c r="E122" s="1">
        <f>VLOOKUP((A122&amp;B122),[1]Bond_Master!$A$1:$J$236,10)</f>
        <v>1</v>
      </c>
      <c r="F122" s="7">
        <v>45509</v>
      </c>
      <c r="G122" s="27">
        <v>35000</v>
      </c>
      <c r="H122" s="27">
        <v>35000</v>
      </c>
    </row>
    <row r="123" spans="1:8" s="1" customFormat="1" ht="17.100000000000001" customHeight="1">
      <c r="A123" s="1" t="s">
        <v>252</v>
      </c>
      <c r="B123" s="1" t="s">
        <v>64</v>
      </c>
      <c r="C123" s="1" t="str">
        <f>VLOOKUP((A123&amp;B123),[1]Bond_Master!$A$1:$J$236,3)</f>
        <v>公司債</v>
      </c>
      <c r="D123" s="1" t="str">
        <f>VLOOKUP((A123&amp;B123),[1]Bond_Master!$A$1:$J$236,4)</f>
        <v>Morgan Stanley</v>
      </c>
      <c r="E123" s="1">
        <f>VLOOKUP((A123&amp;B123),[1]Bond_Master!$A$1:$J$236,10)</f>
        <v>1</v>
      </c>
      <c r="F123" s="7">
        <v>45693</v>
      </c>
      <c r="G123" s="27">
        <v>35000</v>
      </c>
      <c r="H123" s="27">
        <v>35000</v>
      </c>
    </row>
    <row r="124" spans="1:8" s="1" customFormat="1" ht="17.100000000000001" customHeight="1">
      <c r="A124" s="1" t="s">
        <v>252</v>
      </c>
      <c r="B124" s="1" t="s">
        <v>64</v>
      </c>
      <c r="C124" s="1" t="str">
        <f>VLOOKUP((A124&amp;B124),[1]Bond_Master!$A$1:$J$236,3)</f>
        <v>公司債</v>
      </c>
      <c r="D124" s="1" t="str">
        <f>VLOOKUP((A124&amp;B124),[1]Bond_Master!$A$1:$J$236,4)</f>
        <v>Morgan Stanley</v>
      </c>
      <c r="E124" s="1">
        <f>VLOOKUP((A124&amp;B124),[1]Bond_Master!$A$1:$J$236,10)</f>
        <v>1</v>
      </c>
      <c r="F124" s="7">
        <v>45874</v>
      </c>
      <c r="G124" s="27">
        <v>35000</v>
      </c>
      <c r="H124" s="27">
        <v>35000</v>
      </c>
    </row>
    <row r="125" spans="1:8" s="1" customFormat="1" ht="17.100000000000001" customHeight="1">
      <c r="A125" s="1" t="s">
        <v>252</v>
      </c>
      <c r="B125" s="1" t="s">
        <v>64</v>
      </c>
      <c r="C125" s="1" t="str">
        <f>VLOOKUP((A125&amp;B125),[1]Bond_Master!$A$1:$J$236,3)</f>
        <v>公司債</v>
      </c>
      <c r="D125" s="1" t="str">
        <f>VLOOKUP((A125&amp;B125),[1]Bond_Master!$A$1:$J$236,4)</f>
        <v>Morgan Stanley</v>
      </c>
      <c r="E125" s="1">
        <f>VLOOKUP((A125&amp;B125),[1]Bond_Master!$A$1:$J$236,10)</f>
        <v>1</v>
      </c>
      <c r="F125" s="7">
        <v>46058</v>
      </c>
      <c r="G125" s="27">
        <v>35000</v>
      </c>
      <c r="H125" s="27">
        <v>35000</v>
      </c>
    </row>
    <row r="126" spans="1:8" s="1" customFormat="1" ht="17.100000000000001" customHeight="1">
      <c r="A126" s="1" t="s">
        <v>252</v>
      </c>
      <c r="B126" s="1" t="s">
        <v>64</v>
      </c>
      <c r="C126" s="1" t="str">
        <f>VLOOKUP((A126&amp;B126),[1]Bond_Master!$A$1:$J$236,3)</f>
        <v>公司債</v>
      </c>
      <c r="D126" s="1" t="str">
        <f>VLOOKUP((A126&amp;B126),[1]Bond_Master!$A$1:$J$236,4)</f>
        <v>Morgan Stanley</v>
      </c>
      <c r="E126" s="1">
        <f>VLOOKUP((A126&amp;B126),[1]Bond_Master!$A$1:$J$236,10)</f>
        <v>1</v>
      </c>
      <c r="F126" s="7">
        <v>46239</v>
      </c>
      <c r="G126" s="27">
        <v>35000</v>
      </c>
      <c r="H126" s="27">
        <v>35000</v>
      </c>
    </row>
    <row r="127" spans="1:8" s="1" customFormat="1" ht="17.100000000000001" customHeight="1">
      <c r="A127" s="1" t="s">
        <v>252</v>
      </c>
      <c r="B127" s="1" t="s">
        <v>64</v>
      </c>
      <c r="C127" s="1" t="str">
        <f>VLOOKUP((A127&amp;B127),[1]Bond_Master!$A$1:$J$236,3)</f>
        <v>公司債</v>
      </c>
      <c r="D127" s="1" t="str">
        <f>VLOOKUP((A127&amp;B127),[1]Bond_Master!$A$1:$J$236,4)</f>
        <v>Morgan Stanley</v>
      </c>
      <c r="E127" s="1">
        <f>VLOOKUP((A127&amp;B127),[1]Bond_Master!$A$1:$J$236,10)</f>
        <v>1</v>
      </c>
      <c r="F127" s="7">
        <v>46423</v>
      </c>
      <c r="G127" s="27">
        <v>35000</v>
      </c>
      <c r="H127" s="27">
        <v>35000</v>
      </c>
    </row>
    <row r="128" spans="1:8" s="1" customFormat="1" ht="17.100000000000001" customHeight="1">
      <c r="A128" s="1" t="s">
        <v>252</v>
      </c>
      <c r="B128" s="1" t="s">
        <v>64</v>
      </c>
      <c r="C128" s="1" t="str">
        <f>VLOOKUP((A128&amp;B128),[1]Bond_Master!$A$1:$J$236,3)</f>
        <v>公司債</v>
      </c>
      <c r="D128" s="1" t="str">
        <f>VLOOKUP((A128&amp;B128),[1]Bond_Master!$A$1:$J$236,4)</f>
        <v>Morgan Stanley</v>
      </c>
      <c r="E128" s="1">
        <f>VLOOKUP((A128&amp;B128),[1]Bond_Master!$A$1:$J$236,10)</f>
        <v>1</v>
      </c>
      <c r="F128" s="7">
        <v>46604</v>
      </c>
      <c r="G128" s="27">
        <v>35000</v>
      </c>
      <c r="H128" s="27">
        <v>35000</v>
      </c>
    </row>
    <row r="129" spans="1:8" s="1" customFormat="1" ht="17.100000000000001" customHeight="1">
      <c r="A129" s="1" t="s">
        <v>252</v>
      </c>
      <c r="B129" s="1" t="s">
        <v>64</v>
      </c>
      <c r="C129" s="1" t="str">
        <f>VLOOKUP((A129&amp;B129),[1]Bond_Master!$A$1:$J$236,3)</f>
        <v>公司債</v>
      </c>
      <c r="D129" s="1" t="str">
        <f>VLOOKUP((A129&amp;B129),[1]Bond_Master!$A$1:$J$236,4)</f>
        <v>Morgan Stanley</v>
      </c>
      <c r="E129" s="1">
        <f>VLOOKUP((A129&amp;B129),[1]Bond_Master!$A$1:$J$236,10)</f>
        <v>1</v>
      </c>
      <c r="F129" s="7">
        <v>46788</v>
      </c>
      <c r="G129" s="27">
        <v>35000</v>
      </c>
      <c r="H129" s="27">
        <v>35000</v>
      </c>
    </row>
    <row r="130" spans="1:8" s="1" customFormat="1" ht="17.100000000000001" customHeight="1">
      <c r="A130" s="1" t="s">
        <v>252</v>
      </c>
      <c r="B130" s="1" t="s">
        <v>64</v>
      </c>
      <c r="C130" s="1" t="str">
        <f>VLOOKUP((A130&amp;B130),[1]Bond_Master!$A$1:$J$236,3)</f>
        <v>公司債</v>
      </c>
      <c r="D130" s="1" t="str">
        <f>VLOOKUP((A130&amp;B130),[1]Bond_Master!$A$1:$J$236,4)</f>
        <v>Morgan Stanley</v>
      </c>
      <c r="E130" s="1">
        <f>VLOOKUP((A130&amp;B130),[1]Bond_Master!$A$1:$J$236,10)</f>
        <v>1</v>
      </c>
      <c r="F130" s="7">
        <v>46970</v>
      </c>
      <c r="G130" s="27">
        <v>35000</v>
      </c>
      <c r="H130" s="27">
        <v>5035000</v>
      </c>
    </row>
    <row r="131" spans="1:8" s="1" customFormat="1" ht="17.100000000000001" customHeight="1">
      <c r="A131" s="1" t="s">
        <v>257</v>
      </c>
      <c r="B131" s="1" t="s">
        <v>64</v>
      </c>
      <c r="C131" s="1" t="str">
        <f>VLOOKUP((A131&amp;B131),[1]Bond_Master!$A$1:$J$236,3)</f>
        <v>公司債</v>
      </c>
      <c r="D131" s="1" t="str">
        <f>VLOOKUP((A131&amp;B131),[1]Bond_Master!$A$1:$J$236,4)</f>
        <v>Morgan Stanley</v>
      </c>
      <c r="E131" s="1">
        <f>VLOOKUP((A131&amp;B131),[1]Bond_Master!$A$1:$J$236,10)</f>
        <v>1</v>
      </c>
      <c r="F131" s="7">
        <v>45143</v>
      </c>
      <c r="G131" s="27">
        <v>57375.000000000007</v>
      </c>
      <c r="H131" s="27">
        <v>57375.000000000007</v>
      </c>
    </row>
    <row r="132" spans="1:8" s="1" customFormat="1" ht="17.100000000000001" customHeight="1">
      <c r="A132" s="1" t="s">
        <v>257</v>
      </c>
      <c r="B132" s="1" t="s">
        <v>64</v>
      </c>
      <c r="C132" s="1" t="str">
        <f>VLOOKUP((A132&amp;B132),[1]Bond_Master!$A$1:$J$236,3)</f>
        <v>公司債</v>
      </c>
      <c r="D132" s="1" t="str">
        <f>VLOOKUP((A132&amp;B132),[1]Bond_Master!$A$1:$J$236,4)</f>
        <v>Morgan Stanley</v>
      </c>
      <c r="E132" s="1">
        <f>VLOOKUP((A132&amp;B132),[1]Bond_Master!$A$1:$J$236,10)</f>
        <v>1</v>
      </c>
      <c r="F132" s="17">
        <v>45327</v>
      </c>
      <c r="G132" s="29">
        <v>57375.000000000007</v>
      </c>
      <c r="H132" s="29">
        <v>57375.000000000007</v>
      </c>
    </row>
    <row r="133" spans="1:8" s="1" customFormat="1" ht="17.100000000000001" customHeight="1">
      <c r="A133" s="1" t="s">
        <v>257</v>
      </c>
      <c r="B133" s="1" t="s">
        <v>64</v>
      </c>
      <c r="C133" s="1" t="str">
        <f>VLOOKUP((A133&amp;B133),[1]Bond_Master!$A$1:$J$236,3)</f>
        <v>公司債</v>
      </c>
      <c r="D133" s="1" t="str">
        <f>VLOOKUP((A133&amp;B133),[1]Bond_Master!$A$1:$J$236,4)</f>
        <v>Morgan Stanley</v>
      </c>
      <c r="E133" s="1">
        <f>VLOOKUP((A133&amp;B133),[1]Bond_Master!$A$1:$J$236,10)</f>
        <v>1</v>
      </c>
      <c r="F133" s="17">
        <v>45509</v>
      </c>
      <c r="G133" s="29">
        <v>57375.000000000007</v>
      </c>
      <c r="H133" s="29">
        <v>57375.000000000007</v>
      </c>
    </row>
    <row r="134" spans="1:8" s="1" customFormat="1" ht="17.100000000000001" customHeight="1">
      <c r="A134" s="1" t="s">
        <v>257</v>
      </c>
      <c r="B134" s="1" t="s">
        <v>64</v>
      </c>
      <c r="C134" s="1" t="str">
        <f>VLOOKUP((A134&amp;B134),[1]Bond_Master!$A$1:$J$236,3)</f>
        <v>公司債</v>
      </c>
      <c r="D134" s="1" t="str">
        <f>VLOOKUP((A134&amp;B134),[1]Bond_Master!$A$1:$J$236,4)</f>
        <v>Morgan Stanley</v>
      </c>
      <c r="E134" s="1">
        <f>VLOOKUP((A134&amp;B134),[1]Bond_Master!$A$1:$J$236,10)</f>
        <v>1</v>
      </c>
      <c r="F134" s="17">
        <v>45693</v>
      </c>
      <c r="G134" s="27">
        <v>57375.000000000007</v>
      </c>
      <c r="H134" s="27">
        <v>57375.000000000007</v>
      </c>
    </row>
    <row r="135" spans="1:8" s="1" customFormat="1" ht="17.100000000000001" customHeight="1">
      <c r="A135" s="1" t="s">
        <v>257</v>
      </c>
      <c r="B135" s="1" t="s">
        <v>64</v>
      </c>
      <c r="C135" s="1" t="str">
        <f>VLOOKUP((A135&amp;B135),[1]Bond_Master!$A$1:$J$236,3)</f>
        <v>公司債</v>
      </c>
      <c r="D135" s="1" t="str">
        <f>VLOOKUP((A135&amp;B135),[1]Bond_Master!$A$1:$J$236,4)</f>
        <v>Morgan Stanley</v>
      </c>
      <c r="E135" s="1">
        <f>VLOOKUP((A135&amp;B135),[1]Bond_Master!$A$1:$J$236,10)</f>
        <v>1</v>
      </c>
      <c r="F135" s="17">
        <v>45874</v>
      </c>
      <c r="G135" s="27">
        <v>57375.000000000007</v>
      </c>
      <c r="H135" s="27">
        <v>57375.000000000007</v>
      </c>
    </row>
    <row r="136" spans="1:8" s="1" customFormat="1" ht="17.100000000000001" customHeight="1">
      <c r="A136" s="1" t="s">
        <v>257</v>
      </c>
      <c r="B136" s="1" t="s">
        <v>64</v>
      </c>
      <c r="C136" s="1" t="str">
        <f>VLOOKUP((A136&amp;B136),[1]Bond_Master!$A$1:$J$236,3)</f>
        <v>公司債</v>
      </c>
      <c r="D136" s="1" t="str">
        <f>VLOOKUP((A136&amp;B136),[1]Bond_Master!$A$1:$J$236,4)</f>
        <v>Morgan Stanley</v>
      </c>
      <c r="E136" s="1">
        <f>VLOOKUP((A136&amp;B136),[1]Bond_Master!$A$1:$J$236,10)</f>
        <v>1</v>
      </c>
      <c r="F136" s="17">
        <v>46058</v>
      </c>
      <c r="G136" s="27">
        <v>57375.000000000007</v>
      </c>
      <c r="H136" s="27">
        <v>57375.000000000007</v>
      </c>
    </row>
    <row r="137" spans="1:8" s="1" customFormat="1" ht="17.100000000000001" customHeight="1">
      <c r="A137" s="1" t="s">
        <v>257</v>
      </c>
      <c r="B137" s="1" t="s">
        <v>64</v>
      </c>
      <c r="C137" s="1" t="str">
        <f>VLOOKUP((A137&amp;B137),[1]Bond_Master!$A$1:$J$236,3)</f>
        <v>公司債</v>
      </c>
      <c r="D137" s="1" t="str">
        <f>VLOOKUP((A137&amp;B137),[1]Bond_Master!$A$1:$J$236,4)</f>
        <v>Morgan Stanley</v>
      </c>
      <c r="E137" s="1">
        <f>VLOOKUP((A137&amp;B137),[1]Bond_Master!$A$1:$J$236,10)</f>
        <v>1</v>
      </c>
      <c r="F137" s="17">
        <v>46239</v>
      </c>
      <c r="G137" s="27">
        <v>57375.000000000007</v>
      </c>
      <c r="H137" s="27">
        <v>57375.000000000007</v>
      </c>
    </row>
    <row r="138" spans="1:8" s="1" customFormat="1" ht="17.100000000000001" customHeight="1">
      <c r="A138" s="1" t="s">
        <v>257</v>
      </c>
      <c r="B138" s="1" t="s">
        <v>64</v>
      </c>
      <c r="C138" s="1" t="str">
        <f>VLOOKUP((A138&amp;B138),[1]Bond_Master!$A$1:$J$236,3)</f>
        <v>公司債</v>
      </c>
      <c r="D138" s="1" t="str">
        <f>VLOOKUP((A138&amp;B138),[1]Bond_Master!$A$1:$J$236,4)</f>
        <v>Morgan Stanley</v>
      </c>
      <c r="E138" s="1">
        <f>VLOOKUP((A138&amp;B138),[1]Bond_Master!$A$1:$J$236,10)</f>
        <v>1</v>
      </c>
      <c r="F138" s="17">
        <v>46423</v>
      </c>
      <c r="G138" s="27">
        <v>57375.000000000007</v>
      </c>
      <c r="H138" s="27">
        <v>57375.000000000007</v>
      </c>
    </row>
    <row r="139" spans="1:8" s="1" customFormat="1" ht="17.100000000000001" customHeight="1">
      <c r="A139" s="1" t="s">
        <v>257</v>
      </c>
      <c r="B139" s="1" t="s">
        <v>64</v>
      </c>
      <c r="C139" s="1" t="str">
        <f>VLOOKUP((A139&amp;B139),[1]Bond_Master!$A$1:$J$236,3)</f>
        <v>公司債</v>
      </c>
      <c r="D139" s="1" t="str">
        <f>VLOOKUP((A139&amp;B139),[1]Bond_Master!$A$1:$J$236,4)</f>
        <v>Morgan Stanley</v>
      </c>
      <c r="E139" s="1">
        <f>VLOOKUP((A139&amp;B139),[1]Bond_Master!$A$1:$J$236,10)</f>
        <v>1</v>
      </c>
      <c r="F139" s="17">
        <v>46604</v>
      </c>
      <c r="G139" s="27">
        <v>57375.000000000007</v>
      </c>
      <c r="H139" s="27">
        <v>57375.000000000007</v>
      </c>
    </row>
    <row r="140" spans="1:8" s="1" customFormat="1" ht="17.100000000000001" customHeight="1">
      <c r="A140" s="1" t="s">
        <v>257</v>
      </c>
      <c r="B140" s="1" t="s">
        <v>64</v>
      </c>
      <c r="C140" s="1" t="str">
        <f>VLOOKUP((A140&amp;B140),[1]Bond_Master!$A$1:$J$236,3)</f>
        <v>公司債</v>
      </c>
      <c r="D140" s="1" t="str">
        <f>VLOOKUP((A140&amp;B140),[1]Bond_Master!$A$1:$J$236,4)</f>
        <v>Morgan Stanley</v>
      </c>
      <c r="E140" s="1">
        <f>VLOOKUP((A140&amp;B140),[1]Bond_Master!$A$1:$J$236,10)</f>
        <v>1</v>
      </c>
      <c r="F140" s="17">
        <v>46788</v>
      </c>
      <c r="G140" s="27">
        <v>57375.000000000007</v>
      </c>
      <c r="H140" s="27">
        <v>57375.000000000007</v>
      </c>
    </row>
    <row r="141" spans="1:8" s="1" customFormat="1" ht="17.100000000000001" customHeight="1">
      <c r="A141" s="1" t="s">
        <v>257</v>
      </c>
      <c r="B141" s="1" t="s">
        <v>64</v>
      </c>
      <c r="C141" s="1" t="str">
        <f>VLOOKUP((A141&amp;B141),[1]Bond_Master!$A$1:$J$236,3)</f>
        <v>公司債</v>
      </c>
      <c r="D141" s="1" t="str">
        <f>VLOOKUP((A141&amp;B141),[1]Bond_Master!$A$1:$J$236,4)</f>
        <v>Morgan Stanley</v>
      </c>
      <c r="E141" s="1">
        <f>VLOOKUP((A141&amp;B141),[1]Bond_Master!$A$1:$J$236,10)</f>
        <v>1</v>
      </c>
      <c r="F141" s="17">
        <v>46970</v>
      </c>
      <c r="G141" s="27">
        <v>57375.000000000007</v>
      </c>
      <c r="H141" s="27">
        <v>57375.000000000007</v>
      </c>
    </row>
    <row r="142" spans="1:8" s="1" customFormat="1" ht="17.100000000000001" customHeight="1">
      <c r="A142" s="1" t="s">
        <v>257</v>
      </c>
      <c r="B142" s="1" t="s">
        <v>64</v>
      </c>
      <c r="C142" s="1" t="str">
        <f>VLOOKUP((A142&amp;B142),[1]Bond_Master!$A$1:$J$236,3)</f>
        <v>公司債</v>
      </c>
      <c r="D142" s="1" t="str">
        <f>VLOOKUP((A142&amp;B142),[1]Bond_Master!$A$1:$J$236,4)</f>
        <v>Morgan Stanley</v>
      </c>
      <c r="E142" s="1">
        <f>VLOOKUP((A142&amp;B142),[1]Bond_Master!$A$1:$J$236,10)</f>
        <v>1</v>
      </c>
      <c r="F142" s="17">
        <v>47154</v>
      </c>
      <c r="G142" s="27">
        <v>57375.000000000007</v>
      </c>
      <c r="H142" s="27">
        <v>57375.000000000007</v>
      </c>
    </row>
    <row r="143" spans="1:8" s="1" customFormat="1" ht="17.100000000000001" customHeight="1">
      <c r="A143" s="1" t="s">
        <v>257</v>
      </c>
      <c r="B143" s="1" t="s">
        <v>64</v>
      </c>
      <c r="C143" s="1" t="str">
        <f>VLOOKUP((A143&amp;B143),[1]Bond_Master!$A$1:$J$236,3)</f>
        <v>公司債</v>
      </c>
      <c r="D143" s="1" t="str">
        <f>VLOOKUP((A143&amp;B143),[1]Bond_Master!$A$1:$J$236,4)</f>
        <v>Morgan Stanley</v>
      </c>
      <c r="E143" s="1">
        <f>VLOOKUP((A143&amp;B143),[1]Bond_Master!$A$1:$J$236,10)</f>
        <v>1</v>
      </c>
      <c r="F143" s="17">
        <v>47335</v>
      </c>
      <c r="G143" s="27">
        <v>57375.000000000007</v>
      </c>
      <c r="H143" s="27">
        <v>57375.000000000007</v>
      </c>
    </row>
    <row r="144" spans="1:8" s="1" customFormat="1" ht="17.100000000000001" customHeight="1">
      <c r="A144" s="1" t="s">
        <v>257</v>
      </c>
      <c r="B144" s="1" t="s">
        <v>64</v>
      </c>
      <c r="C144" s="1" t="str">
        <f>VLOOKUP((A144&amp;B144),[1]Bond_Master!$A$1:$J$236,3)</f>
        <v>公司債</v>
      </c>
      <c r="D144" s="1" t="str">
        <f>VLOOKUP((A144&amp;B144),[1]Bond_Master!$A$1:$J$236,4)</f>
        <v>Morgan Stanley</v>
      </c>
      <c r="E144" s="1">
        <f>VLOOKUP((A144&amp;B144),[1]Bond_Master!$A$1:$J$236,10)</f>
        <v>1</v>
      </c>
      <c r="F144" s="17">
        <v>47519</v>
      </c>
      <c r="G144" s="27">
        <v>57375.000000000007</v>
      </c>
      <c r="H144" s="27">
        <v>57375.000000000007</v>
      </c>
    </row>
    <row r="145" spans="1:8" s="1" customFormat="1" ht="17.100000000000001" customHeight="1">
      <c r="A145" s="1" t="s">
        <v>257</v>
      </c>
      <c r="B145" s="1" t="s">
        <v>64</v>
      </c>
      <c r="C145" s="1" t="str">
        <f>VLOOKUP((A145&amp;B145),[1]Bond_Master!$A$1:$J$236,3)</f>
        <v>公司債</v>
      </c>
      <c r="D145" s="1" t="str">
        <f>VLOOKUP((A145&amp;B145),[1]Bond_Master!$A$1:$J$236,4)</f>
        <v>Morgan Stanley</v>
      </c>
      <c r="E145" s="1">
        <f>VLOOKUP((A145&amp;B145),[1]Bond_Master!$A$1:$J$236,10)</f>
        <v>1</v>
      </c>
      <c r="F145" s="17">
        <v>47700</v>
      </c>
      <c r="G145" s="27">
        <v>57375.000000000007</v>
      </c>
      <c r="H145" s="27">
        <v>57375.000000000007</v>
      </c>
    </row>
    <row r="146" spans="1:8" ht="17.100000000000001" customHeight="1">
      <c r="A146" s="1" t="s">
        <v>257</v>
      </c>
      <c r="B146" s="1" t="s">
        <v>64</v>
      </c>
      <c r="C146" s="1" t="str">
        <f>VLOOKUP((A146&amp;B146),[1]Bond_Master!$A$1:$J$236,3)</f>
        <v>公司債</v>
      </c>
      <c r="D146" s="1" t="str">
        <f>VLOOKUP((A146&amp;B146),[1]Bond_Master!$A$1:$J$236,4)</f>
        <v>Morgan Stanley</v>
      </c>
      <c r="E146" s="1">
        <f>VLOOKUP((A146&amp;B146),[1]Bond_Master!$A$1:$J$236,10)</f>
        <v>1</v>
      </c>
      <c r="F146" s="17">
        <v>47884</v>
      </c>
      <c r="G146" s="27">
        <v>57375.000000000007</v>
      </c>
      <c r="H146" s="27">
        <v>57375.000000000007</v>
      </c>
    </row>
    <row r="147" spans="1:8" ht="17.100000000000001" customHeight="1">
      <c r="A147" s="1" t="s">
        <v>257</v>
      </c>
      <c r="B147" s="1" t="s">
        <v>64</v>
      </c>
      <c r="C147" s="1" t="str">
        <f>VLOOKUP((A147&amp;B147),[1]Bond_Master!$A$1:$J$236,3)</f>
        <v>公司債</v>
      </c>
      <c r="D147" s="1" t="str">
        <f>VLOOKUP((A147&amp;B147),[1]Bond_Master!$A$1:$J$236,4)</f>
        <v>Morgan Stanley</v>
      </c>
      <c r="E147" s="1">
        <f>VLOOKUP((A147&amp;B147),[1]Bond_Master!$A$1:$J$236,10)</f>
        <v>1</v>
      </c>
      <c r="F147" s="17">
        <v>48065</v>
      </c>
      <c r="G147" s="27">
        <v>57375.000000000007</v>
      </c>
      <c r="H147" s="27">
        <v>6807375</v>
      </c>
    </row>
    <row r="148" spans="1:8" s="1" customFormat="1" ht="17.100000000000001" customHeight="1">
      <c r="A148" s="1" t="s">
        <v>468</v>
      </c>
      <c r="B148" s="1" t="s">
        <v>141</v>
      </c>
      <c r="C148" s="1" t="str">
        <f>VLOOKUP((A148&amp;B148),[1]Bond_Master!$A$1:$J$236,3)</f>
        <v>公司債</v>
      </c>
      <c r="D148" s="1" t="str">
        <f>VLOOKUP((A148&amp;B148),[1]Bond_Master!$A$1:$J$236,4)</f>
        <v>Morgan Stanley</v>
      </c>
      <c r="E148" s="1">
        <f>VLOOKUP((A148&amp;B148),[1]Bond_Master!$A$1:$J$236,10)</f>
        <v>7</v>
      </c>
      <c r="F148" s="7">
        <v>45526</v>
      </c>
      <c r="G148" s="27">
        <v>49000</v>
      </c>
      <c r="H148" s="27">
        <v>49000</v>
      </c>
    </row>
    <row r="149" spans="1:8" s="1" customFormat="1" ht="17.100000000000001" customHeight="1">
      <c r="A149" s="1" t="s">
        <v>468</v>
      </c>
      <c r="B149" s="1" t="s">
        <v>141</v>
      </c>
      <c r="C149" s="1" t="str">
        <f>VLOOKUP((A149&amp;B149),[1]Bond_Master!$A$1:$J$236,3)</f>
        <v>公司債</v>
      </c>
      <c r="D149" s="1" t="str">
        <f>VLOOKUP((A149&amp;B149),[1]Bond_Master!$A$1:$J$236,4)</f>
        <v>Morgan Stanley</v>
      </c>
      <c r="E149" s="1">
        <f>VLOOKUP((A149&amp;B149),[1]Bond_Master!$A$1:$J$236,10)</f>
        <v>7</v>
      </c>
      <c r="F149" s="7">
        <v>45710</v>
      </c>
      <c r="G149" s="27">
        <v>49000</v>
      </c>
      <c r="H149" s="27">
        <v>49000</v>
      </c>
    </row>
    <row r="150" spans="1:8" s="1" customFormat="1" ht="17.100000000000001" customHeight="1">
      <c r="A150" s="1" t="s">
        <v>679</v>
      </c>
      <c r="B150" s="1" t="s">
        <v>141</v>
      </c>
      <c r="C150" s="1" t="str">
        <f>VLOOKUP((A150&amp;B150),[1]Bond_Master!$A$1:$J$236,3)</f>
        <v>公司債</v>
      </c>
      <c r="D150" s="1" t="str">
        <f>VLOOKUP((A150&amp;B150),[1]Bond_Master!$A$1:$J$236,4)</f>
        <v>Morgan Stanley</v>
      </c>
      <c r="E150" s="1">
        <f>VLOOKUP((A150&amp;B150),[1]Bond_Master!$A$1:$J$236,10)</f>
        <v>7</v>
      </c>
      <c r="F150" s="17">
        <v>45891</v>
      </c>
      <c r="G150" s="27">
        <v>49000</v>
      </c>
      <c r="H150" s="27">
        <v>49000</v>
      </c>
    </row>
    <row r="151" spans="1:8" s="1" customFormat="1" ht="17.100000000000001" customHeight="1">
      <c r="A151" s="1" t="s">
        <v>679</v>
      </c>
      <c r="B151" s="1" t="s">
        <v>141</v>
      </c>
      <c r="C151" s="1" t="str">
        <f>VLOOKUP((A151&amp;B151),[1]Bond_Master!$A$1:$J$236,3)</f>
        <v>公司債</v>
      </c>
      <c r="D151" s="1" t="str">
        <f>VLOOKUP((A151&amp;B151),[1]Bond_Master!$A$1:$J$236,4)</f>
        <v>Morgan Stanley</v>
      </c>
      <c r="E151" s="1">
        <f>VLOOKUP((A151&amp;B151),[1]Bond_Master!$A$1:$J$236,10)</f>
        <v>7</v>
      </c>
      <c r="F151" s="7">
        <v>46075</v>
      </c>
      <c r="G151" s="27">
        <v>49000</v>
      </c>
      <c r="H151" s="27">
        <v>49000</v>
      </c>
    </row>
    <row r="152" spans="1:8" s="1" customFormat="1" ht="17.100000000000001" customHeight="1">
      <c r="A152" s="1" t="s">
        <v>679</v>
      </c>
      <c r="B152" s="1" t="s">
        <v>141</v>
      </c>
      <c r="C152" s="1" t="str">
        <f>VLOOKUP((A152&amp;B152),[1]Bond_Master!$A$1:$J$236,3)</f>
        <v>公司債</v>
      </c>
      <c r="D152" s="1" t="str">
        <f>VLOOKUP((A152&amp;B152),[1]Bond_Master!$A$1:$J$236,4)</f>
        <v>Morgan Stanley</v>
      </c>
      <c r="E152" s="1">
        <f>VLOOKUP((A152&amp;B152),[1]Bond_Master!$A$1:$J$236,10)</f>
        <v>7</v>
      </c>
      <c r="F152" s="17">
        <v>46256</v>
      </c>
      <c r="G152" s="27">
        <v>49000</v>
      </c>
      <c r="H152" s="27">
        <v>49000</v>
      </c>
    </row>
    <row r="153" spans="1:8" s="1" customFormat="1" ht="17.100000000000001" customHeight="1">
      <c r="A153" s="1" t="s">
        <v>679</v>
      </c>
      <c r="B153" s="1" t="s">
        <v>141</v>
      </c>
      <c r="C153" s="1" t="str">
        <f>VLOOKUP((A153&amp;B153),[1]Bond_Master!$A$1:$J$236,3)</f>
        <v>公司債</v>
      </c>
      <c r="D153" s="1" t="str">
        <f>VLOOKUP((A153&amp;B153),[1]Bond_Master!$A$1:$J$236,4)</f>
        <v>Morgan Stanley</v>
      </c>
      <c r="E153" s="1">
        <f>VLOOKUP((A153&amp;B153),[1]Bond_Master!$A$1:$J$236,10)</f>
        <v>7</v>
      </c>
      <c r="F153" s="7">
        <v>46440</v>
      </c>
      <c r="G153" s="27">
        <v>49000</v>
      </c>
      <c r="H153" s="27">
        <v>49000</v>
      </c>
    </row>
    <row r="154" spans="1:8" s="1" customFormat="1" ht="17.100000000000001" customHeight="1">
      <c r="A154" s="1" t="s">
        <v>679</v>
      </c>
      <c r="B154" s="1" t="s">
        <v>141</v>
      </c>
      <c r="C154" s="1" t="str">
        <f>VLOOKUP((A154&amp;B154),[1]Bond_Master!$A$1:$J$236,3)</f>
        <v>公司債</v>
      </c>
      <c r="D154" s="1" t="str">
        <f>VLOOKUP((A154&amp;B154),[1]Bond_Master!$A$1:$J$236,4)</f>
        <v>Morgan Stanley</v>
      </c>
      <c r="E154" s="1">
        <f>VLOOKUP((A154&amp;B154),[1]Bond_Master!$A$1:$J$236,10)</f>
        <v>7</v>
      </c>
      <c r="F154" s="17">
        <v>46621</v>
      </c>
      <c r="G154" s="27">
        <v>49000</v>
      </c>
      <c r="H154" s="27">
        <v>49000</v>
      </c>
    </row>
    <row r="155" spans="1:8" s="1" customFormat="1" ht="17.100000000000001" customHeight="1">
      <c r="A155" s="1" t="s">
        <v>679</v>
      </c>
      <c r="B155" s="1" t="s">
        <v>141</v>
      </c>
      <c r="C155" s="1" t="str">
        <f>VLOOKUP((A155&amp;B155),[1]Bond_Master!$A$1:$J$236,3)</f>
        <v>公司債</v>
      </c>
      <c r="D155" s="1" t="str">
        <f>VLOOKUP((A155&amp;B155),[1]Bond_Master!$A$1:$J$236,4)</f>
        <v>Morgan Stanley</v>
      </c>
      <c r="E155" s="1">
        <f>VLOOKUP((A155&amp;B155),[1]Bond_Master!$A$1:$J$236,10)</f>
        <v>7</v>
      </c>
      <c r="F155" s="7">
        <v>46805</v>
      </c>
      <c r="G155" s="27">
        <v>49000</v>
      </c>
      <c r="H155" s="27">
        <v>49000</v>
      </c>
    </row>
    <row r="156" spans="1:8" s="1" customFormat="1" ht="17.100000000000001" customHeight="1">
      <c r="A156" s="1" t="s">
        <v>679</v>
      </c>
      <c r="B156" s="1" t="s">
        <v>141</v>
      </c>
      <c r="C156" s="1" t="str">
        <f>VLOOKUP((A156&amp;B156),[1]Bond_Master!$A$1:$J$236,3)</f>
        <v>公司債</v>
      </c>
      <c r="D156" s="1" t="str">
        <f>VLOOKUP((A156&amp;B156),[1]Bond_Master!$A$1:$J$236,4)</f>
        <v>Morgan Stanley</v>
      </c>
      <c r="E156" s="1">
        <f>VLOOKUP((A156&amp;B156),[1]Bond_Master!$A$1:$J$236,10)</f>
        <v>7</v>
      </c>
      <c r="F156" s="17">
        <v>46987</v>
      </c>
      <c r="G156" s="27">
        <v>49000</v>
      </c>
      <c r="H156" s="27">
        <v>49000</v>
      </c>
    </row>
    <row r="157" spans="1:8" s="1" customFormat="1" ht="17.100000000000001" customHeight="1">
      <c r="A157" s="1" t="s">
        <v>679</v>
      </c>
      <c r="B157" s="1" t="s">
        <v>141</v>
      </c>
      <c r="C157" s="1" t="str">
        <f>VLOOKUP((A157&amp;B157),[1]Bond_Master!$A$1:$J$236,3)</f>
        <v>公司債</v>
      </c>
      <c r="D157" s="1" t="str">
        <f>VLOOKUP((A157&amp;B157),[1]Bond_Master!$A$1:$J$236,4)</f>
        <v>Morgan Stanley</v>
      </c>
      <c r="E157" s="1">
        <f>VLOOKUP((A157&amp;B157),[1]Bond_Master!$A$1:$J$236,10)</f>
        <v>7</v>
      </c>
      <c r="F157" s="7">
        <v>47171</v>
      </c>
      <c r="G157" s="27">
        <v>49000</v>
      </c>
      <c r="H157" s="27">
        <v>49000</v>
      </c>
    </row>
    <row r="158" spans="1:8" s="1" customFormat="1" ht="17.100000000000001" customHeight="1">
      <c r="A158" s="1" t="s">
        <v>679</v>
      </c>
      <c r="B158" s="1" t="s">
        <v>141</v>
      </c>
      <c r="C158" s="1" t="str">
        <f>VLOOKUP((A158&amp;B158),[1]Bond_Master!$A$1:$J$236,3)</f>
        <v>公司債</v>
      </c>
      <c r="D158" s="1" t="str">
        <f>VLOOKUP((A158&amp;B158),[1]Bond_Master!$A$1:$J$236,4)</f>
        <v>Morgan Stanley</v>
      </c>
      <c r="E158" s="1">
        <f>VLOOKUP((A158&amp;B158),[1]Bond_Master!$A$1:$J$236,10)</f>
        <v>7</v>
      </c>
      <c r="F158" s="17">
        <v>47352</v>
      </c>
      <c r="G158" s="27">
        <v>49000</v>
      </c>
      <c r="H158" s="27">
        <v>49000</v>
      </c>
    </row>
    <row r="159" spans="1:8" s="1" customFormat="1" ht="17.100000000000001" customHeight="1">
      <c r="A159" s="1" t="s">
        <v>679</v>
      </c>
      <c r="B159" s="1" t="s">
        <v>141</v>
      </c>
      <c r="C159" s="1" t="str">
        <f>VLOOKUP((A159&amp;B159),[1]Bond_Master!$A$1:$J$236,3)</f>
        <v>公司債</v>
      </c>
      <c r="D159" s="1" t="str">
        <f>VLOOKUP((A159&amp;B159),[1]Bond_Master!$A$1:$J$236,4)</f>
        <v>Morgan Stanley</v>
      </c>
      <c r="E159" s="1">
        <f>VLOOKUP((A159&amp;B159),[1]Bond_Master!$A$1:$J$236,10)</f>
        <v>7</v>
      </c>
      <c r="F159" s="7">
        <v>47536</v>
      </c>
      <c r="G159" s="27">
        <v>49000</v>
      </c>
      <c r="H159" s="27">
        <v>49000</v>
      </c>
    </row>
    <row r="160" spans="1:8" s="1" customFormat="1" ht="17.100000000000001" customHeight="1">
      <c r="A160" s="1" t="s">
        <v>679</v>
      </c>
      <c r="B160" s="1" t="s">
        <v>141</v>
      </c>
      <c r="C160" s="1" t="str">
        <f>VLOOKUP((A160&amp;B160),[1]Bond_Master!$A$1:$J$236,3)</f>
        <v>公司債</v>
      </c>
      <c r="D160" s="1" t="str">
        <f>VLOOKUP((A160&amp;B160),[1]Bond_Master!$A$1:$J$236,4)</f>
        <v>Morgan Stanley</v>
      </c>
      <c r="E160" s="1">
        <f>VLOOKUP((A160&amp;B160),[1]Bond_Master!$A$1:$J$236,10)</f>
        <v>7</v>
      </c>
      <c r="F160" s="17">
        <v>47717</v>
      </c>
      <c r="G160" s="27">
        <v>49000</v>
      </c>
      <c r="H160" s="27">
        <v>49000</v>
      </c>
    </row>
    <row r="161" spans="1:8" s="1" customFormat="1" ht="17.100000000000001" customHeight="1">
      <c r="A161" s="1" t="s">
        <v>679</v>
      </c>
      <c r="B161" s="1" t="s">
        <v>141</v>
      </c>
      <c r="C161" s="1" t="str">
        <f>VLOOKUP((A161&amp;B161),[1]Bond_Master!$A$1:$J$236,3)</f>
        <v>公司債</v>
      </c>
      <c r="D161" s="1" t="str">
        <f>VLOOKUP((A161&amp;B161),[1]Bond_Master!$A$1:$J$236,4)</f>
        <v>Morgan Stanley</v>
      </c>
      <c r="E161" s="1">
        <f>VLOOKUP((A161&amp;B161),[1]Bond_Master!$A$1:$J$236,10)</f>
        <v>7</v>
      </c>
      <c r="F161" s="7">
        <v>47901</v>
      </c>
      <c r="G161" s="27">
        <v>49000</v>
      </c>
      <c r="H161" s="27">
        <v>49000</v>
      </c>
    </row>
    <row r="162" spans="1:8" s="1" customFormat="1" ht="17.100000000000001" customHeight="1">
      <c r="A162" s="1" t="s">
        <v>679</v>
      </c>
      <c r="B162" s="1" t="s">
        <v>141</v>
      </c>
      <c r="C162" s="1" t="str">
        <f>VLOOKUP((A162&amp;B162),[1]Bond_Master!$A$1:$J$236,3)</f>
        <v>公司債</v>
      </c>
      <c r="D162" s="1" t="str">
        <f>VLOOKUP((A162&amp;B162),[1]Bond_Master!$A$1:$J$236,4)</f>
        <v>Morgan Stanley</v>
      </c>
      <c r="E162" s="1">
        <f>VLOOKUP((A162&amp;B162),[1]Bond_Master!$A$1:$J$236,10)</f>
        <v>7</v>
      </c>
      <c r="F162" s="17">
        <v>48082</v>
      </c>
      <c r="G162" s="27">
        <v>49000</v>
      </c>
      <c r="H162" s="27">
        <v>49000</v>
      </c>
    </row>
    <row r="163" spans="1:8" s="1" customFormat="1" ht="17.100000000000001" customHeight="1">
      <c r="A163" s="1" t="s">
        <v>679</v>
      </c>
      <c r="B163" s="1" t="s">
        <v>141</v>
      </c>
      <c r="C163" s="1" t="str">
        <f>VLOOKUP((A163&amp;B163),[1]Bond_Master!$A$1:$J$236,3)</f>
        <v>公司債</v>
      </c>
      <c r="D163" s="1" t="str">
        <f>VLOOKUP((A163&amp;B163),[1]Bond_Master!$A$1:$J$236,4)</f>
        <v>Morgan Stanley</v>
      </c>
      <c r="E163" s="1">
        <f>VLOOKUP((A163&amp;B163),[1]Bond_Master!$A$1:$J$236,10)</f>
        <v>7</v>
      </c>
      <c r="F163" s="7">
        <v>48266</v>
      </c>
      <c r="G163" s="27">
        <v>49000</v>
      </c>
      <c r="H163" s="27">
        <v>49000</v>
      </c>
    </row>
    <row r="164" spans="1:8" s="1" customFormat="1" ht="17.100000000000001" customHeight="1">
      <c r="A164" s="1" t="s">
        <v>679</v>
      </c>
      <c r="B164" s="1" t="s">
        <v>141</v>
      </c>
      <c r="C164" s="1" t="str">
        <f>VLOOKUP((A164&amp;B164),[1]Bond_Master!$A$1:$J$236,3)</f>
        <v>公司債</v>
      </c>
      <c r="D164" s="1" t="str">
        <f>VLOOKUP((A164&amp;B164),[1]Bond_Master!$A$1:$J$236,4)</f>
        <v>Morgan Stanley</v>
      </c>
      <c r="E164" s="1">
        <f>VLOOKUP((A164&amp;B164),[1]Bond_Master!$A$1:$J$236,10)</f>
        <v>7</v>
      </c>
      <c r="F164" s="17">
        <v>48448</v>
      </c>
      <c r="G164" s="27">
        <v>49000</v>
      </c>
      <c r="H164" s="27">
        <v>49000</v>
      </c>
    </row>
    <row r="165" spans="1:8" s="1" customFormat="1" ht="17.100000000000001" customHeight="1">
      <c r="A165" s="1" t="s">
        <v>679</v>
      </c>
      <c r="B165" s="1" t="s">
        <v>141</v>
      </c>
      <c r="C165" s="1" t="str">
        <f>VLOOKUP((A165&amp;B165),[1]Bond_Master!$A$1:$J$236,3)</f>
        <v>公司債</v>
      </c>
      <c r="D165" s="1" t="str">
        <f>VLOOKUP((A165&amp;B165),[1]Bond_Master!$A$1:$J$236,4)</f>
        <v>Morgan Stanley</v>
      </c>
      <c r="E165" s="1">
        <f>VLOOKUP((A165&amp;B165),[1]Bond_Master!$A$1:$J$236,10)</f>
        <v>7</v>
      </c>
      <c r="F165" s="7">
        <v>48638</v>
      </c>
      <c r="G165" s="27">
        <v>49000</v>
      </c>
      <c r="H165" s="27">
        <v>2049000</v>
      </c>
    </row>
    <row r="166" spans="1:8" s="1" customFormat="1" ht="17.100000000000001" customHeight="1">
      <c r="A166" s="1" t="s">
        <v>468</v>
      </c>
      <c r="B166" s="1" t="s">
        <v>64</v>
      </c>
      <c r="C166" s="1" t="str">
        <f>VLOOKUP((A166&amp;B166),[1]Bond_Master!$A$1:$J$236,3)</f>
        <v>公司債</v>
      </c>
      <c r="D166" s="1" t="str">
        <f>VLOOKUP((A166&amp;B166),[1]Bond_Master!$A$1:$J$236,4)</f>
        <v>Morgan Stanley</v>
      </c>
      <c r="E166" s="1">
        <f>VLOOKUP((A166&amp;B166),[1]Bond_Master!$A$1:$J$236,10)</f>
        <v>7</v>
      </c>
      <c r="F166" s="7">
        <v>45526</v>
      </c>
      <c r="G166" s="27">
        <v>49000</v>
      </c>
      <c r="H166" s="27">
        <v>49000</v>
      </c>
    </row>
    <row r="167" spans="1:8" s="1" customFormat="1" ht="17.100000000000001" customHeight="1">
      <c r="A167" s="1" t="s">
        <v>468</v>
      </c>
      <c r="B167" s="1" t="s">
        <v>64</v>
      </c>
      <c r="C167" s="1" t="str">
        <f>VLOOKUP((A167&amp;B167),[1]Bond_Master!$A$1:$J$236,3)</f>
        <v>公司債</v>
      </c>
      <c r="D167" s="1" t="str">
        <f>VLOOKUP((A167&amp;B167),[1]Bond_Master!$A$1:$J$236,4)</f>
        <v>Morgan Stanley</v>
      </c>
      <c r="E167" s="1">
        <f>VLOOKUP((A167&amp;B167),[1]Bond_Master!$A$1:$J$236,10)</f>
        <v>7</v>
      </c>
      <c r="F167" s="7">
        <v>45710</v>
      </c>
      <c r="G167" s="27">
        <v>49000</v>
      </c>
      <c r="H167" s="27">
        <v>49000</v>
      </c>
    </row>
    <row r="168" spans="1:8" s="1" customFormat="1" ht="17.100000000000001" customHeight="1">
      <c r="A168" s="1" t="s">
        <v>679</v>
      </c>
      <c r="B168" s="1" t="s">
        <v>64</v>
      </c>
      <c r="C168" s="1" t="str">
        <f>VLOOKUP((A168&amp;B168),[1]Bond_Master!$A$1:$J$236,3)</f>
        <v>公司債</v>
      </c>
      <c r="D168" s="1" t="str">
        <f>VLOOKUP((A168&amp;B168),[1]Bond_Master!$A$1:$J$236,4)</f>
        <v>Morgan Stanley</v>
      </c>
      <c r="E168" s="1">
        <f>VLOOKUP((A168&amp;B168),[1]Bond_Master!$A$1:$J$236,10)</f>
        <v>7</v>
      </c>
      <c r="F168" s="17">
        <v>45891</v>
      </c>
      <c r="G168" s="27">
        <v>49000</v>
      </c>
      <c r="H168" s="27">
        <v>49000</v>
      </c>
    </row>
    <row r="169" spans="1:8" s="1" customFormat="1" ht="17.100000000000001" customHeight="1">
      <c r="A169" s="1" t="s">
        <v>679</v>
      </c>
      <c r="B169" s="1" t="s">
        <v>64</v>
      </c>
      <c r="C169" s="1" t="str">
        <f>VLOOKUP((A169&amp;B169),[1]Bond_Master!$A$1:$J$236,3)</f>
        <v>公司債</v>
      </c>
      <c r="D169" s="1" t="str">
        <f>VLOOKUP((A169&amp;B169),[1]Bond_Master!$A$1:$J$236,4)</f>
        <v>Morgan Stanley</v>
      </c>
      <c r="E169" s="1">
        <f>VLOOKUP((A169&amp;B169),[1]Bond_Master!$A$1:$J$236,10)</f>
        <v>7</v>
      </c>
      <c r="F169" s="7">
        <v>46075</v>
      </c>
      <c r="G169" s="27">
        <v>49000</v>
      </c>
      <c r="H169" s="27">
        <v>49000</v>
      </c>
    </row>
    <row r="170" spans="1:8" s="1" customFormat="1" ht="17.100000000000001" customHeight="1">
      <c r="A170" s="1" t="s">
        <v>679</v>
      </c>
      <c r="B170" s="1" t="s">
        <v>64</v>
      </c>
      <c r="C170" s="1" t="str">
        <f>VLOOKUP((A170&amp;B170),[1]Bond_Master!$A$1:$J$236,3)</f>
        <v>公司債</v>
      </c>
      <c r="D170" s="1" t="str">
        <f>VLOOKUP((A170&amp;B170),[1]Bond_Master!$A$1:$J$236,4)</f>
        <v>Morgan Stanley</v>
      </c>
      <c r="E170" s="1">
        <f>VLOOKUP((A170&amp;B170),[1]Bond_Master!$A$1:$J$236,10)</f>
        <v>7</v>
      </c>
      <c r="F170" s="17">
        <v>46256</v>
      </c>
      <c r="G170" s="27">
        <v>49000</v>
      </c>
      <c r="H170" s="27">
        <v>49000</v>
      </c>
    </row>
    <row r="171" spans="1:8" s="1" customFormat="1" ht="17.100000000000001" customHeight="1">
      <c r="A171" s="1" t="s">
        <v>679</v>
      </c>
      <c r="B171" s="1" t="s">
        <v>64</v>
      </c>
      <c r="C171" s="1" t="str">
        <f>VLOOKUP((A171&amp;B171),[1]Bond_Master!$A$1:$J$236,3)</f>
        <v>公司債</v>
      </c>
      <c r="D171" s="1" t="str">
        <f>VLOOKUP((A171&amp;B171),[1]Bond_Master!$A$1:$J$236,4)</f>
        <v>Morgan Stanley</v>
      </c>
      <c r="E171" s="1">
        <f>VLOOKUP((A171&amp;B171),[1]Bond_Master!$A$1:$J$236,10)</f>
        <v>7</v>
      </c>
      <c r="F171" s="7">
        <v>46440</v>
      </c>
      <c r="G171" s="27">
        <v>49000</v>
      </c>
      <c r="H171" s="27">
        <v>49000</v>
      </c>
    </row>
    <row r="172" spans="1:8" s="1" customFormat="1" ht="17.100000000000001" customHeight="1">
      <c r="A172" s="1" t="s">
        <v>679</v>
      </c>
      <c r="B172" s="1" t="s">
        <v>64</v>
      </c>
      <c r="C172" s="1" t="str">
        <f>VLOOKUP((A172&amp;B172),[1]Bond_Master!$A$1:$J$236,3)</f>
        <v>公司債</v>
      </c>
      <c r="D172" s="1" t="str">
        <f>VLOOKUP((A172&amp;B172),[1]Bond_Master!$A$1:$J$236,4)</f>
        <v>Morgan Stanley</v>
      </c>
      <c r="E172" s="1">
        <f>VLOOKUP((A172&amp;B172),[1]Bond_Master!$A$1:$J$236,10)</f>
        <v>7</v>
      </c>
      <c r="F172" s="17">
        <v>46621</v>
      </c>
      <c r="G172" s="27">
        <v>49000</v>
      </c>
      <c r="H172" s="27">
        <v>49000</v>
      </c>
    </row>
    <row r="173" spans="1:8" s="1" customFormat="1" ht="17.100000000000001" customHeight="1">
      <c r="A173" s="1" t="s">
        <v>679</v>
      </c>
      <c r="B173" s="1" t="s">
        <v>64</v>
      </c>
      <c r="C173" s="1" t="str">
        <f>VLOOKUP((A173&amp;B173),[1]Bond_Master!$A$1:$J$236,3)</f>
        <v>公司債</v>
      </c>
      <c r="D173" s="1" t="str">
        <f>VLOOKUP((A173&amp;B173),[1]Bond_Master!$A$1:$J$236,4)</f>
        <v>Morgan Stanley</v>
      </c>
      <c r="E173" s="1">
        <f>VLOOKUP((A173&amp;B173),[1]Bond_Master!$A$1:$J$236,10)</f>
        <v>7</v>
      </c>
      <c r="F173" s="7">
        <v>46805</v>
      </c>
      <c r="G173" s="27">
        <v>49000</v>
      </c>
      <c r="H173" s="27">
        <v>49000</v>
      </c>
    </row>
    <row r="174" spans="1:8" s="1" customFormat="1" ht="17.100000000000001" customHeight="1">
      <c r="A174" s="1" t="s">
        <v>679</v>
      </c>
      <c r="B174" s="1" t="s">
        <v>64</v>
      </c>
      <c r="C174" s="1" t="str">
        <f>VLOOKUP((A174&amp;B174),[1]Bond_Master!$A$1:$J$236,3)</f>
        <v>公司債</v>
      </c>
      <c r="D174" s="1" t="str">
        <f>VLOOKUP((A174&amp;B174),[1]Bond_Master!$A$1:$J$236,4)</f>
        <v>Morgan Stanley</v>
      </c>
      <c r="E174" s="1">
        <f>VLOOKUP((A174&amp;B174),[1]Bond_Master!$A$1:$J$236,10)</f>
        <v>7</v>
      </c>
      <c r="F174" s="17">
        <v>46987</v>
      </c>
      <c r="G174" s="27">
        <v>49000</v>
      </c>
      <c r="H174" s="27">
        <v>49000</v>
      </c>
    </row>
    <row r="175" spans="1:8" ht="17.100000000000001" customHeight="1">
      <c r="A175" s="1" t="s">
        <v>679</v>
      </c>
      <c r="B175" s="1" t="s">
        <v>64</v>
      </c>
      <c r="C175" s="1" t="str">
        <f>VLOOKUP((A175&amp;B175),[1]Bond_Master!$A$1:$J$236,3)</f>
        <v>公司債</v>
      </c>
      <c r="D175" s="1" t="str">
        <f>VLOOKUP((A175&amp;B175),[1]Bond_Master!$A$1:$J$236,4)</f>
        <v>Morgan Stanley</v>
      </c>
      <c r="E175" s="1">
        <f>VLOOKUP((A175&amp;B175),[1]Bond_Master!$A$1:$J$236,10)</f>
        <v>7</v>
      </c>
      <c r="F175" s="7">
        <v>47171</v>
      </c>
      <c r="G175" s="27">
        <v>49000</v>
      </c>
      <c r="H175" s="27">
        <v>49000</v>
      </c>
    </row>
    <row r="176" spans="1:8" s="1" customFormat="1" ht="17.100000000000001" customHeight="1">
      <c r="A176" s="1" t="s">
        <v>679</v>
      </c>
      <c r="B176" s="1" t="s">
        <v>64</v>
      </c>
      <c r="C176" s="1" t="str">
        <f>VLOOKUP((A176&amp;B176),[1]Bond_Master!$A$1:$J$236,3)</f>
        <v>公司債</v>
      </c>
      <c r="D176" s="1" t="str">
        <f>VLOOKUP((A176&amp;B176),[1]Bond_Master!$A$1:$J$236,4)</f>
        <v>Morgan Stanley</v>
      </c>
      <c r="E176" s="1">
        <f>VLOOKUP((A176&amp;B176),[1]Bond_Master!$A$1:$J$236,10)</f>
        <v>7</v>
      </c>
      <c r="F176" s="17">
        <v>47352</v>
      </c>
      <c r="G176" s="27">
        <v>49000</v>
      </c>
      <c r="H176" s="27">
        <v>49000</v>
      </c>
    </row>
    <row r="177" spans="1:8" ht="17.100000000000001" customHeight="1">
      <c r="A177" s="1" t="s">
        <v>679</v>
      </c>
      <c r="B177" s="1" t="s">
        <v>64</v>
      </c>
      <c r="C177" s="1" t="str">
        <f>VLOOKUP((A177&amp;B177),[1]Bond_Master!$A$1:$J$236,3)</f>
        <v>公司債</v>
      </c>
      <c r="D177" s="1" t="str">
        <f>VLOOKUP((A177&amp;B177),[1]Bond_Master!$A$1:$J$236,4)</f>
        <v>Morgan Stanley</v>
      </c>
      <c r="E177" s="1">
        <f>VLOOKUP((A177&amp;B177),[1]Bond_Master!$A$1:$J$236,10)</f>
        <v>7</v>
      </c>
      <c r="F177" s="7">
        <v>47536</v>
      </c>
      <c r="G177" s="27">
        <v>49000</v>
      </c>
      <c r="H177" s="27">
        <v>49000</v>
      </c>
    </row>
    <row r="178" spans="1:8" s="1" customFormat="1" ht="17.100000000000001" customHeight="1">
      <c r="A178" s="1" t="s">
        <v>679</v>
      </c>
      <c r="B178" s="1" t="s">
        <v>64</v>
      </c>
      <c r="C178" s="1" t="str">
        <f>VLOOKUP((A178&amp;B178),[1]Bond_Master!$A$1:$J$236,3)</f>
        <v>公司債</v>
      </c>
      <c r="D178" s="1" t="str">
        <f>VLOOKUP((A178&amp;B178),[1]Bond_Master!$A$1:$J$236,4)</f>
        <v>Morgan Stanley</v>
      </c>
      <c r="E178" s="1">
        <f>VLOOKUP((A178&amp;B178),[1]Bond_Master!$A$1:$J$236,10)</f>
        <v>7</v>
      </c>
      <c r="F178" s="17">
        <v>47717</v>
      </c>
      <c r="G178" s="27">
        <v>49000</v>
      </c>
      <c r="H178" s="27">
        <v>49000</v>
      </c>
    </row>
    <row r="179" spans="1:8" ht="17.100000000000001" customHeight="1">
      <c r="A179" s="1" t="s">
        <v>679</v>
      </c>
      <c r="B179" s="1" t="s">
        <v>64</v>
      </c>
      <c r="C179" s="1" t="str">
        <f>VLOOKUP((A179&amp;B179),[1]Bond_Master!$A$1:$J$236,3)</f>
        <v>公司債</v>
      </c>
      <c r="D179" s="1" t="str">
        <f>VLOOKUP((A179&amp;B179),[1]Bond_Master!$A$1:$J$236,4)</f>
        <v>Morgan Stanley</v>
      </c>
      <c r="E179" s="1">
        <f>VLOOKUP((A179&amp;B179),[1]Bond_Master!$A$1:$J$236,10)</f>
        <v>7</v>
      </c>
      <c r="F179" s="7">
        <v>47901</v>
      </c>
      <c r="G179" s="27">
        <v>49000</v>
      </c>
      <c r="H179" s="27">
        <v>49000</v>
      </c>
    </row>
    <row r="180" spans="1:8" s="1" customFormat="1" ht="17.100000000000001" customHeight="1">
      <c r="A180" s="1" t="s">
        <v>679</v>
      </c>
      <c r="B180" s="1" t="s">
        <v>64</v>
      </c>
      <c r="C180" s="1" t="str">
        <f>VLOOKUP((A180&amp;B180),[1]Bond_Master!$A$1:$J$236,3)</f>
        <v>公司債</v>
      </c>
      <c r="D180" s="1" t="str">
        <f>VLOOKUP((A180&amp;B180),[1]Bond_Master!$A$1:$J$236,4)</f>
        <v>Morgan Stanley</v>
      </c>
      <c r="E180" s="1">
        <f>VLOOKUP((A180&amp;B180),[1]Bond_Master!$A$1:$J$236,10)</f>
        <v>7</v>
      </c>
      <c r="F180" s="17">
        <v>48082</v>
      </c>
      <c r="G180" s="27">
        <v>49000</v>
      </c>
      <c r="H180" s="27">
        <v>49000</v>
      </c>
    </row>
    <row r="181" spans="1:8" ht="17.100000000000001" customHeight="1">
      <c r="A181" s="1" t="s">
        <v>679</v>
      </c>
      <c r="B181" s="1" t="s">
        <v>64</v>
      </c>
      <c r="C181" s="1" t="str">
        <f>VLOOKUP((A181&amp;B181),[1]Bond_Master!$A$1:$J$236,3)</f>
        <v>公司債</v>
      </c>
      <c r="D181" s="1" t="str">
        <f>VLOOKUP((A181&amp;B181),[1]Bond_Master!$A$1:$J$236,4)</f>
        <v>Morgan Stanley</v>
      </c>
      <c r="E181" s="1">
        <f>VLOOKUP((A181&amp;B181),[1]Bond_Master!$A$1:$J$236,10)</f>
        <v>7</v>
      </c>
      <c r="F181" s="7">
        <v>48266</v>
      </c>
      <c r="G181" s="27">
        <v>49000</v>
      </c>
      <c r="H181" s="27">
        <v>49000</v>
      </c>
    </row>
    <row r="182" spans="1:8" s="1" customFormat="1" ht="17.100000000000001" customHeight="1">
      <c r="A182" s="1" t="s">
        <v>679</v>
      </c>
      <c r="B182" s="1" t="s">
        <v>64</v>
      </c>
      <c r="C182" s="1" t="str">
        <f>VLOOKUP((A182&amp;B182),[1]Bond_Master!$A$1:$J$236,3)</f>
        <v>公司債</v>
      </c>
      <c r="D182" s="1" t="str">
        <f>VLOOKUP((A182&amp;B182),[1]Bond_Master!$A$1:$J$236,4)</f>
        <v>Morgan Stanley</v>
      </c>
      <c r="E182" s="1">
        <f>VLOOKUP((A182&amp;B182),[1]Bond_Master!$A$1:$J$236,10)</f>
        <v>7</v>
      </c>
      <c r="F182" s="17">
        <v>48448</v>
      </c>
      <c r="G182" s="27">
        <v>49000</v>
      </c>
      <c r="H182" s="27">
        <v>49000</v>
      </c>
    </row>
    <row r="183" spans="1:8" ht="17.100000000000001" customHeight="1">
      <c r="A183" s="1" t="s">
        <v>679</v>
      </c>
      <c r="B183" s="1" t="s">
        <v>64</v>
      </c>
      <c r="C183" s="1" t="str">
        <f>VLOOKUP((A183&amp;B183),[1]Bond_Master!$A$1:$J$236,3)</f>
        <v>公司債</v>
      </c>
      <c r="D183" s="1" t="str">
        <f>VLOOKUP((A183&amp;B183),[1]Bond_Master!$A$1:$J$236,4)</f>
        <v>Morgan Stanley</v>
      </c>
      <c r="E183" s="1">
        <f>VLOOKUP((A183&amp;B183),[1]Bond_Master!$A$1:$J$236,10)</f>
        <v>7</v>
      </c>
      <c r="F183" s="7">
        <v>48638</v>
      </c>
      <c r="G183" s="27">
        <v>49000</v>
      </c>
      <c r="H183" s="27">
        <v>2049000</v>
      </c>
    </row>
    <row r="184" spans="1:8" s="1" customFormat="1" ht="17.100000000000001" customHeight="1">
      <c r="A184" s="1" t="s">
        <v>421</v>
      </c>
      <c r="B184" s="1" t="s">
        <v>64</v>
      </c>
      <c r="C184" s="1" t="str">
        <f>VLOOKUP((A184&amp;B184),[1]Bond_Master!$A$1:$J$236,3)</f>
        <v>公司債</v>
      </c>
      <c r="D184" s="1" t="str">
        <f>VLOOKUP((A184&amp;B184),[1]Bond_Master!$A$1:$J$236,4)</f>
        <v>Morgan Stanley</v>
      </c>
      <c r="E184" s="1">
        <f>VLOOKUP((A184&amp;B184),[1]Bond_Master!$A$1:$J$236,10)</f>
        <v>7</v>
      </c>
      <c r="F184" s="7">
        <v>45543</v>
      </c>
      <c r="G184" s="27">
        <v>144375</v>
      </c>
      <c r="H184" s="27">
        <v>144375</v>
      </c>
    </row>
    <row r="185" spans="1:8" ht="17.100000000000001" customHeight="1">
      <c r="A185" s="1" t="s">
        <v>421</v>
      </c>
      <c r="B185" s="1" t="s">
        <v>64</v>
      </c>
      <c r="C185" s="1" t="str">
        <f>VLOOKUP((A185&amp;B185),[1]Bond_Master!$A$1:$J$236,3)</f>
        <v>公司債</v>
      </c>
      <c r="D185" s="1" t="str">
        <f>VLOOKUP((A185&amp;B185),[1]Bond_Master!$A$1:$J$236,4)</f>
        <v>Morgan Stanley</v>
      </c>
      <c r="E185" s="1">
        <f>VLOOKUP((A185&amp;B185),[1]Bond_Master!$A$1:$J$236,10)</f>
        <v>7</v>
      </c>
      <c r="F185" s="7">
        <v>45724</v>
      </c>
      <c r="G185" s="27">
        <v>144375</v>
      </c>
      <c r="H185" s="27">
        <v>144375</v>
      </c>
    </row>
    <row r="186" spans="1:8" s="1" customFormat="1" ht="17.100000000000001" customHeight="1">
      <c r="A186" s="1" t="s">
        <v>680</v>
      </c>
      <c r="B186" s="1" t="s">
        <v>64</v>
      </c>
      <c r="C186" s="1" t="str">
        <f>VLOOKUP((A186&amp;B186),[1]Bond_Master!$A$1:$J$236,3)</f>
        <v>公司債</v>
      </c>
      <c r="D186" s="1" t="str">
        <f>VLOOKUP((A186&amp;B186),[1]Bond_Master!$A$1:$J$236,4)</f>
        <v>Morgan Stanley</v>
      </c>
      <c r="E186" s="1">
        <f>VLOOKUP((A186&amp;B186),[1]Bond_Master!$A$1:$J$236,10)</f>
        <v>7</v>
      </c>
      <c r="F186" s="7">
        <v>45908</v>
      </c>
      <c r="G186" s="27">
        <v>144375</v>
      </c>
      <c r="H186" s="27">
        <v>144375</v>
      </c>
    </row>
    <row r="187" spans="1:8" s="1" customFormat="1" ht="17.100000000000001" customHeight="1">
      <c r="A187" s="1" t="s">
        <v>680</v>
      </c>
      <c r="B187" s="1" t="s">
        <v>64</v>
      </c>
      <c r="C187" s="1" t="str">
        <f>VLOOKUP((A187&amp;B187),[1]Bond_Master!$A$1:$J$236,3)</f>
        <v>公司債</v>
      </c>
      <c r="D187" s="1" t="str">
        <f>VLOOKUP((A187&amp;B187),[1]Bond_Master!$A$1:$J$236,4)</f>
        <v>Morgan Stanley</v>
      </c>
      <c r="E187" s="1">
        <f>VLOOKUP((A187&amp;B187),[1]Bond_Master!$A$1:$J$236,10)</f>
        <v>7</v>
      </c>
      <c r="F187" s="7">
        <v>46089</v>
      </c>
      <c r="G187" s="27">
        <v>144375</v>
      </c>
      <c r="H187" s="27">
        <v>144375</v>
      </c>
    </row>
    <row r="188" spans="1:8" s="1" customFormat="1" ht="17.100000000000001" customHeight="1">
      <c r="A188" s="1" t="s">
        <v>680</v>
      </c>
      <c r="B188" s="1" t="s">
        <v>64</v>
      </c>
      <c r="C188" s="1" t="str">
        <f>VLOOKUP((A188&amp;B188),[1]Bond_Master!$A$1:$J$236,3)</f>
        <v>公司債</v>
      </c>
      <c r="D188" s="1" t="str">
        <f>VLOOKUP((A188&amp;B188),[1]Bond_Master!$A$1:$J$236,4)</f>
        <v>Morgan Stanley</v>
      </c>
      <c r="E188" s="1">
        <f>VLOOKUP((A188&amp;B188),[1]Bond_Master!$A$1:$J$236,10)</f>
        <v>7</v>
      </c>
      <c r="F188" s="7">
        <v>46273</v>
      </c>
      <c r="G188" s="27">
        <v>144375</v>
      </c>
      <c r="H188" s="27">
        <v>144375</v>
      </c>
    </row>
    <row r="189" spans="1:8" s="1" customFormat="1" ht="17.100000000000001" customHeight="1">
      <c r="A189" s="1" t="s">
        <v>680</v>
      </c>
      <c r="B189" s="1" t="s">
        <v>64</v>
      </c>
      <c r="C189" s="1" t="str">
        <f>VLOOKUP((A189&amp;B189),[1]Bond_Master!$A$1:$J$236,3)</f>
        <v>公司債</v>
      </c>
      <c r="D189" s="1" t="str">
        <f>VLOOKUP((A189&amp;B189),[1]Bond_Master!$A$1:$J$236,4)</f>
        <v>Morgan Stanley</v>
      </c>
      <c r="E189" s="1">
        <f>VLOOKUP((A189&amp;B189),[1]Bond_Master!$A$1:$J$236,10)</f>
        <v>7</v>
      </c>
      <c r="F189" s="7">
        <v>46454</v>
      </c>
      <c r="G189" s="27">
        <v>144375</v>
      </c>
      <c r="H189" s="27">
        <v>144375</v>
      </c>
    </row>
    <row r="190" spans="1:8" s="1" customFormat="1" ht="17.100000000000001" customHeight="1">
      <c r="A190" s="1" t="s">
        <v>680</v>
      </c>
      <c r="B190" s="1" t="s">
        <v>64</v>
      </c>
      <c r="C190" s="1" t="str">
        <f>VLOOKUP((A190&amp;B190),[1]Bond_Master!$A$1:$J$236,3)</f>
        <v>公司債</v>
      </c>
      <c r="D190" s="1" t="str">
        <f>VLOOKUP((A190&amp;B190),[1]Bond_Master!$A$1:$J$236,4)</f>
        <v>Morgan Stanley</v>
      </c>
      <c r="E190" s="1">
        <f>VLOOKUP((A190&amp;B190),[1]Bond_Master!$A$1:$J$236,10)</f>
        <v>7</v>
      </c>
      <c r="F190" s="7">
        <v>46638</v>
      </c>
      <c r="G190" s="27">
        <v>144375</v>
      </c>
      <c r="H190" s="27">
        <v>144375</v>
      </c>
    </row>
    <row r="191" spans="1:8" s="1" customFormat="1" ht="17.100000000000001" customHeight="1">
      <c r="A191" s="1" t="s">
        <v>680</v>
      </c>
      <c r="B191" s="1" t="s">
        <v>64</v>
      </c>
      <c r="C191" s="1" t="str">
        <f>VLOOKUP((A191&amp;B191),[1]Bond_Master!$A$1:$J$236,3)</f>
        <v>公司債</v>
      </c>
      <c r="D191" s="1" t="str">
        <f>VLOOKUP((A191&amp;B191),[1]Bond_Master!$A$1:$J$236,4)</f>
        <v>Morgan Stanley</v>
      </c>
      <c r="E191" s="1">
        <f>VLOOKUP((A191&amp;B191),[1]Bond_Master!$A$1:$J$236,10)</f>
        <v>7</v>
      </c>
      <c r="F191" s="7">
        <v>46820</v>
      </c>
      <c r="G191" s="27">
        <v>144375</v>
      </c>
      <c r="H191" s="27">
        <v>144375</v>
      </c>
    </row>
    <row r="192" spans="1:8" s="1" customFormat="1" ht="17.100000000000001" customHeight="1">
      <c r="A192" s="1" t="s">
        <v>680</v>
      </c>
      <c r="B192" s="1" t="s">
        <v>64</v>
      </c>
      <c r="C192" s="1" t="str">
        <f>VLOOKUP((A192&amp;B192),[1]Bond_Master!$A$1:$J$236,3)</f>
        <v>公司債</v>
      </c>
      <c r="D192" s="1" t="str">
        <f>VLOOKUP((A192&amp;B192),[1]Bond_Master!$A$1:$J$236,4)</f>
        <v>Morgan Stanley</v>
      </c>
      <c r="E192" s="1">
        <f>VLOOKUP((A192&amp;B192),[1]Bond_Master!$A$1:$J$236,10)</f>
        <v>7</v>
      </c>
      <c r="F192" s="7">
        <v>47004</v>
      </c>
      <c r="G192" s="27">
        <v>144375</v>
      </c>
      <c r="H192" s="27">
        <v>144375</v>
      </c>
    </row>
    <row r="193" spans="1:8" s="1" customFormat="1" ht="17.100000000000001" customHeight="1">
      <c r="A193" s="1" t="s">
        <v>680</v>
      </c>
      <c r="B193" s="1" t="s">
        <v>64</v>
      </c>
      <c r="C193" s="1" t="str">
        <f>VLOOKUP((A193&amp;B193),[1]Bond_Master!$A$1:$J$236,3)</f>
        <v>公司債</v>
      </c>
      <c r="D193" s="1" t="str">
        <f>VLOOKUP((A193&amp;B193),[1]Bond_Master!$A$1:$J$236,4)</f>
        <v>Morgan Stanley</v>
      </c>
      <c r="E193" s="1">
        <f>VLOOKUP((A193&amp;B193),[1]Bond_Master!$A$1:$J$236,10)</f>
        <v>7</v>
      </c>
      <c r="F193" s="7">
        <v>47185</v>
      </c>
      <c r="G193" s="27">
        <v>144375</v>
      </c>
      <c r="H193" s="27">
        <v>144375</v>
      </c>
    </row>
    <row r="194" spans="1:8" s="1" customFormat="1" ht="17.100000000000001" customHeight="1">
      <c r="A194" s="1" t="s">
        <v>680</v>
      </c>
      <c r="B194" s="1" t="s">
        <v>64</v>
      </c>
      <c r="C194" s="1" t="str">
        <f>VLOOKUP((A194&amp;B194),[1]Bond_Master!$A$1:$J$236,3)</f>
        <v>公司債</v>
      </c>
      <c r="D194" s="1" t="str">
        <f>VLOOKUP((A194&amp;B194),[1]Bond_Master!$A$1:$J$236,4)</f>
        <v>Morgan Stanley</v>
      </c>
      <c r="E194" s="1">
        <f>VLOOKUP((A194&amp;B194),[1]Bond_Master!$A$1:$J$236,10)</f>
        <v>7</v>
      </c>
      <c r="F194" s="7">
        <v>47369</v>
      </c>
      <c r="G194" s="27">
        <v>144375</v>
      </c>
      <c r="H194" s="27">
        <v>144375</v>
      </c>
    </row>
    <row r="195" spans="1:8" s="1" customFormat="1" ht="17.100000000000001" customHeight="1">
      <c r="A195" s="1" t="s">
        <v>680</v>
      </c>
      <c r="B195" s="1" t="s">
        <v>64</v>
      </c>
      <c r="C195" s="1" t="str">
        <f>VLOOKUP((A195&amp;B195),[1]Bond_Master!$A$1:$J$236,3)</f>
        <v>公司債</v>
      </c>
      <c r="D195" s="1" t="str">
        <f>VLOOKUP((A195&amp;B195),[1]Bond_Master!$A$1:$J$236,4)</f>
        <v>Morgan Stanley</v>
      </c>
      <c r="E195" s="1">
        <f>VLOOKUP((A195&amp;B195),[1]Bond_Master!$A$1:$J$236,10)</f>
        <v>7</v>
      </c>
      <c r="F195" s="7">
        <v>47550</v>
      </c>
      <c r="G195" s="27">
        <v>144375</v>
      </c>
      <c r="H195" s="27">
        <v>144375</v>
      </c>
    </row>
    <row r="196" spans="1:8" s="1" customFormat="1" ht="17.100000000000001" customHeight="1">
      <c r="A196" s="1" t="s">
        <v>680</v>
      </c>
      <c r="B196" s="1" t="s">
        <v>64</v>
      </c>
      <c r="C196" s="1" t="str">
        <f>VLOOKUP((A196&amp;B196),[1]Bond_Master!$A$1:$J$236,3)</f>
        <v>公司債</v>
      </c>
      <c r="D196" s="1" t="str">
        <f>VLOOKUP((A196&amp;B196),[1]Bond_Master!$A$1:$J$236,4)</f>
        <v>Morgan Stanley</v>
      </c>
      <c r="E196" s="1">
        <f>VLOOKUP((A196&amp;B196),[1]Bond_Master!$A$1:$J$236,10)</f>
        <v>7</v>
      </c>
      <c r="F196" s="7">
        <v>47734</v>
      </c>
      <c r="G196" s="27">
        <v>144375</v>
      </c>
      <c r="H196" s="27">
        <v>5644375</v>
      </c>
    </row>
    <row r="197" spans="1:8" s="1" customFormat="1" ht="17.100000000000001" customHeight="1">
      <c r="A197" s="1" t="s">
        <v>122</v>
      </c>
      <c r="B197" s="1" t="s">
        <v>14</v>
      </c>
      <c r="C197" s="1" t="str">
        <f>VLOOKUP((A197&amp;B197),[1]Bond_Master!$A$1:$J$236,3)</f>
        <v>金融債</v>
      </c>
      <c r="D197" s="1" t="str">
        <f>VLOOKUP((A197&amp;B197),[1]Bond_Master!$A$1:$J$236,4)</f>
        <v>Morgan Stanley</v>
      </c>
      <c r="E197" s="1">
        <f>VLOOKUP((A197&amp;B197),[1]Bond_Master!$A$1:$J$236,10)</f>
        <v>7</v>
      </c>
      <c r="F197" s="7">
        <v>45118</v>
      </c>
      <c r="G197" s="27">
        <v>40625</v>
      </c>
      <c r="H197" s="27">
        <v>40625</v>
      </c>
    </row>
    <row r="198" spans="1:8" s="1" customFormat="1" ht="17.100000000000001" customHeight="1">
      <c r="A198" s="1" t="s">
        <v>681</v>
      </c>
      <c r="B198" s="1" t="s">
        <v>14</v>
      </c>
      <c r="C198" s="1" t="str">
        <f>VLOOKUP((A198&amp;B198),[1]Bond_Master!$A$1:$J$236,3)</f>
        <v>金融債</v>
      </c>
      <c r="D198" s="1" t="str">
        <f>VLOOKUP((A198&amp;B198),[1]Bond_Master!$A$1:$J$236,4)</f>
        <v>Morgan Stanley</v>
      </c>
      <c r="E198" s="1">
        <f>VLOOKUP((A198&amp;B198),[1]Bond_Master!$A$1:$J$236,10)</f>
        <v>7</v>
      </c>
      <c r="F198" s="7">
        <v>45302</v>
      </c>
      <c r="G198" s="27">
        <v>40625</v>
      </c>
      <c r="H198" s="27">
        <v>40625</v>
      </c>
    </row>
    <row r="199" spans="1:8" s="1" customFormat="1" ht="17.100000000000001" customHeight="1">
      <c r="A199" s="1" t="s">
        <v>681</v>
      </c>
      <c r="B199" s="1" t="s">
        <v>14</v>
      </c>
      <c r="C199" s="1" t="str">
        <f>VLOOKUP((A199&amp;B199),[1]Bond_Master!$A$1:$J$236,3)</f>
        <v>金融債</v>
      </c>
      <c r="D199" s="1" t="str">
        <f>VLOOKUP((A199&amp;B199),[1]Bond_Master!$A$1:$J$236,4)</f>
        <v>Morgan Stanley</v>
      </c>
      <c r="E199" s="1">
        <f>VLOOKUP((A199&amp;B199),[1]Bond_Master!$A$1:$J$236,10)</f>
        <v>7</v>
      </c>
      <c r="F199" s="7">
        <v>45484</v>
      </c>
      <c r="G199" s="27">
        <v>40625</v>
      </c>
      <c r="H199" s="27">
        <v>40625</v>
      </c>
    </row>
    <row r="200" spans="1:8" s="1" customFormat="1" ht="17.100000000000001" customHeight="1">
      <c r="A200" s="1" t="s">
        <v>681</v>
      </c>
      <c r="B200" s="1" t="s">
        <v>14</v>
      </c>
      <c r="C200" s="1" t="str">
        <f>VLOOKUP((A200&amp;B200),[1]Bond_Master!$A$1:$J$236,3)</f>
        <v>金融債</v>
      </c>
      <c r="D200" s="1" t="str">
        <f>VLOOKUP((A200&amp;B200),[1]Bond_Master!$A$1:$J$236,4)</f>
        <v>Morgan Stanley</v>
      </c>
      <c r="E200" s="1">
        <f>VLOOKUP((A200&amp;B200),[1]Bond_Master!$A$1:$J$236,10)</f>
        <v>7</v>
      </c>
      <c r="F200" s="7">
        <v>45668</v>
      </c>
      <c r="G200" s="27">
        <v>40625</v>
      </c>
      <c r="H200" s="27">
        <v>40625</v>
      </c>
    </row>
    <row r="201" spans="1:8" s="1" customFormat="1" ht="17.100000000000001" customHeight="1">
      <c r="A201" s="1" t="s">
        <v>681</v>
      </c>
      <c r="B201" s="1" t="s">
        <v>14</v>
      </c>
      <c r="C201" s="1" t="str">
        <f>VLOOKUP((A201&amp;B201),[1]Bond_Master!$A$1:$J$236,3)</f>
        <v>金融債</v>
      </c>
      <c r="D201" s="1" t="str">
        <f>VLOOKUP((A201&amp;B201),[1]Bond_Master!$A$1:$J$236,4)</f>
        <v>Morgan Stanley</v>
      </c>
      <c r="E201" s="1">
        <f>VLOOKUP((A201&amp;B201),[1]Bond_Master!$A$1:$J$236,10)</f>
        <v>7</v>
      </c>
      <c r="F201" s="7">
        <v>45849</v>
      </c>
      <c r="G201" s="27">
        <v>40625</v>
      </c>
      <c r="H201" s="27">
        <v>40625</v>
      </c>
    </row>
    <row r="202" spans="1:8" s="1" customFormat="1" ht="17.100000000000001" customHeight="1">
      <c r="A202" s="1" t="s">
        <v>681</v>
      </c>
      <c r="B202" s="1" t="s">
        <v>14</v>
      </c>
      <c r="C202" s="1" t="str">
        <f>VLOOKUP((A202&amp;B202),[1]Bond_Master!$A$1:$J$236,3)</f>
        <v>金融債</v>
      </c>
      <c r="D202" s="1" t="str">
        <f>VLOOKUP((A202&amp;B202),[1]Bond_Master!$A$1:$J$236,4)</f>
        <v>Morgan Stanley</v>
      </c>
      <c r="E202" s="1">
        <f>VLOOKUP((A202&amp;B202),[1]Bond_Master!$A$1:$J$236,10)</f>
        <v>7</v>
      </c>
      <c r="F202" s="7">
        <v>46033</v>
      </c>
      <c r="G202" s="27">
        <v>40625</v>
      </c>
      <c r="H202" s="27">
        <v>40625</v>
      </c>
    </row>
    <row r="203" spans="1:8" s="1" customFormat="1" ht="17.100000000000001" customHeight="1">
      <c r="A203" s="1" t="s">
        <v>681</v>
      </c>
      <c r="B203" s="1" t="s">
        <v>14</v>
      </c>
      <c r="C203" s="1" t="str">
        <f>VLOOKUP((A203&amp;B203),[1]Bond_Master!$A$1:$J$236,3)</f>
        <v>金融債</v>
      </c>
      <c r="D203" s="1" t="str">
        <f>VLOOKUP((A203&amp;B203),[1]Bond_Master!$A$1:$J$236,4)</f>
        <v>Morgan Stanley</v>
      </c>
      <c r="E203" s="1">
        <f>VLOOKUP((A203&amp;B203),[1]Bond_Master!$A$1:$J$236,10)</f>
        <v>7</v>
      </c>
      <c r="F203" s="7">
        <v>46214</v>
      </c>
      <c r="G203" s="27">
        <v>40625</v>
      </c>
      <c r="H203" s="27">
        <v>40625</v>
      </c>
    </row>
    <row r="204" spans="1:8" s="1" customFormat="1" ht="17.100000000000001" customHeight="1">
      <c r="A204" s="1" t="s">
        <v>681</v>
      </c>
      <c r="B204" s="1" t="s">
        <v>14</v>
      </c>
      <c r="C204" s="1" t="str">
        <f>VLOOKUP((A204&amp;B204),[1]Bond_Master!$A$1:$J$236,3)</f>
        <v>金融債</v>
      </c>
      <c r="D204" s="1" t="str">
        <f>VLOOKUP((A204&amp;B204),[1]Bond_Master!$A$1:$J$236,4)</f>
        <v>Morgan Stanley</v>
      </c>
      <c r="E204" s="1">
        <f>VLOOKUP((A204&amp;B204),[1]Bond_Master!$A$1:$J$236,10)</f>
        <v>7</v>
      </c>
      <c r="F204" s="7">
        <v>46398</v>
      </c>
      <c r="G204" s="27">
        <v>40625</v>
      </c>
      <c r="H204" s="27">
        <v>40625</v>
      </c>
    </row>
    <row r="205" spans="1:8" s="1" customFormat="1" ht="17.100000000000001" customHeight="1">
      <c r="A205" s="1" t="s">
        <v>681</v>
      </c>
      <c r="B205" s="1" t="s">
        <v>14</v>
      </c>
      <c r="C205" s="1" t="str">
        <f>VLOOKUP((A205&amp;B205),[1]Bond_Master!$A$1:$J$236,3)</f>
        <v>金融債</v>
      </c>
      <c r="D205" s="1" t="str">
        <f>VLOOKUP((A205&amp;B205),[1]Bond_Master!$A$1:$J$236,4)</f>
        <v>Morgan Stanley</v>
      </c>
      <c r="E205" s="1">
        <f>VLOOKUP((A205&amp;B205),[1]Bond_Master!$A$1:$J$236,10)</f>
        <v>7</v>
      </c>
      <c r="F205" s="7">
        <v>46579</v>
      </c>
      <c r="G205" s="27">
        <v>40625</v>
      </c>
      <c r="H205" s="27">
        <v>40625</v>
      </c>
    </row>
    <row r="206" spans="1:8" s="1" customFormat="1" ht="17.100000000000001" customHeight="1">
      <c r="A206" s="1" t="s">
        <v>681</v>
      </c>
      <c r="B206" s="1" t="s">
        <v>14</v>
      </c>
      <c r="C206" s="1" t="str">
        <f>VLOOKUP((A206&amp;B206),[1]Bond_Master!$A$1:$J$236,3)</f>
        <v>金融債</v>
      </c>
      <c r="D206" s="1" t="str">
        <f>VLOOKUP((A206&amp;B206),[1]Bond_Master!$A$1:$J$236,4)</f>
        <v>Morgan Stanley</v>
      </c>
      <c r="E206" s="1">
        <f>VLOOKUP((A206&amp;B206),[1]Bond_Master!$A$1:$J$236,10)</f>
        <v>7</v>
      </c>
      <c r="F206" s="7">
        <v>46763</v>
      </c>
      <c r="G206" s="27">
        <v>40625</v>
      </c>
      <c r="H206" s="27">
        <v>2540625</v>
      </c>
    </row>
    <row r="207" spans="1:8" s="1" customFormat="1" ht="17.100000000000001" customHeight="1">
      <c r="A207" s="1" t="s">
        <v>122</v>
      </c>
      <c r="B207" s="1" t="s">
        <v>145</v>
      </c>
      <c r="C207" s="1" t="str">
        <f>VLOOKUP((A207&amp;B207),[1]Bond_Master!$A$1:$J$236,3)</f>
        <v>金融債</v>
      </c>
      <c r="D207" s="1" t="str">
        <f>VLOOKUP((A207&amp;B207),[1]Bond_Master!$A$1:$J$236,4)</f>
        <v>Morgan Stanley</v>
      </c>
      <c r="E207" s="1">
        <f>VLOOKUP((A207&amp;B207),[1]Bond_Master!$A$1:$J$236,10)</f>
        <v>7</v>
      </c>
      <c r="F207" s="7">
        <v>45118</v>
      </c>
      <c r="G207" s="27">
        <v>19500</v>
      </c>
      <c r="H207" s="27">
        <v>19500</v>
      </c>
    </row>
    <row r="208" spans="1:8" s="1" customFormat="1" ht="17.100000000000001" customHeight="1">
      <c r="A208" s="1" t="s">
        <v>681</v>
      </c>
      <c r="B208" s="1" t="s">
        <v>145</v>
      </c>
      <c r="C208" s="1" t="str">
        <f>VLOOKUP((A208&amp;B208),[1]Bond_Master!$A$1:$J$236,3)</f>
        <v>金融債</v>
      </c>
      <c r="D208" s="1" t="str">
        <f>VLOOKUP((A208&amp;B208),[1]Bond_Master!$A$1:$J$236,4)</f>
        <v>Morgan Stanley</v>
      </c>
      <c r="E208" s="1">
        <f>VLOOKUP((A208&amp;B208),[1]Bond_Master!$A$1:$J$236,10)</f>
        <v>7</v>
      </c>
      <c r="F208" s="17">
        <v>45302</v>
      </c>
      <c r="G208" s="29">
        <v>19500</v>
      </c>
      <c r="H208" s="29">
        <v>19500</v>
      </c>
    </row>
    <row r="209" spans="1:8" s="1" customFormat="1" ht="17.100000000000001" customHeight="1">
      <c r="A209" s="1" t="s">
        <v>681</v>
      </c>
      <c r="B209" s="1" t="s">
        <v>145</v>
      </c>
      <c r="C209" s="1" t="str">
        <f>VLOOKUP((A209&amp;B209),[1]Bond_Master!$A$1:$J$236,3)</f>
        <v>金融債</v>
      </c>
      <c r="D209" s="1" t="str">
        <f>VLOOKUP((A209&amp;B209),[1]Bond_Master!$A$1:$J$236,4)</f>
        <v>Morgan Stanley</v>
      </c>
      <c r="E209" s="1">
        <f>VLOOKUP((A209&amp;B209),[1]Bond_Master!$A$1:$J$236,10)</f>
        <v>7</v>
      </c>
      <c r="F209" s="17">
        <v>45484</v>
      </c>
      <c r="G209" s="29">
        <v>19500</v>
      </c>
      <c r="H209" s="29">
        <v>19500</v>
      </c>
    </row>
    <row r="210" spans="1:8" s="1" customFormat="1" ht="17.100000000000001" customHeight="1">
      <c r="A210" s="1" t="s">
        <v>681</v>
      </c>
      <c r="B210" s="1" t="s">
        <v>145</v>
      </c>
      <c r="C210" s="1" t="str">
        <f>VLOOKUP((A210&amp;B210),[1]Bond_Master!$A$1:$J$236,3)</f>
        <v>金融債</v>
      </c>
      <c r="D210" s="1" t="str">
        <f>VLOOKUP((A210&amp;B210),[1]Bond_Master!$A$1:$J$236,4)</f>
        <v>Morgan Stanley</v>
      </c>
      <c r="E210" s="1">
        <f>VLOOKUP((A210&amp;B210),[1]Bond_Master!$A$1:$J$236,10)</f>
        <v>7</v>
      </c>
      <c r="F210" s="17">
        <v>45668</v>
      </c>
      <c r="G210" s="29">
        <v>19500</v>
      </c>
      <c r="H210" s="29">
        <v>19500</v>
      </c>
    </row>
    <row r="211" spans="1:8" s="1" customFormat="1" ht="17.100000000000001" customHeight="1">
      <c r="A211" s="1" t="s">
        <v>681</v>
      </c>
      <c r="B211" s="1" t="s">
        <v>145</v>
      </c>
      <c r="C211" s="1" t="str">
        <f>VLOOKUP((A211&amp;B211),[1]Bond_Master!$A$1:$J$236,3)</f>
        <v>金融債</v>
      </c>
      <c r="D211" s="1" t="str">
        <f>VLOOKUP((A211&amp;B211),[1]Bond_Master!$A$1:$J$236,4)</f>
        <v>Morgan Stanley</v>
      </c>
      <c r="E211" s="1">
        <f>VLOOKUP((A211&amp;B211),[1]Bond_Master!$A$1:$J$236,10)</f>
        <v>7</v>
      </c>
      <c r="F211" s="17">
        <v>45849</v>
      </c>
      <c r="G211" s="29">
        <v>19500</v>
      </c>
      <c r="H211" s="29">
        <v>19500</v>
      </c>
    </row>
    <row r="212" spans="1:8" s="1" customFormat="1" ht="17.100000000000001" customHeight="1">
      <c r="A212" s="1" t="s">
        <v>681</v>
      </c>
      <c r="B212" s="1" t="s">
        <v>145</v>
      </c>
      <c r="C212" s="1" t="str">
        <f>VLOOKUP((A212&amp;B212),[1]Bond_Master!$A$1:$J$236,3)</f>
        <v>金融債</v>
      </c>
      <c r="D212" s="1" t="str">
        <f>VLOOKUP((A212&amp;B212),[1]Bond_Master!$A$1:$J$236,4)</f>
        <v>Morgan Stanley</v>
      </c>
      <c r="E212" s="1">
        <f>VLOOKUP((A212&amp;B212),[1]Bond_Master!$A$1:$J$236,10)</f>
        <v>7</v>
      </c>
      <c r="F212" s="17">
        <v>46033</v>
      </c>
      <c r="G212" s="29">
        <v>19500</v>
      </c>
      <c r="H212" s="29">
        <v>19500</v>
      </c>
    </row>
    <row r="213" spans="1:8" s="1" customFormat="1" ht="17.100000000000001" customHeight="1">
      <c r="A213" s="1" t="s">
        <v>681</v>
      </c>
      <c r="B213" s="1" t="s">
        <v>145</v>
      </c>
      <c r="C213" s="1" t="str">
        <f>VLOOKUP((A213&amp;B213),[1]Bond_Master!$A$1:$J$236,3)</f>
        <v>金融債</v>
      </c>
      <c r="D213" s="1" t="str">
        <f>VLOOKUP((A213&amp;B213),[1]Bond_Master!$A$1:$J$236,4)</f>
        <v>Morgan Stanley</v>
      </c>
      <c r="E213" s="1">
        <f>VLOOKUP((A213&amp;B213),[1]Bond_Master!$A$1:$J$236,10)</f>
        <v>7</v>
      </c>
      <c r="F213" s="17">
        <v>46214</v>
      </c>
      <c r="G213" s="29">
        <v>19500</v>
      </c>
      <c r="H213" s="29">
        <v>19500</v>
      </c>
    </row>
    <row r="214" spans="1:8" s="1" customFormat="1" ht="17.100000000000001" customHeight="1">
      <c r="A214" s="1" t="s">
        <v>681</v>
      </c>
      <c r="B214" s="1" t="s">
        <v>145</v>
      </c>
      <c r="C214" s="1" t="str">
        <f>VLOOKUP((A214&amp;B214),[1]Bond_Master!$A$1:$J$236,3)</f>
        <v>金融債</v>
      </c>
      <c r="D214" s="1" t="str">
        <f>VLOOKUP((A214&amp;B214),[1]Bond_Master!$A$1:$J$236,4)</f>
        <v>Morgan Stanley</v>
      </c>
      <c r="E214" s="1">
        <f>VLOOKUP((A214&amp;B214),[1]Bond_Master!$A$1:$J$236,10)</f>
        <v>7</v>
      </c>
      <c r="F214" s="17">
        <v>46398</v>
      </c>
      <c r="G214" s="29">
        <v>19500</v>
      </c>
      <c r="H214" s="29">
        <v>19500</v>
      </c>
    </row>
    <row r="215" spans="1:8" s="1" customFormat="1" ht="17.100000000000001" customHeight="1">
      <c r="A215" s="1" t="s">
        <v>681</v>
      </c>
      <c r="B215" s="1" t="s">
        <v>145</v>
      </c>
      <c r="C215" s="1" t="str">
        <f>VLOOKUP((A215&amp;B215),[1]Bond_Master!$A$1:$J$236,3)</f>
        <v>金融債</v>
      </c>
      <c r="D215" s="1" t="str">
        <f>VLOOKUP((A215&amp;B215),[1]Bond_Master!$A$1:$J$236,4)</f>
        <v>Morgan Stanley</v>
      </c>
      <c r="E215" s="1">
        <f>VLOOKUP((A215&amp;B215),[1]Bond_Master!$A$1:$J$236,10)</f>
        <v>7</v>
      </c>
      <c r="F215" s="17">
        <v>46579</v>
      </c>
      <c r="G215" s="29">
        <v>19500</v>
      </c>
      <c r="H215" s="29">
        <v>19500</v>
      </c>
    </row>
    <row r="216" spans="1:8" s="1" customFormat="1" ht="17.100000000000001" customHeight="1">
      <c r="A216" s="1" t="s">
        <v>681</v>
      </c>
      <c r="B216" s="1" t="s">
        <v>145</v>
      </c>
      <c r="C216" s="1" t="str">
        <f>VLOOKUP((A216&amp;B216),[1]Bond_Master!$A$1:$J$236,3)</f>
        <v>金融債</v>
      </c>
      <c r="D216" s="1" t="str">
        <f>VLOOKUP((A216&amp;B216),[1]Bond_Master!$A$1:$J$236,4)</f>
        <v>Morgan Stanley</v>
      </c>
      <c r="E216" s="1">
        <f>VLOOKUP((A216&amp;B216),[1]Bond_Master!$A$1:$J$236,10)</f>
        <v>7</v>
      </c>
      <c r="F216" s="17">
        <v>46763</v>
      </c>
      <c r="G216" s="29">
        <v>19500</v>
      </c>
      <c r="H216" s="29">
        <v>1219500</v>
      </c>
    </row>
    <row r="217" spans="1:8" s="1" customFormat="1" ht="17.100000000000001" customHeight="1">
      <c r="A217" s="1" t="s">
        <v>164</v>
      </c>
      <c r="B217" s="1" t="s">
        <v>64</v>
      </c>
      <c r="C217" s="1" t="str">
        <f>VLOOKUP((A217&amp;B217),[1]Bond_Master!$A$1:$J$236,3)</f>
        <v>金融債</v>
      </c>
      <c r="D217" s="1" t="str">
        <f>VLOOKUP((A217&amp;B217),[1]Bond_Master!$A$1:$J$236,4)</f>
        <v>Morgan Stanley</v>
      </c>
      <c r="E217" s="1">
        <f>VLOOKUP((A217&amp;B217),[1]Bond_Master!$A$1:$J$236,10)</f>
        <v>5</v>
      </c>
      <c r="F217" s="7">
        <v>45125</v>
      </c>
      <c r="G217" s="27">
        <v>230625</v>
      </c>
      <c r="H217" s="27">
        <v>230625</v>
      </c>
    </row>
    <row r="218" spans="1:8" ht="17.100000000000001" customHeight="1">
      <c r="A218" s="1" t="s">
        <v>164</v>
      </c>
      <c r="B218" s="1" t="s">
        <v>64</v>
      </c>
      <c r="C218" s="1" t="str">
        <f>VLOOKUP((A218&amp;B218),[1]Bond_Master!$A$1:$J$236,3)</f>
        <v>金融債</v>
      </c>
      <c r="D218" s="1" t="str">
        <f>VLOOKUP((A218&amp;B218),[1]Bond_Master!$A$1:$J$236,4)</f>
        <v>Morgan Stanley</v>
      </c>
      <c r="E218" s="1">
        <f>VLOOKUP((A218&amp;B218),[1]Bond_Master!$A$1:$J$236,10)</f>
        <v>5</v>
      </c>
      <c r="F218" s="17">
        <v>45309</v>
      </c>
      <c r="G218" s="29">
        <v>230625</v>
      </c>
      <c r="H218" s="29">
        <v>230625</v>
      </c>
    </row>
    <row r="219" spans="1:8" ht="17.100000000000001" customHeight="1">
      <c r="A219" s="1" t="s">
        <v>164</v>
      </c>
      <c r="B219" s="1" t="s">
        <v>64</v>
      </c>
      <c r="C219" s="1" t="str">
        <f>VLOOKUP((A219&amp;B219),[1]Bond_Master!$A$1:$J$236,3)</f>
        <v>金融債</v>
      </c>
      <c r="D219" s="1" t="str">
        <f>VLOOKUP((A219&amp;B219),[1]Bond_Master!$A$1:$J$236,4)</f>
        <v>Morgan Stanley</v>
      </c>
      <c r="E219" s="1">
        <f>VLOOKUP((A219&amp;B219),[1]Bond_Master!$A$1:$J$236,10)</f>
        <v>5</v>
      </c>
      <c r="F219" s="17">
        <v>45491</v>
      </c>
      <c r="G219" s="29">
        <v>230625</v>
      </c>
      <c r="H219" s="29">
        <v>230625</v>
      </c>
    </row>
    <row r="220" spans="1:8" ht="17.100000000000001" customHeight="1">
      <c r="A220" s="1" t="s">
        <v>164</v>
      </c>
      <c r="B220" s="1" t="s">
        <v>64</v>
      </c>
      <c r="C220" s="1" t="str">
        <f>VLOOKUP((A220&amp;B220),[1]Bond_Master!$A$1:$J$236,3)</f>
        <v>金融債</v>
      </c>
      <c r="D220" s="1" t="str">
        <f>VLOOKUP((A220&amp;B220),[1]Bond_Master!$A$1:$J$236,4)</f>
        <v>Morgan Stanley</v>
      </c>
      <c r="E220" s="1">
        <f>VLOOKUP((A220&amp;B220),[1]Bond_Master!$A$1:$J$236,10)</f>
        <v>5</v>
      </c>
      <c r="F220" s="17">
        <v>45675</v>
      </c>
      <c r="G220" s="29">
        <v>230625</v>
      </c>
      <c r="H220" s="29">
        <v>230625</v>
      </c>
    </row>
    <row r="221" spans="1:8" ht="17.100000000000001" customHeight="1">
      <c r="A221" s="1" t="s">
        <v>164</v>
      </c>
      <c r="B221" s="1" t="s">
        <v>64</v>
      </c>
      <c r="C221" s="1" t="str">
        <f>VLOOKUP((A221&amp;B221),[1]Bond_Master!$A$1:$J$236,3)</f>
        <v>金融債</v>
      </c>
      <c r="D221" s="1" t="str">
        <f>VLOOKUP((A221&amp;B221),[1]Bond_Master!$A$1:$J$236,4)</f>
        <v>Morgan Stanley</v>
      </c>
      <c r="E221" s="1">
        <f>VLOOKUP((A221&amp;B221),[1]Bond_Master!$A$1:$J$236,10)</f>
        <v>5</v>
      </c>
      <c r="F221" s="17">
        <v>45856</v>
      </c>
      <c r="G221" s="29">
        <v>230625</v>
      </c>
      <c r="H221" s="29">
        <v>230625</v>
      </c>
    </row>
    <row r="222" spans="1:8" ht="17.100000000000001" customHeight="1">
      <c r="A222" s="1" t="s">
        <v>164</v>
      </c>
      <c r="B222" s="1" t="s">
        <v>64</v>
      </c>
      <c r="C222" s="1" t="str">
        <f>VLOOKUP((A222&amp;B222),[1]Bond_Master!$A$1:$J$236,3)</f>
        <v>金融債</v>
      </c>
      <c r="D222" s="1" t="str">
        <f>VLOOKUP((A222&amp;B222),[1]Bond_Master!$A$1:$J$236,4)</f>
        <v>Morgan Stanley</v>
      </c>
      <c r="E222" s="1">
        <f>VLOOKUP((A222&amp;B222),[1]Bond_Master!$A$1:$J$236,10)</f>
        <v>5</v>
      </c>
      <c r="F222" s="17">
        <v>46040</v>
      </c>
      <c r="G222" s="29">
        <v>230625</v>
      </c>
      <c r="H222" s="29">
        <v>230625</v>
      </c>
    </row>
    <row r="223" spans="1:8" s="1" customFormat="1" ht="17.100000000000001" customHeight="1">
      <c r="A223" s="1" t="s">
        <v>164</v>
      </c>
      <c r="B223" s="1" t="s">
        <v>64</v>
      </c>
      <c r="C223" s="1" t="str">
        <f>VLOOKUP((A223&amp;B223),[1]Bond_Master!$A$1:$J$236,3)</f>
        <v>金融債</v>
      </c>
      <c r="D223" s="1" t="str">
        <f>VLOOKUP((A223&amp;B223),[1]Bond_Master!$A$1:$J$236,4)</f>
        <v>Morgan Stanley</v>
      </c>
      <c r="E223" s="1">
        <f>VLOOKUP((A223&amp;B223),[1]Bond_Master!$A$1:$J$236,10)</f>
        <v>5</v>
      </c>
      <c r="F223" s="17">
        <v>46221</v>
      </c>
      <c r="G223" s="29">
        <v>230625</v>
      </c>
      <c r="H223" s="29">
        <v>230625</v>
      </c>
    </row>
    <row r="224" spans="1:8" s="1" customFormat="1" ht="17.100000000000001" customHeight="1">
      <c r="A224" s="1" t="s">
        <v>164</v>
      </c>
      <c r="B224" s="1" t="s">
        <v>64</v>
      </c>
      <c r="C224" s="1" t="str">
        <f>VLOOKUP((A224&amp;B224),[1]Bond_Master!$A$1:$J$236,3)</f>
        <v>金融債</v>
      </c>
      <c r="D224" s="1" t="str">
        <f>VLOOKUP((A224&amp;B224),[1]Bond_Master!$A$1:$J$236,4)</f>
        <v>Morgan Stanley</v>
      </c>
      <c r="E224" s="1">
        <f>VLOOKUP((A224&amp;B224),[1]Bond_Master!$A$1:$J$236,10)</f>
        <v>5</v>
      </c>
      <c r="F224" s="17">
        <v>46405</v>
      </c>
      <c r="G224" s="29">
        <v>230625</v>
      </c>
      <c r="H224" s="29">
        <v>230625</v>
      </c>
    </row>
    <row r="225" spans="1:8" s="1" customFormat="1" ht="17.100000000000001" customHeight="1">
      <c r="A225" s="1" t="s">
        <v>164</v>
      </c>
      <c r="B225" s="1" t="s">
        <v>64</v>
      </c>
      <c r="C225" s="1" t="str">
        <f>VLOOKUP((A225&amp;B225),[1]Bond_Master!$A$1:$J$236,3)</f>
        <v>金融債</v>
      </c>
      <c r="D225" s="1" t="str">
        <f>VLOOKUP((A225&amp;B225),[1]Bond_Master!$A$1:$J$236,4)</f>
        <v>Morgan Stanley</v>
      </c>
      <c r="E225" s="1">
        <f>VLOOKUP((A225&amp;B225),[1]Bond_Master!$A$1:$J$236,10)</f>
        <v>5</v>
      </c>
      <c r="F225" s="17">
        <v>46586</v>
      </c>
      <c r="G225" s="29">
        <v>230625</v>
      </c>
      <c r="H225" s="29">
        <v>230625</v>
      </c>
    </row>
    <row r="226" spans="1:8" s="1" customFormat="1" ht="17.100000000000001" customHeight="1">
      <c r="A226" s="1" t="s">
        <v>164</v>
      </c>
      <c r="B226" s="1" t="s">
        <v>64</v>
      </c>
      <c r="C226" s="1" t="str">
        <f>VLOOKUP((A226&amp;B226),[1]Bond_Master!$A$1:$J$236,3)</f>
        <v>金融債</v>
      </c>
      <c r="D226" s="1" t="str">
        <f>VLOOKUP((A226&amp;B226),[1]Bond_Master!$A$1:$J$236,4)</f>
        <v>Morgan Stanley</v>
      </c>
      <c r="E226" s="1">
        <f>VLOOKUP((A226&amp;B226),[1]Bond_Master!$A$1:$J$236,10)</f>
        <v>5</v>
      </c>
      <c r="F226" s="17">
        <v>46770</v>
      </c>
      <c r="G226" s="29">
        <v>230625</v>
      </c>
      <c r="H226" s="29">
        <v>9230625</v>
      </c>
    </row>
    <row r="227" spans="1:8" s="1" customFormat="1" ht="17.100000000000001" customHeight="1">
      <c r="A227" s="1" t="s">
        <v>164</v>
      </c>
      <c r="B227" s="1" t="s">
        <v>149</v>
      </c>
      <c r="C227" s="1" t="str">
        <f>VLOOKUP((A227&amp;B227),[1]Bond_Master!$A$1:$J$236,3)</f>
        <v>金融債</v>
      </c>
      <c r="D227" s="1" t="str">
        <f>VLOOKUP((A227&amp;B227),[1]Bond_Master!$A$1:$J$236,4)</f>
        <v>Morgan Stanley</v>
      </c>
      <c r="E227" s="1">
        <f>VLOOKUP((A227&amp;B227),[1]Bond_Master!$A$1:$J$236,10)</f>
        <v>5</v>
      </c>
      <c r="F227" s="7">
        <v>45125</v>
      </c>
      <c r="G227" s="27">
        <v>76875</v>
      </c>
      <c r="H227" s="27">
        <v>76875</v>
      </c>
    </row>
    <row r="228" spans="1:8" s="1" customFormat="1" ht="17.100000000000001" customHeight="1">
      <c r="A228" s="1" t="s">
        <v>164</v>
      </c>
      <c r="B228" s="1" t="s">
        <v>149</v>
      </c>
      <c r="C228" s="1" t="str">
        <f>VLOOKUP((A228&amp;B228),[1]Bond_Master!$A$1:$J$236,3)</f>
        <v>金融債</v>
      </c>
      <c r="D228" s="1" t="str">
        <f>VLOOKUP((A228&amp;B228),[1]Bond_Master!$A$1:$J$236,4)</f>
        <v>Morgan Stanley</v>
      </c>
      <c r="E228" s="1">
        <f>VLOOKUP((A228&amp;B228),[1]Bond_Master!$A$1:$J$236,10)</f>
        <v>5</v>
      </c>
      <c r="F228" s="17">
        <v>45309</v>
      </c>
      <c r="G228" s="27">
        <v>76875</v>
      </c>
      <c r="H228" s="27">
        <v>76875</v>
      </c>
    </row>
    <row r="229" spans="1:8" s="1" customFormat="1" ht="17.100000000000001" customHeight="1">
      <c r="A229" s="1" t="s">
        <v>164</v>
      </c>
      <c r="B229" s="1" t="s">
        <v>149</v>
      </c>
      <c r="C229" s="1" t="str">
        <f>VLOOKUP((A229&amp;B229),[1]Bond_Master!$A$1:$J$236,3)</f>
        <v>金融債</v>
      </c>
      <c r="D229" s="1" t="str">
        <f>VLOOKUP((A229&amp;B229),[1]Bond_Master!$A$1:$J$236,4)</f>
        <v>Morgan Stanley</v>
      </c>
      <c r="E229" s="1">
        <f>VLOOKUP((A229&amp;B229),[1]Bond_Master!$A$1:$J$236,10)</f>
        <v>5</v>
      </c>
      <c r="F229" s="17">
        <v>45491</v>
      </c>
      <c r="G229" s="27">
        <v>76875</v>
      </c>
      <c r="H229" s="27">
        <v>76875</v>
      </c>
    </row>
    <row r="230" spans="1:8" s="1" customFormat="1" ht="17.100000000000001" customHeight="1">
      <c r="A230" s="1" t="s">
        <v>164</v>
      </c>
      <c r="B230" s="1" t="s">
        <v>149</v>
      </c>
      <c r="C230" s="1" t="str">
        <f>VLOOKUP((A230&amp;B230),[1]Bond_Master!$A$1:$J$236,3)</f>
        <v>金融債</v>
      </c>
      <c r="D230" s="1" t="str">
        <f>VLOOKUP((A230&amp;B230),[1]Bond_Master!$A$1:$J$236,4)</f>
        <v>Morgan Stanley</v>
      </c>
      <c r="E230" s="1">
        <f>VLOOKUP((A230&amp;B230),[1]Bond_Master!$A$1:$J$236,10)</f>
        <v>5</v>
      </c>
      <c r="F230" s="17">
        <v>45675</v>
      </c>
      <c r="G230" s="27">
        <v>76875</v>
      </c>
      <c r="H230" s="27">
        <v>76875</v>
      </c>
    </row>
    <row r="231" spans="1:8" s="1" customFormat="1" ht="17.100000000000001" customHeight="1">
      <c r="A231" s="1" t="s">
        <v>164</v>
      </c>
      <c r="B231" s="1" t="s">
        <v>149</v>
      </c>
      <c r="C231" s="1" t="str">
        <f>VLOOKUP((A231&amp;B231),[1]Bond_Master!$A$1:$J$236,3)</f>
        <v>金融債</v>
      </c>
      <c r="D231" s="1" t="str">
        <f>VLOOKUP((A231&amp;B231),[1]Bond_Master!$A$1:$J$236,4)</f>
        <v>Morgan Stanley</v>
      </c>
      <c r="E231" s="1">
        <f>VLOOKUP((A231&amp;B231),[1]Bond_Master!$A$1:$J$236,10)</f>
        <v>5</v>
      </c>
      <c r="F231" s="17">
        <v>45856</v>
      </c>
      <c r="G231" s="27">
        <v>76875</v>
      </c>
      <c r="H231" s="27">
        <v>76875</v>
      </c>
    </row>
    <row r="232" spans="1:8" s="1" customFormat="1" ht="17.100000000000001" customHeight="1">
      <c r="A232" s="1" t="s">
        <v>164</v>
      </c>
      <c r="B232" s="1" t="s">
        <v>149</v>
      </c>
      <c r="C232" s="1" t="str">
        <f>VLOOKUP((A232&amp;B232),[1]Bond_Master!$A$1:$J$236,3)</f>
        <v>金融債</v>
      </c>
      <c r="D232" s="1" t="str">
        <f>VLOOKUP((A232&amp;B232),[1]Bond_Master!$A$1:$J$236,4)</f>
        <v>Morgan Stanley</v>
      </c>
      <c r="E232" s="1">
        <f>VLOOKUP((A232&amp;B232),[1]Bond_Master!$A$1:$J$236,10)</f>
        <v>5</v>
      </c>
      <c r="F232" s="17">
        <v>46040</v>
      </c>
      <c r="G232" s="27">
        <v>76875</v>
      </c>
      <c r="H232" s="27">
        <v>76875</v>
      </c>
    </row>
    <row r="233" spans="1:8" s="1" customFormat="1" ht="17.100000000000001" customHeight="1">
      <c r="A233" s="1" t="s">
        <v>164</v>
      </c>
      <c r="B233" s="1" t="s">
        <v>149</v>
      </c>
      <c r="C233" s="1" t="str">
        <f>VLOOKUP((A233&amp;B233),[1]Bond_Master!$A$1:$J$236,3)</f>
        <v>金融債</v>
      </c>
      <c r="D233" s="1" t="str">
        <f>VLOOKUP((A233&amp;B233),[1]Bond_Master!$A$1:$J$236,4)</f>
        <v>Morgan Stanley</v>
      </c>
      <c r="E233" s="1">
        <f>VLOOKUP((A233&amp;B233),[1]Bond_Master!$A$1:$J$236,10)</f>
        <v>5</v>
      </c>
      <c r="F233" s="17">
        <v>46221</v>
      </c>
      <c r="G233" s="27">
        <v>76875</v>
      </c>
      <c r="H233" s="27">
        <v>76875</v>
      </c>
    </row>
    <row r="234" spans="1:8" ht="17.100000000000001" customHeight="1">
      <c r="A234" s="1" t="s">
        <v>164</v>
      </c>
      <c r="B234" s="1" t="s">
        <v>149</v>
      </c>
      <c r="C234" s="1" t="str">
        <f>VLOOKUP((A234&amp;B234),[1]Bond_Master!$A$1:$J$236,3)</f>
        <v>金融債</v>
      </c>
      <c r="D234" s="1" t="str">
        <f>VLOOKUP((A234&amp;B234),[1]Bond_Master!$A$1:$J$236,4)</f>
        <v>Morgan Stanley</v>
      </c>
      <c r="E234" s="1">
        <f>VLOOKUP((A234&amp;B234),[1]Bond_Master!$A$1:$J$236,10)</f>
        <v>5</v>
      </c>
      <c r="F234" s="17">
        <v>46405</v>
      </c>
      <c r="G234" s="27">
        <v>76875</v>
      </c>
      <c r="H234" s="27">
        <v>76875</v>
      </c>
    </row>
    <row r="235" spans="1:8" ht="17.100000000000001" customHeight="1">
      <c r="A235" s="1" t="s">
        <v>164</v>
      </c>
      <c r="B235" s="1" t="s">
        <v>149</v>
      </c>
      <c r="C235" s="1" t="str">
        <f>VLOOKUP((A235&amp;B235),[1]Bond_Master!$A$1:$J$236,3)</f>
        <v>金融債</v>
      </c>
      <c r="D235" s="1" t="str">
        <f>VLOOKUP((A235&amp;B235),[1]Bond_Master!$A$1:$J$236,4)</f>
        <v>Morgan Stanley</v>
      </c>
      <c r="E235" s="1">
        <f>VLOOKUP((A235&amp;B235),[1]Bond_Master!$A$1:$J$236,10)</f>
        <v>5</v>
      </c>
      <c r="F235" s="17">
        <v>46586</v>
      </c>
      <c r="G235" s="27">
        <v>76875</v>
      </c>
      <c r="H235" s="27">
        <v>76875</v>
      </c>
    </row>
    <row r="236" spans="1:8" ht="17.100000000000001" customHeight="1">
      <c r="A236" s="1" t="s">
        <v>164</v>
      </c>
      <c r="B236" s="1" t="s">
        <v>149</v>
      </c>
      <c r="C236" s="1" t="str">
        <f>VLOOKUP((A236&amp;B236),[1]Bond_Master!$A$1:$J$236,3)</f>
        <v>金融債</v>
      </c>
      <c r="D236" s="1" t="str">
        <f>VLOOKUP((A236&amp;B236),[1]Bond_Master!$A$1:$J$236,4)</f>
        <v>Morgan Stanley</v>
      </c>
      <c r="E236" s="1">
        <f>VLOOKUP((A236&amp;B236),[1]Bond_Master!$A$1:$J$236,10)</f>
        <v>5</v>
      </c>
      <c r="F236" s="17">
        <v>46770</v>
      </c>
      <c r="G236" s="27">
        <v>76875</v>
      </c>
      <c r="H236" s="27">
        <v>3076875</v>
      </c>
    </row>
    <row r="237" spans="1:8" ht="17.100000000000001" customHeight="1">
      <c r="A237" s="1" t="s">
        <v>365</v>
      </c>
      <c r="B237" s="1" t="s">
        <v>141</v>
      </c>
      <c r="C237" s="1" t="str">
        <f>VLOOKUP((A237&amp;B237),[1]Bond_Master!$A$1:$J$236,3)</f>
        <v>金融債</v>
      </c>
      <c r="D237" s="1" t="str">
        <f>VLOOKUP((A237&amp;B237),[1]Bond_Master!$A$1:$J$236,4)</f>
        <v>Morgan Stanley</v>
      </c>
      <c r="E237" s="1">
        <f>VLOOKUP((A237&amp;B237),[1]Bond_Master!$A$1:$J$236,10)</f>
        <v>4</v>
      </c>
      <c r="F237" s="7">
        <v>45455</v>
      </c>
      <c r="G237" s="27">
        <v>106700</v>
      </c>
      <c r="H237" s="27">
        <v>106700</v>
      </c>
    </row>
    <row r="238" spans="1:8" ht="17.100000000000001" customHeight="1">
      <c r="A238" s="1" t="s">
        <v>365</v>
      </c>
      <c r="B238" s="1" t="s">
        <v>141</v>
      </c>
      <c r="C238" s="1" t="str">
        <f>VLOOKUP((A238&amp;B238),[1]Bond_Master!$A$1:$J$236,3)</f>
        <v>金融債</v>
      </c>
      <c r="D238" s="1" t="str">
        <f>VLOOKUP((A238&amp;B238),[1]Bond_Master!$A$1:$J$236,4)</f>
        <v>Morgan Stanley</v>
      </c>
      <c r="E238" s="1">
        <f>VLOOKUP((A238&amp;B238),[1]Bond_Master!$A$1:$J$236,10)</f>
        <v>4</v>
      </c>
      <c r="F238" s="17">
        <v>45638</v>
      </c>
      <c r="G238" s="29">
        <v>106700</v>
      </c>
      <c r="H238" s="29">
        <v>106700</v>
      </c>
    </row>
    <row r="239" spans="1:8" ht="17.100000000000001" customHeight="1">
      <c r="A239" s="1" t="s">
        <v>682</v>
      </c>
      <c r="B239" s="1" t="s">
        <v>141</v>
      </c>
      <c r="C239" s="1" t="str">
        <f>VLOOKUP((A239&amp;B239),[1]Bond_Master!$A$1:$J$236,3)</f>
        <v>金融債</v>
      </c>
      <c r="D239" s="1" t="str">
        <f>VLOOKUP((A239&amp;B239),[1]Bond_Master!$A$1:$J$236,4)</f>
        <v>Morgan Stanley</v>
      </c>
      <c r="E239" s="1">
        <f>VLOOKUP((A239&amp;B239),[1]Bond_Master!$A$1:$J$236,10)</f>
        <v>4</v>
      </c>
      <c r="F239" s="7">
        <v>45820</v>
      </c>
      <c r="G239" s="29">
        <v>106700</v>
      </c>
      <c r="H239" s="29">
        <v>106700</v>
      </c>
    </row>
    <row r="240" spans="1:8" ht="17.100000000000001" customHeight="1">
      <c r="A240" s="1" t="s">
        <v>682</v>
      </c>
      <c r="B240" s="1" t="s">
        <v>141</v>
      </c>
      <c r="C240" s="1" t="str">
        <f>VLOOKUP((A240&amp;B240),[1]Bond_Master!$A$1:$J$236,3)</f>
        <v>金融債</v>
      </c>
      <c r="D240" s="1" t="str">
        <f>VLOOKUP((A240&amp;B240),[1]Bond_Master!$A$1:$J$236,4)</f>
        <v>Morgan Stanley</v>
      </c>
      <c r="E240" s="1">
        <f>VLOOKUP((A240&amp;B240),[1]Bond_Master!$A$1:$J$236,10)</f>
        <v>4</v>
      </c>
      <c r="F240" s="17">
        <v>46003</v>
      </c>
      <c r="G240" s="29">
        <v>106700</v>
      </c>
      <c r="H240" s="29">
        <v>106700</v>
      </c>
    </row>
    <row r="241" spans="1:8" ht="17.100000000000001" customHeight="1">
      <c r="A241" s="1" t="s">
        <v>682</v>
      </c>
      <c r="B241" s="1" t="s">
        <v>141</v>
      </c>
      <c r="C241" s="1" t="str">
        <f>VLOOKUP((A241&amp;B241),[1]Bond_Master!$A$1:$J$236,3)</f>
        <v>金融債</v>
      </c>
      <c r="D241" s="1" t="str">
        <f>VLOOKUP((A241&amp;B241),[1]Bond_Master!$A$1:$J$236,4)</f>
        <v>Morgan Stanley</v>
      </c>
      <c r="E241" s="1">
        <f>VLOOKUP((A241&amp;B241),[1]Bond_Master!$A$1:$J$236,10)</f>
        <v>4</v>
      </c>
      <c r="F241" s="7">
        <v>46185</v>
      </c>
      <c r="G241" s="29">
        <v>106700</v>
      </c>
      <c r="H241" s="29">
        <v>106700</v>
      </c>
    </row>
    <row r="242" spans="1:8" ht="17.100000000000001" customHeight="1">
      <c r="A242" s="1" t="s">
        <v>682</v>
      </c>
      <c r="B242" s="1" t="s">
        <v>141</v>
      </c>
      <c r="C242" s="1" t="str">
        <f>VLOOKUP((A242&amp;B242),[1]Bond_Master!$A$1:$J$236,3)</f>
        <v>金融債</v>
      </c>
      <c r="D242" s="1" t="str">
        <f>VLOOKUP((A242&amp;B242),[1]Bond_Master!$A$1:$J$236,4)</f>
        <v>Morgan Stanley</v>
      </c>
      <c r="E242" s="1">
        <f>VLOOKUP((A242&amp;B242),[1]Bond_Master!$A$1:$J$236,10)</f>
        <v>4</v>
      </c>
      <c r="F242" s="17">
        <v>46368</v>
      </c>
      <c r="G242" s="29">
        <v>106700</v>
      </c>
      <c r="H242" s="29">
        <v>106700</v>
      </c>
    </row>
    <row r="243" spans="1:8" ht="17.100000000000001" customHeight="1">
      <c r="A243" s="1" t="s">
        <v>682</v>
      </c>
      <c r="B243" s="1" t="s">
        <v>141</v>
      </c>
      <c r="C243" s="1" t="str">
        <f>VLOOKUP((A243&amp;B243),[1]Bond_Master!$A$1:$J$236,3)</f>
        <v>金融債</v>
      </c>
      <c r="D243" s="1" t="str">
        <f>VLOOKUP((A243&amp;B243),[1]Bond_Master!$A$1:$J$236,4)</f>
        <v>Morgan Stanley</v>
      </c>
      <c r="E243" s="1">
        <f>VLOOKUP((A243&amp;B243),[1]Bond_Master!$A$1:$J$236,10)</f>
        <v>4</v>
      </c>
      <c r="F243" s="7">
        <v>46550</v>
      </c>
      <c r="G243" s="29">
        <v>106700</v>
      </c>
      <c r="H243" s="29">
        <v>106700</v>
      </c>
    </row>
    <row r="244" spans="1:8" ht="17.100000000000001" customHeight="1">
      <c r="A244" s="1" t="s">
        <v>682</v>
      </c>
      <c r="B244" s="1" t="s">
        <v>141</v>
      </c>
      <c r="C244" s="1" t="str">
        <f>VLOOKUP((A244&amp;B244),[1]Bond_Master!$A$1:$J$236,3)</f>
        <v>金融債</v>
      </c>
      <c r="D244" s="1" t="str">
        <f>VLOOKUP((A244&amp;B244),[1]Bond_Master!$A$1:$J$236,4)</f>
        <v>Morgan Stanley</v>
      </c>
      <c r="E244" s="1">
        <f>VLOOKUP((A244&amp;B244),[1]Bond_Master!$A$1:$J$236,10)</f>
        <v>4</v>
      </c>
      <c r="F244" s="17">
        <v>46733</v>
      </c>
      <c r="G244" s="29">
        <v>106700</v>
      </c>
      <c r="H244" s="29">
        <v>106700</v>
      </c>
    </row>
    <row r="245" spans="1:8" ht="17.100000000000001" customHeight="1">
      <c r="A245" s="1" t="s">
        <v>682</v>
      </c>
      <c r="B245" s="1" t="s">
        <v>141</v>
      </c>
      <c r="C245" s="1" t="str">
        <f>VLOOKUP((A245&amp;B245),[1]Bond_Master!$A$1:$J$236,3)</f>
        <v>金融債</v>
      </c>
      <c r="D245" s="1" t="str">
        <f>VLOOKUP((A245&amp;B245),[1]Bond_Master!$A$1:$J$236,4)</f>
        <v>Morgan Stanley</v>
      </c>
      <c r="E245" s="1">
        <f>VLOOKUP((A245&amp;B245),[1]Bond_Master!$A$1:$J$236,10)</f>
        <v>4</v>
      </c>
      <c r="F245" s="7">
        <v>46916</v>
      </c>
      <c r="G245" s="29">
        <v>106700</v>
      </c>
      <c r="H245" s="29">
        <v>106700</v>
      </c>
    </row>
    <row r="246" spans="1:8" ht="17.100000000000001" customHeight="1">
      <c r="A246" s="1" t="s">
        <v>682</v>
      </c>
      <c r="B246" s="1" t="s">
        <v>141</v>
      </c>
      <c r="C246" s="1" t="str">
        <f>VLOOKUP((A246&amp;B246),[1]Bond_Master!$A$1:$J$236,3)</f>
        <v>金融債</v>
      </c>
      <c r="D246" s="1" t="str">
        <f>VLOOKUP((A246&amp;B246),[1]Bond_Master!$A$1:$J$236,4)</f>
        <v>Morgan Stanley</v>
      </c>
      <c r="E246" s="1">
        <f>VLOOKUP((A246&amp;B246),[1]Bond_Master!$A$1:$J$236,10)</f>
        <v>4</v>
      </c>
      <c r="F246" s="17">
        <v>47099</v>
      </c>
      <c r="G246" s="29">
        <v>106700</v>
      </c>
      <c r="H246" s="29">
        <v>106700</v>
      </c>
    </row>
    <row r="247" spans="1:8" ht="17.100000000000001" customHeight="1">
      <c r="A247" s="1" t="s">
        <v>682</v>
      </c>
      <c r="B247" s="1" t="s">
        <v>141</v>
      </c>
      <c r="C247" s="1" t="str">
        <f>VLOOKUP((A247&amp;B247),[1]Bond_Master!$A$1:$J$236,3)</f>
        <v>金融債</v>
      </c>
      <c r="D247" s="1" t="str">
        <f>VLOOKUP((A247&amp;B247),[1]Bond_Master!$A$1:$J$236,4)</f>
        <v>Morgan Stanley</v>
      </c>
      <c r="E247" s="1">
        <f>VLOOKUP((A247&amp;B247),[1]Bond_Master!$A$1:$J$236,10)</f>
        <v>4</v>
      </c>
      <c r="F247" s="7">
        <v>47281</v>
      </c>
      <c r="G247" s="29">
        <v>106700</v>
      </c>
      <c r="H247" s="29">
        <v>4106700</v>
      </c>
    </row>
    <row r="248" spans="1:8" s="1" customFormat="1" ht="17.100000000000001" customHeight="1">
      <c r="A248" s="1" t="s">
        <v>365</v>
      </c>
      <c r="B248" s="1" t="s">
        <v>76</v>
      </c>
      <c r="C248" s="1" t="str">
        <f>VLOOKUP((A248&amp;B248),[1]Bond_Master!$A$1:$J$236,3)</f>
        <v>金融債</v>
      </c>
      <c r="D248" s="1" t="str">
        <f>VLOOKUP((A248&amp;B248),[1]Bond_Master!$A$1:$J$236,4)</f>
        <v>Morgan Stanley</v>
      </c>
      <c r="E248" s="1">
        <f>VLOOKUP((A248&amp;B248),[1]Bond_Master!$A$1:$J$236,10)</f>
        <v>4</v>
      </c>
      <c r="F248" s="7">
        <v>45455</v>
      </c>
      <c r="G248" s="27">
        <v>18139</v>
      </c>
      <c r="H248" s="27">
        <v>18139</v>
      </c>
    </row>
    <row r="249" spans="1:8" ht="17.100000000000001" customHeight="1">
      <c r="A249" s="1" t="s">
        <v>365</v>
      </c>
      <c r="B249" s="1" t="s">
        <v>76</v>
      </c>
      <c r="C249" s="1" t="str">
        <f>VLOOKUP((A249&amp;B249),[1]Bond_Master!$A$1:$J$236,3)</f>
        <v>金融債</v>
      </c>
      <c r="D249" s="1" t="str">
        <f>VLOOKUP((A249&amp;B249),[1]Bond_Master!$A$1:$J$236,4)</f>
        <v>Morgan Stanley</v>
      </c>
      <c r="E249" s="1">
        <f>VLOOKUP((A249&amp;B249),[1]Bond_Master!$A$1:$J$236,10)</f>
        <v>4</v>
      </c>
      <c r="F249" s="17">
        <v>45638</v>
      </c>
      <c r="G249" s="27">
        <v>18139</v>
      </c>
      <c r="H249" s="27">
        <v>18139</v>
      </c>
    </row>
    <row r="250" spans="1:8" ht="17.100000000000001" customHeight="1">
      <c r="A250" s="1" t="s">
        <v>682</v>
      </c>
      <c r="B250" s="1" t="s">
        <v>76</v>
      </c>
      <c r="C250" s="1" t="str">
        <f>VLOOKUP((A250&amp;B250),[1]Bond_Master!$A$1:$J$236,3)</f>
        <v>金融債</v>
      </c>
      <c r="D250" s="1" t="str">
        <f>VLOOKUP((A250&amp;B250),[1]Bond_Master!$A$1:$J$236,4)</f>
        <v>Morgan Stanley</v>
      </c>
      <c r="E250" s="1">
        <f>VLOOKUP((A250&amp;B250),[1]Bond_Master!$A$1:$J$236,10)</f>
        <v>4</v>
      </c>
      <c r="F250" s="7">
        <v>45820</v>
      </c>
      <c r="G250" s="27">
        <v>18139</v>
      </c>
      <c r="H250" s="27">
        <v>18139</v>
      </c>
    </row>
    <row r="251" spans="1:8" ht="17.100000000000001" customHeight="1">
      <c r="A251" s="1" t="s">
        <v>682</v>
      </c>
      <c r="B251" s="1" t="s">
        <v>76</v>
      </c>
      <c r="C251" s="1" t="str">
        <f>VLOOKUP((A251&amp;B251),[1]Bond_Master!$A$1:$J$236,3)</f>
        <v>金融債</v>
      </c>
      <c r="D251" s="1" t="str">
        <f>VLOOKUP((A251&amp;B251),[1]Bond_Master!$A$1:$J$236,4)</f>
        <v>Morgan Stanley</v>
      </c>
      <c r="E251" s="1">
        <f>VLOOKUP((A251&amp;B251),[1]Bond_Master!$A$1:$J$236,10)</f>
        <v>4</v>
      </c>
      <c r="F251" s="17">
        <v>46003</v>
      </c>
      <c r="G251" s="27">
        <v>18139</v>
      </c>
      <c r="H251" s="27">
        <v>18139</v>
      </c>
    </row>
    <row r="252" spans="1:8" ht="17.100000000000001" customHeight="1">
      <c r="A252" s="1" t="s">
        <v>682</v>
      </c>
      <c r="B252" s="1" t="s">
        <v>76</v>
      </c>
      <c r="C252" s="1" t="str">
        <f>VLOOKUP((A252&amp;B252),[1]Bond_Master!$A$1:$J$236,3)</f>
        <v>金融債</v>
      </c>
      <c r="D252" s="1" t="str">
        <f>VLOOKUP((A252&amp;B252),[1]Bond_Master!$A$1:$J$236,4)</f>
        <v>Morgan Stanley</v>
      </c>
      <c r="E252" s="1">
        <f>VLOOKUP((A252&amp;B252),[1]Bond_Master!$A$1:$J$236,10)</f>
        <v>4</v>
      </c>
      <c r="F252" s="7">
        <v>46185</v>
      </c>
      <c r="G252" s="27">
        <v>18139</v>
      </c>
      <c r="H252" s="27">
        <v>18139</v>
      </c>
    </row>
    <row r="253" spans="1:8" ht="17.100000000000001" customHeight="1">
      <c r="A253" s="1" t="s">
        <v>682</v>
      </c>
      <c r="B253" s="1" t="s">
        <v>76</v>
      </c>
      <c r="C253" s="1" t="str">
        <f>VLOOKUP((A253&amp;B253),[1]Bond_Master!$A$1:$J$236,3)</f>
        <v>金融債</v>
      </c>
      <c r="D253" s="1" t="str">
        <f>VLOOKUP((A253&amp;B253),[1]Bond_Master!$A$1:$J$236,4)</f>
        <v>Morgan Stanley</v>
      </c>
      <c r="E253" s="1">
        <f>VLOOKUP((A253&amp;B253),[1]Bond_Master!$A$1:$J$236,10)</f>
        <v>4</v>
      </c>
      <c r="F253" s="17">
        <v>46368</v>
      </c>
      <c r="G253" s="27">
        <v>18139</v>
      </c>
      <c r="H253" s="27">
        <v>18139</v>
      </c>
    </row>
    <row r="254" spans="1:8" ht="17.100000000000001" customHeight="1">
      <c r="A254" s="1" t="s">
        <v>682</v>
      </c>
      <c r="B254" s="1" t="s">
        <v>76</v>
      </c>
      <c r="C254" s="1" t="str">
        <f>VLOOKUP((A254&amp;B254),[1]Bond_Master!$A$1:$J$236,3)</f>
        <v>金融債</v>
      </c>
      <c r="D254" s="1" t="str">
        <f>VLOOKUP((A254&amp;B254),[1]Bond_Master!$A$1:$J$236,4)</f>
        <v>Morgan Stanley</v>
      </c>
      <c r="E254" s="1">
        <f>VLOOKUP((A254&amp;B254),[1]Bond_Master!$A$1:$J$236,10)</f>
        <v>4</v>
      </c>
      <c r="F254" s="7">
        <v>46550</v>
      </c>
      <c r="G254" s="27">
        <v>18139</v>
      </c>
      <c r="H254" s="27">
        <v>18139</v>
      </c>
    </row>
    <row r="255" spans="1:8" s="1" customFormat="1" ht="17.100000000000001" customHeight="1">
      <c r="A255" s="1" t="s">
        <v>682</v>
      </c>
      <c r="B255" s="1" t="s">
        <v>76</v>
      </c>
      <c r="C255" s="1" t="str">
        <f>VLOOKUP((A255&amp;B255),[1]Bond_Master!$A$1:$J$236,3)</f>
        <v>金融債</v>
      </c>
      <c r="D255" s="1" t="str">
        <f>VLOOKUP((A255&amp;B255),[1]Bond_Master!$A$1:$J$236,4)</f>
        <v>Morgan Stanley</v>
      </c>
      <c r="E255" s="1">
        <f>VLOOKUP((A255&amp;B255),[1]Bond_Master!$A$1:$J$236,10)</f>
        <v>4</v>
      </c>
      <c r="F255" s="17">
        <v>46733</v>
      </c>
      <c r="G255" s="27">
        <v>18139</v>
      </c>
      <c r="H255" s="27">
        <v>18139</v>
      </c>
    </row>
    <row r="256" spans="1:8" ht="17.100000000000001" customHeight="1">
      <c r="A256" s="1" t="s">
        <v>682</v>
      </c>
      <c r="B256" s="1" t="s">
        <v>76</v>
      </c>
      <c r="C256" s="1" t="str">
        <f>VLOOKUP((A256&amp;B256),[1]Bond_Master!$A$1:$J$236,3)</f>
        <v>金融債</v>
      </c>
      <c r="D256" s="1" t="str">
        <f>VLOOKUP((A256&amp;B256),[1]Bond_Master!$A$1:$J$236,4)</f>
        <v>Morgan Stanley</v>
      </c>
      <c r="E256" s="1">
        <f>VLOOKUP((A256&amp;B256),[1]Bond_Master!$A$1:$J$236,10)</f>
        <v>4</v>
      </c>
      <c r="F256" s="7">
        <v>46916</v>
      </c>
      <c r="G256" s="27">
        <v>18139</v>
      </c>
      <c r="H256" s="27">
        <v>18139</v>
      </c>
    </row>
    <row r="257" spans="1:8" ht="17.100000000000001" customHeight="1">
      <c r="A257" s="1" t="s">
        <v>682</v>
      </c>
      <c r="B257" s="1" t="s">
        <v>76</v>
      </c>
      <c r="C257" s="1" t="str">
        <f>VLOOKUP((A257&amp;B257),[1]Bond_Master!$A$1:$J$236,3)</f>
        <v>金融債</v>
      </c>
      <c r="D257" s="1" t="str">
        <f>VLOOKUP((A257&amp;B257),[1]Bond_Master!$A$1:$J$236,4)</f>
        <v>Morgan Stanley</v>
      </c>
      <c r="E257" s="1">
        <f>VLOOKUP((A257&amp;B257),[1]Bond_Master!$A$1:$J$236,10)</f>
        <v>4</v>
      </c>
      <c r="F257" s="17">
        <v>47099</v>
      </c>
      <c r="G257" s="27">
        <v>18139</v>
      </c>
      <c r="H257" s="27">
        <v>18139</v>
      </c>
    </row>
    <row r="258" spans="1:8" ht="17.100000000000001" customHeight="1">
      <c r="A258" s="1" t="s">
        <v>682</v>
      </c>
      <c r="B258" s="1" t="s">
        <v>76</v>
      </c>
      <c r="C258" s="1" t="str">
        <f>VLOOKUP((A258&amp;B258),[1]Bond_Master!$A$1:$J$236,3)</f>
        <v>金融債</v>
      </c>
      <c r="D258" s="1" t="str">
        <f>VLOOKUP((A258&amp;B258),[1]Bond_Master!$A$1:$J$236,4)</f>
        <v>Morgan Stanley</v>
      </c>
      <c r="E258" s="1">
        <f>VLOOKUP((A258&amp;B258),[1]Bond_Master!$A$1:$J$236,10)</f>
        <v>4</v>
      </c>
      <c r="F258" s="7">
        <v>47281</v>
      </c>
      <c r="G258" s="27">
        <v>18139</v>
      </c>
      <c r="H258" s="27">
        <v>698139</v>
      </c>
    </row>
    <row r="259" spans="1:8" ht="17.100000000000001" customHeight="1">
      <c r="A259" s="1" t="s">
        <v>365</v>
      </c>
      <c r="B259" s="1" t="s">
        <v>76</v>
      </c>
      <c r="C259" s="1" t="str">
        <f>VLOOKUP((A259&amp;B259),[1]Bond_Master!$A$1:$J$236,3)</f>
        <v>金融債</v>
      </c>
      <c r="D259" s="1" t="str">
        <f>VLOOKUP((A259&amp;B259),[1]Bond_Master!$A$1:$J$236,4)</f>
        <v>Morgan Stanley</v>
      </c>
      <c r="E259" s="1">
        <f>VLOOKUP((A259&amp;B259),[1]Bond_Master!$A$1:$J$236,10)</f>
        <v>4</v>
      </c>
      <c r="F259" s="7">
        <v>45455</v>
      </c>
      <c r="G259" s="27">
        <v>38678.75</v>
      </c>
      <c r="H259" s="27">
        <v>38678.75</v>
      </c>
    </row>
    <row r="260" spans="1:8" ht="17.100000000000001" customHeight="1">
      <c r="A260" s="1" t="s">
        <v>365</v>
      </c>
      <c r="B260" s="1" t="s">
        <v>76</v>
      </c>
      <c r="C260" s="1" t="str">
        <f>VLOOKUP((A260&amp;B260),[1]Bond_Master!$A$1:$J$236,3)</f>
        <v>金融債</v>
      </c>
      <c r="D260" s="1" t="str">
        <f>VLOOKUP((A260&amp;B260),[1]Bond_Master!$A$1:$J$236,4)</f>
        <v>Morgan Stanley</v>
      </c>
      <c r="E260" s="1">
        <f>VLOOKUP((A260&amp;B260),[1]Bond_Master!$A$1:$J$236,10)</f>
        <v>4</v>
      </c>
      <c r="F260" s="17">
        <v>45638</v>
      </c>
      <c r="G260" s="27">
        <v>38678.75</v>
      </c>
      <c r="H260" s="27">
        <v>38678.75</v>
      </c>
    </row>
    <row r="261" spans="1:8" ht="17.100000000000001" customHeight="1">
      <c r="A261" s="1" t="s">
        <v>682</v>
      </c>
      <c r="B261" s="1" t="s">
        <v>76</v>
      </c>
      <c r="C261" s="1" t="str">
        <f>VLOOKUP((A261&amp;B261),[1]Bond_Master!$A$1:$J$236,3)</f>
        <v>金融債</v>
      </c>
      <c r="D261" s="1" t="str">
        <f>VLOOKUP((A261&amp;B261),[1]Bond_Master!$A$1:$J$236,4)</f>
        <v>Morgan Stanley</v>
      </c>
      <c r="E261" s="1">
        <f>VLOOKUP((A261&amp;B261),[1]Bond_Master!$A$1:$J$236,10)</f>
        <v>4</v>
      </c>
      <c r="F261" s="7">
        <v>45820</v>
      </c>
      <c r="G261" s="29">
        <v>38678.75</v>
      </c>
      <c r="H261" s="29">
        <v>38678.75</v>
      </c>
    </row>
    <row r="262" spans="1:8" ht="17.100000000000001" customHeight="1">
      <c r="A262" s="1" t="s">
        <v>682</v>
      </c>
      <c r="B262" s="1" t="s">
        <v>76</v>
      </c>
      <c r="C262" s="1" t="str">
        <f>VLOOKUP((A262&amp;B262),[1]Bond_Master!$A$1:$J$236,3)</f>
        <v>金融債</v>
      </c>
      <c r="D262" s="1" t="str">
        <f>VLOOKUP((A262&amp;B262),[1]Bond_Master!$A$1:$J$236,4)</f>
        <v>Morgan Stanley</v>
      </c>
      <c r="E262" s="1">
        <f>VLOOKUP((A262&amp;B262),[1]Bond_Master!$A$1:$J$236,10)</f>
        <v>4</v>
      </c>
      <c r="F262" s="17">
        <v>46003</v>
      </c>
      <c r="G262" s="29">
        <v>38678.75</v>
      </c>
      <c r="H262" s="29">
        <v>38678.75</v>
      </c>
    </row>
    <row r="263" spans="1:8" ht="17.100000000000001" customHeight="1">
      <c r="A263" s="1" t="s">
        <v>682</v>
      </c>
      <c r="B263" s="1" t="s">
        <v>76</v>
      </c>
      <c r="C263" s="1" t="str">
        <f>VLOOKUP((A263&amp;B263),[1]Bond_Master!$A$1:$J$236,3)</f>
        <v>金融債</v>
      </c>
      <c r="D263" s="1" t="str">
        <f>VLOOKUP((A263&amp;B263),[1]Bond_Master!$A$1:$J$236,4)</f>
        <v>Morgan Stanley</v>
      </c>
      <c r="E263" s="1">
        <f>VLOOKUP((A263&amp;B263),[1]Bond_Master!$A$1:$J$236,10)</f>
        <v>4</v>
      </c>
      <c r="F263" s="7">
        <v>46185</v>
      </c>
      <c r="G263" s="29">
        <v>38678.75</v>
      </c>
      <c r="H263" s="29">
        <v>38678.75</v>
      </c>
    </row>
    <row r="264" spans="1:8" ht="17.100000000000001" customHeight="1">
      <c r="A264" s="1" t="s">
        <v>682</v>
      </c>
      <c r="B264" s="1" t="s">
        <v>76</v>
      </c>
      <c r="C264" s="1" t="str">
        <f>VLOOKUP((A264&amp;B264),[1]Bond_Master!$A$1:$J$236,3)</f>
        <v>金融債</v>
      </c>
      <c r="D264" s="1" t="str">
        <f>VLOOKUP((A264&amp;B264),[1]Bond_Master!$A$1:$J$236,4)</f>
        <v>Morgan Stanley</v>
      </c>
      <c r="E264" s="1">
        <f>VLOOKUP((A264&amp;B264),[1]Bond_Master!$A$1:$J$236,10)</f>
        <v>4</v>
      </c>
      <c r="F264" s="17">
        <v>46368</v>
      </c>
      <c r="G264" s="29">
        <v>38678.75</v>
      </c>
      <c r="H264" s="29">
        <v>38678.75</v>
      </c>
    </row>
    <row r="265" spans="1:8" ht="17.100000000000001" customHeight="1">
      <c r="A265" s="1" t="s">
        <v>682</v>
      </c>
      <c r="B265" s="1" t="s">
        <v>76</v>
      </c>
      <c r="C265" s="1" t="str">
        <f>VLOOKUP((A265&amp;B265),[1]Bond_Master!$A$1:$J$236,3)</f>
        <v>金融債</v>
      </c>
      <c r="D265" s="1" t="str">
        <f>VLOOKUP((A265&amp;B265),[1]Bond_Master!$A$1:$J$236,4)</f>
        <v>Morgan Stanley</v>
      </c>
      <c r="E265" s="1">
        <f>VLOOKUP((A265&amp;B265),[1]Bond_Master!$A$1:$J$236,10)</f>
        <v>4</v>
      </c>
      <c r="F265" s="7">
        <v>46550</v>
      </c>
      <c r="G265" s="29">
        <v>38678.75</v>
      </c>
      <c r="H265" s="29">
        <v>38678.75</v>
      </c>
    </row>
    <row r="266" spans="1:8" s="1" customFormat="1" ht="17.100000000000001" customHeight="1">
      <c r="A266" s="1" t="s">
        <v>682</v>
      </c>
      <c r="B266" s="1" t="s">
        <v>76</v>
      </c>
      <c r="C266" s="1" t="str">
        <f>VLOOKUP((A266&amp;B266),[1]Bond_Master!$A$1:$J$236,3)</f>
        <v>金融債</v>
      </c>
      <c r="D266" s="1" t="str">
        <f>VLOOKUP((A266&amp;B266),[1]Bond_Master!$A$1:$J$236,4)</f>
        <v>Morgan Stanley</v>
      </c>
      <c r="E266" s="1">
        <f>VLOOKUP((A266&amp;B266),[1]Bond_Master!$A$1:$J$236,10)</f>
        <v>4</v>
      </c>
      <c r="F266" s="17">
        <v>46733</v>
      </c>
      <c r="G266" s="29">
        <v>38678.75</v>
      </c>
      <c r="H266" s="29">
        <v>38678.75</v>
      </c>
    </row>
    <row r="267" spans="1:8" ht="17.100000000000001" customHeight="1">
      <c r="A267" s="1" t="s">
        <v>682</v>
      </c>
      <c r="B267" s="1" t="s">
        <v>76</v>
      </c>
      <c r="C267" s="1" t="str">
        <f>VLOOKUP((A267&amp;B267),[1]Bond_Master!$A$1:$J$236,3)</f>
        <v>金融債</v>
      </c>
      <c r="D267" s="1" t="str">
        <f>VLOOKUP((A267&amp;B267),[1]Bond_Master!$A$1:$J$236,4)</f>
        <v>Morgan Stanley</v>
      </c>
      <c r="E267" s="1">
        <f>VLOOKUP((A267&amp;B267),[1]Bond_Master!$A$1:$J$236,10)</f>
        <v>4</v>
      </c>
      <c r="F267" s="7">
        <v>46916</v>
      </c>
      <c r="G267" s="29">
        <v>38678.75</v>
      </c>
      <c r="H267" s="29">
        <v>38678.75</v>
      </c>
    </row>
    <row r="268" spans="1:8" s="1" customFormat="1" ht="17.100000000000001" customHeight="1">
      <c r="A268" s="1" t="s">
        <v>682</v>
      </c>
      <c r="B268" s="1" t="s">
        <v>76</v>
      </c>
      <c r="C268" s="1" t="str">
        <f>VLOOKUP((A268&amp;B268),[1]Bond_Master!$A$1:$J$236,3)</f>
        <v>金融債</v>
      </c>
      <c r="D268" s="1" t="str">
        <f>VLOOKUP((A268&amp;B268),[1]Bond_Master!$A$1:$J$236,4)</f>
        <v>Morgan Stanley</v>
      </c>
      <c r="E268" s="1">
        <f>VLOOKUP((A268&amp;B268),[1]Bond_Master!$A$1:$J$236,10)</f>
        <v>4</v>
      </c>
      <c r="F268" s="17">
        <v>47099</v>
      </c>
      <c r="G268" s="29">
        <v>38678.75</v>
      </c>
      <c r="H268" s="29">
        <v>38678.75</v>
      </c>
    </row>
    <row r="269" spans="1:8" ht="17.100000000000001" customHeight="1">
      <c r="A269" s="1" t="s">
        <v>682</v>
      </c>
      <c r="B269" s="1" t="s">
        <v>76</v>
      </c>
      <c r="C269" s="1" t="str">
        <f>VLOOKUP((A269&amp;B269),[1]Bond_Master!$A$1:$J$236,3)</f>
        <v>金融債</v>
      </c>
      <c r="D269" s="1" t="str">
        <f>VLOOKUP((A269&amp;B269),[1]Bond_Master!$A$1:$J$236,4)</f>
        <v>Morgan Stanley</v>
      </c>
      <c r="E269" s="1">
        <f>VLOOKUP((A269&amp;B269),[1]Bond_Master!$A$1:$J$236,10)</f>
        <v>4</v>
      </c>
      <c r="F269" s="7">
        <v>47281</v>
      </c>
      <c r="G269" s="29">
        <v>38678.75</v>
      </c>
      <c r="H269" s="29">
        <v>1488678.75</v>
      </c>
    </row>
    <row r="270" spans="1:8" s="1" customFormat="1" ht="17.100000000000001" customHeight="1">
      <c r="A270" s="1" t="s">
        <v>411</v>
      </c>
      <c r="B270" s="1" t="s">
        <v>64</v>
      </c>
      <c r="C270" s="1" t="str">
        <f>VLOOKUP((A270&amp;B270),[1]Bond_Master!$A$1:$J$236,3)</f>
        <v>金融債</v>
      </c>
      <c r="D270" s="1" t="str">
        <f>VLOOKUP((A270&amp;B270),[1]Bond_Master!$A$1:$J$236,4)</f>
        <v>Morgan Stanley</v>
      </c>
      <c r="E270" s="1">
        <f>VLOOKUP((A270&amp;B270),[1]Bond_Master!$A$1:$J$236,10)</f>
        <v>5</v>
      </c>
      <c r="F270" s="7">
        <v>45512</v>
      </c>
      <c r="G270" s="27">
        <v>33528</v>
      </c>
      <c r="H270" s="27">
        <v>33528</v>
      </c>
    </row>
    <row r="271" spans="1:8" ht="17.100000000000001" customHeight="1">
      <c r="A271" s="1" t="s">
        <v>411</v>
      </c>
      <c r="B271" s="1" t="s">
        <v>64</v>
      </c>
      <c r="C271" s="1" t="str">
        <f>VLOOKUP((A271&amp;B271),[1]Bond_Master!$A$1:$J$236,3)</f>
        <v>金融債</v>
      </c>
      <c r="D271" s="1" t="str">
        <f>VLOOKUP((A271&amp;B271),[1]Bond_Master!$A$1:$J$236,4)</f>
        <v>Morgan Stanley</v>
      </c>
      <c r="E271" s="1">
        <f>VLOOKUP((A271&amp;B271),[1]Bond_Master!$A$1:$J$236,10)</f>
        <v>5</v>
      </c>
      <c r="F271" s="7">
        <v>45696</v>
      </c>
      <c r="G271" s="27">
        <v>33528</v>
      </c>
      <c r="H271" s="27">
        <v>33528</v>
      </c>
    </row>
    <row r="272" spans="1:8" s="1" customFormat="1" ht="17.100000000000001" customHeight="1">
      <c r="A272" s="1" t="s">
        <v>683</v>
      </c>
      <c r="B272" s="1" t="s">
        <v>64</v>
      </c>
      <c r="C272" s="1" t="str">
        <f>VLOOKUP((A272&amp;B272),[1]Bond_Master!$A$1:$J$236,3)</f>
        <v>金融債</v>
      </c>
      <c r="D272" s="1" t="str">
        <f>VLOOKUP((A272&amp;B272),[1]Bond_Master!$A$1:$J$236,4)</f>
        <v>Morgan Stanley</v>
      </c>
      <c r="E272" s="1">
        <f>VLOOKUP((A272&amp;B272),[1]Bond_Master!$A$1:$J$236,10)</f>
        <v>5</v>
      </c>
      <c r="F272" s="7">
        <v>45877</v>
      </c>
      <c r="G272" s="27">
        <v>33528</v>
      </c>
      <c r="H272" s="27">
        <v>33528</v>
      </c>
    </row>
    <row r="273" spans="1:8" ht="17.100000000000001" customHeight="1">
      <c r="A273" s="1" t="s">
        <v>683</v>
      </c>
      <c r="B273" s="1" t="s">
        <v>64</v>
      </c>
      <c r="C273" s="1" t="str">
        <f>VLOOKUP((A273&amp;B273),[1]Bond_Master!$A$1:$J$236,3)</f>
        <v>金融債</v>
      </c>
      <c r="D273" s="1" t="str">
        <f>VLOOKUP((A273&amp;B273),[1]Bond_Master!$A$1:$J$236,4)</f>
        <v>Morgan Stanley</v>
      </c>
      <c r="E273" s="1">
        <f>VLOOKUP((A273&amp;B273),[1]Bond_Master!$A$1:$J$236,10)</f>
        <v>5</v>
      </c>
      <c r="F273" s="7">
        <v>46061</v>
      </c>
      <c r="G273" s="27">
        <v>33528</v>
      </c>
      <c r="H273" s="27">
        <v>33528</v>
      </c>
    </row>
    <row r="274" spans="1:8" ht="17.100000000000001" customHeight="1">
      <c r="A274" s="1" t="s">
        <v>683</v>
      </c>
      <c r="B274" s="1" t="s">
        <v>64</v>
      </c>
      <c r="C274" s="1" t="str">
        <f>VLOOKUP((A274&amp;B274),[1]Bond_Master!$A$1:$J$236,3)</f>
        <v>金融債</v>
      </c>
      <c r="D274" s="1" t="str">
        <f>VLOOKUP((A274&amp;B274),[1]Bond_Master!$A$1:$J$236,4)</f>
        <v>Morgan Stanley</v>
      </c>
      <c r="E274" s="1">
        <f>VLOOKUP((A274&amp;B274),[1]Bond_Master!$A$1:$J$236,10)</f>
        <v>5</v>
      </c>
      <c r="F274" s="7">
        <v>46242</v>
      </c>
      <c r="G274" s="27">
        <v>33528</v>
      </c>
      <c r="H274" s="27">
        <v>33528</v>
      </c>
    </row>
    <row r="275" spans="1:8" ht="17.100000000000001" customHeight="1">
      <c r="A275" s="1" t="s">
        <v>683</v>
      </c>
      <c r="B275" s="1" t="s">
        <v>64</v>
      </c>
      <c r="C275" s="1" t="str">
        <f>VLOOKUP((A275&amp;B275),[1]Bond_Master!$A$1:$J$236,3)</f>
        <v>金融債</v>
      </c>
      <c r="D275" s="1" t="str">
        <f>VLOOKUP((A275&amp;B275),[1]Bond_Master!$A$1:$J$236,4)</f>
        <v>Morgan Stanley</v>
      </c>
      <c r="E275" s="1">
        <f>VLOOKUP((A275&amp;B275),[1]Bond_Master!$A$1:$J$236,10)</f>
        <v>5</v>
      </c>
      <c r="F275" s="7">
        <v>46426</v>
      </c>
      <c r="G275" s="27">
        <v>33528</v>
      </c>
      <c r="H275" s="27">
        <v>33528</v>
      </c>
    </row>
    <row r="276" spans="1:8" ht="17.100000000000001" customHeight="1">
      <c r="A276" s="1" t="s">
        <v>683</v>
      </c>
      <c r="B276" s="1" t="s">
        <v>64</v>
      </c>
      <c r="C276" s="1" t="str">
        <f>VLOOKUP((A276&amp;B276),[1]Bond_Master!$A$1:$J$236,3)</f>
        <v>金融債</v>
      </c>
      <c r="D276" s="1" t="str">
        <f>VLOOKUP((A276&amp;B276),[1]Bond_Master!$A$1:$J$236,4)</f>
        <v>Morgan Stanley</v>
      </c>
      <c r="E276" s="1">
        <f>VLOOKUP((A276&amp;B276),[1]Bond_Master!$A$1:$J$236,10)</f>
        <v>5</v>
      </c>
      <c r="F276" s="7">
        <v>46607</v>
      </c>
      <c r="G276" s="27">
        <v>33528</v>
      </c>
      <c r="H276" s="27">
        <v>33528</v>
      </c>
    </row>
    <row r="277" spans="1:8" ht="17.100000000000001" customHeight="1">
      <c r="A277" s="1" t="s">
        <v>683</v>
      </c>
      <c r="B277" s="1" t="s">
        <v>64</v>
      </c>
      <c r="C277" s="1" t="str">
        <f>VLOOKUP((A277&amp;B277),[1]Bond_Master!$A$1:$J$236,3)</f>
        <v>金融債</v>
      </c>
      <c r="D277" s="1" t="str">
        <f>VLOOKUP((A277&amp;B277),[1]Bond_Master!$A$1:$J$236,4)</f>
        <v>Morgan Stanley</v>
      </c>
      <c r="E277" s="1">
        <f>VLOOKUP((A277&amp;B277),[1]Bond_Master!$A$1:$J$236,10)</f>
        <v>5</v>
      </c>
      <c r="F277" s="7">
        <v>46791</v>
      </c>
      <c r="G277" s="27">
        <v>33528</v>
      </c>
      <c r="H277" s="27">
        <v>33528</v>
      </c>
    </row>
    <row r="278" spans="1:8" ht="17.100000000000001" customHeight="1">
      <c r="A278" s="1" t="s">
        <v>683</v>
      </c>
      <c r="B278" s="1" t="s">
        <v>64</v>
      </c>
      <c r="C278" s="1" t="str">
        <f>VLOOKUP((A278&amp;B278),[1]Bond_Master!$A$1:$J$236,3)</f>
        <v>金融債</v>
      </c>
      <c r="D278" s="1" t="str">
        <f>VLOOKUP((A278&amp;B278),[1]Bond_Master!$A$1:$J$236,4)</f>
        <v>Morgan Stanley</v>
      </c>
      <c r="E278" s="1">
        <f>VLOOKUP((A278&amp;B278),[1]Bond_Master!$A$1:$J$236,10)</f>
        <v>5</v>
      </c>
      <c r="F278" s="7">
        <v>46973</v>
      </c>
      <c r="G278" s="27">
        <v>33528</v>
      </c>
      <c r="H278" s="27">
        <v>1233528</v>
      </c>
    </row>
    <row r="279" spans="1:8" ht="17.100000000000001" customHeight="1">
      <c r="A279" s="1" t="s">
        <v>684</v>
      </c>
      <c r="B279" s="1" t="s">
        <v>141</v>
      </c>
      <c r="C279" s="1" t="str">
        <f>VLOOKUP((A279&amp;B279),[1]Bond_Master!$A$1:$J$236,3)</f>
        <v>金融債</v>
      </c>
      <c r="D279" s="1" t="str">
        <f>VLOOKUP((A279&amp;B279),[1]Bond_Master!$A$1:$J$236,4)</f>
        <v>Morgan Stanley</v>
      </c>
      <c r="E279" s="1">
        <f>VLOOKUP((A279&amp;B279),[1]Bond_Master!$A$1:$J$236,10)</f>
        <v>6</v>
      </c>
      <c r="F279" s="7">
        <v>46037</v>
      </c>
      <c r="G279" s="27">
        <v>190365</v>
      </c>
      <c r="H279" s="27">
        <v>190365</v>
      </c>
    </row>
    <row r="280" spans="1:8" ht="17.100000000000001" customHeight="1">
      <c r="A280" s="13" t="s">
        <v>685</v>
      </c>
      <c r="B280" s="13" t="s">
        <v>526</v>
      </c>
      <c r="C280" s="1" t="str">
        <f>VLOOKUP((A280&amp;B280),[1]Bond_Master!$A$1:$J$236,3)</f>
        <v>金融債</v>
      </c>
      <c r="D280" s="1" t="str">
        <f>VLOOKUP((A280&amp;B280),[1]Bond_Master!$A$1:$J$236,4)</f>
        <v>Morgan Stanley</v>
      </c>
      <c r="E280" s="1">
        <f>VLOOKUP((A280&amp;B280),[1]Bond_Master!$A$1:$J$236,10)</f>
        <v>6</v>
      </c>
      <c r="F280" s="7">
        <v>46218</v>
      </c>
      <c r="G280" s="27">
        <v>190365</v>
      </c>
      <c r="H280" s="27">
        <v>190365</v>
      </c>
    </row>
    <row r="281" spans="1:8" ht="17.100000000000001" customHeight="1">
      <c r="A281" s="13" t="s">
        <v>685</v>
      </c>
      <c r="B281" s="13" t="s">
        <v>526</v>
      </c>
      <c r="C281" s="1" t="str">
        <f>VLOOKUP((A281&amp;B281),[1]Bond_Master!$A$1:$J$236,3)</f>
        <v>金融債</v>
      </c>
      <c r="D281" s="1" t="str">
        <f>VLOOKUP((A281&amp;B281),[1]Bond_Master!$A$1:$J$236,4)</f>
        <v>Morgan Stanley</v>
      </c>
      <c r="E281" s="1">
        <f>VLOOKUP((A281&amp;B281),[1]Bond_Master!$A$1:$J$236,10)</f>
        <v>6</v>
      </c>
      <c r="F281" s="7">
        <v>46402</v>
      </c>
      <c r="G281" s="27">
        <v>190365</v>
      </c>
      <c r="H281" s="27">
        <v>190365</v>
      </c>
    </row>
    <row r="282" spans="1:8" ht="17.100000000000001" customHeight="1">
      <c r="A282" s="13" t="s">
        <v>685</v>
      </c>
      <c r="B282" s="13" t="s">
        <v>526</v>
      </c>
      <c r="C282" s="1" t="str">
        <f>VLOOKUP((A282&amp;B282),[1]Bond_Master!$A$1:$J$236,3)</f>
        <v>金融債</v>
      </c>
      <c r="D282" s="1" t="str">
        <f>VLOOKUP((A282&amp;B282),[1]Bond_Master!$A$1:$J$236,4)</f>
        <v>Morgan Stanley</v>
      </c>
      <c r="E282" s="1">
        <f>VLOOKUP((A282&amp;B282),[1]Bond_Master!$A$1:$J$236,10)</f>
        <v>6</v>
      </c>
      <c r="F282" s="7">
        <v>46583</v>
      </c>
      <c r="G282" s="27">
        <v>190365</v>
      </c>
      <c r="H282" s="27">
        <v>190365</v>
      </c>
    </row>
    <row r="283" spans="1:8" s="1" customFormat="1" ht="17.100000000000001" customHeight="1">
      <c r="A283" s="13" t="s">
        <v>685</v>
      </c>
      <c r="B283" s="13" t="s">
        <v>526</v>
      </c>
      <c r="C283" s="1" t="str">
        <f>VLOOKUP((A283&amp;B283),[1]Bond_Master!$A$1:$J$236,3)</f>
        <v>金融債</v>
      </c>
      <c r="D283" s="1" t="str">
        <f>VLOOKUP((A283&amp;B283),[1]Bond_Master!$A$1:$J$236,4)</f>
        <v>Morgan Stanley</v>
      </c>
      <c r="E283" s="1">
        <f>VLOOKUP((A283&amp;B283),[1]Bond_Master!$A$1:$J$236,10)</f>
        <v>6</v>
      </c>
      <c r="F283" s="7">
        <v>46767</v>
      </c>
      <c r="G283" s="27">
        <v>190365</v>
      </c>
      <c r="H283" s="27">
        <v>190365</v>
      </c>
    </row>
    <row r="284" spans="1:8" ht="17.100000000000001" customHeight="1">
      <c r="A284" s="13" t="s">
        <v>685</v>
      </c>
      <c r="B284" s="13" t="s">
        <v>526</v>
      </c>
      <c r="C284" s="1" t="str">
        <f>VLOOKUP((A284&amp;B284),[1]Bond_Master!$A$1:$J$236,3)</f>
        <v>金融債</v>
      </c>
      <c r="D284" s="1" t="str">
        <f>VLOOKUP((A284&amp;B284),[1]Bond_Master!$A$1:$J$236,4)</f>
        <v>Morgan Stanley</v>
      </c>
      <c r="E284" s="1">
        <f>VLOOKUP((A284&amp;B284),[1]Bond_Master!$A$1:$J$236,10)</f>
        <v>6</v>
      </c>
      <c r="F284" s="7">
        <v>46949</v>
      </c>
      <c r="G284" s="27">
        <v>190365</v>
      </c>
      <c r="H284" s="27">
        <v>190365</v>
      </c>
    </row>
    <row r="285" spans="1:8" ht="17.100000000000001" customHeight="1">
      <c r="A285" s="13" t="s">
        <v>685</v>
      </c>
      <c r="B285" s="13" t="s">
        <v>526</v>
      </c>
      <c r="C285" s="1" t="str">
        <f>VLOOKUP((A285&amp;B285),[1]Bond_Master!$A$1:$J$236,3)</f>
        <v>金融債</v>
      </c>
      <c r="D285" s="1" t="str">
        <f>VLOOKUP((A285&amp;B285),[1]Bond_Master!$A$1:$J$236,4)</f>
        <v>Morgan Stanley</v>
      </c>
      <c r="E285" s="1">
        <f>VLOOKUP((A285&amp;B285),[1]Bond_Master!$A$1:$J$236,10)</f>
        <v>6</v>
      </c>
      <c r="F285" s="7">
        <v>47133</v>
      </c>
      <c r="G285" s="27">
        <v>190365</v>
      </c>
      <c r="H285" s="27">
        <v>190365</v>
      </c>
    </row>
    <row r="286" spans="1:8" s="1" customFormat="1" ht="17.100000000000001" customHeight="1">
      <c r="A286" s="13" t="s">
        <v>685</v>
      </c>
      <c r="B286" s="13" t="s">
        <v>526</v>
      </c>
      <c r="C286" s="1" t="str">
        <f>VLOOKUP((A286&amp;B286),[1]Bond_Master!$A$1:$J$236,3)</f>
        <v>金融債</v>
      </c>
      <c r="D286" s="1" t="str">
        <f>VLOOKUP((A286&amp;B286),[1]Bond_Master!$A$1:$J$236,4)</f>
        <v>Morgan Stanley</v>
      </c>
      <c r="E286" s="1">
        <f>VLOOKUP((A286&amp;B286),[1]Bond_Master!$A$1:$J$236,10)</f>
        <v>6</v>
      </c>
      <c r="F286" s="7">
        <v>47314</v>
      </c>
      <c r="G286" s="27">
        <v>190365</v>
      </c>
      <c r="H286" s="27">
        <v>190365</v>
      </c>
    </row>
    <row r="287" spans="1:8" ht="17.100000000000001" customHeight="1">
      <c r="A287" s="13" t="s">
        <v>685</v>
      </c>
      <c r="B287" s="13" t="s">
        <v>526</v>
      </c>
      <c r="C287" s="1" t="str">
        <f>VLOOKUP((A287&amp;B287),[1]Bond_Master!$A$1:$J$236,3)</f>
        <v>金融債</v>
      </c>
      <c r="D287" s="1" t="str">
        <f>VLOOKUP((A287&amp;B287),[1]Bond_Master!$A$1:$J$236,4)</f>
        <v>Morgan Stanley</v>
      </c>
      <c r="E287" s="1">
        <f>VLOOKUP((A287&amp;B287),[1]Bond_Master!$A$1:$J$236,10)</f>
        <v>6</v>
      </c>
      <c r="F287" s="7">
        <v>47498</v>
      </c>
      <c r="G287" s="27">
        <v>190365</v>
      </c>
      <c r="H287" s="27">
        <v>190365</v>
      </c>
    </row>
    <row r="288" spans="1:8" ht="17.100000000000001" customHeight="1">
      <c r="A288" s="13" t="s">
        <v>685</v>
      </c>
      <c r="B288" s="13" t="s">
        <v>526</v>
      </c>
      <c r="C288" s="1" t="str">
        <f>VLOOKUP((A288&amp;B288),[1]Bond_Master!$A$1:$J$236,3)</f>
        <v>金融債</v>
      </c>
      <c r="D288" s="1" t="str">
        <f>VLOOKUP((A288&amp;B288),[1]Bond_Master!$A$1:$J$236,4)</f>
        <v>Morgan Stanley</v>
      </c>
      <c r="E288" s="1">
        <f>VLOOKUP((A288&amp;B288),[1]Bond_Master!$A$1:$J$236,10)</f>
        <v>6</v>
      </c>
      <c r="F288" s="7">
        <v>47679</v>
      </c>
      <c r="G288" s="27">
        <v>190365</v>
      </c>
      <c r="H288" s="27">
        <v>190365</v>
      </c>
    </row>
    <row r="289" spans="1:8" ht="17.100000000000001" customHeight="1">
      <c r="A289" s="13" t="s">
        <v>685</v>
      </c>
      <c r="B289" s="13" t="s">
        <v>526</v>
      </c>
      <c r="C289" s="1" t="str">
        <f>VLOOKUP((A289&amp;B289),[1]Bond_Master!$A$1:$J$236,3)</f>
        <v>金融債</v>
      </c>
      <c r="D289" s="1" t="str">
        <f>VLOOKUP((A289&amp;B289),[1]Bond_Master!$A$1:$J$236,4)</f>
        <v>Morgan Stanley</v>
      </c>
      <c r="E289" s="1">
        <f>VLOOKUP((A289&amp;B289),[1]Bond_Master!$A$1:$J$236,10)</f>
        <v>6</v>
      </c>
      <c r="F289" s="7">
        <v>47863</v>
      </c>
      <c r="G289" s="27">
        <v>190365</v>
      </c>
      <c r="H289" s="27">
        <v>190365</v>
      </c>
    </row>
    <row r="290" spans="1:8" s="1" customFormat="1" ht="17.100000000000001" customHeight="1">
      <c r="A290" s="13" t="s">
        <v>685</v>
      </c>
      <c r="B290" s="13" t="s">
        <v>526</v>
      </c>
      <c r="C290" s="1" t="str">
        <f>VLOOKUP((A290&amp;B290),[1]Bond_Master!$A$1:$J$236,3)</f>
        <v>金融債</v>
      </c>
      <c r="D290" s="1" t="str">
        <f>VLOOKUP((A290&amp;B290),[1]Bond_Master!$A$1:$J$236,4)</f>
        <v>Morgan Stanley</v>
      </c>
      <c r="E290" s="1">
        <f>VLOOKUP((A290&amp;B290),[1]Bond_Master!$A$1:$J$236,10)</f>
        <v>6</v>
      </c>
      <c r="F290" s="7">
        <v>48044</v>
      </c>
      <c r="G290" s="27">
        <v>190365</v>
      </c>
      <c r="H290" s="27">
        <v>190365</v>
      </c>
    </row>
    <row r="291" spans="1:8" ht="17.100000000000001" customHeight="1">
      <c r="A291" s="13" t="s">
        <v>685</v>
      </c>
      <c r="B291" s="13" t="s">
        <v>526</v>
      </c>
      <c r="C291" s="1" t="str">
        <f>VLOOKUP((A291&amp;B291),[1]Bond_Master!$A$1:$J$236,3)</f>
        <v>金融債</v>
      </c>
      <c r="D291" s="1" t="str">
        <f>VLOOKUP((A291&amp;B291),[1]Bond_Master!$A$1:$J$236,4)</f>
        <v>Morgan Stanley</v>
      </c>
      <c r="E291" s="1">
        <f>VLOOKUP((A291&amp;B291),[1]Bond_Master!$A$1:$J$236,10)</f>
        <v>6</v>
      </c>
      <c r="F291" s="7">
        <v>48228</v>
      </c>
      <c r="G291" s="27">
        <v>190365</v>
      </c>
      <c r="H291" s="27">
        <v>190365</v>
      </c>
    </row>
    <row r="292" spans="1:8" ht="17.100000000000001" customHeight="1">
      <c r="A292" s="13" t="s">
        <v>685</v>
      </c>
      <c r="B292" s="13" t="s">
        <v>526</v>
      </c>
      <c r="C292" s="1" t="str">
        <f>VLOOKUP((A292&amp;B292),[1]Bond_Master!$A$1:$J$236,3)</f>
        <v>金融債</v>
      </c>
      <c r="D292" s="1" t="str">
        <f>VLOOKUP((A292&amp;B292),[1]Bond_Master!$A$1:$J$236,4)</f>
        <v>Morgan Stanley</v>
      </c>
      <c r="E292" s="1">
        <f>VLOOKUP((A292&amp;B292),[1]Bond_Master!$A$1:$J$236,10)</f>
        <v>6</v>
      </c>
      <c r="F292" s="7">
        <v>48410</v>
      </c>
      <c r="G292" s="27">
        <v>190365</v>
      </c>
      <c r="H292" s="27">
        <v>7190365</v>
      </c>
    </row>
    <row r="293" spans="1:8" ht="17.100000000000001" customHeight="1">
      <c r="A293" s="1" t="s">
        <v>686</v>
      </c>
      <c r="B293" s="1" t="s">
        <v>141</v>
      </c>
      <c r="C293" s="1" t="str">
        <f>VLOOKUP((A293&amp;B293),[1]Bond_Master!$A$1:$J$236,3)</f>
        <v>金融債</v>
      </c>
      <c r="D293" s="1" t="str">
        <f>VLOOKUP((A293&amp;B293),[1]Bond_Master!$A$1:$J$236,4)</f>
        <v>Morgan Stanley</v>
      </c>
      <c r="E293" s="1">
        <f>VLOOKUP((A293&amp;B293),[1]Bond_Master!$A$1:$J$236,10)</f>
        <v>6</v>
      </c>
      <c r="F293" s="7">
        <v>45672</v>
      </c>
      <c r="G293" s="27">
        <v>190365</v>
      </c>
      <c r="H293" s="27">
        <v>190365</v>
      </c>
    </row>
    <row r="294" spans="1:8" ht="17.100000000000001" customHeight="1">
      <c r="A294" s="13" t="s">
        <v>531</v>
      </c>
      <c r="B294" s="13" t="s">
        <v>526</v>
      </c>
      <c r="C294" s="1" t="str">
        <f>VLOOKUP((A294&amp;B294),[1]Bond_Master!$A$1:$J$236,3)</f>
        <v>金融債</v>
      </c>
      <c r="D294" s="1" t="str">
        <f>VLOOKUP((A294&amp;B294),[1]Bond_Master!$A$1:$J$236,4)</f>
        <v>Morgan Stanley</v>
      </c>
      <c r="E294" s="1">
        <f>VLOOKUP((A294&amp;B294),[1]Bond_Master!$A$1:$J$236,10)</f>
        <v>6</v>
      </c>
      <c r="F294" s="7">
        <v>45853</v>
      </c>
      <c r="G294" s="27">
        <v>190365</v>
      </c>
      <c r="H294" s="27">
        <v>190365</v>
      </c>
    </row>
    <row r="295" spans="1:8" ht="17.100000000000001" customHeight="1">
      <c r="A295" s="1" t="s">
        <v>426</v>
      </c>
      <c r="B295" s="1" t="s">
        <v>64</v>
      </c>
      <c r="C295" s="1" t="str">
        <f>VLOOKUP((A295&amp;B295),[1]Bond_Master!$A$1:$J$236,3)</f>
        <v>金融債</v>
      </c>
      <c r="D295" s="1" t="str">
        <f>VLOOKUP((A295&amp;B295),[1]Bond_Master!$A$1:$J$236,4)</f>
        <v>Morgan Stanley</v>
      </c>
      <c r="E295" s="1">
        <f>VLOOKUP((A295&amp;B295),[1]Bond_Master!$A$1:$J$236,10)</f>
        <v>5</v>
      </c>
      <c r="F295" s="7">
        <v>45470</v>
      </c>
      <c r="G295" s="27">
        <v>82650</v>
      </c>
      <c r="H295" s="27">
        <v>82650</v>
      </c>
    </row>
    <row r="296" spans="1:8" s="1" customFormat="1" ht="17.100000000000001" customHeight="1">
      <c r="A296" s="1" t="s">
        <v>426</v>
      </c>
      <c r="B296" s="1" t="s">
        <v>64</v>
      </c>
      <c r="C296" s="1" t="str">
        <f>VLOOKUP((A296&amp;B296),[1]Bond_Master!$A$1:$J$236,3)</f>
        <v>金融債</v>
      </c>
      <c r="D296" s="1" t="str">
        <f>VLOOKUP((A296&amp;B296),[1]Bond_Master!$A$1:$J$236,4)</f>
        <v>Morgan Stanley</v>
      </c>
      <c r="E296" s="1">
        <f>VLOOKUP((A296&amp;B296),[1]Bond_Master!$A$1:$J$236,10)</f>
        <v>5</v>
      </c>
      <c r="F296" s="7">
        <v>45653</v>
      </c>
      <c r="G296" s="27">
        <v>82650</v>
      </c>
      <c r="H296" s="27">
        <v>82650</v>
      </c>
    </row>
    <row r="297" spans="1:8" ht="17.100000000000001" customHeight="1">
      <c r="A297" s="1" t="s">
        <v>687</v>
      </c>
      <c r="B297" s="1" t="s">
        <v>64</v>
      </c>
      <c r="C297" s="1" t="str">
        <f>VLOOKUP((A297&amp;B297),[1]Bond_Master!$A$1:$J$236,3)</f>
        <v>金融債</v>
      </c>
      <c r="D297" s="1" t="str">
        <f>VLOOKUP((A297&amp;B297),[1]Bond_Master!$A$1:$J$236,4)</f>
        <v>Morgan Stanley</v>
      </c>
      <c r="E297" s="1">
        <f>VLOOKUP((A297&amp;B297),[1]Bond_Master!$A$1:$J$236,10)</f>
        <v>5</v>
      </c>
      <c r="F297" s="7">
        <v>45835</v>
      </c>
      <c r="G297" s="27">
        <v>82650</v>
      </c>
      <c r="H297" s="27">
        <v>82650</v>
      </c>
    </row>
    <row r="298" spans="1:8" ht="17.100000000000001" customHeight="1">
      <c r="A298" s="1" t="s">
        <v>687</v>
      </c>
      <c r="B298" s="1" t="s">
        <v>64</v>
      </c>
      <c r="C298" s="1" t="str">
        <f>VLOOKUP((A298&amp;B298),[1]Bond_Master!$A$1:$J$236,3)</f>
        <v>金融債</v>
      </c>
      <c r="D298" s="1" t="str">
        <f>VLOOKUP((A298&amp;B298),[1]Bond_Master!$A$1:$J$236,4)</f>
        <v>Morgan Stanley</v>
      </c>
      <c r="E298" s="1">
        <f>VLOOKUP((A298&amp;B298),[1]Bond_Master!$A$1:$J$236,10)</f>
        <v>5</v>
      </c>
      <c r="F298" s="7">
        <v>46018</v>
      </c>
      <c r="G298" s="27">
        <v>82650</v>
      </c>
      <c r="H298" s="27">
        <v>82650</v>
      </c>
    </row>
    <row r="299" spans="1:8" ht="17.100000000000001" customHeight="1">
      <c r="A299" s="1" t="s">
        <v>687</v>
      </c>
      <c r="B299" s="1" t="s">
        <v>64</v>
      </c>
      <c r="C299" s="1" t="str">
        <f>VLOOKUP((A299&amp;B299),[1]Bond_Master!$A$1:$J$236,3)</f>
        <v>金融債</v>
      </c>
      <c r="D299" s="1" t="str">
        <f>VLOOKUP((A299&amp;B299),[1]Bond_Master!$A$1:$J$236,4)</f>
        <v>Morgan Stanley</v>
      </c>
      <c r="E299" s="1">
        <f>VLOOKUP((A299&amp;B299),[1]Bond_Master!$A$1:$J$236,10)</f>
        <v>5</v>
      </c>
      <c r="F299" s="7">
        <v>46200</v>
      </c>
      <c r="G299" s="27">
        <v>82650</v>
      </c>
      <c r="H299" s="27">
        <v>82650</v>
      </c>
    </row>
    <row r="300" spans="1:8" ht="17.100000000000001" customHeight="1">
      <c r="A300" s="1" t="s">
        <v>687</v>
      </c>
      <c r="B300" s="1" t="s">
        <v>64</v>
      </c>
      <c r="C300" s="1" t="str">
        <f>VLOOKUP((A300&amp;B300),[1]Bond_Master!$A$1:$J$236,3)</f>
        <v>金融債</v>
      </c>
      <c r="D300" s="1" t="str">
        <f>VLOOKUP((A300&amp;B300),[1]Bond_Master!$A$1:$J$236,4)</f>
        <v>Morgan Stanley</v>
      </c>
      <c r="E300" s="1">
        <f>VLOOKUP((A300&amp;B300),[1]Bond_Master!$A$1:$J$236,10)</f>
        <v>5</v>
      </c>
      <c r="F300" s="7">
        <v>46383</v>
      </c>
      <c r="G300" s="27">
        <v>82650</v>
      </c>
      <c r="H300" s="27">
        <v>82650</v>
      </c>
    </row>
    <row r="301" spans="1:8" ht="17.100000000000001" customHeight="1">
      <c r="A301" s="1" t="s">
        <v>687</v>
      </c>
      <c r="B301" s="1" t="s">
        <v>64</v>
      </c>
      <c r="C301" s="1" t="str">
        <f>VLOOKUP((A301&amp;B301),[1]Bond_Master!$A$1:$J$236,3)</f>
        <v>金融債</v>
      </c>
      <c r="D301" s="1" t="str">
        <f>VLOOKUP((A301&amp;B301),[1]Bond_Master!$A$1:$J$236,4)</f>
        <v>Morgan Stanley</v>
      </c>
      <c r="E301" s="1">
        <f>VLOOKUP((A301&amp;B301),[1]Bond_Master!$A$1:$J$236,10)</f>
        <v>5</v>
      </c>
      <c r="F301" s="7">
        <v>46565</v>
      </c>
      <c r="G301" s="27">
        <v>82650</v>
      </c>
      <c r="H301" s="27">
        <v>82650</v>
      </c>
    </row>
    <row r="302" spans="1:8" s="1" customFormat="1" ht="17.100000000000001" customHeight="1">
      <c r="A302" s="1" t="s">
        <v>687</v>
      </c>
      <c r="B302" s="1" t="s">
        <v>64</v>
      </c>
      <c r="C302" s="1" t="str">
        <f>VLOOKUP((A302&amp;B302),[1]Bond_Master!$A$1:$J$236,3)</f>
        <v>金融債</v>
      </c>
      <c r="D302" s="1" t="str">
        <f>VLOOKUP((A302&amp;B302),[1]Bond_Master!$A$1:$J$236,4)</f>
        <v>Morgan Stanley</v>
      </c>
      <c r="E302" s="1">
        <f>VLOOKUP((A302&amp;B302),[1]Bond_Master!$A$1:$J$236,10)</f>
        <v>5</v>
      </c>
      <c r="F302" s="7">
        <v>46748</v>
      </c>
      <c r="G302" s="27">
        <v>82650</v>
      </c>
      <c r="H302" s="27">
        <v>82650</v>
      </c>
    </row>
    <row r="303" spans="1:8" ht="17.100000000000001" customHeight="1">
      <c r="A303" s="1" t="s">
        <v>687</v>
      </c>
      <c r="B303" s="1" t="s">
        <v>64</v>
      </c>
      <c r="C303" s="1" t="str">
        <f>VLOOKUP((A303&amp;B303),[1]Bond_Master!$A$1:$J$236,3)</f>
        <v>金融債</v>
      </c>
      <c r="D303" s="1" t="str">
        <f>VLOOKUP((A303&amp;B303),[1]Bond_Master!$A$1:$J$236,4)</f>
        <v>Morgan Stanley</v>
      </c>
      <c r="E303" s="1">
        <f>VLOOKUP((A303&amp;B303),[1]Bond_Master!$A$1:$J$236,10)</f>
        <v>5</v>
      </c>
      <c r="F303" s="7">
        <v>46931</v>
      </c>
      <c r="G303" s="27">
        <v>82650</v>
      </c>
      <c r="H303" s="27">
        <v>82650</v>
      </c>
    </row>
    <row r="304" spans="1:8" ht="17.100000000000001" customHeight="1">
      <c r="A304" s="1" t="s">
        <v>687</v>
      </c>
      <c r="B304" s="1" t="s">
        <v>64</v>
      </c>
      <c r="C304" s="1" t="str">
        <f>VLOOKUP((A304&amp;B304),[1]Bond_Master!$A$1:$J$236,3)</f>
        <v>金融債</v>
      </c>
      <c r="D304" s="1" t="str">
        <f>VLOOKUP((A304&amp;B304),[1]Bond_Master!$A$1:$J$236,4)</f>
        <v>Morgan Stanley</v>
      </c>
      <c r="E304" s="1">
        <f>VLOOKUP((A304&amp;B304),[1]Bond_Master!$A$1:$J$236,10)</f>
        <v>5</v>
      </c>
      <c r="F304" s="7">
        <v>47114</v>
      </c>
      <c r="G304" s="27">
        <v>82650</v>
      </c>
      <c r="H304" s="27">
        <v>82650</v>
      </c>
    </row>
    <row r="305" spans="1:8" ht="17.100000000000001" customHeight="1">
      <c r="A305" s="1" t="s">
        <v>687</v>
      </c>
      <c r="B305" s="1" t="s">
        <v>64</v>
      </c>
      <c r="C305" s="1" t="str">
        <f>VLOOKUP((A305&amp;B305),[1]Bond_Master!$A$1:$J$236,3)</f>
        <v>金融債</v>
      </c>
      <c r="D305" s="1" t="str">
        <f>VLOOKUP((A305&amp;B305),[1]Bond_Master!$A$1:$J$236,4)</f>
        <v>Morgan Stanley</v>
      </c>
      <c r="E305" s="1">
        <f>VLOOKUP((A305&amp;B305),[1]Bond_Master!$A$1:$J$236,10)</f>
        <v>5</v>
      </c>
      <c r="F305" s="7">
        <v>47296</v>
      </c>
      <c r="G305" s="27">
        <v>82650</v>
      </c>
      <c r="H305" s="27">
        <v>5082650</v>
      </c>
    </row>
    <row r="306" spans="1:8" ht="17.100000000000001" customHeight="1">
      <c r="A306" s="1" t="s">
        <v>75</v>
      </c>
      <c r="B306" s="1" t="s">
        <v>76</v>
      </c>
      <c r="C306" s="1" t="str">
        <f>VLOOKUP((A306&amp;B306),[1]Bond_Master!$A$1:$J$236,3)</f>
        <v>金融債</v>
      </c>
      <c r="D306" s="1" t="str">
        <f>VLOOKUP((A306&amp;B306),[1]Bond_Master!$A$1:$J$236,4)</f>
        <v>國泰世華</v>
      </c>
      <c r="E306" s="1">
        <f>VLOOKUP((A306&amp;B306),[1]Bond_Master!$A$1:$J$236,10)</f>
        <v>2</v>
      </c>
      <c r="F306" s="7">
        <v>44948</v>
      </c>
      <c r="G306" s="27">
        <v>36202.5</v>
      </c>
      <c r="H306" s="27">
        <v>36202.5</v>
      </c>
    </row>
    <row r="307" spans="1:8" ht="17.100000000000001" customHeight="1">
      <c r="A307" s="1" t="s">
        <v>75</v>
      </c>
      <c r="B307" s="1" t="s">
        <v>76</v>
      </c>
      <c r="C307" s="1" t="str">
        <f>VLOOKUP((A307&amp;B307),[1]Bond_Master!$A$1:$J$236,3)</f>
        <v>金融債</v>
      </c>
      <c r="D307" s="1" t="str">
        <f>VLOOKUP((A307&amp;B307),[1]Bond_Master!$A$1:$J$236,4)</f>
        <v>國泰世華</v>
      </c>
      <c r="E307" s="1">
        <f>VLOOKUP((A307&amp;B307),[1]Bond_Master!$A$1:$J$236,10)</f>
        <v>2</v>
      </c>
      <c r="F307" s="7">
        <v>45129</v>
      </c>
      <c r="G307" s="27">
        <v>36202.5</v>
      </c>
      <c r="H307" s="27">
        <v>36202.5</v>
      </c>
    </row>
    <row r="308" spans="1:8" ht="17.100000000000001" customHeight="1">
      <c r="A308" s="1" t="s">
        <v>75</v>
      </c>
      <c r="B308" s="1" t="s">
        <v>76</v>
      </c>
      <c r="C308" s="1" t="str">
        <f>VLOOKUP((A308&amp;B308),[1]Bond_Master!$A$1:$J$236,3)</f>
        <v>金融債</v>
      </c>
      <c r="D308" s="1" t="str">
        <f>VLOOKUP((A308&amp;B308),[1]Bond_Master!$A$1:$J$236,4)</f>
        <v>國泰世華</v>
      </c>
      <c r="E308" s="1">
        <f>VLOOKUP((A308&amp;B308),[1]Bond_Master!$A$1:$J$236,10)</f>
        <v>2</v>
      </c>
      <c r="F308" s="7">
        <v>45313</v>
      </c>
      <c r="G308" s="27">
        <v>36202.5</v>
      </c>
      <c r="H308" s="27">
        <v>36202.5</v>
      </c>
    </row>
    <row r="309" spans="1:8" ht="17.100000000000001" customHeight="1">
      <c r="A309" s="1" t="s">
        <v>75</v>
      </c>
      <c r="B309" s="1" t="s">
        <v>76</v>
      </c>
      <c r="C309" s="1" t="str">
        <f>VLOOKUP((A309&amp;B309),[1]Bond_Master!$A$1:$J$236,3)</f>
        <v>金融債</v>
      </c>
      <c r="D309" s="1" t="str">
        <f>VLOOKUP((A309&amp;B309),[1]Bond_Master!$A$1:$J$236,4)</f>
        <v>國泰世華</v>
      </c>
      <c r="E309" s="1">
        <f>VLOOKUP((A309&amp;B309),[1]Bond_Master!$A$1:$J$236,10)</f>
        <v>2</v>
      </c>
      <c r="F309" s="7">
        <v>45475</v>
      </c>
      <c r="G309" s="27">
        <v>36202.5</v>
      </c>
      <c r="H309" s="27">
        <v>36202.5</v>
      </c>
    </row>
    <row r="310" spans="1:8" ht="17.100000000000001" customHeight="1">
      <c r="A310" s="1" t="s">
        <v>75</v>
      </c>
      <c r="B310" s="1" t="s">
        <v>76</v>
      </c>
      <c r="C310" s="1" t="str">
        <f>VLOOKUP((A310&amp;B310),[1]Bond_Master!$A$1:$J$236,3)</f>
        <v>金融債</v>
      </c>
      <c r="D310" s="1" t="str">
        <f>VLOOKUP((A310&amp;B310),[1]Bond_Master!$A$1:$J$236,4)</f>
        <v>國泰世華</v>
      </c>
      <c r="E310" s="1">
        <f>VLOOKUP((A310&amp;B310),[1]Bond_Master!$A$1:$J$236,10)</f>
        <v>2</v>
      </c>
      <c r="F310" s="7">
        <v>45679</v>
      </c>
      <c r="G310" s="27">
        <v>36202.5</v>
      </c>
      <c r="H310" s="27">
        <v>36202.5</v>
      </c>
    </row>
    <row r="311" spans="1:8" ht="17.100000000000001" customHeight="1">
      <c r="A311" s="1" t="s">
        <v>75</v>
      </c>
      <c r="B311" s="1" t="s">
        <v>76</v>
      </c>
      <c r="C311" s="1" t="str">
        <f>VLOOKUP((A311&amp;B311),[1]Bond_Master!$A$1:$J$236,3)</f>
        <v>金融債</v>
      </c>
      <c r="D311" s="1" t="str">
        <f>VLOOKUP((A311&amp;B311),[1]Bond_Master!$A$1:$J$236,4)</f>
        <v>國泰世華</v>
      </c>
      <c r="E311" s="1">
        <f>VLOOKUP((A311&amp;B311),[1]Bond_Master!$A$1:$J$236,10)</f>
        <v>2</v>
      </c>
      <c r="F311" s="7">
        <v>45840</v>
      </c>
      <c r="G311" s="27">
        <v>36202.5</v>
      </c>
      <c r="H311" s="27">
        <v>36202.5</v>
      </c>
    </row>
    <row r="312" spans="1:8" s="1" customFormat="1" ht="17.100000000000001" customHeight="1">
      <c r="A312" s="1" t="s">
        <v>75</v>
      </c>
      <c r="B312" s="1" t="s">
        <v>76</v>
      </c>
      <c r="C312" s="1" t="str">
        <f>VLOOKUP((A312&amp;B312),[1]Bond_Master!$A$1:$J$236,3)</f>
        <v>金融債</v>
      </c>
      <c r="D312" s="1" t="str">
        <f>VLOOKUP((A312&amp;B312),[1]Bond_Master!$A$1:$J$236,4)</f>
        <v>國泰世華</v>
      </c>
      <c r="E312" s="1">
        <f>VLOOKUP((A312&amp;B312),[1]Bond_Master!$A$1:$J$236,10)</f>
        <v>2</v>
      </c>
      <c r="F312" s="7">
        <v>46044</v>
      </c>
      <c r="G312" s="27">
        <v>36202.5</v>
      </c>
      <c r="H312" s="27">
        <v>36202.5</v>
      </c>
    </row>
    <row r="313" spans="1:8" ht="17.100000000000001" customHeight="1">
      <c r="A313" s="1" t="s">
        <v>75</v>
      </c>
      <c r="B313" s="1" t="s">
        <v>76</v>
      </c>
      <c r="C313" s="1" t="str">
        <f>VLOOKUP((A313&amp;B313),[1]Bond_Master!$A$1:$J$236,3)</f>
        <v>金融債</v>
      </c>
      <c r="D313" s="1" t="str">
        <f>VLOOKUP((A313&amp;B313),[1]Bond_Master!$A$1:$J$236,4)</f>
        <v>國泰世華</v>
      </c>
      <c r="E313" s="1">
        <f>VLOOKUP((A313&amp;B313),[1]Bond_Master!$A$1:$J$236,10)</f>
        <v>2</v>
      </c>
      <c r="F313" s="7">
        <v>46205</v>
      </c>
      <c r="G313" s="27">
        <v>36202.5</v>
      </c>
      <c r="H313" s="27">
        <v>1536202.5</v>
      </c>
    </row>
    <row r="314" spans="1:8" ht="17.100000000000001" customHeight="1">
      <c r="A314" s="1" t="s">
        <v>351</v>
      </c>
      <c r="B314" s="1" t="s">
        <v>64</v>
      </c>
      <c r="C314" s="1" t="str">
        <f>VLOOKUP((A314&amp;B314),[1]Bond_Master!$A$1:$J$236,3)</f>
        <v>金融債</v>
      </c>
      <c r="D314" s="1" t="str">
        <f>VLOOKUP((A314&amp;B314),[1]Bond_Master!$A$1:$J$236,4)</f>
        <v>Morgan Stanley</v>
      </c>
      <c r="E314" s="1">
        <f>VLOOKUP((A314&amp;B314),[1]Bond_Master!$A$1:$J$236,10)</f>
        <v>5</v>
      </c>
      <c r="F314" s="7">
        <v>45329</v>
      </c>
      <c r="G314" s="27">
        <v>24835.75</v>
      </c>
      <c r="H314" s="27">
        <v>24835.75</v>
      </c>
    </row>
    <row r="315" spans="1:8" ht="17.100000000000001" customHeight="1">
      <c r="A315" s="1" t="s">
        <v>351</v>
      </c>
      <c r="B315" s="1" t="s">
        <v>64</v>
      </c>
      <c r="C315" s="1" t="str">
        <f>VLOOKUP((A315&amp;B315),[1]Bond_Master!$A$1:$J$236,3)</f>
        <v>金融債</v>
      </c>
      <c r="D315" s="1" t="str">
        <f>VLOOKUP((A315&amp;B315),[1]Bond_Master!$A$1:$J$236,4)</f>
        <v>Morgan Stanley</v>
      </c>
      <c r="E315" s="1">
        <f>VLOOKUP((A315&amp;B315),[1]Bond_Master!$A$1:$J$236,10)</f>
        <v>5</v>
      </c>
      <c r="F315" s="17">
        <v>45511</v>
      </c>
      <c r="G315" s="29">
        <v>24835.75</v>
      </c>
      <c r="H315" s="29">
        <v>24835.75</v>
      </c>
    </row>
    <row r="316" spans="1:8" ht="17.100000000000001" customHeight="1">
      <c r="A316" s="1" t="s">
        <v>688</v>
      </c>
      <c r="B316" s="1" t="s">
        <v>64</v>
      </c>
      <c r="C316" s="1" t="str">
        <f>VLOOKUP((A316&amp;B316),[1]Bond_Master!$A$1:$J$236,3)</f>
        <v>金融債</v>
      </c>
      <c r="D316" s="1" t="str">
        <f>VLOOKUP((A316&amp;B316),[1]Bond_Master!$A$1:$J$236,4)</f>
        <v>Morgan Stanley</v>
      </c>
      <c r="E316" s="1">
        <f>VLOOKUP((A316&amp;B316),[1]Bond_Master!$A$1:$J$236,10)</f>
        <v>5</v>
      </c>
      <c r="F316" s="7">
        <v>45695</v>
      </c>
      <c r="G316" s="29">
        <v>24835.75</v>
      </c>
      <c r="H316" s="29">
        <v>24835.75</v>
      </c>
    </row>
    <row r="317" spans="1:8" ht="17.100000000000001" customHeight="1">
      <c r="A317" s="1" t="s">
        <v>688</v>
      </c>
      <c r="B317" s="1" t="s">
        <v>64</v>
      </c>
      <c r="C317" s="1" t="str">
        <f>VLOOKUP((A317&amp;B317),[1]Bond_Master!$A$1:$J$236,3)</f>
        <v>金融債</v>
      </c>
      <c r="D317" s="1" t="str">
        <f>VLOOKUP((A317&amp;B317),[1]Bond_Master!$A$1:$J$236,4)</f>
        <v>Morgan Stanley</v>
      </c>
      <c r="E317" s="1">
        <f>VLOOKUP((A317&amp;B317),[1]Bond_Master!$A$1:$J$236,10)</f>
        <v>5</v>
      </c>
      <c r="F317" s="17">
        <v>45876</v>
      </c>
      <c r="G317" s="29">
        <v>24835.75</v>
      </c>
      <c r="H317" s="29">
        <v>24835.75</v>
      </c>
    </row>
    <row r="318" spans="1:8" ht="17.100000000000001" customHeight="1">
      <c r="A318" s="1" t="s">
        <v>688</v>
      </c>
      <c r="B318" s="1" t="s">
        <v>64</v>
      </c>
      <c r="C318" s="1" t="str">
        <f>VLOOKUP((A318&amp;B318),[1]Bond_Master!$A$1:$J$236,3)</f>
        <v>金融債</v>
      </c>
      <c r="D318" s="1" t="str">
        <f>VLOOKUP((A318&amp;B318),[1]Bond_Master!$A$1:$J$236,4)</f>
        <v>Morgan Stanley</v>
      </c>
      <c r="E318" s="1">
        <f>VLOOKUP((A318&amp;B318),[1]Bond_Master!$A$1:$J$236,10)</f>
        <v>5</v>
      </c>
      <c r="F318" s="7">
        <v>46060</v>
      </c>
      <c r="G318" s="29">
        <v>24835.75</v>
      </c>
      <c r="H318" s="29">
        <v>24835.75</v>
      </c>
    </row>
    <row r="319" spans="1:8" ht="17.100000000000001" customHeight="1">
      <c r="A319" s="1" t="s">
        <v>688</v>
      </c>
      <c r="B319" s="1" t="s">
        <v>64</v>
      </c>
      <c r="C319" s="1" t="str">
        <f>VLOOKUP((A319&amp;B319),[1]Bond_Master!$A$1:$J$236,3)</f>
        <v>金融債</v>
      </c>
      <c r="D319" s="1" t="str">
        <f>VLOOKUP((A319&amp;B319),[1]Bond_Master!$A$1:$J$236,4)</f>
        <v>Morgan Stanley</v>
      </c>
      <c r="E319" s="1">
        <f>VLOOKUP((A319&amp;B319),[1]Bond_Master!$A$1:$J$236,10)</f>
        <v>5</v>
      </c>
      <c r="F319" s="17">
        <v>46241</v>
      </c>
      <c r="G319" s="29">
        <v>24835.75</v>
      </c>
      <c r="H319" s="29">
        <v>24835.75</v>
      </c>
    </row>
    <row r="320" spans="1:8" ht="17.100000000000001" customHeight="1">
      <c r="A320" s="1" t="s">
        <v>688</v>
      </c>
      <c r="B320" s="1" t="s">
        <v>64</v>
      </c>
      <c r="C320" s="1" t="str">
        <f>VLOOKUP((A320&amp;B320),[1]Bond_Master!$A$1:$J$236,3)</f>
        <v>金融債</v>
      </c>
      <c r="D320" s="1" t="str">
        <f>VLOOKUP((A320&amp;B320),[1]Bond_Master!$A$1:$J$236,4)</f>
        <v>Morgan Stanley</v>
      </c>
      <c r="E320" s="1">
        <f>VLOOKUP((A320&amp;B320),[1]Bond_Master!$A$1:$J$236,10)</f>
        <v>5</v>
      </c>
      <c r="F320" s="7">
        <v>46425</v>
      </c>
      <c r="G320" s="29">
        <v>24835.75</v>
      </c>
      <c r="H320" s="29">
        <v>24835.75</v>
      </c>
    </row>
    <row r="321" spans="1:8" ht="17.100000000000001" customHeight="1">
      <c r="A321" s="1" t="s">
        <v>688</v>
      </c>
      <c r="B321" s="1" t="s">
        <v>64</v>
      </c>
      <c r="C321" s="1" t="str">
        <f>VLOOKUP((A321&amp;B321),[1]Bond_Master!$A$1:$J$236,3)</f>
        <v>金融債</v>
      </c>
      <c r="D321" s="1" t="str">
        <f>VLOOKUP((A321&amp;B321),[1]Bond_Master!$A$1:$J$236,4)</f>
        <v>Morgan Stanley</v>
      </c>
      <c r="E321" s="1">
        <f>VLOOKUP((A321&amp;B321),[1]Bond_Master!$A$1:$J$236,10)</f>
        <v>5</v>
      </c>
      <c r="F321" s="17">
        <v>46606</v>
      </c>
      <c r="G321" s="29">
        <v>24835.75</v>
      </c>
      <c r="H321" s="29">
        <v>24835.75</v>
      </c>
    </row>
    <row r="322" spans="1:8" s="1" customFormat="1" ht="17.100000000000001" customHeight="1">
      <c r="A322" s="1" t="s">
        <v>688</v>
      </c>
      <c r="B322" s="1" t="s">
        <v>64</v>
      </c>
      <c r="C322" s="1" t="str">
        <f>VLOOKUP((A322&amp;B322),[1]Bond_Master!$A$1:$J$236,3)</f>
        <v>金融債</v>
      </c>
      <c r="D322" s="1" t="str">
        <f>VLOOKUP((A322&amp;B322),[1]Bond_Master!$A$1:$J$236,4)</f>
        <v>Morgan Stanley</v>
      </c>
      <c r="E322" s="1">
        <f>VLOOKUP((A322&amp;B322),[1]Bond_Master!$A$1:$J$236,10)</f>
        <v>5</v>
      </c>
      <c r="F322" s="7">
        <v>46790</v>
      </c>
      <c r="G322" s="29">
        <v>24835.75</v>
      </c>
      <c r="H322" s="29">
        <v>1049835.75</v>
      </c>
    </row>
    <row r="323" spans="1:8" ht="17.100000000000001" customHeight="1">
      <c r="A323" s="1" t="s">
        <v>375</v>
      </c>
      <c r="B323" s="1" t="s">
        <v>76</v>
      </c>
      <c r="C323" s="1" t="str">
        <f>VLOOKUP((A323&amp;B323),[1]Bond_Master!$A$1:$J$236,3)</f>
        <v>金融債</v>
      </c>
      <c r="D323" s="1" t="str">
        <f>VLOOKUP((A323&amp;B323),[1]Bond_Master!$A$1:$J$236,4)</f>
        <v>Morgan Stanley</v>
      </c>
      <c r="E323" s="1">
        <f>VLOOKUP((A323&amp;B323),[1]Bond_Master!$A$1:$J$236,10)</f>
        <v>4</v>
      </c>
      <c r="F323" s="7">
        <v>45503</v>
      </c>
      <c r="G323" s="27">
        <v>76140</v>
      </c>
      <c r="H323" s="27">
        <v>76140</v>
      </c>
    </row>
    <row r="324" spans="1:8" ht="17.100000000000001" customHeight="1">
      <c r="A324" s="1" t="s">
        <v>375</v>
      </c>
      <c r="B324" s="1" t="s">
        <v>76</v>
      </c>
      <c r="C324" s="1" t="str">
        <f>VLOOKUP((A324&amp;B324),[1]Bond_Master!$A$1:$J$236,3)</f>
        <v>金融債</v>
      </c>
      <c r="D324" s="1" t="str">
        <f>VLOOKUP((A324&amp;B324),[1]Bond_Master!$A$1:$J$236,4)</f>
        <v>Morgan Stanley</v>
      </c>
      <c r="E324" s="1">
        <f>VLOOKUP((A324&amp;B324),[1]Bond_Master!$A$1:$J$236,10)</f>
        <v>4</v>
      </c>
      <c r="F324" s="17">
        <v>45687</v>
      </c>
      <c r="G324" s="29">
        <v>76140</v>
      </c>
      <c r="H324" s="29">
        <v>76140</v>
      </c>
    </row>
    <row r="325" spans="1:8" ht="17.100000000000001" customHeight="1">
      <c r="A325" s="1" t="s">
        <v>689</v>
      </c>
      <c r="B325" s="1" t="s">
        <v>76</v>
      </c>
      <c r="C325" s="1" t="str">
        <f>VLOOKUP((A325&amp;B325),[1]Bond_Master!$A$1:$J$236,3)</f>
        <v>金融債</v>
      </c>
      <c r="D325" s="1" t="str">
        <f>VLOOKUP((A325&amp;B325),[1]Bond_Master!$A$1:$J$236,4)</f>
        <v>Morgan Stanley</v>
      </c>
      <c r="E325" s="1">
        <f>VLOOKUP((A325&amp;B325),[1]Bond_Master!$A$1:$J$236,10)</f>
        <v>4</v>
      </c>
      <c r="F325" s="17">
        <v>45868</v>
      </c>
      <c r="G325" s="29">
        <v>76140</v>
      </c>
      <c r="H325" s="29">
        <v>76140</v>
      </c>
    </row>
    <row r="326" spans="1:8" ht="17.100000000000001" customHeight="1">
      <c r="A326" s="1" t="s">
        <v>689</v>
      </c>
      <c r="B326" s="1" t="s">
        <v>76</v>
      </c>
      <c r="C326" s="1" t="str">
        <f>VLOOKUP((A326&amp;B326),[1]Bond_Master!$A$1:$J$236,3)</f>
        <v>金融債</v>
      </c>
      <c r="D326" s="1" t="str">
        <f>VLOOKUP((A326&amp;B326),[1]Bond_Master!$A$1:$J$236,4)</f>
        <v>Morgan Stanley</v>
      </c>
      <c r="E326" s="1">
        <f>VLOOKUP((A326&amp;B326),[1]Bond_Master!$A$1:$J$236,10)</f>
        <v>4</v>
      </c>
      <c r="F326" s="17">
        <v>46052</v>
      </c>
      <c r="G326" s="29">
        <v>76140</v>
      </c>
      <c r="H326" s="29">
        <v>76140</v>
      </c>
    </row>
    <row r="327" spans="1:8" ht="17.100000000000001" customHeight="1">
      <c r="A327" s="1" t="s">
        <v>689</v>
      </c>
      <c r="B327" s="1" t="s">
        <v>76</v>
      </c>
      <c r="C327" s="1" t="str">
        <f>VLOOKUP((A327&amp;B327),[1]Bond_Master!$A$1:$J$236,3)</f>
        <v>金融債</v>
      </c>
      <c r="D327" s="1" t="str">
        <f>VLOOKUP((A327&amp;B327),[1]Bond_Master!$A$1:$J$236,4)</f>
        <v>Morgan Stanley</v>
      </c>
      <c r="E327" s="1">
        <f>VLOOKUP((A327&amp;B327),[1]Bond_Master!$A$1:$J$236,10)</f>
        <v>4</v>
      </c>
      <c r="F327" s="17">
        <v>46233</v>
      </c>
      <c r="G327" s="29">
        <v>76140</v>
      </c>
      <c r="H327" s="29">
        <v>76140</v>
      </c>
    </row>
    <row r="328" spans="1:8" ht="17.100000000000001" customHeight="1">
      <c r="A328" s="1" t="s">
        <v>689</v>
      </c>
      <c r="B328" s="1" t="s">
        <v>76</v>
      </c>
      <c r="C328" s="1" t="str">
        <f>VLOOKUP((A328&amp;B328),[1]Bond_Master!$A$1:$J$236,3)</f>
        <v>金融債</v>
      </c>
      <c r="D328" s="1" t="str">
        <f>VLOOKUP((A328&amp;B328),[1]Bond_Master!$A$1:$J$236,4)</f>
        <v>Morgan Stanley</v>
      </c>
      <c r="E328" s="1">
        <f>VLOOKUP((A328&amp;B328),[1]Bond_Master!$A$1:$J$236,10)</f>
        <v>4</v>
      </c>
      <c r="F328" s="17">
        <v>46417</v>
      </c>
      <c r="G328" s="29">
        <v>76140</v>
      </c>
      <c r="H328" s="29">
        <v>76140</v>
      </c>
    </row>
    <row r="329" spans="1:8" ht="17.100000000000001" customHeight="1">
      <c r="A329" s="1" t="s">
        <v>689</v>
      </c>
      <c r="B329" s="1" t="s">
        <v>76</v>
      </c>
      <c r="C329" s="1" t="str">
        <f>VLOOKUP((A329&amp;B329),[1]Bond_Master!$A$1:$J$236,3)</f>
        <v>金融債</v>
      </c>
      <c r="D329" s="1" t="str">
        <f>VLOOKUP((A329&amp;B329),[1]Bond_Master!$A$1:$J$236,4)</f>
        <v>Morgan Stanley</v>
      </c>
      <c r="E329" s="1">
        <f>VLOOKUP((A329&amp;B329),[1]Bond_Master!$A$1:$J$236,10)</f>
        <v>4</v>
      </c>
      <c r="F329" s="17">
        <v>46598</v>
      </c>
      <c r="G329" s="29">
        <v>76140</v>
      </c>
      <c r="H329" s="29">
        <v>76140</v>
      </c>
    </row>
    <row r="330" spans="1:8" ht="17.100000000000001" customHeight="1">
      <c r="A330" s="1" t="s">
        <v>689</v>
      </c>
      <c r="B330" s="1" t="s">
        <v>76</v>
      </c>
      <c r="C330" s="1" t="str">
        <f>VLOOKUP((A330&amp;B330),[1]Bond_Master!$A$1:$J$236,3)</f>
        <v>金融債</v>
      </c>
      <c r="D330" s="1" t="str">
        <f>VLOOKUP((A330&amp;B330),[1]Bond_Master!$A$1:$J$236,4)</f>
        <v>Morgan Stanley</v>
      </c>
      <c r="E330" s="1">
        <f>VLOOKUP((A330&amp;B330),[1]Bond_Master!$A$1:$J$236,10)</f>
        <v>4</v>
      </c>
      <c r="F330" s="17">
        <v>46782</v>
      </c>
      <c r="G330" s="29">
        <v>76140</v>
      </c>
      <c r="H330" s="29">
        <v>76140</v>
      </c>
    </row>
    <row r="331" spans="1:8" ht="17.100000000000001" customHeight="1">
      <c r="A331" s="1" t="s">
        <v>689</v>
      </c>
      <c r="B331" s="1" t="s">
        <v>76</v>
      </c>
      <c r="C331" s="1" t="str">
        <f>VLOOKUP((A331&amp;B331),[1]Bond_Master!$A$1:$J$236,3)</f>
        <v>金融債</v>
      </c>
      <c r="D331" s="1" t="str">
        <f>VLOOKUP((A331&amp;B331),[1]Bond_Master!$A$1:$J$236,4)</f>
        <v>Morgan Stanley</v>
      </c>
      <c r="E331" s="1">
        <f>VLOOKUP((A331&amp;B331),[1]Bond_Master!$A$1:$J$236,10)</f>
        <v>4</v>
      </c>
      <c r="F331" s="17">
        <v>46964</v>
      </c>
      <c r="G331" s="29">
        <v>76140</v>
      </c>
      <c r="H331" s="29">
        <v>76140</v>
      </c>
    </row>
    <row r="332" spans="1:8" ht="17.100000000000001" customHeight="1">
      <c r="A332" s="1" t="s">
        <v>689</v>
      </c>
      <c r="B332" s="1" t="s">
        <v>76</v>
      </c>
      <c r="C332" s="1" t="str">
        <f>VLOOKUP((A332&amp;B332),[1]Bond_Master!$A$1:$J$236,3)</f>
        <v>金融債</v>
      </c>
      <c r="D332" s="1" t="str">
        <f>VLOOKUP((A332&amp;B332),[1]Bond_Master!$A$1:$J$236,4)</f>
        <v>Morgan Stanley</v>
      </c>
      <c r="E332" s="1">
        <f>VLOOKUP((A332&amp;B332),[1]Bond_Master!$A$1:$J$236,10)</f>
        <v>4</v>
      </c>
      <c r="F332" s="17">
        <v>47148</v>
      </c>
      <c r="G332" s="29">
        <v>76140</v>
      </c>
      <c r="H332" s="29">
        <v>3076140</v>
      </c>
    </row>
    <row r="333" spans="1:8" ht="17.100000000000001" customHeight="1">
      <c r="A333" s="1" t="s">
        <v>258</v>
      </c>
      <c r="B333" s="1" t="s">
        <v>141</v>
      </c>
      <c r="C333" s="1" t="str">
        <f>VLOOKUP((A333&amp;B333),[1]Bond_Master!$A$1:$J$236,3)</f>
        <v>金融債</v>
      </c>
      <c r="D333" s="1" t="str">
        <f>VLOOKUP((A333&amp;B333),[1]Bond_Master!$A$1:$J$236,4)</f>
        <v>Morgan Stanley</v>
      </c>
      <c r="E333" s="1">
        <f>VLOOKUP((A333&amp;B333),[1]Bond_Master!$A$1:$J$236,10)</f>
        <v>3</v>
      </c>
      <c r="F333" s="7">
        <v>45184</v>
      </c>
      <c r="G333" s="27">
        <v>57500</v>
      </c>
      <c r="H333" s="27">
        <v>57500</v>
      </c>
    </row>
    <row r="334" spans="1:8" ht="17.100000000000001" customHeight="1">
      <c r="A334" s="1" t="s">
        <v>258</v>
      </c>
      <c r="B334" s="1" t="s">
        <v>141</v>
      </c>
      <c r="C334" s="1" t="str">
        <f>VLOOKUP((A334&amp;B334),[1]Bond_Master!$A$1:$J$236,3)</f>
        <v>金融債</v>
      </c>
      <c r="D334" s="1" t="str">
        <f>VLOOKUP((A334&amp;B334),[1]Bond_Master!$A$1:$J$236,4)</f>
        <v>Morgan Stanley</v>
      </c>
      <c r="E334" s="1">
        <f>VLOOKUP((A334&amp;B334),[1]Bond_Master!$A$1:$J$236,10)</f>
        <v>3</v>
      </c>
      <c r="F334" s="7">
        <v>45366</v>
      </c>
      <c r="G334" s="27">
        <v>57500</v>
      </c>
      <c r="H334" s="27">
        <v>57500</v>
      </c>
    </row>
    <row r="335" spans="1:8" s="1" customFormat="1" ht="17.100000000000001" customHeight="1">
      <c r="A335" s="1" t="s">
        <v>258</v>
      </c>
      <c r="B335" s="1" t="s">
        <v>141</v>
      </c>
      <c r="C335" s="1" t="str">
        <f>VLOOKUP((A335&amp;B335),[1]Bond_Master!$A$1:$J$236,3)</f>
        <v>金融債</v>
      </c>
      <c r="D335" s="1" t="str">
        <f>VLOOKUP((A335&amp;B335),[1]Bond_Master!$A$1:$J$236,4)</f>
        <v>Morgan Stanley</v>
      </c>
      <c r="E335" s="1">
        <f>VLOOKUP((A335&amp;B335),[1]Bond_Master!$A$1:$J$236,10)</f>
        <v>3</v>
      </c>
      <c r="F335" s="7">
        <v>45550</v>
      </c>
      <c r="G335" s="27">
        <v>57500</v>
      </c>
      <c r="H335" s="27">
        <v>57500</v>
      </c>
    </row>
    <row r="336" spans="1:8" ht="17.100000000000001" customHeight="1">
      <c r="A336" s="1" t="s">
        <v>258</v>
      </c>
      <c r="B336" s="1" t="s">
        <v>141</v>
      </c>
      <c r="C336" s="1" t="str">
        <f>VLOOKUP((A336&amp;B336),[1]Bond_Master!$A$1:$J$236,3)</f>
        <v>金融債</v>
      </c>
      <c r="D336" s="1" t="str">
        <f>VLOOKUP((A336&amp;B336),[1]Bond_Master!$A$1:$J$236,4)</f>
        <v>Morgan Stanley</v>
      </c>
      <c r="E336" s="1">
        <f>VLOOKUP((A336&amp;B336),[1]Bond_Master!$A$1:$J$236,10)</f>
        <v>3</v>
      </c>
      <c r="F336" s="7">
        <v>45731</v>
      </c>
      <c r="G336" s="27">
        <v>57500</v>
      </c>
      <c r="H336" s="27">
        <v>57500</v>
      </c>
    </row>
    <row r="337" spans="1:8" ht="17.100000000000001" customHeight="1">
      <c r="A337" s="1" t="s">
        <v>258</v>
      </c>
      <c r="B337" s="1" t="s">
        <v>141</v>
      </c>
      <c r="C337" s="1" t="str">
        <f>VLOOKUP((A337&amp;B337),[1]Bond_Master!$A$1:$J$236,3)</f>
        <v>金融債</v>
      </c>
      <c r="D337" s="1" t="str">
        <f>VLOOKUP((A337&amp;B337),[1]Bond_Master!$A$1:$J$236,4)</f>
        <v>Morgan Stanley</v>
      </c>
      <c r="E337" s="1">
        <f>VLOOKUP((A337&amp;B337),[1]Bond_Master!$A$1:$J$236,10)</f>
        <v>3</v>
      </c>
      <c r="F337" s="7">
        <v>45915</v>
      </c>
      <c r="G337" s="29">
        <v>57500</v>
      </c>
      <c r="H337" s="29">
        <v>57500</v>
      </c>
    </row>
    <row r="338" spans="1:8" ht="17.100000000000001" customHeight="1">
      <c r="A338" s="1" t="s">
        <v>258</v>
      </c>
      <c r="B338" s="1" t="s">
        <v>141</v>
      </c>
      <c r="C338" s="1" t="str">
        <f>VLOOKUP((A338&amp;B338),[1]Bond_Master!$A$1:$J$236,3)</f>
        <v>金融債</v>
      </c>
      <c r="D338" s="1" t="str">
        <f>VLOOKUP((A338&amp;B338),[1]Bond_Master!$A$1:$J$236,4)</f>
        <v>Morgan Stanley</v>
      </c>
      <c r="E338" s="1">
        <f>VLOOKUP((A338&amp;B338),[1]Bond_Master!$A$1:$J$236,10)</f>
        <v>3</v>
      </c>
      <c r="F338" s="7">
        <v>46096</v>
      </c>
      <c r="G338" s="29">
        <v>57500</v>
      </c>
      <c r="H338" s="29">
        <v>57500</v>
      </c>
    </row>
    <row r="339" spans="1:8" ht="17.100000000000001" customHeight="1">
      <c r="A339" s="1" t="s">
        <v>258</v>
      </c>
      <c r="B339" s="1" t="s">
        <v>141</v>
      </c>
      <c r="C339" s="1" t="str">
        <f>VLOOKUP((A339&amp;B339),[1]Bond_Master!$A$1:$J$236,3)</f>
        <v>金融債</v>
      </c>
      <c r="D339" s="1" t="str">
        <f>VLOOKUP((A339&amp;B339),[1]Bond_Master!$A$1:$J$236,4)</f>
        <v>Morgan Stanley</v>
      </c>
      <c r="E339" s="1">
        <f>VLOOKUP((A339&amp;B339),[1]Bond_Master!$A$1:$J$236,10)</f>
        <v>3</v>
      </c>
      <c r="F339" s="7">
        <v>46280</v>
      </c>
      <c r="G339" s="29">
        <v>57500</v>
      </c>
      <c r="H339" s="29">
        <v>57500</v>
      </c>
    </row>
    <row r="340" spans="1:8" ht="17.100000000000001" customHeight="1">
      <c r="A340" s="1" t="s">
        <v>258</v>
      </c>
      <c r="B340" s="1" t="s">
        <v>141</v>
      </c>
      <c r="C340" s="1" t="str">
        <f>VLOOKUP((A340&amp;B340),[1]Bond_Master!$A$1:$J$236,3)</f>
        <v>金融債</v>
      </c>
      <c r="D340" s="1" t="str">
        <f>VLOOKUP((A340&amp;B340),[1]Bond_Master!$A$1:$J$236,4)</f>
        <v>Morgan Stanley</v>
      </c>
      <c r="E340" s="1">
        <f>VLOOKUP((A340&amp;B340),[1]Bond_Master!$A$1:$J$236,10)</f>
        <v>3</v>
      </c>
      <c r="F340" s="7">
        <v>46461</v>
      </c>
      <c r="G340" s="29">
        <v>57500</v>
      </c>
      <c r="H340" s="29">
        <v>57500</v>
      </c>
    </row>
    <row r="341" spans="1:8" ht="17.100000000000001" customHeight="1">
      <c r="A341" s="1" t="s">
        <v>258</v>
      </c>
      <c r="B341" s="1" t="s">
        <v>141</v>
      </c>
      <c r="C341" s="1" t="str">
        <f>VLOOKUP((A341&amp;B341),[1]Bond_Master!$A$1:$J$236,3)</f>
        <v>金融債</v>
      </c>
      <c r="D341" s="1" t="str">
        <f>VLOOKUP((A341&amp;B341),[1]Bond_Master!$A$1:$J$236,4)</f>
        <v>Morgan Stanley</v>
      </c>
      <c r="E341" s="1">
        <f>VLOOKUP((A341&amp;B341),[1]Bond_Master!$A$1:$J$236,10)</f>
        <v>3</v>
      </c>
      <c r="F341" s="7">
        <v>46645</v>
      </c>
      <c r="G341" s="29">
        <v>57500</v>
      </c>
      <c r="H341" s="29">
        <v>57500</v>
      </c>
    </row>
    <row r="342" spans="1:8" ht="17.100000000000001" customHeight="1">
      <c r="A342" s="1" t="s">
        <v>258</v>
      </c>
      <c r="B342" s="1" t="s">
        <v>141</v>
      </c>
      <c r="C342" s="1" t="str">
        <f>VLOOKUP((A342&amp;B342),[1]Bond_Master!$A$1:$J$236,3)</f>
        <v>金融債</v>
      </c>
      <c r="D342" s="1" t="str">
        <f>VLOOKUP((A342&amp;B342),[1]Bond_Master!$A$1:$J$236,4)</f>
        <v>Morgan Stanley</v>
      </c>
      <c r="E342" s="1">
        <f>VLOOKUP((A342&amp;B342),[1]Bond_Master!$A$1:$J$236,10)</f>
        <v>3</v>
      </c>
      <c r="F342" s="7">
        <v>46827</v>
      </c>
      <c r="G342" s="29">
        <v>57500</v>
      </c>
      <c r="H342" s="29">
        <v>57500</v>
      </c>
    </row>
    <row r="343" spans="1:8" ht="17.100000000000001" customHeight="1">
      <c r="A343" s="1" t="s">
        <v>258</v>
      </c>
      <c r="B343" s="1" t="s">
        <v>141</v>
      </c>
      <c r="C343" s="1" t="str">
        <f>VLOOKUP((A343&amp;B343),[1]Bond_Master!$A$1:$J$236,3)</f>
        <v>金融債</v>
      </c>
      <c r="D343" s="1" t="str">
        <f>VLOOKUP((A343&amp;B343),[1]Bond_Master!$A$1:$J$236,4)</f>
        <v>Morgan Stanley</v>
      </c>
      <c r="E343" s="1">
        <f>VLOOKUP((A343&amp;B343),[1]Bond_Master!$A$1:$J$236,10)</f>
        <v>3</v>
      </c>
      <c r="F343" s="7">
        <v>47011</v>
      </c>
      <c r="G343" s="29">
        <v>57500</v>
      </c>
      <c r="H343" s="29">
        <v>57500</v>
      </c>
    </row>
    <row r="344" spans="1:8" ht="17.100000000000001" customHeight="1">
      <c r="A344" s="1" t="s">
        <v>258</v>
      </c>
      <c r="B344" s="1" t="s">
        <v>141</v>
      </c>
      <c r="C344" s="1" t="str">
        <f>VLOOKUP((A344&amp;B344),[1]Bond_Master!$A$1:$J$236,3)</f>
        <v>金融債</v>
      </c>
      <c r="D344" s="1" t="str">
        <f>VLOOKUP((A344&amp;B344),[1]Bond_Master!$A$1:$J$236,4)</f>
        <v>Morgan Stanley</v>
      </c>
      <c r="E344" s="1">
        <f>VLOOKUP((A344&amp;B344),[1]Bond_Master!$A$1:$J$236,10)</f>
        <v>3</v>
      </c>
      <c r="F344" s="7">
        <v>47192</v>
      </c>
      <c r="G344" s="29">
        <v>57500</v>
      </c>
      <c r="H344" s="29">
        <v>57500</v>
      </c>
    </row>
    <row r="345" spans="1:8" s="1" customFormat="1" ht="17.100000000000001" customHeight="1">
      <c r="A345" s="1" t="s">
        <v>258</v>
      </c>
      <c r="B345" s="1" t="s">
        <v>141</v>
      </c>
      <c r="C345" s="1" t="str">
        <f>VLOOKUP((A345&amp;B345),[1]Bond_Master!$A$1:$J$236,3)</f>
        <v>金融債</v>
      </c>
      <c r="D345" s="1" t="str">
        <f>VLOOKUP((A345&amp;B345),[1]Bond_Master!$A$1:$J$236,4)</f>
        <v>Morgan Stanley</v>
      </c>
      <c r="E345" s="1">
        <f>VLOOKUP((A345&amp;B345),[1]Bond_Master!$A$1:$J$236,10)</f>
        <v>3</v>
      </c>
      <c r="F345" s="7">
        <v>47376</v>
      </c>
      <c r="G345" s="29">
        <v>57500</v>
      </c>
      <c r="H345" s="29">
        <v>57500</v>
      </c>
    </row>
    <row r="346" spans="1:8" s="1" customFormat="1" ht="17.100000000000001" customHeight="1">
      <c r="A346" s="1" t="s">
        <v>258</v>
      </c>
      <c r="B346" s="1" t="s">
        <v>141</v>
      </c>
      <c r="C346" s="1" t="str">
        <f>VLOOKUP((A346&amp;B346),[1]Bond_Master!$A$1:$J$236,3)</f>
        <v>金融債</v>
      </c>
      <c r="D346" s="1" t="str">
        <f>VLOOKUP((A346&amp;B346),[1]Bond_Master!$A$1:$J$236,4)</f>
        <v>Morgan Stanley</v>
      </c>
      <c r="E346" s="1">
        <f>VLOOKUP((A346&amp;B346),[1]Bond_Master!$A$1:$J$236,10)</f>
        <v>3</v>
      </c>
      <c r="F346" s="7">
        <v>47557</v>
      </c>
      <c r="G346" s="29">
        <v>57500</v>
      </c>
      <c r="H346" s="29">
        <v>57500</v>
      </c>
    </row>
    <row r="347" spans="1:8" s="1" customFormat="1" ht="17.100000000000001" customHeight="1">
      <c r="A347" s="1" t="s">
        <v>258</v>
      </c>
      <c r="B347" s="1" t="s">
        <v>141</v>
      </c>
      <c r="C347" s="1" t="str">
        <f>VLOOKUP((A347&amp;B347),[1]Bond_Master!$A$1:$J$236,3)</f>
        <v>金融債</v>
      </c>
      <c r="D347" s="1" t="str">
        <f>VLOOKUP((A347&amp;B347),[1]Bond_Master!$A$1:$J$236,4)</f>
        <v>Morgan Stanley</v>
      </c>
      <c r="E347" s="1">
        <f>VLOOKUP((A347&amp;B347),[1]Bond_Master!$A$1:$J$236,10)</f>
        <v>3</v>
      </c>
      <c r="F347" s="7">
        <v>47741</v>
      </c>
      <c r="G347" s="29">
        <v>57500</v>
      </c>
      <c r="H347" s="29">
        <v>57500</v>
      </c>
    </row>
    <row r="348" spans="1:8" s="1" customFormat="1" ht="17.100000000000001" customHeight="1">
      <c r="A348" s="1" t="s">
        <v>258</v>
      </c>
      <c r="B348" s="1" t="s">
        <v>141</v>
      </c>
      <c r="C348" s="1" t="str">
        <f>VLOOKUP((A348&amp;B348),[1]Bond_Master!$A$1:$J$236,3)</f>
        <v>金融債</v>
      </c>
      <c r="D348" s="1" t="str">
        <f>VLOOKUP((A348&amp;B348),[1]Bond_Master!$A$1:$J$236,4)</f>
        <v>Morgan Stanley</v>
      </c>
      <c r="E348" s="1">
        <f>VLOOKUP((A348&amp;B348),[1]Bond_Master!$A$1:$J$236,10)</f>
        <v>3</v>
      </c>
      <c r="F348" s="7">
        <v>47922</v>
      </c>
      <c r="G348" s="29">
        <v>57500</v>
      </c>
      <c r="H348" s="29">
        <v>57500</v>
      </c>
    </row>
    <row r="349" spans="1:8" s="1" customFormat="1" ht="17.100000000000001" customHeight="1">
      <c r="A349" s="1" t="s">
        <v>258</v>
      </c>
      <c r="B349" s="1" t="s">
        <v>141</v>
      </c>
      <c r="C349" s="1" t="str">
        <f>VLOOKUP((A349&amp;B349),[1]Bond_Master!$A$1:$J$236,3)</f>
        <v>金融債</v>
      </c>
      <c r="D349" s="1" t="str">
        <f>VLOOKUP((A349&amp;B349),[1]Bond_Master!$A$1:$J$236,4)</f>
        <v>Morgan Stanley</v>
      </c>
      <c r="E349" s="1">
        <f>VLOOKUP((A349&amp;B349),[1]Bond_Master!$A$1:$J$236,10)</f>
        <v>3</v>
      </c>
      <c r="F349" s="7">
        <v>48106</v>
      </c>
      <c r="G349" s="29">
        <v>57500</v>
      </c>
      <c r="H349" s="29">
        <v>57500</v>
      </c>
    </row>
    <row r="350" spans="1:8" s="1" customFormat="1" ht="17.100000000000001" customHeight="1">
      <c r="A350" s="1" t="s">
        <v>258</v>
      </c>
      <c r="B350" s="1" t="s">
        <v>141</v>
      </c>
      <c r="C350" s="1" t="str">
        <f>VLOOKUP((A350&amp;B350),[1]Bond_Master!$A$1:$J$236,3)</f>
        <v>金融債</v>
      </c>
      <c r="D350" s="1" t="str">
        <f>VLOOKUP((A350&amp;B350),[1]Bond_Master!$A$1:$J$236,4)</f>
        <v>Morgan Stanley</v>
      </c>
      <c r="E350" s="1">
        <f>VLOOKUP((A350&amp;B350),[1]Bond_Master!$A$1:$J$236,10)</f>
        <v>3</v>
      </c>
      <c r="F350" s="7">
        <v>48288</v>
      </c>
      <c r="G350" s="29">
        <v>57500</v>
      </c>
      <c r="H350" s="29">
        <v>4057500</v>
      </c>
    </row>
    <row r="351" spans="1:8" s="1" customFormat="1" ht="17.100000000000001" customHeight="1">
      <c r="A351" s="1" t="s">
        <v>430</v>
      </c>
      <c r="B351" s="1" t="s">
        <v>64</v>
      </c>
      <c r="C351" s="1" t="str">
        <f>VLOOKUP((A351&amp;B351),[1]Bond_Master!$A$1:$J$236,3)</f>
        <v>公司債</v>
      </c>
      <c r="D351" s="1" t="str">
        <f>VLOOKUP((A351&amp;B351),[1]Bond_Master!$A$1:$J$236,4)</f>
        <v>Morgan Stanley</v>
      </c>
      <c r="E351" s="1">
        <f>VLOOKUP((A351&amp;B351),[1]Bond_Master!$A$1:$J$236,10)</f>
        <v>6</v>
      </c>
      <c r="F351" s="7">
        <v>45526</v>
      </c>
      <c r="G351" s="27">
        <v>127499.99999999999</v>
      </c>
      <c r="H351" s="27">
        <v>127499.99999999999</v>
      </c>
    </row>
    <row r="352" spans="1:8" s="1" customFormat="1" ht="17.100000000000001" customHeight="1">
      <c r="A352" s="1" t="s">
        <v>430</v>
      </c>
      <c r="B352" s="1" t="s">
        <v>64</v>
      </c>
      <c r="C352" s="1" t="str">
        <f>VLOOKUP((A352&amp;B352),[1]Bond_Master!$A$1:$J$236,3)</f>
        <v>公司債</v>
      </c>
      <c r="D352" s="1" t="str">
        <f>VLOOKUP((A352&amp;B352),[1]Bond_Master!$A$1:$J$236,4)</f>
        <v>Morgan Stanley</v>
      </c>
      <c r="E352" s="1">
        <f>VLOOKUP((A352&amp;B352),[1]Bond_Master!$A$1:$J$236,10)</f>
        <v>6</v>
      </c>
      <c r="F352" s="7">
        <v>45710</v>
      </c>
      <c r="G352" s="27">
        <v>127499.99999999999</v>
      </c>
      <c r="H352" s="27">
        <v>127499.99999999999</v>
      </c>
    </row>
    <row r="353" spans="1:8" s="1" customFormat="1" ht="17.100000000000001" customHeight="1">
      <c r="A353" s="1" t="s">
        <v>690</v>
      </c>
      <c r="B353" s="1" t="s">
        <v>64</v>
      </c>
      <c r="C353" s="1" t="str">
        <f>VLOOKUP((A353&amp;B353),[1]Bond_Master!$A$1:$J$236,3)</f>
        <v>公司債</v>
      </c>
      <c r="D353" s="1" t="str">
        <f>VLOOKUP((A353&amp;B353),[1]Bond_Master!$A$1:$J$236,4)</f>
        <v>Morgan Stanley</v>
      </c>
      <c r="E353" s="1">
        <f>VLOOKUP((A353&amp;B353),[1]Bond_Master!$A$1:$J$236,10)</f>
        <v>6</v>
      </c>
      <c r="F353" s="17">
        <v>45891</v>
      </c>
      <c r="G353" s="27">
        <v>127499.99999999999</v>
      </c>
      <c r="H353" s="27">
        <v>127499.99999999999</v>
      </c>
    </row>
    <row r="354" spans="1:8" s="1" customFormat="1" ht="17.100000000000001" customHeight="1">
      <c r="A354" s="1" t="s">
        <v>690</v>
      </c>
      <c r="B354" s="1" t="s">
        <v>64</v>
      </c>
      <c r="C354" s="1" t="str">
        <f>VLOOKUP((A354&amp;B354),[1]Bond_Master!$A$1:$J$236,3)</f>
        <v>公司債</v>
      </c>
      <c r="D354" s="1" t="str">
        <f>VLOOKUP((A354&amp;B354),[1]Bond_Master!$A$1:$J$236,4)</f>
        <v>Morgan Stanley</v>
      </c>
      <c r="E354" s="1">
        <f>VLOOKUP((A354&amp;B354),[1]Bond_Master!$A$1:$J$236,10)</f>
        <v>6</v>
      </c>
      <c r="F354" s="7">
        <v>46075</v>
      </c>
      <c r="G354" s="27">
        <v>127499.99999999999</v>
      </c>
      <c r="H354" s="27">
        <v>127499.99999999999</v>
      </c>
    </row>
    <row r="355" spans="1:8" s="1" customFormat="1" ht="17.100000000000001" customHeight="1">
      <c r="A355" s="1" t="s">
        <v>690</v>
      </c>
      <c r="B355" s="1" t="s">
        <v>64</v>
      </c>
      <c r="C355" s="1" t="str">
        <f>VLOOKUP((A355&amp;B355),[1]Bond_Master!$A$1:$J$236,3)</f>
        <v>公司債</v>
      </c>
      <c r="D355" s="1" t="str">
        <f>VLOOKUP((A355&amp;B355),[1]Bond_Master!$A$1:$J$236,4)</f>
        <v>Morgan Stanley</v>
      </c>
      <c r="E355" s="1">
        <f>VLOOKUP((A355&amp;B355),[1]Bond_Master!$A$1:$J$236,10)</f>
        <v>6</v>
      </c>
      <c r="F355" s="17">
        <v>46256</v>
      </c>
      <c r="G355" s="27">
        <v>127499.99999999999</v>
      </c>
      <c r="H355" s="27">
        <v>127499.99999999999</v>
      </c>
    </row>
    <row r="356" spans="1:8" s="1" customFormat="1" ht="17.100000000000001" customHeight="1">
      <c r="A356" s="1" t="s">
        <v>690</v>
      </c>
      <c r="B356" s="1" t="s">
        <v>64</v>
      </c>
      <c r="C356" s="1" t="str">
        <f>VLOOKUP((A356&amp;B356),[1]Bond_Master!$A$1:$J$236,3)</f>
        <v>公司債</v>
      </c>
      <c r="D356" s="1" t="str">
        <f>VLOOKUP((A356&amp;B356),[1]Bond_Master!$A$1:$J$236,4)</f>
        <v>Morgan Stanley</v>
      </c>
      <c r="E356" s="1">
        <f>VLOOKUP((A356&amp;B356),[1]Bond_Master!$A$1:$J$236,10)</f>
        <v>6</v>
      </c>
      <c r="F356" s="7">
        <v>46440</v>
      </c>
      <c r="G356" s="29">
        <v>127499.99999999999</v>
      </c>
      <c r="H356" s="29">
        <v>127499.99999999999</v>
      </c>
    </row>
    <row r="357" spans="1:8" s="1" customFormat="1" ht="17.100000000000001" customHeight="1">
      <c r="A357" s="1" t="s">
        <v>690</v>
      </c>
      <c r="B357" s="1" t="s">
        <v>64</v>
      </c>
      <c r="C357" s="1" t="str">
        <f>VLOOKUP((A357&amp;B357),[1]Bond_Master!$A$1:$J$236,3)</f>
        <v>公司債</v>
      </c>
      <c r="D357" s="1" t="str">
        <f>VLOOKUP((A357&amp;B357),[1]Bond_Master!$A$1:$J$236,4)</f>
        <v>Morgan Stanley</v>
      </c>
      <c r="E357" s="1">
        <f>VLOOKUP((A357&amp;B357),[1]Bond_Master!$A$1:$J$236,10)</f>
        <v>6</v>
      </c>
      <c r="F357" s="17">
        <v>46621</v>
      </c>
      <c r="G357" s="29">
        <v>127499.99999999999</v>
      </c>
      <c r="H357" s="29">
        <v>127499.99999999999</v>
      </c>
    </row>
    <row r="358" spans="1:8" s="1" customFormat="1" ht="17.100000000000001" customHeight="1">
      <c r="A358" s="1" t="s">
        <v>690</v>
      </c>
      <c r="B358" s="1" t="s">
        <v>64</v>
      </c>
      <c r="C358" s="1" t="str">
        <f>VLOOKUP((A358&amp;B358),[1]Bond_Master!$A$1:$J$236,3)</f>
        <v>公司債</v>
      </c>
      <c r="D358" s="1" t="str">
        <f>VLOOKUP((A358&amp;B358),[1]Bond_Master!$A$1:$J$236,4)</f>
        <v>Morgan Stanley</v>
      </c>
      <c r="E358" s="1">
        <f>VLOOKUP((A358&amp;B358),[1]Bond_Master!$A$1:$J$236,10)</f>
        <v>6</v>
      </c>
      <c r="F358" s="7">
        <v>46805</v>
      </c>
      <c r="G358" s="29">
        <v>127499.99999999999</v>
      </c>
      <c r="H358" s="29">
        <v>127499.99999999999</v>
      </c>
    </row>
    <row r="359" spans="1:8" s="1" customFormat="1" ht="17.100000000000001" customHeight="1">
      <c r="A359" s="1" t="s">
        <v>690</v>
      </c>
      <c r="B359" s="1" t="s">
        <v>64</v>
      </c>
      <c r="C359" s="1" t="str">
        <f>VLOOKUP((A359&amp;B359),[1]Bond_Master!$A$1:$J$236,3)</f>
        <v>公司債</v>
      </c>
      <c r="D359" s="1" t="str">
        <f>VLOOKUP((A359&amp;B359),[1]Bond_Master!$A$1:$J$236,4)</f>
        <v>Morgan Stanley</v>
      </c>
      <c r="E359" s="1">
        <f>VLOOKUP((A359&amp;B359),[1]Bond_Master!$A$1:$J$236,10)</f>
        <v>6</v>
      </c>
      <c r="F359" s="17">
        <v>46987</v>
      </c>
      <c r="G359" s="29">
        <v>127499.99999999999</v>
      </c>
      <c r="H359" s="29">
        <v>127499.99999999999</v>
      </c>
    </row>
    <row r="360" spans="1:8" s="1" customFormat="1" ht="17.100000000000001" customHeight="1">
      <c r="A360" s="1" t="s">
        <v>690</v>
      </c>
      <c r="B360" s="1" t="s">
        <v>64</v>
      </c>
      <c r="C360" s="1" t="str">
        <f>VLOOKUP((A360&amp;B360),[1]Bond_Master!$A$1:$J$236,3)</f>
        <v>公司債</v>
      </c>
      <c r="D360" s="1" t="str">
        <f>VLOOKUP((A360&amp;B360),[1]Bond_Master!$A$1:$J$236,4)</f>
        <v>Morgan Stanley</v>
      </c>
      <c r="E360" s="1">
        <f>VLOOKUP((A360&amp;B360),[1]Bond_Master!$A$1:$J$236,10)</f>
        <v>6</v>
      </c>
      <c r="F360" s="7">
        <v>47171</v>
      </c>
      <c r="G360" s="29">
        <v>127499.99999999999</v>
      </c>
      <c r="H360" s="29">
        <v>127499.99999999999</v>
      </c>
    </row>
    <row r="361" spans="1:8" s="1" customFormat="1" ht="17.100000000000001" customHeight="1">
      <c r="A361" s="1" t="s">
        <v>690</v>
      </c>
      <c r="B361" s="1" t="s">
        <v>64</v>
      </c>
      <c r="C361" s="1" t="str">
        <f>VLOOKUP((A361&amp;B361),[1]Bond_Master!$A$1:$J$236,3)</f>
        <v>公司債</v>
      </c>
      <c r="D361" s="1" t="str">
        <f>VLOOKUP((A361&amp;B361),[1]Bond_Master!$A$1:$J$236,4)</f>
        <v>Morgan Stanley</v>
      </c>
      <c r="E361" s="1">
        <f>VLOOKUP((A361&amp;B361),[1]Bond_Master!$A$1:$J$236,10)</f>
        <v>6</v>
      </c>
      <c r="F361" s="17">
        <v>47352</v>
      </c>
      <c r="G361" s="29">
        <v>127499.99999999999</v>
      </c>
      <c r="H361" s="29">
        <v>127499.99999999999</v>
      </c>
    </row>
    <row r="362" spans="1:8" s="1" customFormat="1" ht="17.100000000000001" customHeight="1">
      <c r="A362" s="1" t="s">
        <v>690</v>
      </c>
      <c r="B362" s="1" t="s">
        <v>64</v>
      </c>
      <c r="C362" s="1" t="str">
        <f>VLOOKUP((A362&amp;B362),[1]Bond_Master!$A$1:$J$236,3)</f>
        <v>公司債</v>
      </c>
      <c r="D362" s="1" t="str">
        <f>VLOOKUP((A362&amp;B362),[1]Bond_Master!$A$1:$J$236,4)</f>
        <v>Morgan Stanley</v>
      </c>
      <c r="E362" s="1">
        <f>VLOOKUP((A362&amp;B362),[1]Bond_Master!$A$1:$J$236,10)</f>
        <v>6</v>
      </c>
      <c r="F362" s="7">
        <v>47536</v>
      </c>
      <c r="G362" s="29">
        <v>127499.99999999999</v>
      </c>
      <c r="H362" s="29">
        <v>127499.99999999999</v>
      </c>
    </row>
    <row r="363" spans="1:8" s="1" customFormat="1" ht="17.100000000000001" customHeight="1">
      <c r="A363" s="1" t="s">
        <v>690</v>
      </c>
      <c r="B363" s="1" t="s">
        <v>64</v>
      </c>
      <c r="C363" s="1" t="str">
        <f>VLOOKUP((A363&amp;B363),[1]Bond_Master!$A$1:$J$236,3)</f>
        <v>公司債</v>
      </c>
      <c r="D363" s="1" t="str">
        <f>VLOOKUP((A363&amp;B363),[1]Bond_Master!$A$1:$J$236,4)</f>
        <v>Morgan Stanley</v>
      </c>
      <c r="E363" s="1">
        <f>VLOOKUP((A363&amp;B363),[1]Bond_Master!$A$1:$J$236,10)</f>
        <v>6</v>
      </c>
      <c r="F363" s="17">
        <v>47717</v>
      </c>
      <c r="G363" s="29">
        <v>127499.99999999999</v>
      </c>
      <c r="H363" s="29">
        <v>127499.99999999999</v>
      </c>
    </row>
    <row r="364" spans="1:8" s="1" customFormat="1" ht="17.100000000000001" customHeight="1">
      <c r="A364" s="1" t="s">
        <v>690</v>
      </c>
      <c r="B364" s="1" t="s">
        <v>64</v>
      </c>
      <c r="C364" s="1" t="str">
        <f>VLOOKUP((A364&amp;B364),[1]Bond_Master!$A$1:$J$236,3)</f>
        <v>公司債</v>
      </c>
      <c r="D364" s="1" t="str">
        <f>VLOOKUP((A364&amp;B364),[1]Bond_Master!$A$1:$J$236,4)</f>
        <v>Morgan Stanley</v>
      </c>
      <c r="E364" s="1">
        <f>VLOOKUP((A364&amp;B364),[1]Bond_Master!$A$1:$J$236,10)</f>
        <v>6</v>
      </c>
      <c r="F364" s="7">
        <v>47901</v>
      </c>
      <c r="G364" s="29">
        <v>127499.99999999999</v>
      </c>
      <c r="H364" s="29">
        <v>5127500</v>
      </c>
    </row>
    <row r="365" spans="1:8" s="1" customFormat="1" ht="17.100000000000001" customHeight="1">
      <c r="A365" s="1" t="s">
        <v>119</v>
      </c>
      <c r="B365" s="1" t="s">
        <v>14</v>
      </c>
      <c r="C365" s="1" t="str">
        <f>VLOOKUP((A365&amp;B365),[1]Bond_Master!$A$1:$J$236,3)</f>
        <v>公司債</v>
      </c>
      <c r="D365" s="1" t="str">
        <f>VLOOKUP((A365&amp;B365),[1]Bond_Master!$A$1:$J$236,4)</f>
        <v>Morgan Stanley</v>
      </c>
      <c r="E365" s="1">
        <f>VLOOKUP((A365&amp;B365),[1]Bond_Master!$A$1:$J$236,10)</f>
        <v>9</v>
      </c>
      <c r="F365" s="7">
        <v>45081</v>
      </c>
      <c r="G365" s="27">
        <v>38437.5</v>
      </c>
      <c r="H365" s="27">
        <v>38437.5</v>
      </c>
    </row>
    <row r="366" spans="1:8" s="1" customFormat="1" ht="17.100000000000001" customHeight="1">
      <c r="A366" s="1" t="s">
        <v>691</v>
      </c>
      <c r="B366" s="1" t="s">
        <v>14</v>
      </c>
      <c r="C366" s="1" t="str">
        <f>VLOOKUP((A366&amp;B366),[1]Bond_Master!$A$1:$J$236,3)</f>
        <v>公司債</v>
      </c>
      <c r="D366" s="1" t="str">
        <f>VLOOKUP((A366&amp;B366),[1]Bond_Master!$A$1:$J$236,4)</f>
        <v>Morgan Stanley</v>
      </c>
      <c r="E366" s="1">
        <f>VLOOKUP((A366&amp;B366),[1]Bond_Master!$A$1:$J$236,10)</f>
        <v>9</v>
      </c>
      <c r="F366" s="7">
        <v>45264</v>
      </c>
      <c r="G366" s="27">
        <v>38437.5</v>
      </c>
      <c r="H366" s="27">
        <v>38437.5</v>
      </c>
    </row>
    <row r="367" spans="1:8" s="1" customFormat="1" ht="17.100000000000001" customHeight="1">
      <c r="A367" s="1" t="s">
        <v>691</v>
      </c>
      <c r="B367" s="1" t="s">
        <v>14</v>
      </c>
      <c r="C367" s="1" t="str">
        <f>VLOOKUP((A367&amp;B367),[1]Bond_Master!$A$1:$J$236,3)</f>
        <v>公司債</v>
      </c>
      <c r="D367" s="1" t="str">
        <f>VLOOKUP((A367&amp;B367),[1]Bond_Master!$A$1:$J$236,4)</f>
        <v>Morgan Stanley</v>
      </c>
      <c r="E367" s="1">
        <f>VLOOKUP((A367&amp;B367),[1]Bond_Master!$A$1:$J$236,10)</f>
        <v>9</v>
      </c>
      <c r="F367" s="7">
        <v>45447</v>
      </c>
      <c r="G367" s="27">
        <v>38437.5</v>
      </c>
      <c r="H367" s="27">
        <v>38437.5</v>
      </c>
    </row>
    <row r="368" spans="1:8" s="1" customFormat="1" ht="17.100000000000001" customHeight="1">
      <c r="A368" s="1" t="s">
        <v>691</v>
      </c>
      <c r="B368" s="1" t="s">
        <v>14</v>
      </c>
      <c r="C368" s="1" t="str">
        <f>VLOOKUP((A368&amp;B368),[1]Bond_Master!$A$1:$J$236,3)</f>
        <v>公司債</v>
      </c>
      <c r="D368" s="1" t="str">
        <f>VLOOKUP((A368&amp;B368),[1]Bond_Master!$A$1:$J$236,4)</f>
        <v>Morgan Stanley</v>
      </c>
      <c r="E368" s="1">
        <f>VLOOKUP((A368&amp;B368),[1]Bond_Master!$A$1:$J$236,10)</f>
        <v>9</v>
      </c>
      <c r="F368" s="7">
        <v>45630</v>
      </c>
      <c r="G368" s="27">
        <v>38437.5</v>
      </c>
      <c r="H368" s="27">
        <v>38437.5</v>
      </c>
    </row>
    <row r="369" spans="1:8" ht="17.100000000000001" customHeight="1">
      <c r="A369" s="1" t="s">
        <v>691</v>
      </c>
      <c r="B369" s="1" t="s">
        <v>14</v>
      </c>
      <c r="C369" s="1" t="str">
        <f>VLOOKUP((A369&amp;B369),[1]Bond_Master!$A$1:$J$236,3)</f>
        <v>公司債</v>
      </c>
      <c r="D369" s="1" t="str">
        <f>VLOOKUP((A369&amp;B369),[1]Bond_Master!$A$1:$J$236,4)</f>
        <v>Morgan Stanley</v>
      </c>
      <c r="E369" s="1">
        <f>VLOOKUP((A369&amp;B369),[1]Bond_Master!$A$1:$J$236,10)</f>
        <v>9</v>
      </c>
      <c r="F369" s="7">
        <v>45812</v>
      </c>
      <c r="G369" s="27">
        <v>38437.5</v>
      </c>
      <c r="H369" s="27">
        <v>38437.5</v>
      </c>
    </row>
    <row r="370" spans="1:8" ht="17.100000000000001" customHeight="1">
      <c r="A370" s="1" t="s">
        <v>691</v>
      </c>
      <c r="B370" s="1" t="s">
        <v>14</v>
      </c>
      <c r="C370" s="1" t="str">
        <f>VLOOKUP((A370&amp;B370),[1]Bond_Master!$A$1:$J$236,3)</f>
        <v>公司債</v>
      </c>
      <c r="D370" s="1" t="str">
        <f>VLOOKUP((A370&amp;B370),[1]Bond_Master!$A$1:$J$236,4)</f>
        <v>Morgan Stanley</v>
      </c>
      <c r="E370" s="1">
        <f>VLOOKUP((A370&amp;B370),[1]Bond_Master!$A$1:$J$236,10)</f>
        <v>9</v>
      </c>
      <c r="F370" s="7">
        <v>45995</v>
      </c>
      <c r="G370" s="27">
        <v>38437.5</v>
      </c>
      <c r="H370" s="27">
        <v>38437.5</v>
      </c>
    </row>
    <row r="371" spans="1:8" ht="17.100000000000001" customHeight="1">
      <c r="A371" s="1" t="s">
        <v>691</v>
      </c>
      <c r="B371" s="1" t="s">
        <v>14</v>
      </c>
      <c r="C371" s="1" t="str">
        <f>VLOOKUP((A371&amp;B371),[1]Bond_Master!$A$1:$J$236,3)</f>
        <v>公司債</v>
      </c>
      <c r="D371" s="1" t="str">
        <f>VLOOKUP((A371&amp;B371),[1]Bond_Master!$A$1:$J$236,4)</f>
        <v>Morgan Stanley</v>
      </c>
      <c r="E371" s="1">
        <f>VLOOKUP((A371&amp;B371),[1]Bond_Master!$A$1:$J$236,10)</f>
        <v>9</v>
      </c>
      <c r="F371" s="7">
        <v>46177</v>
      </c>
      <c r="G371" s="27">
        <v>38437.5</v>
      </c>
      <c r="H371" s="27">
        <v>38437.5</v>
      </c>
    </row>
    <row r="372" spans="1:8" ht="17.100000000000001" customHeight="1">
      <c r="A372" s="1" t="s">
        <v>691</v>
      </c>
      <c r="B372" s="1" t="s">
        <v>14</v>
      </c>
      <c r="C372" s="1" t="str">
        <f>VLOOKUP((A372&amp;B372),[1]Bond_Master!$A$1:$J$236,3)</f>
        <v>公司債</v>
      </c>
      <c r="D372" s="1" t="str">
        <f>VLOOKUP((A372&amp;B372),[1]Bond_Master!$A$1:$J$236,4)</f>
        <v>Morgan Stanley</v>
      </c>
      <c r="E372" s="1">
        <f>VLOOKUP((A372&amp;B372),[1]Bond_Master!$A$1:$J$236,10)</f>
        <v>9</v>
      </c>
      <c r="F372" s="7">
        <v>46360</v>
      </c>
      <c r="G372" s="27">
        <v>38437.5</v>
      </c>
      <c r="H372" s="27">
        <v>38437.5</v>
      </c>
    </row>
    <row r="373" spans="1:8" ht="17.100000000000001" customHeight="1">
      <c r="A373" s="1" t="s">
        <v>691</v>
      </c>
      <c r="B373" s="1" t="s">
        <v>14</v>
      </c>
      <c r="C373" s="1" t="str">
        <f>VLOOKUP((A373&amp;B373),[1]Bond_Master!$A$1:$J$236,3)</f>
        <v>公司債</v>
      </c>
      <c r="D373" s="1" t="str">
        <f>VLOOKUP((A373&amp;B373),[1]Bond_Master!$A$1:$J$236,4)</f>
        <v>Morgan Stanley</v>
      </c>
      <c r="E373" s="1">
        <f>VLOOKUP((A373&amp;B373),[1]Bond_Master!$A$1:$J$236,10)</f>
        <v>9</v>
      </c>
      <c r="F373" s="7">
        <v>46542</v>
      </c>
      <c r="G373" s="27">
        <v>38437.5</v>
      </c>
      <c r="H373" s="27">
        <v>38437.5</v>
      </c>
    </row>
    <row r="374" spans="1:8" ht="17.100000000000001" customHeight="1">
      <c r="A374" s="1" t="s">
        <v>691</v>
      </c>
      <c r="B374" s="1" t="s">
        <v>14</v>
      </c>
      <c r="C374" s="1" t="str">
        <f>VLOOKUP((A374&amp;B374),[1]Bond_Master!$A$1:$J$236,3)</f>
        <v>公司債</v>
      </c>
      <c r="D374" s="1" t="str">
        <f>VLOOKUP((A374&amp;B374),[1]Bond_Master!$A$1:$J$236,4)</f>
        <v>Morgan Stanley</v>
      </c>
      <c r="E374" s="1">
        <f>VLOOKUP((A374&amp;B374),[1]Bond_Master!$A$1:$J$236,10)</f>
        <v>9</v>
      </c>
      <c r="F374" s="7">
        <v>46725</v>
      </c>
      <c r="G374" s="27">
        <v>38437.5</v>
      </c>
      <c r="H374" s="27">
        <v>38437.5</v>
      </c>
    </row>
    <row r="375" spans="1:8" ht="17.100000000000001" customHeight="1">
      <c r="A375" s="1" t="s">
        <v>691</v>
      </c>
      <c r="B375" s="1" t="s">
        <v>14</v>
      </c>
      <c r="C375" s="1" t="str">
        <f>VLOOKUP((A375&amp;B375),[1]Bond_Master!$A$1:$J$236,3)</f>
        <v>公司債</v>
      </c>
      <c r="D375" s="1" t="str">
        <f>VLOOKUP((A375&amp;B375),[1]Bond_Master!$A$1:$J$236,4)</f>
        <v>Morgan Stanley</v>
      </c>
      <c r="E375" s="1">
        <f>VLOOKUP((A375&amp;B375),[1]Bond_Master!$A$1:$J$236,10)</f>
        <v>9</v>
      </c>
      <c r="F375" s="7">
        <v>46908</v>
      </c>
      <c r="G375" s="27">
        <v>38437.5</v>
      </c>
      <c r="H375" s="27">
        <v>38437.5</v>
      </c>
    </row>
    <row r="376" spans="1:8" ht="17.100000000000001" customHeight="1">
      <c r="A376" s="1" t="s">
        <v>691</v>
      </c>
      <c r="B376" s="1" t="s">
        <v>14</v>
      </c>
      <c r="C376" s="1" t="str">
        <f>VLOOKUP((A376&amp;B376),[1]Bond_Master!$A$1:$J$236,3)</f>
        <v>公司債</v>
      </c>
      <c r="D376" s="1" t="str">
        <f>VLOOKUP((A376&amp;B376),[1]Bond_Master!$A$1:$J$236,4)</f>
        <v>Morgan Stanley</v>
      </c>
      <c r="E376" s="1">
        <f>VLOOKUP((A376&amp;B376),[1]Bond_Master!$A$1:$J$236,10)</f>
        <v>9</v>
      </c>
      <c r="F376" s="7">
        <v>47091</v>
      </c>
      <c r="G376" s="27">
        <v>38437.5</v>
      </c>
      <c r="H376" s="27">
        <v>1538437.5</v>
      </c>
    </row>
    <row r="377" spans="1:8" ht="17.100000000000001" customHeight="1">
      <c r="A377" s="1" t="s">
        <v>473</v>
      </c>
      <c r="B377" s="1" t="s">
        <v>64</v>
      </c>
      <c r="C377" s="1" t="str">
        <f>VLOOKUP((A377&amp;B377),[1]Bond_Master!$A$1:$J$236,3)</f>
        <v>金融債</v>
      </c>
      <c r="D377" s="1" t="str">
        <f>VLOOKUP((A377&amp;B377),[1]Bond_Master!$A$1:$J$236,4)</f>
        <v>Morgan Stanley</v>
      </c>
      <c r="E377" s="1">
        <f>VLOOKUP((A377&amp;B377),[1]Bond_Master!$A$1:$J$236,10)</f>
        <v>7</v>
      </c>
      <c r="F377" s="7">
        <v>45564</v>
      </c>
      <c r="G377" s="27">
        <v>48500</v>
      </c>
      <c r="H377" s="27">
        <v>48500</v>
      </c>
    </row>
    <row r="378" spans="1:8" ht="17.100000000000001" customHeight="1">
      <c r="A378" s="1" t="s">
        <v>473</v>
      </c>
      <c r="B378" s="1" t="s">
        <v>64</v>
      </c>
      <c r="C378" s="1" t="str">
        <f>VLOOKUP((A378&amp;B378),[1]Bond_Master!$A$1:$J$236,3)</f>
        <v>金融債</v>
      </c>
      <c r="D378" s="1" t="str">
        <f>VLOOKUP((A378&amp;B378),[1]Bond_Master!$A$1:$J$236,4)</f>
        <v>Morgan Stanley</v>
      </c>
      <c r="E378" s="1">
        <f>VLOOKUP((A378&amp;B378),[1]Bond_Master!$A$1:$J$236,10)</f>
        <v>7</v>
      </c>
      <c r="F378" s="7">
        <v>45745</v>
      </c>
      <c r="G378" s="27">
        <v>48500</v>
      </c>
      <c r="H378" s="27">
        <v>48500</v>
      </c>
    </row>
    <row r="379" spans="1:8" ht="17.100000000000001" customHeight="1">
      <c r="A379" s="1" t="s">
        <v>692</v>
      </c>
      <c r="B379" s="1" t="s">
        <v>64</v>
      </c>
      <c r="C379" s="1" t="str">
        <f>VLOOKUP((A379&amp;B379),[1]Bond_Master!$A$1:$J$236,3)</f>
        <v>金融債</v>
      </c>
      <c r="D379" s="1" t="str">
        <f>VLOOKUP((A379&amp;B379),[1]Bond_Master!$A$1:$J$236,4)</f>
        <v>Morgan Stanley</v>
      </c>
      <c r="E379" s="1">
        <f>VLOOKUP((A379&amp;B379),[1]Bond_Master!$A$1:$J$236,10)</f>
        <v>7</v>
      </c>
      <c r="F379" s="7">
        <v>45929</v>
      </c>
      <c r="G379" s="27">
        <v>48500</v>
      </c>
      <c r="H379" s="27">
        <v>48500</v>
      </c>
    </row>
    <row r="380" spans="1:8" ht="17.100000000000001" customHeight="1">
      <c r="A380" s="1" t="s">
        <v>692</v>
      </c>
      <c r="B380" s="1" t="s">
        <v>64</v>
      </c>
      <c r="C380" s="1" t="str">
        <f>VLOOKUP((A380&amp;B380),[1]Bond_Master!$A$1:$J$236,3)</f>
        <v>金融債</v>
      </c>
      <c r="D380" s="1" t="str">
        <f>VLOOKUP((A380&amp;B380),[1]Bond_Master!$A$1:$J$236,4)</f>
        <v>Morgan Stanley</v>
      </c>
      <c r="E380" s="1">
        <f>VLOOKUP((A380&amp;B380),[1]Bond_Master!$A$1:$J$236,10)</f>
        <v>7</v>
      </c>
      <c r="F380" s="7">
        <v>46110</v>
      </c>
      <c r="G380" s="27">
        <v>48500</v>
      </c>
      <c r="H380" s="27">
        <v>48500</v>
      </c>
    </row>
    <row r="381" spans="1:8" s="1" customFormat="1" ht="17.100000000000001" customHeight="1">
      <c r="A381" s="1" t="s">
        <v>692</v>
      </c>
      <c r="B381" s="1" t="s">
        <v>64</v>
      </c>
      <c r="C381" s="1" t="str">
        <f>VLOOKUP((A381&amp;B381),[1]Bond_Master!$A$1:$J$236,3)</f>
        <v>金融債</v>
      </c>
      <c r="D381" s="1" t="str">
        <f>VLOOKUP((A381&amp;B381),[1]Bond_Master!$A$1:$J$236,4)</f>
        <v>Morgan Stanley</v>
      </c>
      <c r="E381" s="1">
        <f>VLOOKUP((A381&amp;B381),[1]Bond_Master!$A$1:$J$236,10)</f>
        <v>7</v>
      </c>
      <c r="F381" s="7">
        <v>46294</v>
      </c>
      <c r="G381" s="27">
        <v>48500</v>
      </c>
      <c r="H381" s="27">
        <v>48500</v>
      </c>
    </row>
    <row r="382" spans="1:8" s="1" customFormat="1" ht="17.100000000000001" customHeight="1">
      <c r="A382" s="1" t="s">
        <v>692</v>
      </c>
      <c r="B382" s="1" t="s">
        <v>64</v>
      </c>
      <c r="C382" s="1" t="str">
        <f>VLOOKUP((A382&amp;B382),[1]Bond_Master!$A$1:$J$236,3)</f>
        <v>金融債</v>
      </c>
      <c r="D382" s="1" t="str">
        <f>VLOOKUP((A382&amp;B382),[1]Bond_Master!$A$1:$J$236,4)</f>
        <v>Morgan Stanley</v>
      </c>
      <c r="E382" s="1">
        <f>VLOOKUP((A382&amp;B382),[1]Bond_Master!$A$1:$J$236,10)</f>
        <v>7</v>
      </c>
      <c r="F382" s="7">
        <v>46475</v>
      </c>
      <c r="G382" s="27">
        <v>48500</v>
      </c>
      <c r="H382" s="27">
        <v>48500</v>
      </c>
    </row>
    <row r="383" spans="1:8" s="1" customFormat="1" ht="17.100000000000001" customHeight="1">
      <c r="A383" s="1" t="s">
        <v>692</v>
      </c>
      <c r="B383" s="1" t="s">
        <v>64</v>
      </c>
      <c r="C383" s="1" t="str">
        <f>VLOOKUP((A383&amp;B383),[1]Bond_Master!$A$1:$J$236,3)</f>
        <v>金融債</v>
      </c>
      <c r="D383" s="1" t="str">
        <f>VLOOKUP((A383&amp;B383),[1]Bond_Master!$A$1:$J$236,4)</f>
        <v>Morgan Stanley</v>
      </c>
      <c r="E383" s="1">
        <f>VLOOKUP((A383&amp;B383),[1]Bond_Master!$A$1:$J$236,10)</f>
        <v>7</v>
      </c>
      <c r="F383" s="7">
        <v>46659</v>
      </c>
      <c r="G383" s="27">
        <v>48500</v>
      </c>
      <c r="H383" s="27">
        <v>48500</v>
      </c>
    </row>
    <row r="384" spans="1:8" s="1" customFormat="1" ht="17.100000000000001" customHeight="1">
      <c r="A384" s="1" t="s">
        <v>692</v>
      </c>
      <c r="B384" s="1" t="s">
        <v>64</v>
      </c>
      <c r="C384" s="1" t="str">
        <f>VLOOKUP((A384&amp;B384),[1]Bond_Master!$A$1:$J$236,3)</f>
        <v>金融債</v>
      </c>
      <c r="D384" s="1" t="str">
        <f>VLOOKUP((A384&amp;B384),[1]Bond_Master!$A$1:$J$236,4)</f>
        <v>Morgan Stanley</v>
      </c>
      <c r="E384" s="1">
        <f>VLOOKUP((A384&amp;B384),[1]Bond_Master!$A$1:$J$236,10)</f>
        <v>7</v>
      </c>
      <c r="F384" s="7">
        <v>46841</v>
      </c>
      <c r="G384" s="27">
        <v>48500</v>
      </c>
      <c r="H384" s="27">
        <v>48500</v>
      </c>
    </row>
    <row r="385" spans="1:8" s="1" customFormat="1" ht="17.100000000000001" customHeight="1">
      <c r="A385" s="1" t="s">
        <v>692</v>
      </c>
      <c r="B385" s="1" t="s">
        <v>64</v>
      </c>
      <c r="C385" s="1" t="str">
        <f>VLOOKUP((A385&amp;B385),[1]Bond_Master!$A$1:$J$236,3)</f>
        <v>金融債</v>
      </c>
      <c r="D385" s="1" t="str">
        <f>VLOOKUP((A385&amp;B385),[1]Bond_Master!$A$1:$J$236,4)</f>
        <v>Morgan Stanley</v>
      </c>
      <c r="E385" s="1">
        <f>VLOOKUP((A385&amp;B385),[1]Bond_Master!$A$1:$J$236,10)</f>
        <v>7</v>
      </c>
      <c r="F385" s="7">
        <v>47025</v>
      </c>
      <c r="G385" s="27">
        <v>48500</v>
      </c>
      <c r="H385" s="27">
        <v>48500</v>
      </c>
    </row>
    <row r="386" spans="1:8" s="1" customFormat="1" ht="17.100000000000001" customHeight="1">
      <c r="A386" s="1" t="s">
        <v>692</v>
      </c>
      <c r="B386" s="1" t="s">
        <v>64</v>
      </c>
      <c r="C386" s="1" t="str">
        <f>VLOOKUP((A386&amp;B386),[1]Bond_Master!$A$1:$J$236,3)</f>
        <v>金融債</v>
      </c>
      <c r="D386" s="1" t="str">
        <f>VLOOKUP((A386&amp;B386),[1]Bond_Master!$A$1:$J$236,4)</f>
        <v>Morgan Stanley</v>
      </c>
      <c r="E386" s="1">
        <f>VLOOKUP((A386&amp;B386),[1]Bond_Master!$A$1:$J$236,10)</f>
        <v>7</v>
      </c>
      <c r="F386" s="7">
        <v>47206</v>
      </c>
      <c r="G386" s="27">
        <v>48500</v>
      </c>
      <c r="H386" s="27">
        <v>2048500</v>
      </c>
    </row>
    <row r="387" spans="1:8" s="1" customFormat="1" ht="17.100000000000001" customHeight="1">
      <c r="A387" s="1" t="s">
        <v>473</v>
      </c>
      <c r="B387" s="1" t="s">
        <v>141</v>
      </c>
      <c r="C387" s="1" t="str">
        <f>VLOOKUP((A387&amp;B387),[1]Bond_Master!$A$1:$J$236,3)</f>
        <v>金融債</v>
      </c>
      <c r="D387" s="1" t="str">
        <f>VLOOKUP((A387&amp;B387),[1]Bond_Master!$A$1:$J$236,4)</f>
        <v>Morgan Stanley</v>
      </c>
      <c r="E387" s="1">
        <f>VLOOKUP((A387&amp;B387),[1]Bond_Master!$A$1:$J$236,10)</f>
        <v>7</v>
      </c>
      <c r="F387" s="7">
        <v>45564</v>
      </c>
      <c r="G387" s="27">
        <v>48500</v>
      </c>
      <c r="H387" s="27">
        <v>48500</v>
      </c>
    </row>
    <row r="388" spans="1:8" s="1" customFormat="1" ht="17.100000000000001" customHeight="1">
      <c r="A388" s="1" t="s">
        <v>473</v>
      </c>
      <c r="B388" s="1" t="s">
        <v>141</v>
      </c>
      <c r="C388" s="1" t="str">
        <f>VLOOKUP((A388&amp;B388),[1]Bond_Master!$A$1:$J$236,3)</f>
        <v>金融債</v>
      </c>
      <c r="D388" s="1" t="str">
        <f>VLOOKUP((A388&amp;B388),[1]Bond_Master!$A$1:$J$236,4)</f>
        <v>Morgan Stanley</v>
      </c>
      <c r="E388" s="1">
        <f>VLOOKUP((A388&amp;B388),[1]Bond_Master!$A$1:$J$236,10)</f>
        <v>7</v>
      </c>
      <c r="F388" s="7">
        <v>45745</v>
      </c>
      <c r="G388" s="27">
        <v>48500</v>
      </c>
      <c r="H388" s="27">
        <v>48500</v>
      </c>
    </row>
    <row r="389" spans="1:8" s="1" customFormat="1" ht="17.100000000000001" customHeight="1">
      <c r="A389" s="1" t="s">
        <v>692</v>
      </c>
      <c r="B389" s="1" t="s">
        <v>141</v>
      </c>
      <c r="C389" s="1" t="str">
        <f>VLOOKUP((A389&amp;B389),[1]Bond_Master!$A$1:$J$236,3)</f>
        <v>金融債</v>
      </c>
      <c r="D389" s="1" t="str">
        <f>VLOOKUP((A389&amp;B389),[1]Bond_Master!$A$1:$J$236,4)</f>
        <v>Morgan Stanley</v>
      </c>
      <c r="E389" s="1">
        <f>VLOOKUP((A389&amp;B389),[1]Bond_Master!$A$1:$J$236,10)</f>
        <v>7</v>
      </c>
      <c r="F389" s="7">
        <v>45929</v>
      </c>
      <c r="G389" s="27">
        <v>48500</v>
      </c>
      <c r="H389" s="27">
        <v>48500</v>
      </c>
    </row>
    <row r="390" spans="1:8" s="1" customFormat="1" ht="17.100000000000001" customHeight="1">
      <c r="A390" s="1" t="s">
        <v>692</v>
      </c>
      <c r="B390" s="1" t="s">
        <v>141</v>
      </c>
      <c r="C390" s="1" t="str">
        <f>VLOOKUP((A390&amp;B390),[1]Bond_Master!$A$1:$J$236,3)</f>
        <v>金融債</v>
      </c>
      <c r="D390" s="1" t="str">
        <f>VLOOKUP((A390&amp;B390),[1]Bond_Master!$A$1:$J$236,4)</f>
        <v>Morgan Stanley</v>
      </c>
      <c r="E390" s="1">
        <f>VLOOKUP((A390&amp;B390),[1]Bond_Master!$A$1:$J$236,10)</f>
        <v>7</v>
      </c>
      <c r="F390" s="7">
        <v>46110</v>
      </c>
      <c r="G390" s="27">
        <v>48500</v>
      </c>
      <c r="H390" s="27">
        <v>48500</v>
      </c>
    </row>
    <row r="391" spans="1:8" s="1" customFormat="1" ht="17.100000000000001" customHeight="1">
      <c r="A391" s="1" t="s">
        <v>692</v>
      </c>
      <c r="B391" s="1" t="s">
        <v>141</v>
      </c>
      <c r="C391" s="1" t="str">
        <f>VLOOKUP((A391&amp;B391),[1]Bond_Master!$A$1:$J$236,3)</f>
        <v>金融債</v>
      </c>
      <c r="D391" s="1" t="str">
        <f>VLOOKUP((A391&amp;B391),[1]Bond_Master!$A$1:$J$236,4)</f>
        <v>Morgan Stanley</v>
      </c>
      <c r="E391" s="1">
        <f>VLOOKUP((A391&amp;B391),[1]Bond_Master!$A$1:$J$236,10)</f>
        <v>7</v>
      </c>
      <c r="F391" s="7">
        <v>46294</v>
      </c>
      <c r="G391" s="27">
        <v>48500</v>
      </c>
      <c r="H391" s="27">
        <v>48500</v>
      </c>
    </row>
    <row r="392" spans="1:8" s="1" customFormat="1" ht="17.100000000000001" customHeight="1">
      <c r="A392" s="1" t="s">
        <v>692</v>
      </c>
      <c r="B392" s="1" t="s">
        <v>141</v>
      </c>
      <c r="C392" s="1" t="str">
        <f>VLOOKUP((A392&amp;B392),[1]Bond_Master!$A$1:$J$236,3)</f>
        <v>金融債</v>
      </c>
      <c r="D392" s="1" t="str">
        <f>VLOOKUP((A392&amp;B392),[1]Bond_Master!$A$1:$J$236,4)</f>
        <v>Morgan Stanley</v>
      </c>
      <c r="E392" s="1">
        <f>VLOOKUP((A392&amp;B392),[1]Bond_Master!$A$1:$J$236,10)</f>
        <v>7</v>
      </c>
      <c r="F392" s="7">
        <v>46475</v>
      </c>
      <c r="G392" s="27">
        <v>48500</v>
      </c>
      <c r="H392" s="27">
        <v>48500</v>
      </c>
    </row>
    <row r="393" spans="1:8" s="1" customFormat="1" ht="17.100000000000001" customHeight="1">
      <c r="A393" s="1" t="s">
        <v>692</v>
      </c>
      <c r="B393" s="1" t="s">
        <v>141</v>
      </c>
      <c r="C393" s="1" t="str">
        <f>VLOOKUP((A393&amp;B393),[1]Bond_Master!$A$1:$J$236,3)</f>
        <v>金融債</v>
      </c>
      <c r="D393" s="1" t="str">
        <f>VLOOKUP((A393&amp;B393),[1]Bond_Master!$A$1:$J$236,4)</f>
        <v>Morgan Stanley</v>
      </c>
      <c r="E393" s="1">
        <f>VLOOKUP((A393&amp;B393),[1]Bond_Master!$A$1:$J$236,10)</f>
        <v>7</v>
      </c>
      <c r="F393" s="7">
        <v>46659</v>
      </c>
      <c r="G393" s="27">
        <v>48500</v>
      </c>
      <c r="H393" s="27">
        <v>48500</v>
      </c>
    </row>
    <row r="394" spans="1:8" s="1" customFormat="1" ht="17.100000000000001" customHeight="1">
      <c r="A394" s="1" t="s">
        <v>692</v>
      </c>
      <c r="B394" s="1" t="s">
        <v>141</v>
      </c>
      <c r="C394" s="1" t="str">
        <f>VLOOKUP((A394&amp;B394),[1]Bond_Master!$A$1:$J$236,3)</f>
        <v>金融債</v>
      </c>
      <c r="D394" s="1" t="str">
        <f>VLOOKUP((A394&amp;B394),[1]Bond_Master!$A$1:$J$236,4)</f>
        <v>Morgan Stanley</v>
      </c>
      <c r="E394" s="1">
        <f>VLOOKUP((A394&amp;B394),[1]Bond_Master!$A$1:$J$236,10)</f>
        <v>7</v>
      </c>
      <c r="F394" s="7">
        <v>46841</v>
      </c>
      <c r="G394" s="27">
        <v>48500</v>
      </c>
      <c r="H394" s="27">
        <v>48500</v>
      </c>
    </row>
    <row r="395" spans="1:8" s="1" customFormat="1" ht="17.100000000000001" customHeight="1">
      <c r="A395" s="1" t="s">
        <v>692</v>
      </c>
      <c r="B395" s="1" t="s">
        <v>141</v>
      </c>
      <c r="C395" s="1" t="str">
        <f>VLOOKUP((A395&amp;B395),[1]Bond_Master!$A$1:$J$236,3)</f>
        <v>金融債</v>
      </c>
      <c r="D395" s="1" t="str">
        <f>VLOOKUP((A395&amp;B395),[1]Bond_Master!$A$1:$J$236,4)</f>
        <v>Morgan Stanley</v>
      </c>
      <c r="E395" s="1">
        <f>VLOOKUP((A395&amp;B395),[1]Bond_Master!$A$1:$J$236,10)</f>
        <v>7</v>
      </c>
      <c r="F395" s="7">
        <v>47025</v>
      </c>
      <c r="G395" s="27">
        <v>48500</v>
      </c>
      <c r="H395" s="27">
        <v>48500</v>
      </c>
    </row>
    <row r="396" spans="1:8" s="1" customFormat="1" ht="17.100000000000001" customHeight="1">
      <c r="A396" s="1" t="s">
        <v>692</v>
      </c>
      <c r="B396" s="1" t="s">
        <v>141</v>
      </c>
      <c r="C396" s="1" t="str">
        <f>VLOOKUP((A396&amp;B396),[1]Bond_Master!$A$1:$J$236,3)</f>
        <v>金融債</v>
      </c>
      <c r="D396" s="1" t="str">
        <f>VLOOKUP((A396&amp;B396),[1]Bond_Master!$A$1:$J$236,4)</f>
        <v>Morgan Stanley</v>
      </c>
      <c r="E396" s="1">
        <f>VLOOKUP((A396&amp;B396),[1]Bond_Master!$A$1:$J$236,10)</f>
        <v>7</v>
      </c>
      <c r="F396" s="7">
        <v>47206</v>
      </c>
      <c r="G396" s="27">
        <v>48500</v>
      </c>
      <c r="H396" s="27">
        <v>2048500</v>
      </c>
    </row>
    <row r="397" spans="1:8" s="1" customFormat="1" ht="17.100000000000001" customHeight="1">
      <c r="A397" s="1" t="s">
        <v>196</v>
      </c>
      <c r="B397" s="1" t="s">
        <v>64</v>
      </c>
      <c r="C397" s="1" t="str">
        <f>VLOOKUP((A397&amp;B397),[1]Bond_Master!$A$1:$J$236,3)</f>
        <v>公司債</v>
      </c>
      <c r="D397" s="1" t="str">
        <f>VLOOKUP((A397&amp;B397),[1]Bond_Master!$A$1:$J$236,4)</f>
        <v>Morgan Stanley</v>
      </c>
      <c r="E397" s="1">
        <f>VLOOKUP((A397&amp;B397),[1]Bond_Master!$A$1:$J$236,10)</f>
        <v>3</v>
      </c>
      <c r="F397" s="7">
        <v>45062</v>
      </c>
      <c r="G397" s="27">
        <v>132930</v>
      </c>
      <c r="H397" s="27">
        <v>132930</v>
      </c>
    </row>
    <row r="398" spans="1:8" s="1" customFormat="1" ht="17.100000000000001" customHeight="1">
      <c r="A398" s="1" t="s">
        <v>196</v>
      </c>
      <c r="B398" s="1" t="s">
        <v>64</v>
      </c>
      <c r="C398" s="1" t="str">
        <f>VLOOKUP((A398&amp;B398),[1]Bond_Master!$A$1:$J$236,3)</f>
        <v>公司債</v>
      </c>
      <c r="D398" s="1" t="str">
        <f>VLOOKUP((A398&amp;B398),[1]Bond_Master!$A$1:$J$236,4)</f>
        <v>Morgan Stanley</v>
      </c>
      <c r="E398" s="1">
        <f>VLOOKUP((A398&amp;B398),[1]Bond_Master!$A$1:$J$236,10)</f>
        <v>3</v>
      </c>
      <c r="F398" s="7">
        <v>45236</v>
      </c>
      <c r="G398" s="27">
        <v>132930</v>
      </c>
      <c r="H398" s="27">
        <v>132930</v>
      </c>
    </row>
    <row r="399" spans="1:8" s="1" customFormat="1" ht="17.100000000000001" customHeight="1">
      <c r="A399" s="1" t="s">
        <v>196</v>
      </c>
      <c r="B399" s="1" t="s">
        <v>64</v>
      </c>
      <c r="C399" s="1" t="str">
        <f>VLOOKUP((A399&amp;B399),[1]Bond_Master!$A$1:$J$236,3)</f>
        <v>公司債</v>
      </c>
      <c r="D399" s="1" t="str">
        <f>VLOOKUP((A399&amp;B399),[1]Bond_Master!$A$1:$J$236,4)</f>
        <v>Morgan Stanley</v>
      </c>
      <c r="E399" s="1">
        <f>VLOOKUP((A399&amp;B399),[1]Bond_Master!$A$1:$J$236,10)</f>
        <v>3</v>
      </c>
      <c r="F399" s="7">
        <v>45428</v>
      </c>
      <c r="G399" s="27">
        <v>132930</v>
      </c>
      <c r="H399" s="27">
        <v>132930</v>
      </c>
    </row>
    <row r="400" spans="1:8" s="1" customFormat="1" ht="17.100000000000001" customHeight="1">
      <c r="A400" s="1" t="s">
        <v>196</v>
      </c>
      <c r="B400" s="1" t="s">
        <v>64</v>
      </c>
      <c r="C400" s="1" t="str">
        <f>VLOOKUP((A400&amp;B400),[1]Bond_Master!$A$1:$J$236,3)</f>
        <v>公司債</v>
      </c>
      <c r="D400" s="1" t="str">
        <f>VLOOKUP((A400&amp;B400),[1]Bond_Master!$A$1:$J$236,4)</f>
        <v>Morgan Stanley</v>
      </c>
      <c r="E400" s="1">
        <f>VLOOKUP((A400&amp;B400),[1]Bond_Master!$A$1:$J$236,10)</f>
        <v>3</v>
      </c>
      <c r="F400" s="7">
        <v>45602</v>
      </c>
      <c r="G400" s="27">
        <v>132930</v>
      </c>
      <c r="H400" s="27">
        <v>132930</v>
      </c>
    </row>
    <row r="401" spans="1:8" s="1" customFormat="1" ht="17.100000000000001" customHeight="1">
      <c r="A401" s="1" t="s">
        <v>196</v>
      </c>
      <c r="B401" s="1" t="s">
        <v>64</v>
      </c>
      <c r="C401" s="1" t="str">
        <f>VLOOKUP((A401&amp;B401),[1]Bond_Master!$A$1:$J$236,3)</f>
        <v>公司債</v>
      </c>
      <c r="D401" s="1" t="str">
        <f>VLOOKUP((A401&amp;B401),[1]Bond_Master!$A$1:$J$236,4)</f>
        <v>Morgan Stanley</v>
      </c>
      <c r="E401" s="1">
        <f>VLOOKUP((A401&amp;B401),[1]Bond_Master!$A$1:$J$236,10)</f>
        <v>3</v>
      </c>
      <c r="F401" s="7">
        <v>45793</v>
      </c>
      <c r="G401" s="27">
        <v>132930</v>
      </c>
      <c r="H401" s="27">
        <v>132930</v>
      </c>
    </row>
    <row r="402" spans="1:8" s="1" customFormat="1" ht="17.100000000000001" customHeight="1">
      <c r="A402" s="1" t="s">
        <v>196</v>
      </c>
      <c r="B402" s="1" t="s">
        <v>64</v>
      </c>
      <c r="C402" s="1" t="str">
        <f>VLOOKUP((A402&amp;B402),[1]Bond_Master!$A$1:$J$236,3)</f>
        <v>公司債</v>
      </c>
      <c r="D402" s="1" t="str">
        <f>VLOOKUP((A402&amp;B402),[1]Bond_Master!$A$1:$J$236,4)</f>
        <v>Morgan Stanley</v>
      </c>
      <c r="E402" s="1">
        <f>VLOOKUP((A402&amp;B402),[1]Bond_Master!$A$1:$J$236,10)</f>
        <v>3</v>
      </c>
      <c r="F402" s="7">
        <v>45967</v>
      </c>
      <c r="G402" s="27">
        <v>132930</v>
      </c>
      <c r="H402" s="27">
        <v>132930</v>
      </c>
    </row>
    <row r="403" spans="1:8" s="1" customFormat="1" ht="17.100000000000001" customHeight="1">
      <c r="A403" s="1" t="s">
        <v>196</v>
      </c>
      <c r="B403" s="1" t="s">
        <v>64</v>
      </c>
      <c r="C403" s="1" t="str">
        <f>VLOOKUP((A403&amp;B403),[1]Bond_Master!$A$1:$J$236,3)</f>
        <v>公司債</v>
      </c>
      <c r="D403" s="1" t="str">
        <f>VLOOKUP((A403&amp;B403),[1]Bond_Master!$A$1:$J$236,4)</f>
        <v>Morgan Stanley</v>
      </c>
      <c r="E403" s="1">
        <f>VLOOKUP((A403&amp;B403),[1]Bond_Master!$A$1:$J$236,10)</f>
        <v>3</v>
      </c>
      <c r="F403" s="7">
        <v>46158</v>
      </c>
      <c r="G403" s="27">
        <v>132930</v>
      </c>
      <c r="H403" s="27">
        <v>9132930</v>
      </c>
    </row>
    <row r="404" spans="1:8" s="1" customFormat="1" ht="17.100000000000001" customHeight="1">
      <c r="A404" s="1" t="s">
        <v>34</v>
      </c>
      <c r="B404" s="1" t="s">
        <v>14</v>
      </c>
      <c r="C404" s="1" t="str">
        <f>VLOOKUP((A404&amp;B404),[1]Bond_Master!$A$1:$J$236,3)</f>
        <v>金融債</v>
      </c>
      <c r="D404" s="1" t="str">
        <f>VLOOKUP((A404&amp;B404),[1]Bond_Master!$A$1:$J$236,4)</f>
        <v>花旗銀行</v>
      </c>
      <c r="E404" s="1">
        <f>VLOOKUP((A404&amp;B404),[1]Bond_Master!$A$1:$J$236,10)</f>
        <v>7</v>
      </c>
      <c r="F404" s="7">
        <v>44501</v>
      </c>
      <c r="G404" s="27">
        <v>17000</v>
      </c>
      <c r="H404" s="27">
        <v>17000</v>
      </c>
    </row>
    <row r="405" spans="1:8" s="1" customFormat="1" ht="17.100000000000001" customHeight="1">
      <c r="A405" s="1" t="s">
        <v>34</v>
      </c>
      <c r="B405" s="1" t="s">
        <v>14</v>
      </c>
      <c r="C405" s="1" t="str">
        <f>VLOOKUP((A405&amp;B405),[1]Bond_Master!$A$1:$J$236,3)</f>
        <v>金融債</v>
      </c>
      <c r="D405" s="1" t="str">
        <f>VLOOKUP((A405&amp;B405),[1]Bond_Master!$A$1:$J$236,4)</f>
        <v>花旗銀行</v>
      </c>
      <c r="E405" s="1">
        <f>VLOOKUP((A405&amp;B405),[1]Bond_Master!$A$1:$J$236,10)</f>
        <v>7</v>
      </c>
      <c r="F405" s="7">
        <v>44682</v>
      </c>
      <c r="G405" s="27">
        <v>17000</v>
      </c>
      <c r="H405" s="27">
        <v>17000</v>
      </c>
    </row>
    <row r="406" spans="1:8" s="1" customFormat="1" ht="17.100000000000001" customHeight="1">
      <c r="A406" s="1" t="s">
        <v>693</v>
      </c>
      <c r="B406" s="1" t="s">
        <v>14</v>
      </c>
      <c r="C406" s="1" t="str">
        <f>VLOOKUP((A406&amp;B406),[1]Bond_Master!$A$1:$J$236,3)</f>
        <v>金融債</v>
      </c>
      <c r="D406" s="1" t="str">
        <f>VLOOKUP((A406&amp;B406),[1]Bond_Master!$A$1:$J$236,4)</f>
        <v>花旗銀行</v>
      </c>
      <c r="E406" s="1">
        <f>VLOOKUP((A406&amp;B406),[1]Bond_Master!$A$1:$J$236,10)</f>
        <v>7</v>
      </c>
      <c r="F406" s="7">
        <v>44866</v>
      </c>
      <c r="G406" s="27">
        <v>17000</v>
      </c>
      <c r="H406" s="27">
        <v>17000</v>
      </c>
    </row>
    <row r="407" spans="1:8" s="1" customFormat="1" ht="17.100000000000001" customHeight="1">
      <c r="A407" s="1" t="s">
        <v>693</v>
      </c>
      <c r="B407" s="1" t="s">
        <v>14</v>
      </c>
      <c r="C407" s="1" t="str">
        <f>VLOOKUP((A407&amp;B407),[1]Bond_Master!$A$1:$J$236,3)</f>
        <v>金融債</v>
      </c>
      <c r="D407" s="1" t="str">
        <f>VLOOKUP((A407&amp;B407),[1]Bond_Master!$A$1:$J$236,4)</f>
        <v>花旗銀行</v>
      </c>
      <c r="E407" s="1">
        <f>VLOOKUP((A407&amp;B407),[1]Bond_Master!$A$1:$J$236,10)</f>
        <v>7</v>
      </c>
      <c r="F407" s="7">
        <v>45047</v>
      </c>
      <c r="G407" s="27">
        <v>17000</v>
      </c>
      <c r="H407" s="27">
        <v>17000</v>
      </c>
    </row>
    <row r="408" spans="1:8" s="1" customFormat="1" ht="17.100000000000001" customHeight="1">
      <c r="A408" s="1" t="s">
        <v>693</v>
      </c>
      <c r="B408" s="1" t="s">
        <v>14</v>
      </c>
      <c r="C408" s="1" t="str">
        <f>VLOOKUP((A408&amp;B408),[1]Bond_Master!$A$1:$J$236,3)</f>
        <v>金融債</v>
      </c>
      <c r="D408" s="1" t="str">
        <f>VLOOKUP((A408&amp;B408),[1]Bond_Master!$A$1:$J$236,4)</f>
        <v>花旗銀行</v>
      </c>
      <c r="E408" s="1">
        <f>VLOOKUP((A408&amp;B408),[1]Bond_Master!$A$1:$J$236,10)</f>
        <v>7</v>
      </c>
      <c r="F408" s="7">
        <v>45231</v>
      </c>
      <c r="G408" s="27">
        <v>17000</v>
      </c>
      <c r="H408" s="27">
        <v>17000</v>
      </c>
    </row>
    <row r="409" spans="1:8" s="1" customFormat="1" ht="17.100000000000001" customHeight="1">
      <c r="A409" s="1" t="s">
        <v>693</v>
      </c>
      <c r="B409" s="1" t="s">
        <v>14</v>
      </c>
      <c r="C409" s="1" t="str">
        <f>VLOOKUP((A409&amp;B409),[1]Bond_Master!$A$1:$J$236,3)</f>
        <v>金融債</v>
      </c>
      <c r="D409" s="1" t="str">
        <f>VLOOKUP((A409&amp;B409),[1]Bond_Master!$A$1:$J$236,4)</f>
        <v>花旗銀行</v>
      </c>
      <c r="E409" s="1">
        <f>VLOOKUP((A409&amp;B409),[1]Bond_Master!$A$1:$J$236,10)</f>
        <v>7</v>
      </c>
      <c r="F409" s="7">
        <v>45413</v>
      </c>
      <c r="G409" s="27">
        <v>17000</v>
      </c>
      <c r="H409" s="27">
        <v>17000</v>
      </c>
    </row>
    <row r="410" spans="1:8" ht="17.100000000000001" customHeight="1">
      <c r="A410" s="1" t="s">
        <v>693</v>
      </c>
      <c r="B410" s="1" t="s">
        <v>14</v>
      </c>
      <c r="C410" s="1" t="str">
        <f>VLOOKUP((A410&amp;B410),[1]Bond_Master!$A$1:$J$236,3)</f>
        <v>金融債</v>
      </c>
      <c r="D410" s="1" t="str">
        <f>VLOOKUP((A410&amp;B410),[1]Bond_Master!$A$1:$J$236,4)</f>
        <v>花旗銀行</v>
      </c>
      <c r="E410" s="1">
        <f>VLOOKUP((A410&amp;B410),[1]Bond_Master!$A$1:$J$236,10)</f>
        <v>7</v>
      </c>
      <c r="F410" s="7">
        <v>45597</v>
      </c>
      <c r="G410" s="27">
        <v>17000</v>
      </c>
      <c r="H410" s="27">
        <v>17000</v>
      </c>
    </row>
    <row r="411" spans="1:8" s="1" customFormat="1" ht="17.100000000000001" customHeight="1">
      <c r="A411" s="1" t="s">
        <v>693</v>
      </c>
      <c r="B411" s="1" t="s">
        <v>14</v>
      </c>
      <c r="C411" s="1" t="str">
        <f>VLOOKUP((A411&amp;B411),[1]Bond_Master!$A$1:$J$236,3)</f>
        <v>金融債</v>
      </c>
      <c r="D411" s="1" t="str">
        <f>VLOOKUP((A411&amp;B411),[1]Bond_Master!$A$1:$J$236,4)</f>
        <v>花旗銀行</v>
      </c>
      <c r="E411" s="1">
        <f>VLOOKUP((A411&amp;B411),[1]Bond_Master!$A$1:$J$236,10)</f>
        <v>7</v>
      </c>
      <c r="F411" s="7">
        <v>45778</v>
      </c>
      <c r="G411" s="27">
        <v>17000</v>
      </c>
      <c r="H411" s="27">
        <v>17000</v>
      </c>
    </row>
    <row r="412" spans="1:8" s="1" customFormat="1" ht="17.100000000000001" customHeight="1">
      <c r="A412" s="1" t="s">
        <v>693</v>
      </c>
      <c r="B412" s="1" t="s">
        <v>14</v>
      </c>
      <c r="C412" s="1" t="str">
        <f>VLOOKUP((A412&amp;B412),[1]Bond_Master!$A$1:$J$236,3)</f>
        <v>金融債</v>
      </c>
      <c r="D412" s="1" t="str">
        <f>VLOOKUP((A412&amp;B412),[1]Bond_Master!$A$1:$J$236,4)</f>
        <v>花旗銀行</v>
      </c>
      <c r="E412" s="1">
        <f>VLOOKUP((A412&amp;B412),[1]Bond_Master!$A$1:$J$236,10)</f>
        <v>7</v>
      </c>
      <c r="F412" s="7">
        <v>45962</v>
      </c>
      <c r="G412" s="27">
        <v>17000</v>
      </c>
      <c r="H412" s="27">
        <v>17000</v>
      </c>
    </row>
    <row r="413" spans="1:8" s="1" customFormat="1" ht="17.100000000000001" customHeight="1">
      <c r="A413" s="1" t="s">
        <v>693</v>
      </c>
      <c r="B413" s="1" t="s">
        <v>14</v>
      </c>
      <c r="C413" s="1" t="str">
        <f>VLOOKUP((A413&amp;B413),[1]Bond_Master!$A$1:$J$236,3)</f>
        <v>金融債</v>
      </c>
      <c r="D413" s="1" t="str">
        <f>VLOOKUP((A413&amp;B413),[1]Bond_Master!$A$1:$J$236,4)</f>
        <v>花旗銀行</v>
      </c>
      <c r="E413" s="1">
        <f>VLOOKUP((A413&amp;B413),[1]Bond_Master!$A$1:$J$236,10)</f>
        <v>7</v>
      </c>
      <c r="F413" s="7">
        <v>46143</v>
      </c>
      <c r="G413" s="27">
        <v>17000</v>
      </c>
      <c r="H413" s="27">
        <v>1017000</v>
      </c>
    </row>
    <row r="414" spans="1:8" s="1" customFormat="1" ht="17.100000000000001" customHeight="1">
      <c r="A414" s="1" t="s">
        <v>106</v>
      </c>
      <c r="B414" s="1" t="s">
        <v>54</v>
      </c>
      <c r="C414" s="1" t="str">
        <f>VLOOKUP((A414&amp;B414),[1]Bond_Master!$A$1:$J$236,3)</f>
        <v>金融債</v>
      </c>
      <c r="D414" s="1" t="str">
        <f>VLOOKUP((A414&amp;B414),[1]Bond_Master!$A$1:$J$236,4)</f>
        <v>Morgan Stanley</v>
      </c>
      <c r="E414" s="1">
        <f>VLOOKUP((A414&amp;B414),[1]Bond_Master!$A$1:$J$236,10)</f>
        <v>4</v>
      </c>
      <c r="F414" s="7">
        <v>45117</v>
      </c>
      <c r="G414" s="27">
        <v>111738</v>
      </c>
      <c r="H414" s="27">
        <v>111738</v>
      </c>
    </row>
    <row r="415" spans="1:8" s="1" customFormat="1" ht="17.100000000000001" customHeight="1">
      <c r="A415" s="1" t="s">
        <v>106</v>
      </c>
      <c r="B415" s="1" t="s">
        <v>54</v>
      </c>
      <c r="C415" s="1" t="str">
        <f>VLOOKUP((A415&amp;B415),[1]Bond_Master!$A$1:$J$236,3)</f>
        <v>金融債</v>
      </c>
      <c r="D415" s="1" t="str">
        <f>VLOOKUP((A415&amp;B415),[1]Bond_Master!$A$1:$J$236,4)</f>
        <v>Morgan Stanley</v>
      </c>
      <c r="E415" s="1">
        <f>VLOOKUP((A415&amp;B415),[1]Bond_Master!$A$1:$J$236,10)</f>
        <v>4</v>
      </c>
      <c r="F415" s="7">
        <v>45301</v>
      </c>
      <c r="G415" s="27">
        <v>111738</v>
      </c>
      <c r="H415" s="27">
        <v>111738</v>
      </c>
    </row>
    <row r="416" spans="1:8" s="1" customFormat="1" ht="17.100000000000001" customHeight="1">
      <c r="A416" s="1" t="s">
        <v>106</v>
      </c>
      <c r="B416" s="1" t="s">
        <v>54</v>
      </c>
      <c r="C416" s="1" t="str">
        <f>VLOOKUP((A416&amp;B416),[1]Bond_Master!$A$1:$J$236,3)</f>
        <v>金融債</v>
      </c>
      <c r="D416" s="1" t="str">
        <f>VLOOKUP((A416&amp;B416),[1]Bond_Master!$A$1:$J$236,4)</f>
        <v>Morgan Stanley</v>
      </c>
      <c r="E416" s="1">
        <f>VLOOKUP((A416&amp;B416),[1]Bond_Master!$A$1:$J$236,10)</f>
        <v>4</v>
      </c>
      <c r="F416" s="7">
        <v>45483</v>
      </c>
      <c r="G416" s="27">
        <v>111738</v>
      </c>
      <c r="H416" s="27">
        <v>111738</v>
      </c>
    </row>
    <row r="417" spans="1:8" s="1" customFormat="1" ht="17.100000000000001" customHeight="1">
      <c r="A417" s="1" t="s">
        <v>106</v>
      </c>
      <c r="B417" s="1" t="s">
        <v>54</v>
      </c>
      <c r="C417" s="1" t="str">
        <f>VLOOKUP((A417&amp;B417),[1]Bond_Master!$A$1:$J$236,3)</f>
        <v>金融債</v>
      </c>
      <c r="D417" s="1" t="str">
        <f>VLOOKUP((A417&amp;B417),[1]Bond_Master!$A$1:$J$236,4)</f>
        <v>Morgan Stanley</v>
      </c>
      <c r="E417" s="1">
        <f>VLOOKUP((A417&amp;B417),[1]Bond_Master!$A$1:$J$236,10)</f>
        <v>4</v>
      </c>
      <c r="F417" s="7">
        <v>45667</v>
      </c>
      <c r="G417" s="27">
        <v>111738</v>
      </c>
      <c r="H417" s="27">
        <v>4511738</v>
      </c>
    </row>
    <row r="418" spans="1:8" s="1" customFormat="1" ht="17.100000000000001" customHeight="1">
      <c r="A418" s="1" t="s">
        <v>106</v>
      </c>
      <c r="B418" s="1" t="s">
        <v>76</v>
      </c>
      <c r="C418" s="1" t="str">
        <f>VLOOKUP((A418&amp;B418),[1]Bond_Master!$A$1:$J$236,3)</f>
        <v>金融債</v>
      </c>
      <c r="D418" s="1" t="str">
        <f>VLOOKUP((A418&amp;B418),[1]Bond_Master!$A$1:$J$236,4)</f>
        <v>Morgan Stanley</v>
      </c>
      <c r="E418" s="1">
        <f>VLOOKUP((A418&amp;B418),[1]Bond_Master!$A$1:$J$236,10)</f>
        <v>4</v>
      </c>
      <c r="F418" s="7">
        <v>45163</v>
      </c>
      <c r="G418" s="27">
        <v>177765</v>
      </c>
      <c r="H418" s="27">
        <v>177765</v>
      </c>
    </row>
    <row r="419" spans="1:8" s="1" customFormat="1" ht="17.100000000000001" customHeight="1">
      <c r="A419" s="1" t="s">
        <v>694</v>
      </c>
      <c r="B419" s="1" t="s">
        <v>76</v>
      </c>
      <c r="C419" s="1" t="str">
        <f>VLOOKUP((A419&amp;B419),[1]Bond_Master!$A$1:$J$236,3)</f>
        <v>金融債</v>
      </c>
      <c r="D419" s="1" t="str">
        <f>VLOOKUP((A419&amp;B419),[1]Bond_Master!$A$1:$J$236,4)</f>
        <v>Morgan Stanley</v>
      </c>
      <c r="E419" s="1">
        <f>VLOOKUP((A419&amp;B419),[1]Bond_Master!$A$1:$J$236,10)</f>
        <v>4</v>
      </c>
      <c r="F419" s="7">
        <v>45316</v>
      </c>
      <c r="G419" s="27">
        <v>177765</v>
      </c>
      <c r="H419" s="27">
        <v>177765</v>
      </c>
    </row>
    <row r="420" spans="1:8" s="1" customFormat="1" ht="17.100000000000001" customHeight="1">
      <c r="A420" s="1" t="s">
        <v>694</v>
      </c>
      <c r="B420" s="1" t="s">
        <v>76</v>
      </c>
      <c r="C420" s="1" t="str">
        <f>VLOOKUP((A420&amp;B420),[1]Bond_Master!$A$1:$J$236,3)</f>
        <v>金融債</v>
      </c>
      <c r="D420" s="1" t="str">
        <f>VLOOKUP((A420&amp;B420),[1]Bond_Master!$A$1:$J$236,4)</f>
        <v>Morgan Stanley</v>
      </c>
      <c r="E420" s="1">
        <f>VLOOKUP((A420&amp;B420),[1]Bond_Master!$A$1:$J$236,10)</f>
        <v>4</v>
      </c>
      <c r="F420" s="7">
        <v>45498</v>
      </c>
      <c r="G420" s="27">
        <v>177765</v>
      </c>
      <c r="H420" s="27">
        <v>177765</v>
      </c>
    </row>
    <row r="421" spans="1:8" s="1" customFormat="1" ht="17.100000000000001" customHeight="1">
      <c r="A421" s="1" t="s">
        <v>694</v>
      </c>
      <c r="B421" s="1" t="s">
        <v>76</v>
      </c>
      <c r="C421" s="1" t="str">
        <f>VLOOKUP((A421&amp;B421),[1]Bond_Master!$A$1:$J$236,3)</f>
        <v>金融債</v>
      </c>
      <c r="D421" s="1" t="str">
        <f>VLOOKUP((A421&amp;B421),[1]Bond_Master!$A$1:$J$236,4)</f>
        <v>Morgan Stanley</v>
      </c>
      <c r="E421" s="1">
        <f>VLOOKUP((A421&amp;B421),[1]Bond_Master!$A$1:$J$236,10)</f>
        <v>4</v>
      </c>
      <c r="F421" s="7">
        <v>45682</v>
      </c>
      <c r="G421" s="27">
        <v>177765</v>
      </c>
      <c r="H421" s="27">
        <v>7177765</v>
      </c>
    </row>
    <row r="422" spans="1:8" s="1" customFormat="1" ht="17.100000000000001" customHeight="1">
      <c r="A422" s="1" t="s">
        <v>695</v>
      </c>
      <c r="B422" s="1" t="s">
        <v>64</v>
      </c>
      <c r="C422" s="1" t="str">
        <f>VLOOKUP((A422&amp;B422),[1]Bond_Master!$A$1:$J$236,3)</f>
        <v>金融債</v>
      </c>
      <c r="D422" s="1" t="str">
        <f>VLOOKUP((A422&amp;B422),[1]Bond_Master!$A$1:$J$236,4)</f>
        <v>Morgan Stanley</v>
      </c>
      <c r="E422" s="1">
        <f>VLOOKUP((A422&amp;B422),[1]Bond_Master!$A$1:$J$236,10)</f>
        <v>5</v>
      </c>
      <c r="F422" s="7">
        <v>45672</v>
      </c>
      <c r="G422" s="27">
        <v>165420</v>
      </c>
      <c r="H422" s="30">
        <v>165420</v>
      </c>
    </row>
    <row r="423" spans="1:8" s="1" customFormat="1" ht="17.100000000000001" customHeight="1">
      <c r="A423" s="19" t="s">
        <v>551</v>
      </c>
      <c r="B423" s="19" t="s">
        <v>549</v>
      </c>
      <c r="C423" s="1" t="str">
        <f>VLOOKUP((A423&amp;B423),[1]Bond_Master!$A$1:$J$236,3)</f>
        <v>金融債</v>
      </c>
      <c r="D423" s="1" t="str">
        <f>VLOOKUP((A423&amp;B423),[1]Bond_Master!$A$1:$J$236,4)</f>
        <v>Morgan Stanley</v>
      </c>
      <c r="E423" s="1">
        <f>VLOOKUP((A423&amp;B423),[1]Bond_Master!$A$1:$J$236,10)</f>
        <v>5</v>
      </c>
      <c r="F423" s="17">
        <v>45843</v>
      </c>
      <c r="G423" s="9">
        <v>165420</v>
      </c>
      <c r="H423" s="9">
        <v>165420</v>
      </c>
    </row>
    <row r="424" spans="1:8" s="1" customFormat="1" ht="17.100000000000001" customHeight="1">
      <c r="A424" s="19" t="s">
        <v>696</v>
      </c>
      <c r="B424" s="19" t="s">
        <v>549</v>
      </c>
      <c r="C424" s="1" t="str">
        <f>VLOOKUP((A424&amp;B424),[1]Bond_Master!$A$1:$J$236,3)</f>
        <v>金融債</v>
      </c>
      <c r="D424" s="1" t="str">
        <f>VLOOKUP((A424&amp;B424),[1]Bond_Master!$A$1:$J$236,4)</f>
        <v>Morgan Stanley</v>
      </c>
      <c r="E424" s="1">
        <f>VLOOKUP((A424&amp;B424),[1]Bond_Master!$A$1:$J$236,10)</f>
        <v>5</v>
      </c>
      <c r="F424" s="17">
        <v>46027</v>
      </c>
      <c r="G424" s="9">
        <v>165420</v>
      </c>
      <c r="H424" s="9">
        <v>165420</v>
      </c>
    </row>
    <row r="425" spans="1:8" s="1" customFormat="1" ht="17.100000000000001" customHeight="1">
      <c r="A425" s="19" t="s">
        <v>696</v>
      </c>
      <c r="B425" s="19" t="s">
        <v>549</v>
      </c>
      <c r="C425" s="1" t="str">
        <f>VLOOKUP((A425&amp;B425),[1]Bond_Master!$A$1:$J$236,3)</f>
        <v>金融債</v>
      </c>
      <c r="D425" s="1" t="str">
        <f>VLOOKUP((A425&amp;B425),[1]Bond_Master!$A$1:$J$236,4)</f>
        <v>Morgan Stanley</v>
      </c>
      <c r="E425" s="1">
        <f>VLOOKUP((A425&amp;B425),[1]Bond_Master!$A$1:$J$236,10)</f>
        <v>5</v>
      </c>
      <c r="F425" s="17">
        <v>46208</v>
      </c>
      <c r="G425" s="9">
        <v>165420</v>
      </c>
      <c r="H425" s="9">
        <v>165420</v>
      </c>
    </row>
    <row r="426" spans="1:8" s="1" customFormat="1" ht="17.100000000000001" customHeight="1">
      <c r="A426" s="19" t="s">
        <v>696</v>
      </c>
      <c r="B426" s="19" t="s">
        <v>549</v>
      </c>
      <c r="C426" s="1" t="str">
        <f>VLOOKUP((A426&amp;B426),[1]Bond_Master!$A$1:$J$236,3)</f>
        <v>金融債</v>
      </c>
      <c r="D426" s="1" t="str">
        <f>VLOOKUP((A426&amp;B426),[1]Bond_Master!$A$1:$J$236,4)</f>
        <v>Morgan Stanley</v>
      </c>
      <c r="E426" s="1">
        <f>VLOOKUP((A426&amp;B426),[1]Bond_Master!$A$1:$J$236,10)</f>
        <v>5</v>
      </c>
      <c r="F426" s="17">
        <v>46392</v>
      </c>
      <c r="G426" s="9">
        <v>165420</v>
      </c>
      <c r="H426" s="9">
        <v>165420</v>
      </c>
    </row>
    <row r="427" spans="1:8" s="1" customFormat="1" ht="17.100000000000001" customHeight="1">
      <c r="A427" s="19" t="s">
        <v>696</v>
      </c>
      <c r="B427" s="19" t="s">
        <v>549</v>
      </c>
      <c r="C427" s="1" t="str">
        <f>VLOOKUP((A427&amp;B427),[1]Bond_Master!$A$1:$J$236,3)</f>
        <v>金融債</v>
      </c>
      <c r="D427" s="1" t="str">
        <f>VLOOKUP((A427&amp;B427),[1]Bond_Master!$A$1:$J$236,4)</f>
        <v>Morgan Stanley</v>
      </c>
      <c r="E427" s="1">
        <f>VLOOKUP((A427&amp;B427),[1]Bond_Master!$A$1:$J$236,10)</f>
        <v>5</v>
      </c>
      <c r="F427" s="17">
        <v>46573</v>
      </c>
      <c r="G427" s="9">
        <v>165420</v>
      </c>
      <c r="H427" s="9">
        <v>165420</v>
      </c>
    </row>
    <row r="428" spans="1:8" s="1" customFormat="1" ht="17.100000000000001" customHeight="1">
      <c r="A428" s="19" t="s">
        <v>696</v>
      </c>
      <c r="B428" s="19" t="s">
        <v>549</v>
      </c>
      <c r="C428" s="1" t="str">
        <f>VLOOKUP((A428&amp;B428),[1]Bond_Master!$A$1:$J$236,3)</f>
        <v>金融債</v>
      </c>
      <c r="D428" s="1" t="str">
        <f>VLOOKUP((A428&amp;B428),[1]Bond_Master!$A$1:$J$236,4)</f>
        <v>Morgan Stanley</v>
      </c>
      <c r="E428" s="1">
        <f>VLOOKUP((A428&amp;B428),[1]Bond_Master!$A$1:$J$236,10)</f>
        <v>5</v>
      </c>
      <c r="F428" s="17">
        <v>46757</v>
      </c>
      <c r="G428" s="9">
        <v>165420</v>
      </c>
      <c r="H428" s="9">
        <v>165420</v>
      </c>
    </row>
    <row r="429" spans="1:8" s="1" customFormat="1" ht="17.100000000000001" customHeight="1">
      <c r="A429" s="19" t="s">
        <v>696</v>
      </c>
      <c r="B429" s="19" t="s">
        <v>549</v>
      </c>
      <c r="C429" s="1" t="str">
        <f>VLOOKUP((A429&amp;B429),[1]Bond_Master!$A$1:$J$236,3)</f>
        <v>金融債</v>
      </c>
      <c r="D429" s="1" t="str">
        <f>VLOOKUP((A429&amp;B429),[1]Bond_Master!$A$1:$J$236,4)</f>
        <v>Morgan Stanley</v>
      </c>
      <c r="E429" s="1">
        <f>VLOOKUP((A429&amp;B429),[1]Bond_Master!$A$1:$J$236,10)</f>
        <v>5</v>
      </c>
      <c r="F429" s="17">
        <v>46939</v>
      </c>
      <c r="G429" s="9">
        <v>165420</v>
      </c>
      <c r="H429" s="9">
        <v>165420</v>
      </c>
    </row>
    <row r="430" spans="1:8" s="1" customFormat="1" ht="17.100000000000001" customHeight="1">
      <c r="A430" s="19" t="s">
        <v>696</v>
      </c>
      <c r="B430" s="19" t="s">
        <v>549</v>
      </c>
      <c r="C430" s="1" t="str">
        <f>VLOOKUP((A430&amp;B430),[1]Bond_Master!$A$1:$J$236,3)</f>
        <v>金融債</v>
      </c>
      <c r="D430" s="1" t="str">
        <f>VLOOKUP((A430&amp;B430),[1]Bond_Master!$A$1:$J$236,4)</f>
        <v>Morgan Stanley</v>
      </c>
      <c r="E430" s="1">
        <f>VLOOKUP((A430&amp;B430),[1]Bond_Master!$A$1:$J$236,10)</f>
        <v>5</v>
      </c>
      <c r="F430" s="17">
        <v>47123</v>
      </c>
      <c r="G430" s="9">
        <v>165420</v>
      </c>
      <c r="H430" s="9">
        <v>165420</v>
      </c>
    </row>
    <row r="431" spans="1:8" s="1" customFormat="1" ht="17.100000000000001" customHeight="1">
      <c r="A431" s="19" t="s">
        <v>696</v>
      </c>
      <c r="B431" s="19" t="s">
        <v>549</v>
      </c>
      <c r="C431" s="1" t="str">
        <f>VLOOKUP((A431&amp;B431),[1]Bond_Master!$A$1:$J$236,3)</f>
        <v>金融債</v>
      </c>
      <c r="D431" s="1" t="str">
        <f>VLOOKUP((A431&amp;B431),[1]Bond_Master!$A$1:$J$236,4)</f>
        <v>Morgan Stanley</v>
      </c>
      <c r="E431" s="1">
        <f>VLOOKUP((A431&amp;B431),[1]Bond_Master!$A$1:$J$236,10)</f>
        <v>5</v>
      </c>
      <c r="F431" s="17">
        <v>47304</v>
      </c>
      <c r="G431" s="9">
        <v>165420</v>
      </c>
      <c r="H431" s="9">
        <v>165420</v>
      </c>
    </row>
    <row r="432" spans="1:8" s="1" customFormat="1" ht="17.100000000000001" customHeight="1">
      <c r="A432" s="19" t="s">
        <v>696</v>
      </c>
      <c r="B432" s="19" t="s">
        <v>549</v>
      </c>
      <c r="C432" s="1" t="str">
        <f>VLOOKUP((A432&amp;B432),[1]Bond_Master!$A$1:$J$236,3)</f>
        <v>金融債</v>
      </c>
      <c r="D432" s="1" t="str">
        <f>VLOOKUP((A432&amp;B432),[1]Bond_Master!$A$1:$J$236,4)</f>
        <v>Morgan Stanley</v>
      </c>
      <c r="E432" s="1">
        <f>VLOOKUP((A432&amp;B432),[1]Bond_Master!$A$1:$J$236,10)</f>
        <v>5</v>
      </c>
      <c r="F432" s="17">
        <v>47488</v>
      </c>
      <c r="G432" s="9">
        <v>165420</v>
      </c>
      <c r="H432" s="9">
        <v>165420</v>
      </c>
    </row>
    <row r="433" spans="1:8" s="1" customFormat="1" ht="17.100000000000001" customHeight="1">
      <c r="A433" s="19" t="s">
        <v>696</v>
      </c>
      <c r="B433" s="19" t="s">
        <v>549</v>
      </c>
      <c r="C433" s="1" t="str">
        <f>VLOOKUP((A433&amp;B433),[1]Bond_Master!$A$1:$J$236,3)</f>
        <v>金融債</v>
      </c>
      <c r="D433" s="1" t="str">
        <f>VLOOKUP((A433&amp;B433),[1]Bond_Master!$A$1:$J$236,4)</f>
        <v>Morgan Stanley</v>
      </c>
      <c r="E433" s="1">
        <f>VLOOKUP((A433&amp;B433),[1]Bond_Master!$A$1:$J$236,10)</f>
        <v>5</v>
      </c>
      <c r="F433" s="17">
        <v>47669</v>
      </c>
      <c r="G433" s="9">
        <v>165420</v>
      </c>
      <c r="H433" s="9">
        <v>165420</v>
      </c>
    </row>
    <row r="434" spans="1:8" s="1" customFormat="1" ht="17.100000000000001" customHeight="1">
      <c r="A434" s="19" t="s">
        <v>696</v>
      </c>
      <c r="B434" s="19" t="s">
        <v>549</v>
      </c>
      <c r="C434" s="1" t="str">
        <f>VLOOKUP((A434&amp;B434),[1]Bond_Master!$A$1:$J$236,3)</f>
        <v>金融債</v>
      </c>
      <c r="D434" s="1" t="str">
        <f>VLOOKUP((A434&amp;B434),[1]Bond_Master!$A$1:$J$236,4)</f>
        <v>Morgan Stanley</v>
      </c>
      <c r="E434" s="1">
        <f>VLOOKUP((A434&amp;B434),[1]Bond_Master!$A$1:$J$236,10)</f>
        <v>5</v>
      </c>
      <c r="F434" s="17">
        <v>47853</v>
      </c>
      <c r="G434" s="9">
        <v>165420</v>
      </c>
      <c r="H434" s="9">
        <v>165420</v>
      </c>
    </row>
    <row r="435" spans="1:8" s="1" customFormat="1" ht="17.100000000000001" customHeight="1">
      <c r="A435" s="19" t="s">
        <v>696</v>
      </c>
      <c r="B435" s="19" t="s">
        <v>549</v>
      </c>
      <c r="C435" s="1" t="str">
        <f>VLOOKUP((A435&amp;B435),[1]Bond_Master!$A$1:$J$236,3)</f>
        <v>金融債</v>
      </c>
      <c r="D435" s="1" t="str">
        <f>VLOOKUP((A435&amp;B435),[1]Bond_Master!$A$1:$J$236,4)</f>
        <v>Morgan Stanley</v>
      </c>
      <c r="E435" s="1">
        <f>VLOOKUP((A435&amp;B435),[1]Bond_Master!$A$1:$J$236,10)</f>
        <v>5</v>
      </c>
      <c r="F435" s="17">
        <v>48034</v>
      </c>
      <c r="G435" s="9">
        <v>165420</v>
      </c>
      <c r="H435" s="9">
        <v>165420</v>
      </c>
    </row>
    <row r="436" spans="1:8" s="1" customFormat="1" ht="17.100000000000001" customHeight="1">
      <c r="A436" s="19" t="s">
        <v>696</v>
      </c>
      <c r="B436" s="19" t="s">
        <v>549</v>
      </c>
      <c r="C436" s="1" t="str">
        <f>VLOOKUP((A436&amp;B436),[1]Bond_Master!$A$1:$J$236,3)</f>
        <v>金融債</v>
      </c>
      <c r="D436" s="1" t="str">
        <f>VLOOKUP((A436&amp;B436),[1]Bond_Master!$A$1:$J$236,4)</f>
        <v>Morgan Stanley</v>
      </c>
      <c r="E436" s="1">
        <f>VLOOKUP((A436&amp;B436),[1]Bond_Master!$A$1:$J$236,10)</f>
        <v>5</v>
      </c>
      <c r="F436" s="17">
        <v>48218</v>
      </c>
      <c r="G436" s="9">
        <v>165420</v>
      </c>
      <c r="H436" s="9">
        <v>165420</v>
      </c>
    </row>
    <row r="437" spans="1:8" s="1" customFormat="1" ht="17.100000000000001" customHeight="1">
      <c r="A437" s="19" t="s">
        <v>696</v>
      </c>
      <c r="B437" s="19" t="s">
        <v>549</v>
      </c>
      <c r="C437" s="1" t="str">
        <f>VLOOKUP((A437&amp;B437),[1]Bond_Master!$A$1:$J$236,3)</f>
        <v>金融債</v>
      </c>
      <c r="D437" s="1" t="str">
        <f>VLOOKUP((A437&amp;B437),[1]Bond_Master!$A$1:$J$236,4)</f>
        <v>Morgan Stanley</v>
      </c>
      <c r="E437" s="1">
        <f>VLOOKUP((A437&amp;B437),[1]Bond_Master!$A$1:$J$236,10)</f>
        <v>5</v>
      </c>
      <c r="F437" s="17">
        <v>48400</v>
      </c>
      <c r="G437" s="9">
        <v>165420</v>
      </c>
      <c r="H437" s="9">
        <v>165420</v>
      </c>
    </row>
    <row r="438" spans="1:8" s="1" customFormat="1" ht="17.100000000000001" customHeight="1">
      <c r="A438" s="19" t="s">
        <v>696</v>
      </c>
      <c r="B438" s="19" t="s">
        <v>549</v>
      </c>
      <c r="C438" s="1" t="str">
        <f>VLOOKUP((A438&amp;B438),[1]Bond_Master!$A$1:$J$236,3)</f>
        <v>金融債</v>
      </c>
      <c r="D438" s="1" t="str">
        <f>VLOOKUP((A438&amp;B438),[1]Bond_Master!$A$1:$J$236,4)</f>
        <v>Morgan Stanley</v>
      </c>
      <c r="E438" s="1">
        <f>VLOOKUP((A438&amp;B438),[1]Bond_Master!$A$1:$J$236,10)</f>
        <v>5</v>
      </c>
      <c r="F438" s="17">
        <v>48584</v>
      </c>
      <c r="G438" s="9">
        <v>165420</v>
      </c>
      <c r="H438" s="9">
        <v>165420</v>
      </c>
    </row>
    <row r="439" spans="1:8" s="1" customFormat="1" ht="17.100000000000001" customHeight="1">
      <c r="A439" s="19" t="s">
        <v>696</v>
      </c>
      <c r="B439" s="19" t="s">
        <v>549</v>
      </c>
      <c r="C439" s="1" t="str">
        <f>VLOOKUP((A439&amp;B439),[1]Bond_Master!$A$1:$J$236,3)</f>
        <v>金融債</v>
      </c>
      <c r="D439" s="1" t="str">
        <f>VLOOKUP((A439&amp;B439),[1]Bond_Master!$A$1:$J$236,4)</f>
        <v>Morgan Stanley</v>
      </c>
      <c r="E439" s="1">
        <f>VLOOKUP((A439&amp;B439),[1]Bond_Master!$A$1:$J$236,10)</f>
        <v>5</v>
      </c>
      <c r="F439" s="17">
        <v>48765</v>
      </c>
      <c r="G439" s="9">
        <v>165420</v>
      </c>
      <c r="H439" s="9">
        <v>6165420</v>
      </c>
    </row>
    <row r="440" spans="1:8" s="1" customFormat="1" ht="17.100000000000001" customHeight="1">
      <c r="A440" s="1" t="s">
        <v>695</v>
      </c>
      <c r="B440" s="1" t="s">
        <v>64</v>
      </c>
      <c r="C440" s="1" t="str">
        <f>VLOOKUP((A440&amp;B440),[1]Bond_Master!$A$1:$J$236,3)</f>
        <v>金融債</v>
      </c>
      <c r="D440" s="1" t="str">
        <f>VLOOKUP((A440&amp;B440),[1]Bond_Master!$A$1:$J$236,4)</f>
        <v>Morgan Stanley</v>
      </c>
      <c r="E440" s="1">
        <f>VLOOKUP((A440&amp;B440),[1]Bond_Master!$A$1:$J$236,10)</f>
        <v>5</v>
      </c>
      <c r="F440" s="7">
        <v>45672</v>
      </c>
      <c r="G440" s="27">
        <v>55140</v>
      </c>
      <c r="H440" s="27">
        <v>55140</v>
      </c>
    </row>
    <row r="441" spans="1:8" s="1" customFormat="1" ht="17.100000000000001" customHeight="1">
      <c r="A441" s="19" t="s">
        <v>551</v>
      </c>
      <c r="B441" s="19" t="s">
        <v>549</v>
      </c>
      <c r="C441" s="1" t="str">
        <f>VLOOKUP((A441&amp;B441),[1]Bond_Master!$A$1:$J$236,3)</f>
        <v>金融債</v>
      </c>
      <c r="D441" s="1" t="str">
        <f>VLOOKUP((A441&amp;B441),[1]Bond_Master!$A$1:$J$236,4)</f>
        <v>Morgan Stanley</v>
      </c>
      <c r="E441" s="1">
        <f>VLOOKUP((A441&amp;B441),[1]Bond_Master!$A$1:$J$236,10)</f>
        <v>5</v>
      </c>
      <c r="F441" s="17">
        <v>45843</v>
      </c>
      <c r="G441" s="9">
        <v>55140</v>
      </c>
      <c r="H441" s="9">
        <v>55140</v>
      </c>
    </row>
    <row r="442" spans="1:8" s="1" customFormat="1" ht="17.100000000000001" customHeight="1">
      <c r="A442" s="19" t="s">
        <v>696</v>
      </c>
      <c r="B442" s="19" t="s">
        <v>549</v>
      </c>
      <c r="C442" s="1" t="str">
        <f>VLOOKUP((A442&amp;B442),[1]Bond_Master!$A$1:$J$236,3)</f>
        <v>金融債</v>
      </c>
      <c r="D442" s="1" t="str">
        <f>VLOOKUP((A442&amp;B442),[1]Bond_Master!$A$1:$J$236,4)</f>
        <v>Morgan Stanley</v>
      </c>
      <c r="E442" s="1">
        <f>VLOOKUP((A442&amp;B442),[1]Bond_Master!$A$1:$J$236,10)</f>
        <v>5</v>
      </c>
      <c r="F442" s="17">
        <v>46027</v>
      </c>
      <c r="G442" s="9">
        <v>55140</v>
      </c>
      <c r="H442" s="9">
        <v>55140</v>
      </c>
    </row>
    <row r="443" spans="1:8" s="1" customFormat="1" ht="17.100000000000001" customHeight="1">
      <c r="A443" s="19" t="s">
        <v>696</v>
      </c>
      <c r="B443" s="19" t="s">
        <v>549</v>
      </c>
      <c r="C443" s="1" t="str">
        <f>VLOOKUP((A443&amp;B443),[1]Bond_Master!$A$1:$J$236,3)</f>
        <v>金融債</v>
      </c>
      <c r="D443" s="1" t="str">
        <f>VLOOKUP((A443&amp;B443),[1]Bond_Master!$A$1:$J$236,4)</f>
        <v>Morgan Stanley</v>
      </c>
      <c r="E443" s="1">
        <f>VLOOKUP((A443&amp;B443),[1]Bond_Master!$A$1:$J$236,10)</f>
        <v>5</v>
      </c>
      <c r="F443" s="17">
        <v>46208</v>
      </c>
      <c r="G443" s="9">
        <v>55140</v>
      </c>
      <c r="H443" s="9">
        <v>55140</v>
      </c>
    </row>
    <row r="444" spans="1:8" s="1" customFormat="1" ht="17.100000000000001" customHeight="1">
      <c r="A444" s="19" t="s">
        <v>696</v>
      </c>
      <c r="B444" s="19" t="s">
        <v>549</v>
      </c>
      <c r="C444" s="1" t="str">
        <f>VLOOKUP((A444&amp;B444),[1]Bond_Master!$A$1:$J$236,3)</f>
        <v>金融債</v>
      </c>
      <c r="D444" s="1" t="str">
        <f>VLOOKUP((A444&amp;B444),[1]Bond_Master!$A$1:$J$236,4)</f>
        <v>Morgan Stanley</v>
      </c>
      <c r="E444" s="1">
        <f>VLOOKUP((A444&amp;B444),[1]Bond_Master!$A$1:$J$236,10)</f>
        <v>5</v>
      </c>
      <c r="F444" s="17">
        <v>46392</v>
      </c>
      <c r="G444" s="9">
        <v>55140</v>
      </c>
      <c r="H444" s="9">
        <v>55140</v>
      </c>
    </row>
    <row r="445" spans="1:8" s="1" customFormat="1" ht="17.100000000000001" customHeight="1">
      <c r="A445" s="19" t="s">
        <v>696</v>
      </c>
      <c r="B445" s="19" t="s">
        <v>549</v>
      </c>
      <c r="C445" s="1" t="str">
        <f>VLOOKUP((A445&amp;B445),[1]Bond_Master!$A$1:$J$236,3)</f>
        <v>金融債</v>
      </c>
      <c r="D445" s="1" t="str">
        <f>VLOOKUP((A445&amp;B445),[1]Bond_Master!$A$1:$J$236,4)</f>
        <v>Morgan Stanley</v>
      </c>
      <c r="E445" s="1">
        <f>VLOOKUP((A445&amp;B445),[1]Bond_Master!$A$1:$J$236,10)</f>
        <v>5</v>
      </c>
      <c r="F445" s="17">
        <v>46573</v>
      </c>
      <c r="G445" s="9">
        <v>55140</v>
      </c>
      <c r="H445" s="9">
        <v>55140</v>
      </c>
    </row>
    <row r="446" spans="1:8" s="1" customFormat="1" ht="17.100000000000001" customHeight="1">
      <c r="A446" s="19" t="s">
        <v>696</v>
      </c>
      <c r="B446" s="19" t="s">
        <v>549</v>
      </c>
      <c r="C446" s="1" t="str">
        <f>VLOOKUP((A446&amp;B446),[1]Bond_Master!$A$1:$J$236,3)</f>
        <v>金融債</v>
      </c>
      <c r="D446" s="1" t="str">
        <f>VLOOKUP((A446&amp;B446),[1]Bond_Master!$A$1:$J$236,4)</f>
        <v>Morgan Stanley</v>
      </c>
      <c r="E446" s="1">
        <f>VLOOKUP((A446&amp;B446),[1]Bond_Master!$A$1:$J$236,10)</f>
        <v>5</v>
      </c>
      <c r="F446" s="17">
        <v>46757</v>
      </c>
      <c r="G446" s="9">
        <v>55140</v>
      </c>
      <c r="H446" s="9">
        <v>55140</v>
      </c>
    </row>
    <row r="447" spans="1:8" s="1" customFormat="1" ht="17.100000000000001" customHeight="1">
      <c r="A447" s="19" t="s">
        <v>696</v>
      </c>
      <c r="B447" s="19" t="s">
        <v>549</v>
      </c>
      <c r="C447" s="1" t="str">
        <f>VLOOKUP((A447&amp;B447),[1]Bond_Master!$A$1:$J$236,3)</f>
        <v>金融債</v>
      </c>
      <c r="D447" s="1" t="str">
        <f>VLOOKUP((A447&amp;B447),[1]Bond_Master!$A$1:$J$236,4)</f>
        <v>Morgan Stanley</v>
      </c>
      <c r="E447" s="1">
        <f>VLOOKUP((A447&amp;B447),[1]Bond_Master!$A$1:$J$236,10)</f>
        <v>5</v>
      </c>
      <c r="F447" s="17">
        <v>46939</v>
      </c>
      <c r="G447" s="9">
        <v>55140</v>
      </c>
      <c r="H447" s="9">
        <v>55140</v>
      </c>
    </row>
    <row r="448" spans="1:8" s="1" customFormat="1" ht="17.100000000000001" customHeight="1">
      <c r="A448" s="19" t="s">
        <v>696</v>
      </c>
      <c r="B448" s="19" t="s">
        <v>549</v>
      </c>
      <c r="C448" s="1" t="str">
        <f>VLOOKUP((A448&amp;B448),[1]Bond_Master!$A$1:$J$236,3)</f>
        <v>金融債</v>
      </c>
      <c r="D448" s="1" t="str">
        <f>VLOOKUP((A448&amp;B448),[1]Bond_Master!$A$1:$J$236,4)</f>
        <v>Morgan Stanley</v>
      </c>
      <c r="E448" s="1">
        <f>VLOOKUP((A448&amp;B448),[1]Bond_Master!$A$1:$J$236,10)</f>
        <v>5</v>
      </c>
      <c r="F448" s="17">
        <v>47123</v>
      </c>
      <c r="G448" s="9">
        <v>55140</v>
      </c>
      <c r="H448" s="9">
        <v>55140</v>
      </c>
    </row>
    <row r="449" spans="1:8" s="1" customFormat="1" ht="17.100000000000001" customHeight="1">
      <c r="A449" s="19" t="s">
        <v>696</v>
      </c>
      <c r="B449" s="19" t="s">
        <v>549</v>
      </c>
      <c r="C449" s="1" t="str">
        <f>VLOOKUP((A449&amp;B449),[1]Bond_Master!$A$1:$J$236,3)</f>
        <v>金融債</v>
      </c>
      <c r="D449" s="1" t="str">
        <f>VLOOKUP((A449&amp;B449),[1]Bond_Master!$A$1:$J$236,4)</f>
        <v>Morgan Stanley</v>
      </c>
      <c r="E449" s="1">
        <f>VLOOKUP((A449&amp;B449),[1]Bond_Master!$A$1:$J$236,10)</f>
        <v>5</v>
      </c>
      <c r="F449" s="17">
        <v>47304</v>
      </c>
      <c r="G449" s="9">
        <v>55140</v>
      </c>
      <c r="H449" s="9">
        <v>55140</v>
      </c>
    </row>
    <row r="450" spans="1:8" s="1" customFormat="1" ht="17.100000000000001" customHeight="1">
      <c r="A450" s="19" t="s">
        <v>696</v>
      </c>
      <c r="B450" s="19" t="s">
        <v>549</v>
      </c>
      <c r="C450" s="1" t="str">
        <f>VLOOKUP((A450&amp;B450),[1]Bond_Master!$A$1:$J$236,3)</f>
        <v>金融債</v>
      </c>
      <c r="D450" s="1" t="str">
        <f>VLOOKUP((A450&amp;B450),[1]Bond_Master!$A$1:$J$236,4)</f>
        <v>Morgan Stanley</v>
      </c>
      <c r="E450" s="1">
        <f>VLOOKUP((A450&amp;B450),[1]Bond_Master!$A$1:$J$236,10)</f>
        <v>5</v>
      </c>
      <c r="F450" s="17">
        <v>47488</v>
      </c>
      <c r="G450" s="9">
        <v>55140</v>
      </c>
      <c r="H450" s="9">
        <v>55140</v>
      </c>
    </row>
    <row r="451" spans="1:8" s="1" customFormat="1" ht="17.100000000000001" customHeight="1">
      <c r="A451" s="19" t="s">
        <v>696</v>
      </c>
      <c r="B451" s="19" t="s">
        <v>549</v>
      </c>
      <c r="C451" s="1" t="str">
        <f>VLOOKUP((A451&amp;B451),[1]Bond_Master!$A$1:$J$236,3)</f>
        <v>金融債</v>
      </c>
      <c r="D451" s="1" t="str">
        <f>VLOOKUP((A451&amp;B451),[1]Bond_Master!$A$1:$J$236,4)</f>
        <v>Morgan Stanley</v>
      </c>
      <c r="E451" s="1">
        <f>VLOOKUP((A451&amp;B451),[1]Bond_Master!$A$1:$J$236,10)</f>
        <v>5</v>
      </c>
      <c r="F451" s="17">
        <v>47669</v>
      </c>
      <c r="G451" s="9">
        <v>55140</v>
      </c>
      <c r="H451" s="9">
        <v>55140</v>
      </c>
    </row>
    <row r="452" spans="1:8" s="1" customFormat="1" ht="17.100000000000001" customHeight="1">
      <c r="A452" s="19" t="s">
        <v>696</v>
      </c>
      <c r="B452" s="19" t="s">
        <v>549</v>
      </c>
      <c r="C452" s="1" t="str">
        <f>VLOOKUP((A452&amp;B452),[1]Bond_Master!$A$1:$J$236,3)</f>
        <v>金融債</v>
      </c>
      <c r="D452" s="1" t="str">
        <f>VLOOKUP((A452&amp;B452),[1]Bond_Master!$A$1:$J$236,4)</f>
        <v>Morgan Stanley</v>
      </c>
      <c r="E452" s="1">
        <f>VLOOKUP((A452&amp;B452),[1]Bond_Master!$A$1:$J$236,10)</f>
        <v>5</v>
      </c>
      <c r="F452" s="17">
        <v>47853</v>
      </c>
      <c r="G452" s="9">
        <v>55140</v>
      </c>
      <c r="H452" s="9">
        <v>55140</v>
      </c>
    </row>
    <row r="453" spans="1:8" s="1" customFormat="1" ht="17.100000000000001" customHeight="1">
      <c r="A453" s="19" t="s">
        <v>696</v>
      </c>
      <c r="B453" s="19" t="s">
        <v>549</v>
      </c>
      <c r="C453" s="1" t="str">
        <f>VLOOKUP((A453&amp;B453),[1]Bond_Master!$A$1:$J$236,3)</f>
        <v>金融債</v>
      </c>
      <c r="D453" s="1" t="str">
        <f>VLOOKUP((A453&amp;B453),[1]Bond_Master!$A$1:$J$236,4)</f>
        <v>Morgan Stanley</v>
      </c>
      <c r="E453" s="1">
        <f>VLOOKUP((A453&amp;B453),[1]Bond_Master!$A$1:$J$236,10)</f>
        <v>5</v>
      </c>
      <c r="F453" s="17">
        <v>48034</v>
      </c>
      <c r="G453" s="9">
        <v>55140</v>
      </c>
      <c r="H453" s="9">
        <v>55140</v>
      </c>
    </row>
    <row r="454" spans="1:8" s="1" customFormat="1" ht="17.100000000000001" customHeight="1">
      <c r="A454" s="19" t="s">
        <v>696</v>
      </c>
      <c r="B454" s="19" t="s">
        <v>549</v>
      </c>
      <c r="C454" s="1" t="str">
        <f>VLOOKUP((A454&amp;B454),[1]Bond_Master!$A$1:$J$236,3)</f>
        <v>金融債</v>
      </c>
      <c r="D454" s="1" t="str">
        <f>VLOOKUP((A454&amp;B454),[1]Bond_Master!$A$1:$J$236,4)</f>
        <v>Morgan Stanley</v>
      </c>
      <c r="E454" s="1">
        <f>VLOOKUP((A454&amp;B454),[1]Bond_Master!$A$1:$J$236,10)</f>
        <v>5</v>
      </c>
      <c r="F454" s="17">
        <v>48218</v>
      </c>
      <c r="G454" s="9">
        <v>55140</v>
      </c>
      <c r="H454" s="9">
        <v>55140</v>
      </c>
    </row>
    <row r="455" spans="1:8" s="1" customFormat="1" ht="17.100000000000001" customHeight="1">
      <c r="A455" s="19" t="s">
        <v>696</v>
      </c>
      <c r="B455" s="19" t="s">
        <v>549</v>
      </c>
      <c r="C455" s="1" t="str">
        <f>VLOOKUP((A455&amp;B455),[1]Bond_Master!$A$1:$J$236,3)</f>
        <v>金融債</v>
      </c>
      <c r="D455" s="1" t="str">
        <f>VLOOKUP((A455&amp;B455),[1]Bond_Master!$A$1:$J$236,4)</f>
        <v>Morgan Stanley</v>
      </c>
      <c r="E455" s="1">
        <f>VLOOKUP((A455&amp;B455),[1]Bond_Master!$A$1:$J$236,10)</f>
        <v>5</v>
      </c>
      <c r="F455" s="17">
        <v>48400</v>
      </c>
      <c r="G455" s="9">
        <v>55140</v>
      </c>
      <c r="H455" s="9">
        <v>55140</v>
      </c>
    </row>
    <row r="456" spans="1:8" s="1" customFormat="1" ht="17.100000000000001" customHeight="1">
      <c r="A456" s="19" t="s">
        <v>696</v>
      </c>
      <c r="B456" s="19" t="s">
        <v>549</v>
      </c>
      <c r="C456" s="1" t="str">
        <f>VLOOKUP((A456&amp;B456),[1]Bond_Master!$A$1:$J$236,3)</f>
        <v>金融債</v>
      </c>
      <c r="D456" s="1" t="str">
        <f>VLOOKUP((A456&amp;B456),[1]Bond_Master!$A$1:$J$236,4)</f>
        <v>Morgan Stanley</v>
      </c>
      <c r="E456" s="1">
        <f>VLOOKUP((A456&amp;B456),[1]Bond_Master!$A$1:$J$236,10)</f>
        <v>5</v>
      </c>
      <c r="F456" s="17">
        <v>48584</v>
      </c>
      <c r="G456" s="9">
        <v>55140</v>
      </c>
      <c r="H456" s="9">
        <v>55140</v>
      </c>
    </row>
    <row r="457" spans="1:8" s="1" customFormat="1" ht="17.100000000000001" customHeight="1">
      <c r="A457" s="19" t="s">
        <v>696</v>
      </c>
      <c r="B457" s="19" t="s">
        <v>549</v>
      </c>
      <c r="C457" s="1" t="str">
        <f>VLOOKUP((A457&amp;B457),[1]Bond_Master!$A$1:$J$236,3)</f>
        <v>金融債</v>
      </c>
      <c r="D457" s="1" t="str">
        <f>VLOOKUP((A457&amp;B457),[1]Bond_Master!$A$1:$J$236,4)</f>
        <v>Morgan Stanley</v>
      </c>
      <c r="E457" s="1">
        <f>VLOOKUP((A457&amp;B457),[1]Bond_Master!$A$1:$J$236,10)</f>
        <v>5</v>
      </c>
      <c r="F457" s="17">
        <v>48765</v>
      </c>
      <c r="G457" s="9">
        <v>55140</v>
      </c>
      <c r="H457" s="9">
        <v>2055140</v>
      </c>
    </row>
    <row r="458" spans="1:8" s="1" customFormat="1" ht="17.100000000000001" customHeight="1">
      <c r="A458" s="1" t="s">
        <v>697</v>
      </c>
      <c r="B458" s="1" t="s">
        <v>64</v>
      </c>
      <c r="C458" s="1" t="str">
        <f>VLOOKUP((A458&amp;B458),[1]Bond_Master!$A$1:$J$236,3)</f>
        <v>金融債</v>
      </c>
      <c r="D458" s="1" t="str">
        <f>VLOOKUP((A458&amp;B458),[1]Bond_Master!$A$1:$J$236,4)</f>
        <v>Morgan Stanley</v>
      </c>
      <c r="E458" s="1">
        <f>VLOOKUP((A458&amp;B458),[1]Bond_Master!$A$1:$J$236,10)</f>
        <v>5</v>
      </c>
      <c r="F458" s="7">
        <v>45672</v>
      </c>
      <c r="G458" s="27">
        <v>142500</v>
      </c>
      <c r="H458" s="30">
        <v>142500</v>
      </c>
    </row>
    <row r="459" spans="1:8" s="1" customFormat="1" ht="17.100000000000001" customHeight="1">
      <c r="A459" s="1" t="s">
        <v>697</v>
      </c>
      <c r="B459" s="1" t="s">
        <v>64</v>
      </c>
      <c r="C459" s="1" t="str">
        <f>VLOOKUP((A459&amp;B459),[1]Bond_Master!$A$1:$J$236,3)</f>
        <v>金融債</v>
      </c>
      <c r="D459" s="1" t="str">
        <f>VLOOKUP((A459&amp;B459),[1]Bond_Master!$A$1:$J$236,4)</f>
        <v>Morgan Stanley</v>
      </c>
      <c r="E459" s="1">
        <f>VLOOKUP((A459&amp;B459),[1]Bond_Master!$A$1:$J$236,10)</f>
        <v>5</v>
      </c>
      <c r="F459" s="17">
        <v>45853</v>
      </c>
      <c r="G459" s="9">
        <v>142500</v>
      </c>
      <c r="H459" s="30">
        <v>142500</v>
      </c>
    </row>
    <row r="460" spans="1:8" s="1" customFormat="1" ht="17.100000000000001" customHeight="1">
      <c r="A460" s="1" t="s">
        <v>697</v>
      </c>
      <c r="B460" s="1" t="s">
        <v>64</v>
      </c>
      <c r="C460" s="1" t="str">
        <f>VLOOKUP((A460&amp;B460),[1]Bond_Master!$A$1:$J$236,3)</f>
        <v>金融債</v>
      </c>
      <c r="D460" s="1" t="str">
        <f>VLOOKUP((A460&amp;B460),[1]Bond_Master!$A$1:$J$236,4)</f>
        <v>Morgan Stanley</v>
      </c>
      <c r="E460" s="1">
        <f>VLOOKUP((A460&amp;B460),[1]Bond_Master!$A$1:$J$236,10)</f>
        <v>5</v>
      </c>
      <c r="F460" s="17">
        <v>46037</v>
      </c>
      <c r="G460" s="9">
        <v>142500</v>
      </c>
      <c r="H460" s="30">
        <v>142500</v>
      </c>
    </row>
    <row r="461" spans="1:8" s="1" customFormat="1" ht="17.100000000000001" customHeight="1">
      <c r="A461" s="1" t="s">
        <v>698</v>
      </c>
      <c r="B461" s="1" t="s">
        <v>64</v>
      </c>
      <c r="C461" s="1" t="str">
        <f>VLOOKUP((A461&amp;B461),[1]Bond_Master!$A$1:$J$236,3)</f>
        <v>金融債</v>
      </c>
      <c r="D461" s="1" t="str">
        <f>VLOOKUP((A461&amp;B461),[1]Bond_Master!$A$1:$J$236,4)</f>
        <v>Morgan Stanley</v>
      </c>
      <c r="E461" s="1">
        <f>VLOOKUP((A461&amp;B461),[1]Bond_Master!$A$1:$J$236,10)</f>
        <v>5</v>
      </c>
      <c r="F461" s="17">
        <v>46218</v>
      </c>
      <c r="G461" s="9">
        <v>142500</v>
      </c>
      <c r="H461" s="30">
        <v>142500</v>
      </c>
    </row>
    <row r="462" spans="1:8" s="1" customFormat="1" ht="17.100000000000001" customHeight="1">
      <c r="A462" s="1" t="s">
        <v>698</v>
      </c>
      <c r="B462" s="1" t="s">
        <v>64</v>
      </c>
      <c r="C462" s="1" t="str">
        <f>VLOOKUP((A462&amp;B462),[1]Bond_Master!$A$1:$J$236,3)</f>
        <v>金融債</v>
      </c>
      <c r="D462" s="1" t="str">
        <f>VLOOKUP((A462&amp;B462),[1]Bond_Master!$A$1:$J$236,4)</f>
        <v>Morgan Stanley</v>
      </c>
      <c r="E462" s="1">
        <f>VLOOKUP((A462&amp;B462),[1]Bond_Master!$A$1:$J$236,10)</f>
        <v>5</v>
      </c>
      <c r="F462" s="17">
        <v>46402</v>
      </c>
      <c r="G462" s="9">
        <v>142500</v>
      </c>
      <c r="H462" s="30">
        <v>142500</v>
      </c>
    </row>
    <row r="463" spans="1:8" s="1" customFormat="1" ht="17.100000000000001" customHeight="1">
      <c r="A463" s="1" t="s">
        <v>698</v>
      </c>
      <c r="B463" s="1" t="s">
        <v>64</v>
      </c>
      <c r="C463" s="1" t="str">
        <f>VLOOKUP((A463&amp;B463),[1]Bond_Master!$A$1:$J$236,3)</f>
        <v>金融債</v>
      </c>
      <c r="D463" s="1" t="str">
        <f>VLOOKUP((A463&amp;B463),[1]Bond_Master!$A$1:$J$236,4)</f>
        <v>Morgan Stanley</v>
      </c>
      <c r="E463" s="1">
        <f>VLOOKUP((A463&amp;B463),[1]Bond_Master!$A$1:$J$236,10)</f>
        <v>5</v>
      </c>
      <c r="F463" s="17">
        <v>46583</v>
      </c>
      <c r="G463" s="9">
        <v>142500</v>
      </c>
      <c r="H463" s="30">
        <v>142500</v>
      </c>
    </row>
    <row r="464" spans="1:8" s="1" customFormat="1" ht="17.100000000000001" customHeight="1">
      <c r="A464" s="1" t="s">
        <v>698</v>
      </c>
      <c r="B464" s="1" t="s">
        <v>64</v>
      </c>
      <c r="C464" s="1" t="str">
        <f>VLOOKUP((A464&amp;B464),[1]Bond_Master!$A$1:$J$236,3)</f>
        <v>金融債</v>
      </c>
      <c r="D464" s="1" t="str">
        <f>VLOOKUP((A464&amp;B464),[1]Bond_Master!$A$1:$J$236,4)</f>
        <v>Morgan Stanley</v>
      </c>
      <c r="E464" s="1">
        <f>VLOOKUP((A464&amp;B464),[1]Bond_Master!$A$1:$J$236,10)</f>
        <v>5</v>
      </c>
      <c r="F464" s="17">
        <v>46767</v>
      </c>
      <c r="G464" s="9">
        <v>142500</v>
      </c>
      <c r="H464" s="30">
        <v>142500</v>
      </c>
    </row>
    <row r="465" spans="1:8" s="1" customFormat="1" ht="17.100000000000001" customHeight="1">
      <c r="A465" s="1" t="s">
        <v>698</v>
      </c>
      <c r="B465" s="1" t="s">
        <v>64</v>
      </c>
      <c r="C465" s="1" t="str">
        <f>VLOOKUP((A465&amp;B465),[1]Bond_Master!$A$1:$J$236,3)</f>
        <v>金融債</v>
      </c>
      <c r="D465" s="1" t="str">
        <f>VLOOKUP((A465&amp;B465),[1]Bond_Master!$A$1:$J$236,4)</f>
        <v>Morgan Stanley</v>
      </c>
      <c r="E465" s="1">
        <f>VLOOKUP((A465&amp;B465),[1]Bond_Master!$A$1:$J$236,10)</f>
        <v>5</v>
      </c>
      <c r="F465" s="17">
        <v>46949</v>
      </c>
      <c r="G465" s="9">
        <v>142500</v>
      </c>
      <c r="H465" s="30">
        <v>142500</v>
      </c>
    </row>
    <row r="466" spans="1:8" s="1" customFormat="1" ht="17.100000000000001" customHeight="1">
      <c r="A466" s="1" t="s">
        <v>698</v>
      </c>
      <c r="B466" s="1" t="s">
        <v>64</v>
      </c>
      <c r="C466" s="1" t="str">
        <f>VLOOKUP((A466&amp;B466),[1]Bond_Master!$A$1:$J$236,3)</f>
        <v>金融債</v>
      </c>
      <c r="D466" s="1" t="str">
        <f>VLOOKUP((A466&amp;B466),[1]Bond_Master!$A$1:$J$236,4)</f>
        <v>Morgan Stanley</v>
      </c>
      <c r="E466" s="1">
        <f>VLOOKUP((A466&amp;B466),[1]Bond_Master!$A$1:$J$236,10)</f>
        <v>5</v>
      </c>
      <c r="F466" s="17">
        <v>47133</v>
      </c>
      <c r="G466" s="9">
        <v>142500</v>
      </c>
      <c r="H466" s="30">
        <v>142500</v>
      </c>
    </row>
    <row r="467" spans="1:8" s="1" customFormat="1" ht="17.100000000000001" customHeight="1">
      <c r="A467" s="1" t="s">
        <v>698</v>
      </c>
      <c r="B467" s="1" t="s">
        <v>64</v>
      </c>
      <c r="C467" s="1" t="str">
        <f>VLOOKUP((A467&amp;B467),[1]Bond_Master!$A$1:$J$236,3)</f>
        <v>金融債</v>
      </c>
      <c r="D467" s="1" t="str">
        <f>VLOOKUP((A467&amp;B467),[1]Bond_Master!$A$1:$J$236,4)</f>
        <v>Morgan Stanley</v>
      </c>
      <c r="E467" s="1">
        <f>VLOOKUP((A467&amp;B467),[1]Bond_Master!$A$1:$J$236,10)</f>
        <v>5</v>
      </c>
      <c r="F467" s="17">
        <v>47314</v>
      </c>
      <c r="G467" s="9">
        <v>142500</v>
      </c>
      <c r="H467" s="30">
        <v>142500</v>
      </c>
    </row>
    <row r="468" spans="1:8" s="1" customFormat="1" ht="17.100000000000001" customHeight="1">
      <c r="A468" s="1" t="s">
        <v>698</v>
      </c>
      <c r="B468" s="1" t="s">
        <v>64</v>
      </c>
      <c r="C468" s="1" t="str">
        <f>VLOOKUP((A468&amp;B468),[1]Bond_Master!$A$1:$J$236,3)</f>
        <v>金融債</v>
      </c>
      <c r="D468" s="1" t="str">
        <f>VLOOKUP((A468&amp;B468),[1]Bond_Master!$A$1:$J$236,4)</f>
        <v>Morgan Stanley</v>
      </c>
      <c r="E468" s="1">
        <f>VLOOKUP((A468&amp;B468),[1]Bond_Master!$A$1:$J$236,10)</f>
        <v>5</v>
      </c>
      <c r="F468" s="17">
        <v>47498</v>
      </c>
      <c r="G468" s="9">
        <v>142500</v>
      </c>
      <c r="H468" s="30">
        <v>142500</v>
      </c>
    </row>
    <row r="469" spans="1:8" s="1" customFormat="1" ht="17.100000000000001" customHeight="1">
      <c r="A469" s="1" t="s">
        <v>698</v>
      </c>
      <c r="B469" s="1" t="s">
        <v>64</v>
      </c>
      <c r="C469" s="1" t="str">
        <f>VLOOKUP((A469&amp;B469),[1]Bond_Master!$A$1:$J$236,3)</f>
        <v>金融債</v>
      </c>
      <c r="D469" s="1" t="str">
        <f>VLOOKUP((A469&amp;B469),[1]Bond_Master!$A$1:$J$236,4)</f>
        <v>Morgan Stanley</v>
      </c>
      <c r="E469" s="1">
        <f>VLOOKUP((A469&amp;B469),[1]Bond_Master!$A$1:$J$236,10)</f>
        <v>5</v>
      </c>
      <c r="F469" s="17">
        <v>47679</v>
      </c>
      <c r="G469" s="9">
        <v>142500</v>
      </c>
      <c r="H469" s="30">
        <v>142500</v>
      </c>
    </row>
    <row r="470" spans="1:8" s="1" customFormat="1" ht="17.100000000000001" customHeight="1">
      <c r="A470" s="1" t="s">
        <v>698</v>
      </c>
      <c r="B470" s="1" t="s">
        <v>64</v>
      </c>
      <c r="C470" s="1" t="str">
        <f>VLOOKUP((A470&amp;B470),[1]Bond_Master!$A$1:$J$236,3)</f>
        <v>金融債</v>
      </c>
      <c r="D470" s="1" t="str">
        <f>VLOOKUP((A470&amp;B470),[1]Bond_Master!$A$1:$J$236,4)</f>
        <v>Morgan Stanley</v>
      </c>
      <c r="E470" s="1">
        <f>VLOOKUP((A470&amp;B470),[1]Bond_Master!$A$1:$J$236,10)</f>
        <v>5</v>
      </c>
      <c r="F470" s="17">
        <v>47863</v>
      </c>
      <c r="G470" s="9">
        <v>142500</v>
      </c>
      <c r="H470" s="30">
        <v>142500</v>
      </c>
    </row>
    <row r="471" spans="1:8" s="1" customFormat="1" ht="17.100000000000001" customHeight="1">
      <c r="A471" s="1" t="s">
        <v>698</v>
      </c>
      <c r="B471" s="1" t="s">
        <v>64</v>
      </c>
      <c r="C471" s="1" t="str">
        <f>VLOOKUP((A471&amp;B471),[1]Bond_Master!$A$1:$J$236,3)</f>
        <v>金融債</v>
      </c>
      <c r="D471" s="1" t="str">
        <f>VLOOKUP((A471&amp;B471),[1]Bond_Master!$A$1:$J$236,4)</f>
        <v>Morgan Stanley</v>
      </c>
      <c r="E471" s="1">
        <f>VLOOKUP((A471&amp;B471),[1]Bond_Master!$A$1:$J$236,10)</f>
        <v>5</v>
      </c>
      <c r="F471" s="17">
        <v>48044</v>
      </c>
      <c r="G471" s="9">
        <v>142500</v>
      </c>
      <c r="H471" s="30">
        <v>142500</v>
      </c>
    </row>
    <row r="472" spans="1:8" s="1" customFormat="1" ht="17.100000000000001" customHeight="1">
      <c r="A472" s="1" t="s">
        <v>698</v>
      </c>
      <c r="B472" s="1" t="s">
        <v>64</v>
      </c>
      <c r="C472" s="1" t="str">
        <f>VLOOKUP((A472&amp;B472),[1]Bond_Master!$A$1:$J$236,3)</f>
        <v>金融債</v>
      </c>
      <c r="D472" s="1" t="str">
        <f>VLOOKUP((A472&amp;B472),[1]Bond_Master!$A$1:$J$236,4)</f>
        <v>Morgan Stanley</v>
      </c>
      <c r="E472" s="1">
        <f>VLOOKUP((A472&amp;B472),[1]Bond_Master!$A$1:$J$236,10)</f>
        <v>5</v>
      </c>
      <c r="F472" s="17">
        <v>48228</v>
      </c>
      <c r="G472" s="9">
        <v>142500</v>
      </c>
      <c r="H472" s="30">
        <v>142500</v>
      </c>
    </row>
    <row r="473" spans="1:8" s="1" customFormat="1" ht="17.100000000000001" customHeight="1">
      <c r="A473" s="1" t="s">
        <v>698</v>
      </c>
      <c r="B473" s="1" t="s">
        <v>64</v>
      </c>
      <c r="C473" s="1" t="str">
        <f>VLOOKUP((A473&amp;B473),[1]Bond_Master!$A$1:$J$236,3)</f>
        <v>金融債</v>
      </c>
      <c r="D473" s="1" t="str">
        <f>VLOOKUP((A473&amp;B473),[1]Bond_Master!$A$1:$J$236,4)</f>
        <v>Morgan Stanley</v>
      </c>
      <c r="E473" s="1">
        <f>VLOOKUP((A473&amp;B473),[1]Bond_Master!$A$1:$J$236,10)</f>
        <v>5</v>
      </c>
      <c r="F473" s="17">
        <v>48410</v>
      </c>
      <c r="G473" s="9">
        <v>142500</v>
      </c>
      <c r="H473" s="30">
        <v>4142500</v>
      </c>
    </row>
    <row r="474" spans="1:8" s="1" customFormat="1" ht="17.100000000000001" customHeight="1">
      <c r="A474" s="1" t="s">
        <v>697</v>
      </c>
      <c r="B474" s="1" t="s">
        <v>64</v>
      </c>
      <c r="C474" s="1" t="str">
        <f>VLOOKUP((A474&amp;B474),[1]Bond_Master!$A$1:$J$236,3)</f>
        <v>金融債</v>
      </c>
      <c r="D474" s="1" t="str">
        <f>VLOOKUP((A474&amp;B474),[1]Bond_Master!$A$1:$J$236,4)</f>
        <v>Morgan Stanley</v>
      </c>
      <c r="E474" s="1">
        <f>VLOOKUP((A474&amp;B474),[1]Bond_Master!$A$1:$J$236,10)</f>
        <v>5</v>
      </c>
      <c r="F474" s="7">
        <v>45672</v>
      </c>
      <c r="G474" s="27">
        <v>71250</v>
      </c>
      <c r="H474" s="30">
        <v>71250</v>
      </c>
    </row>
    <row r="475" spans="1:8" s="1" customFormat="1" ht="17.100000000000001" customHeight="1">
      <c r="A475" s="1" t="s">
        <v>697</v>
      </c>
      <c r="B475" s="1" t="s">
        <v>64</v>
      </c>
      <c r="C475" s="1" t="str">
        <f>VLOOKUP((A475&amp;B475),[1]Bond_Master!$A$1:$J$236,3)</f>
        <v>金融債</v>
      </c>
      <c r="D475" s="1" t="str">
        <f>VLOOKUP((A475&amp;B475),[1]Bond_Master!$A$1:$J$236,4)</f>
        <v>Morgan Stanley</v>
      </c>
      <c r="E475" s="1">
        <f>VLOOKUP((A475&amp;B475),[1]Bond_Master!$A$1:$J$236,10)</f>
        <v>5</v>
      </c>
      <c r="F475" s="17">
        <v>45853</v>
      </c>
      <c r="G475" s="9">
        <v>71250</v>
      </c>
      <c r="H475" s="9">
        <v>71250</v>
      </c>
    </row>
    <row r="476" spans="1:8" s="1" customFormat="1" ht="17.100000000000001" customHeight="1">
      <c r="A476" s="1" t="s">
        <v>697</v>
      </c>
      <c r="B476" s="1" t="s">
        <v>64</v>
      </c>
      <c r="C476" s="1" t="str">
        <f>VLOOKUP((A476&amp;B476),[1]Bond_Master!$A$1:$J$236,3)</f>
        <v>金融債</v>
      </c>
      <c r="D476" s="1" t="str">
        <f>VLOOKUP((A476&amp;B476),[1]Bond_Master!$A$1:$J$236,4)</f>
        <v>Morgan Stanley</v>
      </c>
      <c r="E476" s="1">
        <f>VLOOKUP((A476&amp;B476),[1]Bond_Master!$A$1:$J$236,10)</f>
        <v>5</v>
      </c>
      <c r="F476" s="17">
        <v>46037</v>
      </c>
      <c r="G476" s="9">
        <v>71250</v>
      </c>
      <c r="H476" s="9">
        <v>71250</v>
      </c>
    </row>
    <row r="477" spans="1:8" s="1" customFormat="1" ht="17.100000000000001" customHeight="1">
      <c r="A477" s="1" t="s">
        <v>698</v>
      </c>
      <c r="B477" s="1" t="s">
        <v>64</v>
      </c>
      <c r="C477" s="1" t="str">
        <f>VLOOKUP((A477&amp;B477),[1]Bond_Master!$A$1:$J$236,3)</f>
        <v>金融債</v>
      </c>
      <c r="D477" s="1" t="str">
        <f>VLOOKUP((A477&amp;B477),[1]Bond_Master!$A$1:$J$236,4)</f>
        <v>Morgan Stanley</v>
      </c>
      <c r="E477" s="1">
        <f>VLOOKUP((A477&amp;B477),[1]Bond_Master!$A$1:$J$236,10)</f>
        <v>5</v>
      </c>
      <c r="F477" s="17">
        <v>46218</v>
      </c>
      <c r="G477" s="9">
        <v>71250</v>
      </c>
      <c r="H477" s="9">
        <v>71250</v>
      </c>
    </row>
    <row r="478" spans="1:8" s="1" customFormat="1" ht="17.100000000000001" customHeight="1">
      <c r="A478" s="1" t="s">
        <v>698</v>
      </c>
      <c r="B478" s="1" t="s">
        <v>64</v>
      </c>
      <c r="C478" s="1" t="str">
        <f>VLOOKUP((A478&amp;B478),[1]Bond_Master!$A$1:$J$236,3)</f>
        <v>金融債</v>
      </c>
      <c r="D478" s="1" t="str">
        <f>VLOOKUP((A478&amp;B478),[1]Bond_Master!$A$1:$J$236,4)</f>
        <v>Morgan Stanley</v>
      </c>
      <c r="E478" s="1">
        <f>VLOOKUP((A478&amp;B478),[1]Bond_Master!$A$1:$J$236,10)</f>
        <v>5</v>
      </c>
      <c r="F478" s="17">
        <v>46402</v>
      </c>
      <c r="G478" s="9">
        <v>71250</v>
      </c>
      <c r="H478" s="9">
        <v>71250</v>
      </c>
    </row>
    <row r="479" spans="1:8" s="1" customFormat="1" ht="17.100000000000001" customHeight="1">
      <c r="A479" s="1" t="s">
        <v>698</v>
      </c>
      <c r="B479" s="1" t="s">
        <v>64</v>
      </c>
      <c r="C479" s="1" t="str">
        <f>VLOOKUP((A479&amp;B479),[1]Bond_Master!$A$1:$J$236,3)</f>
        <v>金融債</v>
      </c>
      <c r="D479" s="1" t="str">
        <f>VLOOKUP((A479&amp;B479),[1]Bond_Master!$A$1:$J$236,4)</f>
        <v>Morgan Stanley</v>
      </c>
      <c r="E479" s="1">
        <f>VLOOKUP((A479&amp;B479),[1]Bond_Master!$A$1:$J$236,10)</f>
        <v>5</v>
      </c>
      <c r="F479" s="17">
        <v>46583</v>
      </c>
      <c r="G479" s="9">
        <v>71250</v>
      </c>
      <c r="H479" s="9">
        <v>71250</v>
      </c>
    </row>
    <row r="480" spans="1:8" s="1" customFormat="1" ht="17.100000000000001" customHeight="1">
      <c r="A480" s="1" t="s">
        <v>698</v>
      </c>
      <c r="B480" s="1" t="s">
        <v>64</v>
      </c>
      <c r="C480" s="1" t="str">
        <f>VLOOKUP((A480&amp;B480),[1]Bond_Master!$A$1:$J$236,3)</f>
        <v>金融債</v>
      </c>
      <c r="D480" s="1" t="str">
        <f>VLOOKUP((A480&amp;B480),[1]Bond_Master!$A$1:$J$236,4)</f>
        <v>Morgan Stanley</v>
      </c>
      <c r="E480" s="1">
        <f>VLOOKUP((A480&amp;B480),[1]Bond_Master!$A$1:$J$236,10)</f>
        <v>5</v>
      </c>
      <c r="F480" s="17">
        <v>46767</v>
      </c>
      <c r="G480" s="9">
        <v>71250</v>
      </c>
      <c r="H480" s="9">
        <v>71250</v>
      </c>
    </row>
    <row r="481" spans="1:8" s="1" customFormat="1" ht="17.100000000000001" customHeight="1">
      <c r="A481" s="1" t="s">
        <v>698</v>
      </c>
      <c r="B481" s="1" t="s">
        <v>64</v>
      </c>
      <c r="C481" s="1" t="str">
        <f>VLOOKUP((A481&amp;B481),[1]Bond_Master!$A$1:$J$236,3)</f>
        <v>金融債</v>
      </c>
      <c r="D481" s="1" t="str">
        <f>VLOOKUP((A481&amp;B481),[1]Bond_Master!$A$1:$J$236,4)</f>
        <v>Morgan Stanley</v>
      </c>
      <c r="E481" s="1">
        <f>VLOOKUP((A481&amp;B481),[1]Bond_Master!$A$1:$J$236,10)</f>
        <v>5</v>
      </c>
      <c r="F481" s="17">
        <v>46949</v>
      </c>
      <c r="G481" s="9">
        <v>71250</v>
      </c>
      <c r="H481" s="9">
        <v>71250</v>
      </c>
    </row>
    <row r="482" spans="1:8" s="1" customFormat="1" ht="17.100000000000001" customHeight="1">
      <c r="A482" s="1" t="s">
        <v>698</v>
      </c>
      <c r="B482" s="1" t="s">
        <v>64</v>
      </c>
      <c r="C482" s="1" t="str">
        <f>VLOOKUP((A482&amp;B482),[1]Bond_Master!$A$1:$J$236,3)</f>
        <v>金融債</v>
      </c>
      <c r="D482" s="1" t="str">
        <f>VLOOKUP((A482&amp;B482),[1]Bond_Master!$A$1:$J$236,4)</f>
        <v>Morgan Stanley</v>
      </c>
      <c r="E482" s="1">
        <f>VLOOKUP((A482&amp;B482),[1]Bond_Master!$A$1:$J$236,10)</f>
        <v>5</v>
      </c>
      <c r="F482" s="17">
        <v>47133</v>
      </c>
      <c r="G482" s="9">
        <v>71250</v>
      </c>
      <c r="H482" s="9">
        <v>71250</v>
      </c>
    </row>
    <row r="483" spans="1:8" s="1" customFormat="1" ht="17.100000000000001" customHeight="1">
      <c r="A483" s="1" t="s">
        <v>698</v>
      </c>
      <c r="B483" s="1" t="s">
        <v>64</v>
      </c>
      <c r="C483" s="1" t="str">
        <f>VLOOKUP((A483&amp;B483),[1]Bond_Master!$A$1:$J$236,3)</f>
        <v>金融債</v>
      </c>
      <c r="D483" s="1" t="str">
        <f>VLOOKUP((A483&amp;B483),[1]Bond_Master!$A$1:$J$236,4)</f>
        <v>Morgan Stanley</v>
      </c>
      <c r="E483" s="1">
        <f>VLOOKUP((A483&amp;B483),[1]Bond_Master!$A$1:$J$236,10)</f>
        <v>5</v>
      </c>
      <c r="F483" s="17">
        <v>47314</v>
      </c>
      <c r="G483" s="9">
        <v>71250</v>
      </c>
      <c r="H483" s="9">
        <v>71250</v>
      </c>
    </row>
    <row r="484" spans="1:8" s="1" customFormat="1" ht="17.100000000000001" customHeight="1">
      <c r="A484" s="1" t="s">
        <v>698</v>
      </c>
      <c r="B484" s="1" t="s">
        <v>64</v>
      </c>
      <c r="C484" s="1" t="str">
        <f>VLOOKUP((A484&amp;B484),[1]Bond_Master!$A$1:$J$236,3)</f>
        <v>金融債</v>
      </c>
      <c r="D484" s="1" t="str">
        <f>VLOOKUP((A484&amp;B484),[1]Bond_Master!$A$1:$J$236,4)</f>
        <v>Morgan Stanley</v>
      </c>
      <c r="E484" s="1">
        <f>VLOOKUP((A484&amp;B484),[1]Bond_Master!$A$1:$J$236,10)</f>
        <v>5</v>
      </c>
      <c r="F484" s="17">
        <v>47498</v>
      </c>
      <c r="G484" s="9">
        <v>71250</v>
      </c>
      <c r="H484" s="9">
        <v>71250</v>
      </c>
    </row>
    <row r="485" spans="1:8" s="1" customFormat="1" ht="17.100000000000001" customHeight="1">
      <c r="A485" s="1" t="s">
        <v>698</v>
      </c>
      <c r="B485" s="1" t="s">
        <v>64</v>
      </c>
      <c r="C485" s="1" t="str">
        <f>VLOOKUP((A485&amp;B485),[1]Bond_Master!$A$1:$J$236,3)</f>
        <v>金融債</v>
      </c>
      <c r="D485" s="1" t="str">
        <f>VLOOKUP((A485&amp;B485),[1]Bond_Master!$A$1:$J$236,4)</f>
        <v>Morgan Stanley</v>
      </c>
      <c r="E485" s="1">
        <f>VLOOKUP((A485&amp;B485),[1]Bond_Master!$A$1:$J$236,10)</f>
        <v>5</v>
      </c>
      <c r="F485" s="17">
        <v>47679</v>
      </c>
      <c r="G485" s="9">
        <v>71250</v>
      </c>
      <c r="H485" s="9">
        <v>71250</v>
      </c>
    </row>
    <row r="486" spans="1:8" s="1" customFormat="1" ht="17.100000000000001" customHeight="1">
      <c r="A486" s="1" t="s">
        <v>698</v>
      </c>
      <c r="B486" s="1" t="s">
        <v>64</v>
      </c>
      <c r="C486" s="1" t="str">
        <f>VLOOKUP((A486&amp;B486),[1]Bond_Master!$A$1:$J$236,3)</f>
        <v>金融債</v>
      </c>
      <c r="D486" s="1" t="str">
        <f>VLOOKUP((A486&amp;B486),[1]Bond_Master!$A$1:$J$236,4)</f>
        <v>Morgan Stanley</v>
      </c>
      <c r="E486" s="1">
        <f>VLOOKUP((A486&amp;B486),[1]Bond_Master!$A$1:$J$236,10)</f>
        <v>5</v>
      </c>
      <c r="F486" s="17">
        <v>47863</v>
      </c>
      <c r="G486" s="9">
        <v>71250</v>
      </c>
      <c r="H486" s="9">
        <v>71250</v>
      </c>
    </row>
    <row r="487" spans="1:8" s="1" customFormat="1" ht="17.100000000000001" customHeight="1">
      <c r="A487" s="1" t="s">
        <v>698</v>
      </c>
      <c r="B487" s="1" t="s">
        <v>64</v>
      </c>
      <c r="C487" s="1" t="str">
        <f>VLOOKUP((A487&amp;B487),[1]Bond_Master!$A$1:$J$236,3)</f>
        <v>金融債</v>
      </c>
      <c r="D487" s="1" t="str">
        <f>VLOOKUP((A487&amp;B487),[1]Bond_Master!$A$1:$J$236,4)</f>
        <v>Morgan Stanley</v>
      </c>
      <c r="E487" s="1">
        <f>VLOOKUP((A487&amp;B487),[1]Bond_Master!$A$1:$J$236,10)</f>
        <v>5</v>
      </c>
      <c r="F487" s="17">
        <v>48044</v>
      </c>
      <c r="G487" s="9">
        <v>71250</v>
      </c>
      <c r="H487" s="9">
        <v>71250</v>
      </c>
    </row>
    <row r="488" spans="1:8" s="1" customFormat="1" ht="17.100000000000001" customHeight="1">
      <c r="A488" s="1" t="s">
        <v>698</v>
      </c>
      <c r="B488" s="1" t="s">
        <v>64</v>
      </c>
      <c r="C488" s="1" t="str">
        <f>VLOOKUP((A488&amp;B488),[1]Bond_Master!$A$1:$J$236,3)</f>
        <v>金融債</v>
      </c>
      <c r="D488" s="1" t="str">
        <f>VLOOKUP((A488&amp;B488),[1]Bond_Master!$A$1:$J$236,4)</f>
        <v>Morgan Stanley</v>
      </c>
      <c r="E488" s="1">
        <f>VLOOKUP((A488&amp;B488),[1]Bond_Master!$A$1:$J$236,10)</f>
        <v>5</v>
      </c>
      <c r="F488" s="17">
        <v>48228</v>
      </c>
      <c r="G488" s="9">
        <v>71250</v>
      </c>
      <c r="H488" s="9">
        <v>71250</v>
      </c>
    </row>
    <row r="489" spans="1:8" s="1" customFormat="1" ht="17.100000000000001" customHeight="1">
      <c r="A489" s="1" t="s">
        <v>698</v>
      </c>
      <c r="B489" s="1" t="s">
        <v>64</v>
      </c>
      <c r="C489" s="1" t="str">
        <f>VLOOKUP((A489&amp;B489),[1]Bond_Master!$A$1:$J$236,3)</f>
        <v>金融債</v>
      </c>
      <c r="D489" s="1" t="str">
        <f>VLOOKUP((A489&amp;B489),[1]Bond_Master!$A$1:$J$236,4)</f>
        <v>Morgan Stanley</v>
      </c>
      <c r="E489" s="1">
        <f>VLOOKUP((A489&amp;B489),[1]Bond_Master!$A$1:$J$236,10)</f>
        <v>5</v>
      </c>
      <c r="F489" s="17">
        <v>48410</v>
      </c>
      <c r="G489" s="9">
        <v>71250</v>
      </c>
      <c r="H489" s="9">
        <v>2071250</v>
      </c>
    </row>
    <row r="490" spans="1:8" s="1" customFormat="1" ht="17.100000000000001" customHeight="1">
      <c r="A490" s="13" t="s">
        <v>698</v>
      </c>
      <c r="B490" s="13" t="s">
        <v>64</v>
      </c>
      <c r="C490" s="1" t="str">
        <f>VLOOKUP((A490&amp;B490),[1]Bond_Master!$A$1:$J$236,3)</f>
        <v>金融債</v>
      </c>
      <c r="D490" s="1" t="str">
        <f>VLOOKUP((A490&amp;B490),[1]Bond_Master!$A$1:$J$236,4)</f>
        <v>Morgan Stanley</v>
      </c>
      <c r="E490" s="1">
        <f>VLOOKUP((A490&amp;B490),[1]Bond_Master!$A$1:$J$236,10)</f>
        <v>5</v>
      </c>
      <c r="F490" s="17">
        <v>46218</v>
      </c>
      <c r="G490" s="27">
        <v>36337.5</v>
      </c>
      <c r="H490" s="27">
        <v>36337.5</v>
      </c>
    </row>
    <row r="491" spans="1:8" s="1" customFormat="1" ht="17.100000000000001" customHeight="1">
      <c r="A491" s="13" t="s">
        <v>698</v>
      </c>
      <c r="B491" s="13" t="s">
        <v>64</v>
      </c>
      <c r="C491" s="1" t="str">
        <f>VLOOKUP((A491&amp;B491),[1]Bond_Master!$A$1:$J$236,3)</f>
        <v>金融債</v>
      </c>
      <c r="D491" s="1" t="str">
        <f>VLOOKUP((A491&amp;B491),[1]Bond_Master!$A$1:$J$236,4)</f>
        <v>Morgan Stanley</v>
      </c>
      <c r="E491" s="1">
        <f>VLOOKUP((A491&amp;B491),[1]Bond_Master!$A$1:$J$236,10)</f>
        <v>5</v>
      </c>
      <c r="F491" s="17">
        <v>46402</v>
      </c>
      <c r="G491" s="27">
        <v>36337.5</v>
      </c>
      <c r="H491" s="27">
        <v>36337.5</v>
      </c>
    </row>
    <row r="492" spans="1:8" s="1" customFormat="1" ht="17.100000000000001" customHeight="1">
      <c r="A492" s="13" t="s">
        <v>698</v>
      </c>
      <c r="B492" s="13" t="s">
        <v>64</v>
      </c>
      <c r="C492" s="1" t="str">
        <f>VLOOKUP((A492&amp;B492),[1]Bond_Master!$A$1:$J$236,3)</f>
        <v>金融債</v>
      </c>
      <c r="D492" s="1" t="str">
        <f>VLOOKUP((A492&amp;B492),[1]Bond_Master!$A$1:$J$236,4)</f>
        <v>Morgan Stanley</v>
      </c>
      <c r="E492" s="1">
        <f>VLOOKUP((A492&amp;B492),[1]Bond_Master!$A$1:$J$236,10)</f>
        <v>5</v>
      </c>
      <c r="F492" s="17">
        <v>46583</v>
      </c>
      <c r="G492" s="27">
        <v>36337.5</v>
      </c>
      <c r="H492" s="27">
        <v>36337.5</v>
      </c>
    </row>
    <row r="493" spans="1:8" s="1" customFormat="1" ht="17.100000000000001" customHeight="1">
      <c r="A493" s="13" t="s">
        <v>698</v>
      </c>
      <c r="B493" s="13" t="s">
        <v>64</v>
      </c>
      <c r="C493" s="1" t="str">
        <f>VLOOKUP((A493&amp;B493),[1]Bond_Master!$A$1:$J$236,3)</f>
        <v>金融債</v>
      </c>
      <c r="D493" s="1" t="str">
        <f>VLOOKUP((A493&amp;B493),[1]Bond_Master!$A$1:$J$236,4)</f>
        <v>Morgan Stanley</v>
      </c>
      <c r="E493" s="1">
        <f>VLOOKUP((A493&amp;B493),[1]Bond_Master!$A$1:$J$236,10)</f>
        <v>5</v>
      </c>
      <c r="F493" s="17">
        <v>46767</v>
      </c>
      <c r="G493" s="27">
        <v>36337.5</v>
      </c>
      <c r="H493" s="27">
        <v>36337.5</v>
      </c>
    </row>
    <row r="494" spans="1:8" s="1" customFormat="1" ht="17.100000000000001" customHeight="1">
      <c r="A494" s="13" t="s">
        <v>698</v>
      </c>
      <c r="B494" s="13" t="s">
        <v>64</v>
      </c>
      <c r="C494" s="1" t="str">
        <f>VLOOKUP((A494&amp;B494),[1]Bond_Master!$A$1:$J$236,3)</f>
        <v>金融債</v>
      </c>
      <c r="D494" s="1" t="str">
        <f>VLOOKUP((A494&amp;B494),[1]Bond_Master!$A$1:$J$236,4)</f>
        <v>Morgan Stanley</v>
      </c>
      <c r="E494" s="1">
        <f>VLOOKUP((A494&amp;B494),[1]Bond_Master!$A$1:$J$236,10)</f>
        <v>5</v>
      </c>
      <c r="F494" s="17">
        <v>46949</v>
      </c>
      <c r="G494" s="27">
        <v>36337.5</v>
      </c>
      <c r="H494" s="27">
        <v>36337.5</v>
      </c>
    </row>
    <row r="495" spans="1:8" s="1" customFormat="1" ht="17.100000000000001" customHeight="1">
      <c r="A495" s="13" t="s">
        <v>698</v>
      </c>
      <c r="B495" s="13" t="s">
        <v>64</v>
      </c>
      <c r="C495" s="1" t="str">
        <f>VLOOKUP((A495&amp;B495),[1]Bond_Master!$A$1:$J$236,3)</f>
        <v>金融債</v>
      </c>
      <c r="D495" s="1" t="str">
        <f>VLOOKUP((A495&amp;B495),[1]Bond_Master!$A$1:$J$236,4)</f>
        <v>Morgan Stanley</v>
      </c>
      <c r="E495" s="1">
        <f>VLOOKUP((A495&amp;B495),[1]Bond_Master!$A$1:$J$236,10)</f>
        <v>5</v>
      </c>
      <c r="F495" s="17">
        <v>47133</v>
      </c>
      <c r="G495" s="27">
        <v>36337.5</v>
      </c>
      <c r="H495" s="27">
        <v>36337.5</v>
      </c>
    </row>
    <row r="496" spans="1:8" s="1" customFormat="1" ht="17.100000000000001" customHeight="1">
      <c r="A496" s="13" t="s">
        <v>698</v>
      </c>
      <c r="B496" s="13" t="s">
        <v>64</v>
      </c>
      <c r="C496" s="1" t="str">
        <f>VLOOKUP((A496&amp;B496),[1]Bond_Master!$A$1:$J$236,3)</f>
        <v>金融債</v>
      </c>
      <c r="D496" s="1" t="str">
        <f>VLOOKUP((A496&amp;B496),[1]Bond_Master!$A$1:$J$236,4)</f>
        <v>Morgan Stanley</v>
      </c>
      <c r="E496" s="1">
        <f>VLOOKUP((A496&amp;B496),[1]Bond_Master!$A$1:$J$236,10)</f>
        <v>5</v>
      </c>
      <c r="F496" s="17">
        <v>47314</v>
      </c>
      <c r="G496" s="27">
        <v>36337.5</v>
      </c>
      <c r="H496" s="27">
        <v>36337.5</v>
      </c>
    </row>
    <row r="497" spans="1:8" s="1" customFormat="1" ht="17.100000000000001" customHeight="1">
      <c r="A497" s="13" t="s">
        <v>698</v>
      </c>
      <c r="B497" s="13" t="s">
        <v>64</v>
      </c>
      <c r="C497" s="1" t="str">
        <f>VLOOKUP((A497&amp;B497),[1]Bond_Master!$A$1:$J$236,3)</f>
        <v>金融債</v>
      </c>
      <c r="D497" s="1" t="str">
        <f>VLOOKUP((A497&amp;B497),[1]Bond_Master!$A$1:$J$236,4)</f>
        <v>Morgan Stanley</v>
      </c>
      <c r="E497" s="1">
        <f>VLOOKUP((A497&amp;B497),[1]Bond_Master!$A$1:$J$236,10)</f>
        <v>5</v>
      </c>
      <c r="F497" s="17">
        <v>47498</v>
      </c>
      <c r="G497" s="27">
        <v>36337.5</v>
      </c>
      <c r="H497" s="27">
        <v>36337.5</v>
      </c>
    </row>
    <row r="498" spans="1:8" s="1" customFormat="1" ht="17.100000000000001" customHeight="1">
      <c r="A498" s="13" t="s">
        <v>698</v>
      </c>
      <c r="B498" s="13" t="s">
        <v>64</v>
      </c>
      <c r="C498" s="1" t="str">
        <f>VLOOKUP((A498&amp;B498),[1]Bond_Master!$A$1:$J$236,3)</f>
        <v>金融債</v>
      </c>
      <c r="D498" s="1" t="str">
        <f>VLOOKUP((A498&amp;B498),[1]Bond_Master!$A$1:$J$236,4)</f>
        <v>Morgan Stanley</v>
      </c>
      <c r="E498" s="1">
        <f>VLOOKUP((A498&amp;B498),[1]Bond_Master!$A$1:$J$236,10)</f>
        <v>5</v>
      </c>
      <c r="F498" s="17">
        <v>47679</v>
      </c>
      <c r="G498" s="27">
        <v>36337.5</v>
      </c>
      <c r="H498" s="27">
        <v>36337.5</v>
      </c>
    </row>
    <row r="499" spans="1:8" s="1" customFormat="1" ht="17.100000000000001" customHeight="1">
      <c r="A499" s="13" t="s">
        <v>698</v>
      </c>
      <c r="B499" s="13" t="s">
        <v>64</v>
      </c>
      <c r="C499" s="1" t="str">
        <f>VLOOKUP((A499&amp;B499),[1]Bond_Master!$A$1:$J$236,3)</f>
        <v>金融債</v>
      </c>
      <c r="D499" s="1" t="str">
        <f>VLOOKUP((A499&amp;B499),[1]Bond_Master!$A$1:$J$236,4)</f>
        <v>Morgan Stanley</v>
      </c>
      <c r="E499" s="1">
        <f>VLOOKUP((A499&amp;B499),[1]Bond_Master!$A$1:$J$236,10)</f>
        <v>5</v>
      </c>
      <c r="F499" s="17">
        <v>47863</v>
      </c>
      <c r="G499" s="27">
        <v>36337.5</v>
      </c>
      <c r="H499" s="27">
        <v>36337.5</v>
      </c>
    </row>
    <row r="500" spans="1:8" s="1" customFormat="1" ht="17.100000000000001" customHeight="1">
      <c r="A500" s="13" t="s">
        <v>698</v>
      </c>
      <c r="B500" s="13" t="s">
        <v>64</v>
      </c>
      <c r="C500" s="1" t="str">
        <f>VLOOKUP((A500&amp;B500),[1]Bond_Master!$A$1:$J$236,3)</f>
        <v>金融債</v>
      </c>
      <c r="D500" s="1" t="str">
        <f>VLOOKUP((A500&amp;B500),[1]Bond_Master!$A$1:$J$236,4)</f>
        <v>Morgan Stanley</v>
      </c>
      <c r="E500" s="1">
        <f>VLOOKUP((A500&amp;B500),[1]Bond_Master!$A$1:$J$236,10)</f>
        <v>5</v>
      </c>
      <c r="F500" s="17">
        <v>48044</v>
      </c>
      <c r="G500" s="27">
        <v>36337.5</v>
      </c>
      <c r="H500" s="27">
        <v>36337.5</v>
      </c>
    </row>
    <row r="501" spans="1:8" s="1" customFormat="1" ht="17.100000000000001" customHeight="1">
      <c r="A501" s="13" t="s">
        <v>698</v>
      </c>
      <c r="B501" s="13" t="s">
        <v>64</v>
      </c>
      <c r="C501" s="1" t="str">
        <f>VLOOKUP((A501&amp;B501),[1]Bond_Master!$A$1:$J$236,3)</f>
        <v>金融債</v>
      </c>
      <c r="D501" s="1" t="str">
        <f>VLOOKUP((A501&amp;B501),[1]Bond_Master!$A$1:$J$236,4)</f>
        <v>Morgan Stanley</v>
      </c>
      <c r="E501" s="1">
        <f>VLOOKUP((A501&amp;B501),[1]Bond_Master!$A$1:$J$236,10)</f>
        <v>5</v>
      </c>
      <c r="F501" s="17">
        <v>48228</v>
      </c>
      <c r="G501" s="27">
        <v>36337.5</v>
      </c>
      <c r="H501" s="27">
        <v>36337.5</v>
      </c>
    </row>
    <row r="502" spans="1:8" s="1" customFormat="1" ht="17.100000000000001" customHeight="1">
      <c r="A502" s="13" t="s">
        <v>698</v>
      </c>
      <c r="B502" s="13" t="s">
        <v>64</v>
      </c>
      <c r="C502" s="1" t="str">
        <f>VLOOKUP((A502&amp;B502),[1]Bond_Master!$A$1:$J$236,3)</f>
        <v>金融債</v>
      </c>
      <c r="D502" s="1" t="str">
        <f>VLOOKUP((A502&amp;B502),[1]Bond_Master!$A$1:$J$236,4)</f>
        <v>Morgan Stanley</v>
      </c>
      <c r="E502" s="1">
        <f>VLOOKUP((A502&amp;B502),[1]Bond_Master!$A$1:$J$236,10)</f>
        <v>5</v>
      </c>
      <c r="F502" s="17">
        <v>48410</v>
      </c>
      <c r="G502" s="27">
        <v>36337.5</v>
      </c>
      <c r="H502" s="27">
        <v>1056337.5</v>
      </c>
    </row>
    <row r="503" spans="1:8" s="1" customFormat="1" ht="17.100000000000001" customHeight="1">
      <c r="A503" s="1" t="s">
        <v>699</v>
      </c>
      <c r="B503" s="1" t="s">
        <v>64</v>
      </c>
      <c r="C503" s="1" t="str">
        <f>VLOOKUP((A503&amp;B503),[1]Bond_Master!$A$1:$J$236,3)</f>
        <v>金融債</v>
      </c>
      <c r="D503" s="1" t="str">
        <f>VLOOKUP((A503&amp;B503),[1]Bond_Master!$A$1:$J$236,4)</f>
        <v>Morgan Stanley</v>
      </c>
      <c r="E503" s="1">
        <f>VLOOKUP((A503&amp;B503),[1]Bond_Master!$A$1:$J$236,10)</f>
        <v>5</v>
      </c>
      <c r="F503" s="7">
        <v>45672</v>
      </c>
      <c r="G503" s="27">
        <v>36337.5</v>
      </c>
      <c r="H503" s="27">
        <v>36337.5</v>
      </c>
    </row>
    <row r="504" spans="1:8" s="1" customFormat="1" ht="17.100000000000001" customHeight="1">
      <c r="A504" s="13" t="s">
        <v>699</v>
      </c>
      <c r="B504" s="13" t="s">
        <v>64</v>
      </c>
      <c r="C504" s="1" t="str">
        <f>VLOOKUP((A504&amp;B504),[1]Bond_Master!$A$1:$J$236,3)</f>
        <v>金融債</v>
      </c>
      <c r="D504" s="1" t="str">
        <f>VLOOKUP((A504&amp;B504),[1]Bond_Master!$A$1:$J$236,4)</f>
        <v>Morgan Stanley</v>
      </c>
      <c r="E504" s="1">
        <f>VLOOKUP((A504&amp;B504),[1]Bond_Master!$A$1:$J$236,10)</f>
        <v>5</v>
      </c>
      <c r="F504" s="17">
        <v>45853</v>
      </c>
      <c r="G504" s="27">
        <v>36337.5</v>
      </c>
      <c r="H504" s="27">
        <v>36337.5</v>
      </c>
    </row>
    <row r="505" spans="1:8" s="1" customFormat="1" ht="17.100000000000001" customHeight="1">
      <c r="A505" s="13" t="s">
        <v>699</v>
      </c>
      <c r="B505" s="13" t="s">
        <v>64</v>
      </c>
      <c r="C505" s="1" t="str">
        <f>VLOOKUP((A505&amp;B505),[1]Bond_Master!$A$1:$J$236,3)</f>
        <v>金融債</v>
      </c>
      <c r="D505" s="1" t="str">
        <f>VLOOKUP((A505&amp;B505),[1]Bond_Master!$A$1:$J$236,4)</f>
        <v>Morgan Stanley</v>
      </c>
      <c r="E505" s="1">
        <f>VLOOKUP((A505&amp;B505),[1]Bond_Master!$A$1:$J$236,10)</f>
        <v>5</v>
      </c>
      <c r="F505" s="17">
        <v>46037</v>
      </c>
      <c r="G505" s="27">
        <v>36337.5</v>
      </c>
      <c r="H505" s="27">
        <v>36337.5</v>
      </c>
    </row>
    <row r="506" spans="1:8" s="1" customFormat="1" ht="17.100000000000001" customHeight="1">
      <c r="A506" s="1" t="s">
        <v>511</v>
      </c>
      <c r="B506" s="1" t="s">
        <v>145</v>
      </c>
      <c r="C506" s="1" t="str">
        <f>VLOOKUP((A506&amp;B506),[1]Bond_Master!$A$1:$J$236,3)</f>
        <v>金融債</v>
      </c>
      <c r="D506" s="1" t="str">
        <f>VLOOKUP((A506&amp;B506),[1]Bond_Master!$A$1:$J$236,4)</f>
        <v>Morgan Stanley</v>
      </c>
      <c r="E506" s="1">
        <f>VLOOKUP((A506&amp;B506),[1]Bond_Master!$A$1:$J$236,10)</f>
        <v>5</v>
      </c>
      <c r="F506" s="7">
        <v>45519</v>
      </c>
      <c r="G506" s="27">
        <v>105000</v>
      </c>
      <c r="H506" s="27">
        <v>105000</v>
      </c>
    </row>
    <row r="507" spans="1:8" s="1" customFormat="1" ht="17.100000000000001" customHeight="1">
      <c r="A507" s="1" t="s">
        <v>511</v>
      </c>
      <c r="B507" s="1" t="s">
        <v>145</v>
      </c>
      <c r="C507" s="1" t="str">
        <f>VLOOKUP((A507&amp;B507),[1]Bond_Master!$A$1:$J$236,3)</f>
        <v>金融債</v>
      </c>
      <c r="D507" s="1" t="str">
        <f>VLOOKUP((A507&amp;B507),[1]Bond_Master!$A$1:$J$236,4)</f>
        <v>Morgan Stanley</v>
      </c>
      <c r="E507" s="1">
        <f>VLOOKUP((A507&amp;B507),[1]Bond_Master!$A$1:$J$236,10)</f>
        <v>5</v>
      </c>
      <c r="F507" s="7">
        <v>45713</v>
      </c>
      <c r="G507" s="27">
        <v>105000</v>
      </c>
      <c r="H507" s="27">
        <v>105000</v>
      </c>
    </row>
    <row r="508" spans="1:8" s="1" customFormat="1" ht="17.100000000000001" customHeight="1">
      <c r="A508" s="1" t="s">
        <v>700</v>
      </c>
      <c r="B508" s="1" t="s">
        <v>145</v>
      </c>
      <c r="C508" s="1" t="str">
        <f>VLOOKUP((A508&amp;B508),[1]Bond_Master!$A$1:$J$236,3)</f>
        <v>金融債</v>
      </c>
      <c r="D508" s="1" t="str">
        <f>VLOOKUP((A508&amp;B508),[1]Bond_Master!$A$1:$J$236,4)</f>
        <v>Morgan Stanley</v>
      </c>
      <c r="E508" s="1">
        <f>VLOOKUP((A508&amp;B508),[1]Bond_Master!$A$1:$J$236,10)</f>
        <v>5</v>
      </c>
      <c r="F508" s="7">
        <v>45884</v>
      </c>
      <c r="G508" s="27">
        <v>105000</v>
      </c>
      <c r="H508" s="27">
        <v>105000</v>
      </c>
    </row>
    <row r="509" spans="1:8" s="1" customFormat="1" ht="17.100000000000001" customHeight="1">
      <c r="A509" s="1" t="s">
        <v>700</v>
      </c>
      <c r="B509" s="1" t="s">
        <v>145</v>
      </c>
      <c r="C509" s="1" t="str">
        <f>VLOOKUP((A509&amp;B509),[1]Bond_Master!$A$1:$J$236,3)</f>
        <v>金融債</v>
      </c>
      <c r="D509" s="1" t="str">
        <f>VLOOKUP((A509&amp;B509),[1]Bond_Master!$A$1:$J$236,4)</f>
        <v>Morgan Stanley</v>
      </c>
      <c r="E509" s="1">
        <f>VLOOKUP((A509&amp;B509),[1]Bond_Master!$A$1:$J$236,10)</f>
        <v>5</v>
      </c>
      <c r="F509" s="7">
        <v>46078</v>
      </c>
      <c r="G509" s="27">
        <v>105000</v>
      </c>
      <c r="H509" s="27">
        <v>105000</v>
      </c>
    </row>
    <row r="510" spans="1:8" s="1" customFormat="1" ht="17.100000000000001" customHeight="1">
      <c r="A510" s="1" t="s">
        <v>700</v>
      </c>
      <c r="B510" s="1" t="s">
        <v>145</v>
      </c>
      <c r="C510" s="1" t="str">
        <f>VLOOKUP((A510&amp;B510),[1]Bond_Master!$A$1:$J$236,3)</f>
        <v>金融債</v>
      </c>
      <c r="D510" s="1" t="str">
        <f>VLOOKUP((A510&amp;B510),[1]Bond_Master!$A$1:$J$236,4)</f>
        <v>Morgan Stanley</v>
      </c>
      <c r="E510" s="1">
        <f>VLOOKUP((A510&amp;B510),[1]Bond_Master!$A$1:$J$236,10)</f>
        <v>5</v>
      </c>
      <c r="F510" s="7">
        <v>46249</v>
      </c>
      <c r="G510" s="27">
        <v>105000</v>
      </c>
      <c r="H510" s="27">
        <v>105000</v>
      </c>
    </row>
    <row r="511" spans="1:8" s="1" customFormat="1" ht="17.100000000000001" customHeight="1">
      <c r="A511" s="1" t="s">
        <v>700</v>
      </c>
      <c r="B511" s="1" t="s">
        <v>145</v>
      </c>
      <c r="C511" s="1" t="str">
        <f>VLOOKUP((A511&amp;B511),[1]Bond_Master!$A$1:$J$236,3)</f>
        <v>金融債</v>
      </c>
      <c r="D511" s="1" t="str">
        <f>VLOOKUP((A511&amp;B511),[1]Bond_Master!$A$1:$J$236,4)</f>
        <v>Morgan Stanley</v>
      </c>
      <c r="E511" s="1">
        <f>VLOOKUP((A511&amp;B511),[1]Bond_Master!$A$1:$J$236,10)</f>
        <v>5</v>
      </c>
      <c r="F511" s="7">
        <v>46443</v>
      </c>
      <c r="G511" s="27">
        <v>105000</v>
      </c>
      <c r="H511" s="27">
        <v>105000</v>
      </c>
    </row>
    <row r="512" spans="1:8" s="1" customFormat="1" ht="17.100000000000001" customHeight="1">
      <c r="A512" s="1" t="s">
        <v>700</v>
      </c>
      <c r="B512" s="1" t="s">
        <v>145</v>
      </c>
      <c r="C512" s="1" t="str">
        <f>VLOOKUP((A512&amp;B512),[1]Bond_Master!$A$1:$J$236,3)</f>
        <v>金融債</v>
      </c>
      <c r="D512" s="1" t="str">
        <f>VLOOKUP((A512&amp;B512),[1]Bond_Master!$A$1:$J$236,4)</f>
        <v>Morgan Stanley</v>
      </c>
      <c r="E512" s="1">
        <f>VLOOKUP((A512&amp;B512),[1]Bond_Master!$A$1:$J$236,10)</f>
        <v>5</v>
      </c>
      <c r="F512" s="7">
        <v>46614</v>
      </c>
      <c r="G512" s="27">
        <v>105000</v>
      </c>
      <c r="H512" s="27">
        <v>105000</v>
      </c>
    </row>
    <row r="513" spans="1:8" s="1" customFormat="1" ht="17.100000000000001" customHeight="1">
      <c r="A513" s="1" t="s">
        <v>700</v>
      </c>
      <c r="B513" s="1" t="s">
        <v>145</v>
      </c>
      <c r="C513" s="1" t="str">
        <f>VLOOKUP((A513&amp;B513),[1]Bond_Master!$A$1:$J$236,3)</f>
        <v>金融債</v>
      </c>
      <c r="D513" s="1" t="str">
        <f>VLOOKUP((A513&amp;B513),[1]Bond_Master!$A$1:$J$236,4)</f>
        <v>Morgan Stanley</v>
      </c>
      <c r="E513" s="1">
        <f>VLOOKUP((A513&amp;B513),[1]Bond_Master!$A$1:$J$236,10)</f>
        <v>5</v>
      </c>
      <c r="F513" s="7">
        <v>46798</v>
      </c>
      <c r="G513" s="27">
        <v>105000</v>
      </c>
      <c r="H513" s="27">
        <v>2905000</v>
      </c>
    </row>
    <row r="514" spans="1:8" s="1" customFormat="1" ht="17.100000000000001" customHeight="1">
      <c r="A514" s="1" t="s">
        <v>126</v>
      </c>
      <c r="B514" s="1" t="s">
        <v>14</v>
      </c>
      <c r="C514" s="1" t="str">
        <f>VLOOKUP((A514&amp;B514),[1]Bond_Master!$A$1:$J$236,3)</f>
        <v>公司債</v>
      </c>
      <c r="D514" s="1" t="str">
        <f>VLOOKUP((A514&amp;B514),[1]Bond_Master!$A$1:$J$236,4)</f>
        <v>Morgan Stanley</v>
      </c>
      <c r="E514" s="1">
        <f>VLOOKUP((A514&amp;B514),[1]Bond_Master!$A$1:$J$236,10)</f>
        <v>9</v>
      </c>
      <c r="F514" s="7">
        <v>45092</v>
      </c>
      <c r="G514" s="27">
        <v>30585.512999999999</v>
      </c>
      <c r="H514" s="27">
        <v>30585.512999999999</v>
      </c>
    </row>
    <row r="515" spans="1:8" s="1" customFormat="1" ht="17.100000000000001" customHeight="1">
      <c r="A515" s="1" t="s">
        <v>701</v>
      </c>
      <c r="B515" s="1" t="s">
        <v>14</v>
      </c>
      <c r="C515" s="1" t="str">
        <f>VLOOKUP((A515&amp;B515),[1]Bond_Master!$A$1:$J$236,3)</f>
        <v>公司債</v>
      </c>
      <c r="D515" s="1" t="str">
        <f>VLOOKUP((A515&amp;B515),[1]Bond_Master!$A$1:$J$236,4)</f>
        <v>Morgan Stanley</v>
      </c>
      <c r="E515" s="1">
        <f>VLOOKUP((A515&amp;B515),[1]Bond_Master!$A$1:$J$236,10)</f>
        <v>9</v>
      </c>
      <c r="F515" s="17">
        <v>45275</v>
      </c>
      <c r="G515" s="29">
        <v>30585.512999999999</v>
      </c>
      <c r="H515" s="29">
        <v>30585.512999999999</v>
      </c>
    </row>
    <row r="516" spans="1:8" s="1" customFormat="1" ht="17.100000000000001" customHeight="1">
      <c r="A516" s="1" t="s">
        <v>701</v>
      </c>
      <c r="B516" s="1" t="s">
        <v>14</v>
      </c>
      <c r="C516" s="1" t="str">
        <f>VLOOKUP((A516&amp;B516),[1]Bond_Master!$A$1:$J$236,3)</f>
        <v>公司債</v>
      </c>
      <c r="D516" s="1" t="str">
        <f>VLOOKUP((A516&amp;B516),[1]Bond_Master!$A$1:$J$236,4)</f>
        <v>Morgan Stanley</v>
      </c>
      <c r="E516" s="1">
        <f>VLOOKUP((A516&amp;B516),[1]Bond_Master!$A$1:$J$236,10)</f>
        <v>9</v>
      </c>
      <c r="F516" s="7">
        <v>45458</v>
      </c>
      <c r="G516" s="29">
        <v>30585.512999999999</v>
      </c>
      <c r="H516" s="29">
        <v>30585.512999999999</v>
      </c>
    </row>
    <row r="517" spans="1:8" s="1" customFormat="1" ht="17.100000000000001" customHeight="1">
      <c r="A517" s="1" t="s">
        <v>701</v>
      </c>
      <c r="B517" s="1" t="s">
        <v>14</v>
      </c>
      <c r="C517" s="1" t="str">
        <f>VLOOKUP((A517&amp;B517),[1]Bond_Master!$A$1:$J$236,3)</f>
        <v>公司債</v>
      </c>
      <c r="D517" s="1" t="str">
        <f>VLOOKUP((A517&amp;B517),[1]Bond_Master!$A$1:$J$236,4)</f>
        <v>Morgan Stanley</v>
      </c>
      <c r="E517" s="1">
        <f>VLOOKUP((A517&amp;B517),[1]Bond_Master!$A$1:$J$236,10)</f>
        <v>9</v>
      </c>
      <c r="F517" s="17">
        <v>45641</v>
      </c>
      <c r="G517" s="29">
        <v>30585.512999999999</v>
      </c>
      <c r="H517" s="29">
        <v>30585.512999999999</v>
      </c>
    </row>
    <row r="518" spans="1:8" s="1" customFormat="1" ht="17.100000000000001" customHeight="1">
      <c r="A518" s="1" t="s">
        <v>701</v>
      </c>
      <c r="B518" s="1" t="s">
        <v>14</v>
      </c>
      <c r="C518" s="1" t="str">
        <f>VLOOKUP((A518&amp;B518),[1]Bond_Master!$A$1:$J$236,3)</f>
        <v>公司債</v>
      </c>
      <c r="D518" s="1" t="str">
        <f>VLOOKUP((A518&amp;B518),[1]Bond_Master!$A$1:$J$236,4)</f>
        <v>Morgan Stanley</v>
      </c>
      <c r="E518" s="1">
        <f>VLOOKUP((A518&amp;B518),[1]Bond_Master!$A$1:$J$236,10)</f>
        <v>9</v>
      </c>
      <c r="F518" s="7">
        <v>45823</v>
      </c>
      <c r="G518" s="29">
        <v>30585.512999999999</v>
      </c>
      <c r="H518" s="29">
        <v>30585.512999999999</v>
      </c>
    </row>
    <row r="519" spans="1:8" s="1" customFormat="1" ht="17.100000000000001" customHeight="1">
      <c r="A519" s="1" t="s">
        <v>701</v>
      </c>
      <c r="B519" s="1" t="s">
        <v>14</v>
      </c>
      <c r="C519" s="1" t="str">
        <f>VLOOKUP((A519&amp;B519),[1]Bond_Master!$A$1:$J$236,3)</f>
        <v>公司債</v>
      </c>
      <c r="D519" s="1" t="str">
        <f>VLOOKUP((A519&amp;B519),[1]Bond_Master!$A$1:$J$236,4)</f>
        <v>Morgan Stanley</v>
      </c>
      <c r="E519" s="1">
        <f>VLOOKUP((A519&amp;B519),[1]Bond_Master!$A$1:$J$236,10)</f>
        <v>9</v>
      </c>
      <c r="F519" s="17">
        <v>46006</v>
      </c>
      <c r="G519" s="29">
        <v>30585.512999999999</v>
      </c>
      <c r="H519" s="29">
        <v>30585.512999999999</v>
      </c>
    </row>
    <row r="520" spans="1:8" s="1" customFormat="1" ht="17.100000000000001" customHeight="1">
      <c r="A520" s="1" t="s">
        <v>701</v>
      </c>
      <c r="B520" s="1" t="s">
        <v>14</v>
      </c>
      <c r="C520" s="1" t="str">
        <f>VLOOKUP((A520&amp;B520),[1]Bond_Master!$A$1:$J$236,3)</f>
        <v>公司債</v>
      </c>
      <c r="D520" s="1" t="str">
        <f>VLOOKUP((A520&amp;B520),[1]Bond_Master!$A$1:$J$236,4)</f>
        <v>Morgan Stanley</v>
      </c>
      <c r="E520" s="1">
        <f>VLOOKUP((A520&amp;B520),[1]Bond_Master!$A$1:$J$236,10)</f>
        <v>9</v>
      </c>
      <c r="F520" s="7">
        <v>46188</v>
      </c>
      <c r="G520" s="29">
        <v>30585.512999999999</v>
      </c>
      <c r="H520" s="29">
        <v>1046715.513</v>
      </c>
    </row>
    <row r="521" spans="1:8" s="1" customFormat="1" ht="17.100000000000001" customHeight="1">
      <c r="A521" s="1" t="s">
        <v>702</v>
      </c>
      <c r="B521" s="1" t="s">
        <v>64</v>
      </c>
      <c r="C521" s="1" t="str">
        <f>VLOOKUP((A521&amp;B521),[1]Bond_Master!$A$1:$J$236,3)</f>
        <v>金融債</v>
      </c>
      <c r="D521" s="1" t="str">
        <f>VLOOKUP((A521&amp;B521),[1]Bond_Master!$A$1:$J$236,4)</f>
        <v>Morgan Stanley</v>
      </c>
      <c r="E521" s="1">
        <f>VLOOKUP((A521&amp;B521),[1]Bond_Master!$A$1:$J$236,10)</f>
        <v>6</v>
      </c>
      <c r="F521" s="7">
        <v>45606</v>
      </c>
      <c r="G521" s="27">
        <v>162420</v>
      </c>
      <c r="H521" s="30">
        <v>162420</v>
      </c>
    </row>
    <row r="522" spans="1:8" s="1" customFormat="1" ht="17.100000000000001" customHeight="1">
      <c r="A522" s="19" t="s">
        <v>555</v>
      </c>
      <c r="B522" s="19" t="s">
        <v>549</v>
      </c>
      <c r="C522" s="1" t="str">
        <f>VLOOKUP((A522&amp;B522),[1]Bond_Master!$A$1:$J$236,3)</f>
        <v>金融債</v>
      </c>
      <c r="D522" s="1" t="str">
        <f>VLOOKUP((A522&amp;B522),[1]Bond_Master!$A$1:$J$236,4)</f>
        <v>Morgan Stanley</v>
      </c>
      <c r="E522" s="1">
        <f>VLOOKUP((A522&amp;B522),[1]Bond_Master!$A$1:$J$236,10)</f>
        <v>6</v>
      </c>
      <c r="F522" s="17">
        <v>45787</v>
      </c>
      <c r="G522" s="9">
        <v>162420</v>
      </c>
      <c r="H522" s="9">
        <v>162420</v>
      </c>
    </row>
    <row r="523" spans="1:8" s="1" customFormat="1" ht="17.100000000000001" customHeight="1">
      <c r="A523" s="19" t="s">
        <v>703</v>
      </c>
      <c r="B523" s="19" t="s">
        <v>549</v>
      </c>
      <c r="C523" s="1" t="str">
        <f>VLOOKUP((A523&amp;B523),[1]Bond_Master!$A$1:$J$236,3)</f>
        <v>金融債</v>
      </c>
      <c r="D523" s="1" t="str">
        <f>VLOOKUP((A523&amp;B523),[1]Bond_Master!$A$1:$J$236,4)</f>
        <v>Morgan Stanley</v>
      </c>
      <c r="E523" s="1">
        <f>VLOOKUP((A523&amp;B523),[1]Bond_Master!$A$1:$J$236,10)</f>
        <v>6</v>
      </c>
      <c r="F523" s="17">
        <v>45971</v>
      </c>
      <c r="G523" s="9">
        <v>162420</v>
      </c>
      <c r="H523" s="9">
        <v>162420</v>
      </c>
    </row>
    <row r="524" spans="1:8" s="1" customFormat="1" ht="17.100000000000001" customHeight="1">
      <c r="A524" s="19" t="s">
        <v>703</v>
      </c>
      <c r="B524" s="19" t="s">
        <v>549</v>
      </c>
      <c r="C524" s="1" t="str">
        <f>VLOOKUP((A524&amp;B524),[1]Bond_Master!$A$1:$J$236,3)</f>
        <v>金融債</v>
      </c>
      <c r="D524" s="1" t="str">
        <f>VLOOKUP((A524&amp;B524),[1]Bond_Master!$A$1:$J$236,4)</f>
        <v>Morgan Stanley</v>
      </c>
      <c r="E524" s="1">
        <f>VLOOKUP((A524&amp;B524),[1]Bond_Master!$A$1:$J$236,10)</f>
        <v>6</v>
      </c>
      <c r="F524" s="17">
        <v>45787</v>
      </c>
      <c r="G524" s="9">
        <v>162420</v>
      </c>
      <c r="H524" s="9">
        <v>162420</v>
      </c>
    </row>
    <row r="525" spans="1:8" s="1" customFormat="1" ht="17.100000000000001" customHeight="1">
      <c r="A525" s="19" t="s">
        <v>703</v>
      </c>
      <c r="B525" s="19" t="s">
        <v>549</v>
      </c>
      <c r="C525" s="1" t="str">
        <f>VLOOKUP((A525&amp;B525),[1]Bond_Master!$A$1:$J$236,3)</f>
        <v>金融債</v>
      </c>
      <c r="D525" s="1" t="str">
        <f>VLOOKUP((A525&amp;B525),[1]Bond_Master!$A$1:$J$236,4)</f>
        <v>Morgan Stanley</v>
      </c>
      <c r="E525" s="1">
        <f>VLOOKUP((A525&amp;B525),[1]Bond_Master!$A$1:$J$236,10)</f>
        <v>6</v>
      </c>
      <c r="F525" s="17">
        <v>45971</v>
      </c>
      <c r="G525" s="9">
        <v>162420</v>
      </c>
      <c r="H525" s="9">
        <v>162420</v>
      </c>
    </row>
    <row r="526" spans="1:8" s="1" customFormat="1" ht="17.100000000000001" customHeight="1">
      <c r="A526" s="19" t="s">
        <v>703</v>
      </c>
      <c r="B526" s="19" t="s">
        <v>549</v>
      </c>
      <c r="C526" s="1" t="str">
        <f>VLOOKUP((A526&amp;B526),[1]Bond_Master!$A$1:$J$236,3)</f>
        <v>金融債</v>
      </c>
      <c r="D526" s="1" t="str">
        <f>VLOOKUP((A526&amp;B526),[1]Bond_Master!$A$1:$J$236,4)</f>
        <v>Morgan Stanley</v>
      </c>
      <c r="E526" s="1">
        <f>VLOOKUP((A526&amp;B526),[1]Bond_Master!$A$1:$J$236,10)</f>
        <v>6</v>
      </c>
      <c r="F526" s="17">
        <v>45787</v>
      </c>
      <c r="G526" s="9">
        <v>162420</v>
      </c>
      <c r="H526" s="9">
        <v>162420</v>
      </c>
    </row>
    <row r="527" spans="1:8" s="1" customFormat="1" ht="17.100000000000001" customHeight="1">
      <c r="A527" s="19" t="s">
        <v>703</v>
      </c>
      <c r="B527" s="19" t="s">
        <v>549</v>
      </c>
      <c r="C527" s="1" t="str">
        <f>VLOOKUP((A527&amp;B527),[1]Bond_Master!$A$1:$J$236,3)</f>
        <v>金融債</v>
      </c>
      <c r="D527" s="1" t="str">
        <f>VLOOKUP((A527&amp;B527),[1]Bond_Master!$A$1:$J$236,4)</f>
        <v>Morgan Stanley</v>
      </c>
      <c r="E527" s="1">
        <f>VLOOKUP((A527&amp;B527),[1]Bond_Master!$A$1:$J$236,10)</f>
        <v>6</v>
      </c>
      <c r="F527" s="17">
        <v>45971</v>
      </c>
      <c r="G527" s="9">
        <v>162420</v>
      </c>
      <c r="H527" s="9">
        <v>162420</v>
      </c>
    </row>
    <row r="528" spans="1:8" s="1" customFormat="1" ht="17.100000000000001" customHeight="1">
      <c r="A528" s="19" t="s">
        <v>703</v>
      </c>
      <c r="B528" s="19" t="s">
        <v>549</v>
      </c>
      <c r="C528" s="1" t="str">
        <f>VLOOKUP((A528&amp;B528),[1]Bond_Master!$A$1:$J$236,3)</f>
        <v>金融債</v>
      </c>
      <c r="D528" s="1" t="str">
        <f>VLOOKUP((A528&amp;B528),[1]Bond_Master!$A$1:$J$236,4)</f>
        <v>Morgan Stanley</v>
      </c>
      <c r="E528" s="1">
        <f>VLOOKUP((A528&amp;B528),[1]Bond_Master!$A$1:$J$236,10)</f>
        <v>6</v>
      </c>
      <c r="F528" s="17">
        <v>45787</v>
      </c>
      <c r="G528" s="9">
        <v>162420</v>
      </c>
      <c r="H528" s="9">
        <v>162420</v>
      </c>
    </row>
    <row r="529" spans="1:8" s="1" customFormat="1" ht="17.100000000000001" customHeight="1">
      <c r="A529" s="19" t="s">
        <v>703</v>
      </c>
      <c r="B529" s="19" t="s">
        <v>549</v>
      </c>
      <c r="C529" s="1" t="str">
        <f>VLOOKUP((A529&amp;B529),[1]Bond_Master!$A$1:$J$236,3)</f>
        <v>金融債</v>
      </c>
      <c r="D529" s="1" t="str">
        <f>VLOOKUP((A529&amp;B529),[1]Bond_Master!$A$1:$J$236,4)</f>
        <v>Morgan Stanley</v>
      </c>
      <c r="E529" s="1">
        <f>VLOOKUP((A529&amp;B529),[1]Bond_Master!$A$1:$J$236,10)</f>
        <v>6</v>
      </c>
      <c r="F529" s="17">
        <v>45971</v>
      </c>
      <c r="G529" s="9">
        <v>162420</v>
      </c>
      <c r="H529" s="9">
        <v>162420</v>
      </c>
    </row>
    <row r="530" spans="1:8" s="1" customFormat="1" ht="17.100000000000001" customHeight="1">
      <c r="A530" s="19" t="s">
        <v>703</v>
      </c>
      <c r="B530" s="19" t="s">
        <v>549</v>
      </c>
      <c r="C530" s="1" t="str">
        <f>VLOOKUP((A530&amp;B530),[1]Bond_Master!$A$1:$J$236,3)</f>
        <v>金融債</v>
      </c>
      <c r="D530" s="1" t="str">
        <f>VLOOKUP((A530&amp;B530),[1]Bond_Master!$A$1:$J$236,4)</f>
        <v>Morgan Stanley</v>
      </c>
      <c r="E530" s="1">
        <f>VLOOKUP((A530&amp;B530),[1]Bond_Master!$A$1:$J$236,10)</f>
        <v>6</v>
      </c>
      <c r="F530" s="17">
        <v>45787</v>
      </c>
      <c r="G530" s="9">
        <v>162420</v>
      </c>
      <c r="H530" s="9">
        <v>6162420</v>
      </c>
    </row>
    <row r="531" spans="1:8" s="1" customFormat="1" ht="17.100000000000001" customHeight="1">
      <c r="A531" s="1" t="s">
        <v>702</v>
      </c>
      <c r="B531" s="1" t="s">
        <v>64</v>
      </c>
      <c r="C531" s="1" t="str">
        <f>VLOOKUP((A531&amp;B531),[1]Bond_Master!$A$1:$J$236,3)</f>
        <v>金融債</v>
      </c>
      <c r="D531" s="1" t="str">
        <f>VLOOKUP((A531&amp;B531),[1]Bond_Master!$A$1:$J$236,4)</f>
        <v>Morgan Stanley</v>
      </c>
      <c r="E531" s="1">
        <f>VLOOKUP((A531&amp;B531),[1]Bond_Master!$A$1:$J$236,10)</f>
        <v>6</v>
      </c>
      <c r="F531" s="7">
        <v>45606</v>
      </c>
      <c r="G531" s="27">
        <v>54140</v>
      </c>
      <c r="H531" s="30">
        <v>54140</v>
      </c>
    </row>
    <row r="532" spans="1:8" s="1" customFormat="1" ht="17.100000000000001" customHeight="1">
      <c r="A532" s="19" t="s">
        <v>703</v>
      </c>
      <c r="B532" s="19" t="s">
        <v>549</v>
      </c>
      <c r="C532" s="1" t="str">
        <f>VLOOKUP((A532&amp;B532),[1]Bond_Master!$A$1:$J$236,3)</f>
        <v>金融債</v>
      </c>
      <c r="D532" s="1" t="str">
        <f>VLOOKUP((A532&amp;B532),[1]Bond_Master!$A$1:$J$236,4)</f>
        <v>Morgan Stanley</v>
      </c>
      <c r="E532" s="1">
        <f>VLOOKUP((A532&amp;B532),[1]Bond_Master!$A$1:$J$236,10)</f>
        <v>6</v>
      </c>
      <c r="F532" s="17">
        <v>45787</v>
      </c>
      <c r="G532" s="9">
        <v>54140</v>
      </c>
      <c r="H532" s="9">
        <v>54140</v>
      </c>
    </row>
    <row r="533" spans="1:8" s="1" customFormat="1" ht="17.100000000000001" customHeight="1">
      <c r="A533" s="19" t="s">
        <v>703</v>
      </c>
      <c r="B533" s="19" t="s">
        <v>549</v>
      </c>
      <c r="C533" s="1" t="str">
        <f>VLOOKUP((A533&amp;B533),[1]Bond_Master!$A$1:$J$236,3)</f>
        <v>金融債</v>
      </c>
      <c r="D533" s="1" t="str">
        <f>VLOOKUP((A533&amp;B533),[1]Bond_Master!$A$1:$J$236,4)</f>
        <v>Morgan Stanley</v>
      </c>
      <c r="E533" s="1">
        <f>VLOOKUP((A533&amp;B533),[1]Bond_Master!$A$1:$J$236,10)</f>
        <v>6</v>
      </c>
      <c r="F533" s="17">
        <v>45971</v>
      </c>
      <c r="G533" s="9">
        <v>54140</v>
      </c>
      <c r="H533" s="9">
        <v>54140</v>
      </c>
    </row>
    <row r="534" spans="1:8" s="1" customFormat="1" ht="17.100000000000001" customHeight="1">
      <c r="A534" s="19" t="s">
        <v>703</v>
      </c>
      <c r="B534" s="19" t="s">
        <v>549</v>
      </c>
      <c r="C534" s="1" t="str">
        <f>VLOOKUP((A534&amp;B534),[1]Bond_Master!$A$1:$J$236,3)</f>
        <v>金融債</v>
      </c>
      <c r="D534" s="1" t="str">
        <f>VLOOKUP((A534&amp;B534),[1]Bond_Master!$A$1:$J$236,4)</f>
        <v>Morgan Stanley</v>
      </c>
      <c r="E534" s="1">
        <f>VLOOKUP((A534&amp;B534),[1]Bond_Master!$A$1:$J$236,10)</f>
        <v>6</v>
      </c>
      <c r="F534" s="17">
        <v>45787</v>
      </c>
      <c r="G534" s="9">
        <v>54140</v>
      </c>
      <c r="H534" s="9">
        <v>54140</v>
      </c>
    </row>
    <row r="535" spans="1:8" s="1" customFormat="1" ht="17.100000000000001" customHeight="1">
      <c r="A535" s="19" t="s">
        <v>703</v>
      </c>
      <c r="B535" s="19" t="s">
        <v>549</v>
      </c>
      <c r="C535" s="1" t="str">
        <f>VLOOKUP((A535&amp;B535),[1]Bond_Master!$A$1:$J$236,3)</f>
        <v>金融債</v>
      </c>
      <c r="D535" s="1" t="str">
        <f>VLOOKUP((A535&amp;B535),[1]Bond_Master!$A$1:$J$236,4)</f>
        <v>Morgan Stanley</v>
      </c>
      <c r="E535" s="1">
        <f>VLOOKUP((A535&amp;B535),[1]Bond_Master!$A$1:$J$236,10)</f>
        <v>6</v>
      </c>
      <c r="F535" s="17">
        <v>45971</v>
      </c>
      <c r="G535" s="9">
        <v>54140</v>
      </c>
      <c r="H535" s="9">
        <v>54140</v>
      </c>
    </row>
    <row r="536" spans="1:8" s="1" customFormat="1" ht="17.100000000000001" customHeight="1">
      <c r="A536" s="19" t="s">
        <v>703</v>
      </c>
      <c r="B536" s="19" t="s">
        <v>549</v>
      </c>
      <c r="C536" s="1" t="str">
        <f>VLOOKUP((A536&amp;B536),[1]Bond_Master!$A$1:$J$236,3)</f>
        <v>金融債</v>
      </c>
      <c r="D536" s="1" t="str">
        <f>VLOOKUP((A536&amp;B536),[1]Bond_Master!$A$1:$J$236,4)</f>
        <v>Morgan Stanley</v>
      </c>
      <c r="E536" s="1">
        <f>VLOOKUP((A536&amp;B536),[1]Bond_Master!$A$1:$J$236,10)</f>
        <v>6</v>
      </c>
      <c r="F536" s="17">
        <v>45787</v>
      </c>
      <c r="G536" s="9">
        <v>54140</v>
      </c>
      <c r="H536" s="9">
        <v>54140</v>
      </c>
    </row>
    <row r="537" spans="1:8" s="1" customFormat="1" ht="17.100000000000001" customHeight="1">
      <c r="A537" s="19" t="s">
        <v>703</v>
      </c>
      <c r="B537" s="19" t="s">
        <v>549</v>
      </c>
      <c r="C537" s="1" t="str">
        <f>VLOOKUP((A537&amp;B537),[1]Bond_Master!$A$1:$J$236,3)</f>
        <v>金融債</v>
      </c>
      <c r="D537" s="1" t="str">
        <f>VLOOKUP((A537&amp;B537),[1]Bond_Master!$A$1:$J$236,4)</f>
        <v>Morgan Stanley</v>
      </c>
      <c r="E537" s="1">
        <f>VLOOKUP((A537&amp;B537),[1]Bond_Master!$A$1:$J$236,10)</f>
        <v>6</v>
      </c>
      <c r="F537" s="17">
        <v>45971</v>
      </c>
      <c r="G537" s="9">
        <v>54140</v>
      </c>
      <c r="H537" s="9">
        <v>54140</v>
      </c>
    </row>
    <row r="538" spans="1:8" s="1" customFormat="1" ht="17.100000000000001" customHeight="1">
      <c r="A538" s="19" t="s">
        <v>703</v>
      </c>
      <c r="B538" s="19" t="s">
        <v>549</v>
      </c>
      <c r="C538" s="1" t="str">
        <f>VLOOKUP((A538&amp;B538),[1]Bond_Master!$A$1:$J$236,3)</f>
        <v>金融債</v>
      </c>
      <c r="D538" s="1" t="str">
        <f>VLOOKUP((A538&amp;B538),[1]Bond_Master!$A$1:$J$236,4)</f>
        <v>Morgan Stanley</v>
      </c>
      <c r="E538" s="1">
        <f>VLOOKUP((A538&amp;B538),[1]Bond_Master!$A$1:$J$236,10)</f>
        <v>6</v>
      </c>
      <c r="F538" s="17">
        <v>45787</v>
      </c>
      <c r="G538" s="9">
        <v>54140</v>
      </c>
      <c r="H538" s="9">
        <v>54140</v>
      </c>
    </row>
    <row r="539" spans="1:8" s="1" customFormat="1" ht="17.100000000000001" customHeight="1">
      <c r="A539" s="19" t="s">
        <v>703</v>
      </c>
      <c r="B539" s="19" t="s">
        <v>549</v>
      </c>
      <c r="C539" s="1" t="str">
        <f>VLOOKUP((A539&amp;B539),[1]Bond_Master!$A$1:$J$236,3)</f>
        <v>金融債</v>
      </c>
      <c r="D539" s="1" t="str">
        <f>VLOOKUP((A539&amp;B539),[1]Bond_Master!$A$1:$J$236,4)</f>
        <v>Morgan Stanley</v>
      </c>
      <c r="E539" s="1">
        <f>VLOOKUP((A539&amp;B539),[1]Bond_Master!$A$1:$J$236,10)</f>
        <v>6</v>
      </c>
      <c r="F539" s="17">
        <v>45971</v>
      </c>
      <c r="G539" s="9">
        <v>54140</v>
      </c>
      <c r="H539" s="9">
        <v>54140</v>
      </c>
    </row>
    <row r="540" spans="1:8" s="1" customFormat="1" ht="17.100000000000001" customHeight="1">
      <c r="A540" s="19" t="s">
        <v>703</v>
      </c>
      <c r="B540" s="19" t="s">
        <v>549</v>
      </c>
      <c r="C540" s="1" t="str">
        <f>VLOOKUP((A540&amp;B540),[1]Bond_Master!$A$1:$J$236,3)</f>
        <v>金融債</v>
      </c>
      <c r="D540" s="1" t="str">
        <f>VLOOKUP((A540&amp;B540),[1]Bond_Master!$A$1:$J$236,4)</f>
        <v>Morgan Stanley</v>
      </c>
      <c r="E540" s="1">
        <f>VLOOKUP((A540&amp;B540),[1]Bond_Master!$A$1:$J$236,10)</f>
        <v>6</v>
      </c>
      <c r="F540" s="17">
        <v>45787</v>
      </c>
      <c r="G540" s="9">
        <v>54140</v>
      </c>
      <c r="H540" s="9">
        <v>2054140</v>
      </c>
    </row>
    <row r="541" spans="1:8" s="1" customFormat="1" ht="17.100000000000001" customHeight="1">
      <c r="A541" s="1" t="s">
        <v>704</v>
      </c>
      <c r="B541" s="1" t="s">
        <v>141</v>
      </c>
      <c r="C541" s="1" t="str">
        <f>VLOOKUP((A541&amp;B541),[1]Bond_Master!$A$1:$J$236,3)</f>
        <v>公司債</v>
      </c>
      <c r="D541" s="1" t="str">
        <f>VLOOKUP((A541&amp;B541),[1]Bond_Master!$A$1:$J$236,4)</f>
        <v>Morgan Stanley</v>
      </c>
      <c r="E541" s="1">
        <f>VLOOKUP((A541&amp;B541),[1]Bond_Master!$A$1:$J$236,10)</f>
        <v>8</v>
      </c>
      <c r="F541" s="7">
        <v>45641</v>
      </c>
      <c r="G541" s="27">
        <v>233624.99999999997</v>
      </c>
      <c r="H541" s="27">
        <v>233624.99999999997</v>
      </c>
    </row>
    <row r="542" spans="1:8" s="1" customFormat="1" ht="17.100000000000001" customHeight="1">
      <c r="A542" s="13" t="s">
        <v>538</v>
      </c>
      <c r="B542" s="13" t="s">
        <v>526</v>
      </c>
      <c r="C542" s="1" t="str">
        <f>VLOOKUP((A542&amp;B542),[1]Bond_Master!$A$1:$J$236,3)</f>
        <v>公司債</v>
      </c>
      <c r="D542" s="1" t="str">
        <f>VLOOKUP((A542&amp;B542),[1]Bond_Master!$A$1:$J$236,4)</f>
        <v>Morgan Stanley</v>
      </c>
      <c r="E542" s="1">
        <f>VLOOKUP((A542&amp;B542),[1]Bond_Master!$A$1:$J$236,10)</f>
        <v>8</v>
      </c>
      <c r="F542" s="7">
        <v>45833</v>
      </c>
      <c r="G542" s="27">
        <v>233624.99999999997</v>
      </c>
      <c r="H542" s="27">
        <v>233624.99999999997</v>
      </c>
    </row>
    <row r="543" spans="1:8" s="1" customFormat="1" ht="17.100000000000001" customHeight="1">
      <c r="A543" s="13" t="s">
        <v>705</v>
      </c>
      <c r="B543" s="13" t="s">
        <v>526</v>
      </c>
      <c r="C543" s="1" t="str">
        <f>VLOOKUP((A543&amp;B543),[1]Bond_Master!$A$1:$J$236,3)</f>
        <v>公司債</v>
      </c>
      <c r="D543" s="1" t="str">
        <f>VLOOKUP((A543&amp;B543),[1]Bond_Master!$A$1:$J$236,4)</f>
        <v>Morgan Stanley</v>
      </c>
      <c r="E543" s="1">
        <f>VLOOKUP((A543&amp;B543),[1]Bond_Master!$A$1:$J$236,10)</f>
        <v>8</v>
      </c>
      <c r="F543" s="7">
        <v>46006</v>
      </c>
      <c r="G543" s="27">
        <v>233624.99999999997</v>
      </c>
      <c r="H543" s="27">
        <v>233624.99999999997</v>
      </c>
    </row>
    <row r="544" spans="1:8" s="1" customFormat="1" ht="17.100000000000001" customHeight="1">
      <c r="A544" s="13" t="s">
        <v>705</v>
      </c>
      <c r="B544" s="13" t="s">
        <v>526</v>
      </c>
      <c r="C544" s="1" t="str">
        <f>VLOOKUP((A544&amp;B544),[1]Bond_Master!$A$1:$J$236,3)</f>
        <v>公司債</v>
      </c>
      <c r="D544" s="1" t="str">
        <f>VLOOKUP((A544&amp;B544),[1]Bond_Master!$A$1:$J$236,4)</f>
        <v>Morgan Stanley</v>
      </c>
      <c r="E544" s="1">
        <f>VLOOKUP((A544&amp;B544),[1]Bond_Master!$A$1:$J$236,10)</f>
        <v>8</v>
      </c>
      <c r="F544" s="7">
        <v>46198</v>
      </c>
      <c r="G544" s="27">
        <v>233624.99999999997</v>
      </c>
      <c r="H544" s="27">
        <v>233624.99999999997</v>
      </c>
    </row>
    <row r="545" spans="1:8" s="1" customFormat="1" ht="17.100000000000001" customHeight="1">
      <c r="A545" s="13" t="s">
        <v>705</v>
      </c>
      <c r="B545" s="13" t="s">
        <v>526</v>
      </c>
      <c r="C545" s="1" t="str">
        <f>VLOOKUP((A545&amp;B545),[1]Bond_Master!$A$1:$J$236,3)</f>
        <v>公司債</v>
      </c>
      <c r="D545" s="1" t="str">
        <f>VLOOKUP((A545&amp;B545),[1]Bond_Master!$A$1:$J$236,4)</f>
        <v>Morgan Stanley</v>
      </c>
      <c r="E545" s="1">
        <f>VLOOKUP((A545&amp;B545),[1]Bond_Master!$A$1:$J$236,10)</f>
        <v>8</v>
      </c>
      <c r="F545" s="7">
        <v>46371</v>
      </c>
      <c r="G545" s="27">
        <v>233624.99999999997</v>
      </c>
      <c r="H545" s="27">
        <v>233624.99999999997</v>
      </c>
    </row>
    <row r="546" spans="1:8" s="1" customFormat="1" ht="17.100000000000001" customHeight="1">
      <c r="A546" s="13" t="s">
        <v>705</v>
      </c>
      <c r="B546" s="13" t="s">
        <v>526</v>
      </c>
      <c r="C546" s="1" t="str">
        <f>VLOOKUP((A546&amp;B546),[1]Bond_Master!$A$1:$J$236,3)</f>
        <v>公司債</v>
      </c>
      <c r="D546" s="1" t="str">
        <f>VLOOKUP((A546&amp;B546),[1]Bond_Master!$A$1:$J$236,4)</f>
        <v>Morgan Stanley</v>
      </c>
      <c r="E546" s="1">
        <f>VLOOKUP((A546&amp;B546),[1]Bond_Master!$A$1:$J$236,10)</f>
        <v>8</v>
      </c>
      <c r="F546" s="7">
        <v>46563</v>
      </c>
      <c r="G546" s="27">
        <v>233624.99999999997</v>
      </c>
      <c r="H546" s="27">
        <v>233624.99999999997</v>
      </c>
    </row>
    <row r="547" spans="1:8" s="1" customFormat="1" ht="17.100000000000001" customHeight="1">
      <c r="A547" s="13" t="s">
        <v>705</v>
      </c>
      <c r="B547" s="13" t="s">
        <v>526</v>
      </c>
      <c r="C547" s="1" t="str">
        <f>VLOOKUP((A547&amp;B547),[1]Bond_Master!$A$1:$J$236,3)</f>
        <v>公司債</v>
      </c>
      <c r="D547" s="1" t="str">
        <f>VLOOKUP((A547&amp;B547),[1]Bond_Master!$A$1:$J$236,4)</f>
        <v>Morgan Stanley</v>
      </c>
      <c r="E547" s="1">
        <f>VLOOKUP((A547&amp;B547),[1]Bond_Master!$A$1:$J$236,10)</f>
        <v>8</v>
      </c>
      <c r="F547" s="7">
        <v>46736</v>
      </c>
      <c r="G547" s="27">
        <v>233624.99999999997</v>
      </c>
      <c r="H547" s="27">
        <v>233624.99999999997</v>
      </c>
    </row>
    <row r="548" spans="1:8" s="1" customFormat="1" ht="17.100000000000001" customHeight="1">
      <c r="A548" s="13" t="s">
        <v>705</v>
      </c>
      <c r="B548" s="13" t="s">
        <v>526</v>
      </c>
      <c r="C548" s="1" t="str">
        <f>VLOOKUP((A548&amp;B548),[1]Bond_Master!$A$1:$J$236,3)</f>
        <v>公司債</v>
      </c>
      <c r="D548" s="1" t="str">
        <f>VLOOKUP((A548&amp;B548),[1]Bond_Master!$A$1:$J$236,4)</f>
        <v>Morgan Stanley</v>
      </c>
      <c r="E548" s="1">
        <f>VLOOKUP((A548&amp;B548),[1]Bond_Master!$A$1:$J$236,10)</f>
        <v>8</v>
      </c>
      <c r="F548" s="7">
        <v>46929</v>
      </c>
      <c r="G548" s="27">
        <v>233624.99999999997</v>
      </c>
      <c r="H548" s="27">
        <v>233624.99999999997</v>
      </c>
    </row>
    <row r="549" spans="1:8" s="1" customFormat="1" ht="17.100000000000001" customHeight="1">
      <c r="A549" s="13" t="s">
        <v>705</v>
      </c>
      <c r="B549" s="13" t="s">
        <v>526</v>
      </c>
      <c r="C549" s="1" t="str">
        <f>VLOOKUP((A549&amp;B549),[1]Bond_Master!$A$1:$J$236,3)</f>
        <v>公司債</v>
      </c>
      <c r="D549" s="1" t="str">
        <f>VLOOKUP((A549&amp;B549),[1]Bond_Master!$A$1:$J$236,4)</f>
        <v>Morgan Stanley</v>
      </c>
      <c r="E549" s="1">
        <f>VLOOKUP((A549&amp;B549),[1]Bond_Master!$A$1:$J$236,10)</f>
        <v>8</v>
      </c>
      <c r="F549" s="7">
        <v>47102</v>
      </c>
      <c r="G549" s="27">
        <v>233624.99999999997</v>
      </c>
      <c r="H549" s="27">
        <v>233624.99999999997</v>
      </c>
    </row>
    <row r="550" spans="1:8" s="1" customFormat="1" ht="17.100000000000001" customHeight="1">
      <c r="A550" s="13" t="s">
        <v>705</v>
      </c>
      <c r="B550" s="13" t="s">
        <v>526</v>
      </c>
      <c r="C550" s="1" t="str">
        <f>VLOOKUP((A550&amp;B550),[1]Bond_Master!$A$1:$J$236,3)</f>
        <v>公司債</v>
      </c>
      <c r="D550" s="1" t="str">
        <f>VLOOKUP((A550&amp;B550),[1]Bond_Master!$A$1:$J$236,4)</f>
        <v>Morgan Stanley</v>
      </c>
      <c r="E550" s="1">
        <f>VLOOKUP((A550&amp;B550),[1]Bond_Master!$A$1:$J$236,10)</f>
        <v>8</v>
      </c>
      <c r="F550" s="7">
        <v>47294</v>
      </c>
      <c r="G550" s="27">
        <v>233624.99999999997</v>
      </c>
      <c r="H550" s="27">
        <v>233624.99999999997</v>
      </c>
    </row>
    <row r="551" spans="1:8" s="1" customFormat="1" ht="17.100000000000001" customHeight="1">
      <c r="A551" s="13" t="s">
        <v>705</v>
      </c>
      <c r="B551" s="13" t="s">
        <v>526</v>
      </c>
      <c r="C551" s="1" t="str">
        <f>VLOOKUP((A551&amp;B551),[1]Bond_Master!$A$1:$J$236,3)</f>
        <v>公司債</v>
      </c>
      <c r="D551" s="1" t="str">
        <f>VLOOKUP((A551&amp;B551),[1]Bond_Master!$A$1:$J$236,4)</f>
        <v>Morgan Stanley</v>
      </c>
      <c r="E551" s="1">
        <f>VLOOKUP((A551&amp;B551),[1]Bond_Master!$A$1:$J$236,10)</f>
        <v>8</v>
      </c>
      <c r="F551" s="7">
        <v>47467</v>
      </c>
      <c r="G551" s="27">
        <v>233624.99999999997</v>
      </c>
      <c r="H551" s="27">
        <v>233624.99999999997</v>
      </c>
    </row>
    <row r="552" spans="1:8" s="1" customFormat="1" ht="17.100000000000001" customHeight="1">
      <c r="A552" s="13" t="s">
        <v>705</v>
      </c>
      <c r="B552" s="13" t="s">
        <v>526</v>
      </c>
      <c r="C552" s="1" t="str">
        <f>VLOOKUP((A552&amp;B552),[1]Bond_Master!$A$1:$J$236,3)</f>
        <v>公司債</v>
      </c>
      <c r="D552" s="1" t="str">
        <f>VLOOKUP((A552&amp;B552),[1]Bond_Master!$A$1:$J$236,4)</f>
        <v>Morgan Stanley</v>
      </c>
      <c r="E552" s="1">
        <f>VLOOKUP((A552&amp;B552),[1]Bond_Master!$A$1:$J$236,10)</f>
        <v>8</v>
      </c>
      <c r="F552" s="7">
        <v>47659</v>
      </c>
      <c r="G552" s="27">
        <v>233624.99999999997</v>
      </c>
      <c r="H552" s="27">
        <v>5573625</v>
      </c>
    </row>
    <row r="553" spans="1:8" s="1" customFormat="1" ht="17.100000000000001" customHeight="1">
      <c r="A553" s="1" t="s">
        <v>315</v>
      </c>
      <c r="B553" s="1" t="s">
        <v>141</v>
      </c>
      <c r="C553" s="1" t="str">
        <f>VLOOKUP((A553&amp;B553),[1]Bond_Master!$A$1:$J$236,3)</f>
        <v>公司債</v>
      </c>
      <c r="D553" s="1" t="str">
        <f>VLOOKUP((A553&amp;B553),[1]Bond_Master!$A$1:$J$236,4)</f>
        <v>Morgan Stanley</v>
      </c>
      <c r="E553" s="1">
        <f>VLOOKUP((A553&amp;B553),[1]Bond_Master!$A$1:$J$236,10)</f>
        <v>6</v>
      </c>
      <c r="F553" s="7">
        <v>45304</v>
      </c>
      <c r="G553" s="27">
        <v>66250</v>
      </c>
      <c r="H553" s="27">
        <v>66250</v>
      </c>
    </row>
    <row r="554" spans="1:8" s="1" customFormat="1" ht="17.100000000000001" customHeight="1">
      <c r="A554" s="1" t="s">
        <v>315</v>
      </c>
      <c r="B554" s="1" t="s">
        <v>141</v>
      </c>
      <c r="C554" s="1" t="str">
        <f>VLOOKUP((A554&amp;B554),[1]Bond_Master!$A$1:$J$236,3)</f>
        <v>公司債</v>
      </c>
      <c r="D554" s="1" t="str">
        <f>VLOOKUP((A554&amp;B554),[1]Bond_Master!$A$1:$J$236,4)</f>
        <v>Morgan Stanley</v>
      </c>
      <c r="E554" s="1">
        <f>VLOOKUP((A554&amp;B554),[1]Bond_Master!$A$1:$J$236,10)</f>
        <v>6</v>
      </c>
      <c r="F554" s="7">
        <v>45486</v>
      </c>
      <c r="G554" s="27">
        <v>66250</v>
      </c>
      <c r="H554" s="27">
        <v>66250</v>
      </c>
    </row>
    <row r="555" spans="1:8" s="1" customFormat="1" ht="17.100000000000001" customHeight="1">
      <c r="A555" s="1" t="s">
        <v>706</v>
      </c>
      <c r="B555" s="1" t="s">
        <v>141</v>
      </c>
      <c r="C555" s="1" t="str">
        <f>VLOOKUP((A555&amp;B555),[1]Bond_Master!$A$1:$J$236,3)</f>
        <v>公司債</v>
      </c>
      <c r="D555" s="1" t="str">
        <f>VLOOKUP((A555&amp;B555),[1]Bond_Master!$A$1:$J$236,4)</f>
        <v>Morgan Stanley</v>
      </c>
      <c r="E555" s="1">
        <f>VLOOKUP((A555&amp;B555),[1]Bond_Master!$A$1:$J$236,10)</f>
        <v>6</v>
      </c>
      <c r="F555" s="7">
        <v>45670</v>
      </c>
      <c r="G555" s="27">
        <v>66250</v>
      </c>
      <c r="H555" s="27">
        <v>66250</v>
      </c>
    </row>
    <row r="556" spans="1:8" s="1" customFormat="1" ht="17.100000000000001" customHeight="1">
      <c r="A556" s="1" t="s">
        <v>706</v>
      </c>
      <c r="B556" s="1" t="s">
        <v>141</v>
      </c>
      <c r="C556" s="1" t="str">
        <f>VLOOKUP((A556&amp;B556),[1]Bond_Master!$A$1:$J$236,3)</f>
        <v>公司債</v>
      </c>
      <c r="D556" s="1" t="str">
        <f>VLOOKUP((A556&amp;B556),[1]Bond_Master!$A$1:$J$236,4)</f>
        <v>Morgan Stanley</v>
      </c>
      <c r="E556" s="1">
        <f>VLOOKUP((A556&amp;B556),[1]Bond_Master!$A$1:$J$236,10)</f>
        <v>6</v>
      </c>
      <c r="F556" s="7">
        <v>45851</v>
      </c>
      <c r="G556" s="27">
        <v>66250</v>
      </c>
      <c r="H556" s="27">
        <v>66250</v>
      </c>
    </row>
    <row r="557" spans="1:8" s="1" customFormat="1" ht="17.100000000000001" customHeight="1">
      <c r="A557" s="1" t="s">
        <v>706</v>
      </c>
      <c r="B557" s="1" t="s">
        <v>141</v>
      </c>
      <c r="C557" s="1" t="str">
        <f>VLOOKUP((A557&amp;B557),[1]Bond_Master!$A$1:$J$236,3)</f>
        <v>公司債</v>
      </c>
      <c r="D557" s="1" t="str">
        <f>VLOOKUP((A557&amp;B557),[1]Bond_Master!$A$1:$J$236,4)</f>
        <v>Morgan Stanley</v>
      </c>
      <c r="E557" s="1">
        <f>VLOOKUP((A557&amp;B557),[1]Bond_Master!$A$1:$J$236,10)</f>
        <v>6</v>
      </c>
      <c r="F557" s="7">
        <v>46035</v>
      </c>
      <c r="G557" s="27">
        <v>66250</v>
      </c>
      <c r="H557" s="27">
        <v>66250</v>
      </c>
    </row>
    <row r="558" spans="1:8" s="1" customFormat="1" ht="17.100000000000001" customHeight="1">
      <c r="A558" s="1" t="s">
        <v>706</v>
      </c>
      <c r="B558" s="1" t="s">
        <v>141</v>
      </c>
      <c r="C558" s="1" t="str">
        <f>VLOOKUP((A558&amp;B558),[1]Bond_Master!$A$1:$J$236,3)</f>
        <v>公司債</v>
      </c>
      <c r="D558" s="1" t="str">
        <f>VLOOKUP((A558&amp;B558),[1]Bond_Master!$A$1:$J$236,4)</f>
        <v>Morgan Stanley</v>
      </c>
      <c r="E558" s="1">
        <f>VLOOKUP((A558&amp;B558),[1]Bond_Master!$A$1:$J$236,10)</f>
        <v>6</v>
      </c>
      <c r="F558" s="7">
        <v>46216</v>
      </c>
      <c r="G558" s="27">
        <v>66250</v>
      </c>
      <c r="H558" s="27">
        <v>66250</v>
      </c>
    </row>
    <row r="559" spans="1:8" s="1" customFormat="1" ht="17.100000000000001" customHeight="1">
      <c r="A559" s="1" t="s">
        <v>706</v>
      </c>
      <c r="B559" s="1" t="s">
        <v>141</v>
      </c>
      <c r="C559" s="1" t="str">
        <f>VLOOKUP((A559&amp;B559),[1]Bond_Master!$A$1:$J$236,3)</f>
        <v>公司債</v>
      </c>
      <c r="D559" s="1" t="str">
        <f>VLOOKUP((A559&amp;B559),[1]Bond_Master!$A$1:$J$236,4)</f>
        <v>Morgan Stanley</v>
      </c>
      <c r="E559" s="1">
        <f>VLOOKUP((A559&amp;B559),[1]Bond_Master!$A$1:$J$236,10)</f>
        <v>6</v>
      </c>
      <c r="F559" s="7">
        <v>46400</v>
      </c>
      <c r="G559" s="27">
        <v>66250</v>
      </c>
      <c r="H559" s="27">
        <v>66250</v>
      </c>
    </row>
    <row r="560" spans="1:8" s="1" customFormat="1" ht="17.100000000000001" customHeight="1">
      <c r="A560" s="1" t="s">
        <v>706</v>
      </c>
      <c r="B560" s="1" t="s">
        <v>141</v>
      </c>
      <c r="C560" s="1" t="str">
        <f>VLOOKUP((A560&amp;B560),[1]Bond_Master!$A$1:$J$236,3)</f>
        <v>公司債</v>
      </c>
      <c r="D560" s="1" t="str">
        <f>VLOOKUP((A560&amp;B560),[1]Bond_Master!$A$1:$J$236,4)</f>
        <v>Morgan Stanley</v>
      </c>
      <c r="E560" s="1">
        <f>VLOOKUP((A560&amp;B560),[1]Bond_Master!$A$1:$J$236,10)</f>
        <v>6</v>
      </c>
      <c r="F560" s="7">
        <v>46581</v>
      </c>
      <c r="G560" s="27">
        <v>66250</v>
      </c>
      <c r="H560" s="27">
        <v>66250</v>
      </c>
    </row>
    <row r="561" spans="1:8" s="1" customFormat="1" ht="17.100000000000001" customHeight="1">
      <c r="A561" s="1" t="s">
        <v>706</v>
      </c>
      <c r="B561" s="1" t="s">
        <v>141</v>
      </c>
      <c r="C561" s="1" t="str">
        <f>VLOOKUP((A561&amp;B561),[1]Bond_Master!$A$1:$J$236,3)</f>
        <v>公司債</v>
      </c>
      <c r="D561" s="1" t="str">
        <f>VLOOKUP((A561&amp;B561),[1]Bond_Master!$A$1:$J$236,4)</f>
        <v>Morgan Stanley</v>
      </c>
      <c r="E561" s="1">
        <f>VLOOKUP((A561&amp;B561),[1]Bond_Master!$A$1:$J$236,10)</f>
        <v>6</v>
      </c>
      <c r="F561" s="7">
        <v>46765</v>
      </c>
      <c r="G561" s="27">
        <v>66250</v>
      </c>
      <c r="H561" s="27">
        <v>66250</v>
      </c>
    </row>
    <row r="562" spans="1:8" s="1" customFormat="1" ht="17.100000000000001" customHeight="1">
      <c r="A562" s="1" t="s">
        <v>706</v>
      </c>
      <c r="B562" s="1" t="s">
        <v>141</v>
      </c>
      <c r="C562" s="1" t="str">
        <f>VLOOKUP((A562&amp;B562),[1]Bond_Master!$A$1:$J$236,3)</f>
        <v>公司債</v>
      </c>
      <c r="D562" s="1" t="str">
        <f>VLOOKUP((A562&amp;B562),[1]Bond_Master!$A$1:$J$236,4)</f>
        <v>Morgan Stanley</v>
      </c>
      <c r="E562" s="1">
        <f>VLOOKUP((A562&amp;B562),[1]Bond_Master!$A$1:$J$236,10)</f>
        <v>6</v>
      </c>
      <c r="F562" s="7">
        <v>46947</v>
      </c>
      <c r="G562" s="27">
        <v>66250</v>
      </c>
      <c r="H562" s="27">
        <v>66250</v>
      </c>
    </row>
    <row r="563" spans="1:8" s="1" customFormat="1" ht="17.100000000000001" customHeight="1">
      <c r="A563" s="1" t="s">
        <v>706</v>
      </c>
      <c r="B563" s="1" t="s">
        <v>141</v>
      </c>
      <c r="C563" s="1" t="str">
        <f>VLOOKUP((A563&amp;B563),[1]Bond_Master!$A$1:$J$236,3)</f>
        <v>公司債</v>
      </c>
      <c r="D563" s="1" t="str">
        <f>VLOOKUP((A563&amp;B563),[1]Bond_Master!$A$1:$J$236,4)</f>
        <v>Morgan Stanley</v>
      </c>
      <c r="E563" s="1">
        <f>VLOOKUP((A563&amp;B563),[1]Bond_Master!$A$1:$J$236,10)</f>
        <v>6</v>
      </c>
      <c r="F563" s="7">
        <v>47131</v>
      </c>
      <c r="G563" s="27">
        <v>66250</v>
      </c>
      <c r="H563" s="27">
        <v>66250</v>
      </c>
    </row>
    <row r="564" spans="1:8" s="1" customFormat="1" ht="17.100000000000001" customHeight="1">
      <c r="A564" s="1" t="s">
        <v>706</v>
      </c>
      <c r="B564" s="1" t="s">
        <v>141</v>
      </c>
      <c r="C564" s="1" t="str">
        <f>VLOOKUP((A564&amp;B564),[1]Bond_Master!$A$1:$J$236,3)</f>
        <v>公司債</v>
      </c>
      <c r="D564" s="1" t="str">
        <f>VLOOKUP((A564&amp;B564),[1]Bond_Master!$A$1:$J$236,4)</f>
        <v>Morgan Stanley</v>
      </c>
      <c r="E564" s="1">
        <f>VLOOKUP((A564&amp;B564),[1]Bond_Master!$A$1:$J$236,10)</f>
        <v>6</v>
      </c>
      <c r="F564" s="7">
        <v>47312</v>
      </c>
      <c r="G564" s="27">
        <v>66250</v>
      </c>
      <c r="H564" s="27">
        <v>66250</v>
      </c>
    </row>
    <row r="565" spans="1:8" s="1" customFormat="1" ht="17.100000000000001" customHeight="1">
      <c r="A565" s="1" t="s">
        <v>706</v>
      </c>
      <c r="B565" s="1" t="s">
        <v>141</v>
      </c>
      <c r="C565" s="1" t="str">
        <f>VLOOKUP((A565&amp;B565),[1]Bond_Master!$A$1:$J$236,3)</f>
        <v>公司債</v>
      </c>
      <c r="D565" s="1" t="str">
        <f>VLOOKUP((A565&amp;B565),[1]Bond_Master!$A$1:$J$236,4)</f>
        <v>Morgan Stanley</v>
      </c>
      <c r="E565" s="1">
        <f>VLOOKUP((A565&amp;B565),[1]Bond_Master!$A$1:$J$236,10)</f>
        <v>6</v>
      </c>
      <c r="F565" s="7">
        <v>47496</v>
      </c>
      <c r="G565" s="27">
        <v>66250</v>
      </c>
      <c r="H565" s="27">
        <v>66250</v>
      </c>
    </row>
    <row r="566" spans="1:8" s="1" customFormat="1" ht="17.100000000000001" customHeight="1">
      <c r="A566" s="1" t="s">
        <v>706</v>
      </c>
      <c r="B566" s="1" t="s">
        <v>141</v>
      </c>
      <c r="C566" s="1" t="str">
        <f>VLOOKUP((A566&amp;B566),[1]Bond_Master!$A$1:$J$236,3)</f>
        <v>公司債</v>
      </c>
      <c r="D566" s="1" t="str">
        <f>VLOOKUP((A566&amp;B566),[1]Bond_Master!$A$1:$J$236,4)</f>
        <v>Morgan Stanley</v>
      </c>
      <c r="E566" s="1">
        <f>VLOOKUP((A566&amp;B566),[1]Bond_Master!$A$1:$J$236,10)</f>
        <v>6</v>
      </c>
      <c r="F566" s="7">
        <v>47677</v>
      </c>
      <c r="G566" s="27">
        <v>66250</v>
      </c>
      <c r="H566" s="27">
        <v>66250</v>
      </c>
    </row>
    <row r="567" spans="1:8" s="1" customFormat="1" ht="17.100000000000001" customHeight="1">
      <c r="A567" s="1" t="s">
        <v>706</v>
      </c>
      <c r="B567" s="1" t="s">
        <v>141</v>
      </c>
      <c r="C567" s="1" t="str">
        <f>VLOOKUP((A567&amp;B567),[1]Bond_Master!$A$1:$J$236,3)</f>
        <v>公司債</v>
      </c>
      <c r="D567" s="1" t="str">
        <f>VLOOKUP((A567&amp;B567),[1]Bond_Master!$A$1:$J$236,4)</f>
        <v>Morgan Stanley</v>
      </c>
      <c r="E567" s="1">
        <f>VLOOKUP((A567&amp;B567),[1]Bond_Master!$A$1:$J$236,10)</f>
        <v>6</v>
      </c>
      <c r="F567" s="7">
        <v>47861</v>
      </c>
      <c r="G567" s="27">
        <v>66250</v>
      </c>
      <c r="H567" s="27">
        <v>5066250</v>
      </c>
    </row>
    <row r="568" spans="1:8" s="1" customFormat="1" ht="17.100000000000001" customHeight="1">
      <c r="A568" s="1" t="s">
        <v>262</v>
      </c>
      <c r="B568" s="1" t="s">
        <v>141</v>
      </c>
      <c r="C568" s="1" t="str">
        <f>VLOOKUP((A568&amp;B568),[1]Bond_Master!$A$1:$J$236,3)</f>
        <v>公司債</v>
      </c>
      <c r="D568" s="1" t="str">
        <f>VLOOKUP((A568&amp;B568),[1]Bond_Master!$A$1:$J$236,4)</f>
        <v>Morgan Stanley</v>
      </c>
      <c r="E568" s="1">
        <f>VLOOKUP((A568&amp;B568),[1]Bond_Master!$A$1:$J$236,10)</f>
        <v>5</v>
      </c>
      <c r="F568" s="7">
        <v>45153</v>
      </c>
      <c r="G568" s="27">
        <v>77000</v>
      </c>
      <c r="H568" s="27">
        <v>77000</v>
      </c>
    </row>
    <row r="569" spans="1:8" s="1" customFormat="1" ht="17.100000000000001" customHeight="1">
      <c r="A569" s="1" t="s">
        <v>262</v>
      </c>
      <c r="B569" s="1" t="s">
        <v>141</v>
      </c>
      <c r="C569" s="1" t="str">
        <f>VLOOKUP((A569&amp;B569),[1]Bond_Master!$A$1:$J$236,3)</f>
        <v>公司債</v>
      </c>
      <c r="D569" s="1" t="str">
        <f>VLOOKUP((A569&amp;B569),[1]Bond_Master!$A$1:$J$236,4)</f>
        <v>Morgan Stanley</v>
      </c>
      <c r="E569" s="1">
        <f>VLOOKUP((A569&amp;B569),[1]Bond_Master!$A$1:$J$236,10)</f>
        <v>5</v>
      </c>
      <c r="F569" s="17">
        <v>45337</v>
      </c>
      <c r="G569" s="29">
        <v>77000</v>
      </c>
      <c r="H569" s="29">
        <v>77000</v>
      </c>
    </row>
    <row r="570" spans="1:8" s="1" customFormat="1" ht="17.100000000000001" customHeight="1">
      <c r="A570" s="1" t="s">
        <v>262</v>
      </c>
      <c r="B570" s="1" t="s">
        <v>141</v>
      </c>
      <c r="C570" s="1" t="str">
        <f>VLOOKUP((A570&amp;B570),[1]Bond_Master!$A$1:$J$236,3)</f>
        <v>公司債</v>
      </c>
      <c r="D570" s="1" t="str">
        <f>VLOOKUP((A570&amp;B570),[1]Bond_Master!$A$1:$J$236,4)</f>
        <v>Morgan Stanley</v>
      </c>
      <c r="E570" s="1">
        <f>VLOOKUP((A570&amp;B570),[1]Bond_Master!$A$1:$J$236,10)</f>
        <v>5</v>
      </c>
      <c r="F570" s="17">
        <v>45519</v>
      </c>
      <c r="G570" s="29">
        <v>77000</v>
      </c>
      <c r="H570" s="29">
        <v>77000</v>
      </c>
    </row>
    <row r="571" spans="1:8" s="1" customFormat="1" ht="17.100000000000001" customHeight="1">
      <c r="A571" s="1" t="s">
        <v>262</v>
      </c>
      <c r="B571" s="1" t="s">
        <v>141</v>
      </c>
      <c r="C571" s="1" t="str">
        <f>VLOOKUP((A571&amp;B571),[1]Bond_Master!$A$1:$J$236,3)</f>
        <v>公司債</v>
      </c>
      <c r="D571" s="1" t="str">
        <f>VLOOKUP((A571&amp;B571),[1]Bond_Master!$A$1:$J$236,4)</f>
        <v>Morgan Stanley</v>
      </c>
      <c r="E571" s="1">
        <f>VLOOKUP((A571&amp;B571),[1]Bond_Master!$A$1:$J$236,10)</f>
        <v>5</v>
      </c>
      <c r="F571" s="17">
        <v>45703</v>
      </c>
      <c r="G571" s="29">
        <v>77000</v>
      </c>
      <c r="H571" s="29">
        <v>77000</v>
      </c>
    </row>
    <row r="572" spans="1:8" s="1" customFormat="1" ht="17.100000000000001" customHeight="1">
      <c r="A572" s="1" t="s">
        <v>262</v>
      </c>
      <c r="B572" s="1" t="s">
        <v>141</v>
      </c>
      <c r="C572" s="1" t="str">
        <f>VLOOKUP((A572&amp;B572),[1]Bond_Master!$A$1:$J$236,3)</f>
        <v>公司債</v>
      </c>
      <c r="D572" s="1" t="str">
        <f>VLOOKUP((A572&amp;B572),[1]Bond_Master!$A$1:$J$236,4)</f>
        <v>Morgan Stanley</v>
      </c>
      <c r="E572" s="1">
        <f>VLOOKUP((A572&amp;B572),[1]Bond_Master!$A$1:$J$236,10)</f>
        <v>5</v>
      </c>
      <c r="F572" s="17">
        <v>45884</v>
      </c>
      <c r="G572" s="29">
        <v>77000</v>
      </c>
      <c r="H572" s="29">
        <v>77000</v>
      </c>
    </row>
    <row r="573" spans="1:8" s="1" customFormat="1" ht="17.100000000000001" customHeight="1">
      <c r="A573" s="1" t="s">
        <v>262</v>
      </c>
      <c r="B573" s="1" t="s">
        <v>141</v>
      </c>
      <c r="C573" s="1" t="str">
        <f>VLOOKUP((A573&amp;B573),[1]Bond_Master!$A$1:$J$236,3)</f>
        <v>公司債</v>
      </c>
      <c r="D573" s="1" t="str">
        <f>VLOOKUP((A573&amp;B573),[1]Bond_Master!$A$1:$J$236,4)</f>
        <v>Morgan Stanley</v>
      </c>
      <c r="E573" s="1">
        <f>VLOOKUP((A573&amp;B573),[1]Bond_Master!$A$1:$J$236,10)</f>
        <v>5</v>
      </c>
      <c r="F573" s="17">
        <v>46068</v>
      </c>
      <c r="G573" s="29">
        <v>77000</v>
      </c>
      <c r="H573" s="29">
        <v>77000</v>
      </c>
    </row>
    <row r="574" spans="1:8" s="1" customFormat="1" ht="17.100000000000001" customHeight="1">
      <c r="A574" s="1" t="s">
        <v>262</v>
      </c>
      <c r="B574" s="1" t="s">
        <v>141</v>
      </c>
      <c r="C574" s="1" t="str">
        <f>VLOOKUP((A574&amp;B574),[1]Bond_Master!$A$1:$J$236,3)</f>
        <v>公司債</v>
      </c>
      <c r="D574" s="1" t="str">
        <f>VLOOKUP((A574&amp;B574),[1]Bond_Master!$A$1:$J$236,4)</f>
        <v>Morgan Stanley</v>
      </c>
      <c r="E574" s="1">
        <f>VLOOKUP((A574&amp;B574),[1]Bond_Master!$A$1:$J$236,10)</f>
        <v>5</v>
      </c>
      <c r="F574" s="17">
        <v>46249</v>
      </c>
      <c r="G574" s="29">
        <v>77000</v>
      </c>
      <c r="H574" s="29">
        <v>77000</v>
      </c>
    </row>
    <row r="575" spans="1:8" s="1" customFormat="1" ht="17.100000000000001" customHeight="1">
      <c r="A575" s="1" t="s">
        <v>262</v>
      </c>
      <c r="B575" s="1" t="s">
        <v>141</v>
      </c>
      <c r="C575" s="1" t="str">
        <f>VLOOKUP((A575&amp;B575),[1]Bond_Master!$A$1:$J$236,3)</f>
        <v>公司債</v>
      </c>
      <c r="D575" s="1" t="str">
        <f>VLOOKUP((A575&amp;B575),[1]Bond_Master!$A$1:$J$236,4)</f>
        <v>Morgan Stanley</v>
      </c>
      <c r="E575" s="1">
        <f>VLOOKUP((A575&amp;B575),[1]Bond_Master!$A$1:$J$236,10)</f>
        <v>5</v>
      </c>
      <c r="F575" s="17">
        <v>46433</v>
      </c>
      <c r="G575" s="29">
        <v>77000</v>
      </c>
      <c r="H575" s="29">
        <v>77000</v>
      </c>
    </row>
    <row r="576" spans="1:8" s="1" customFormat="1" ht="17.100000000000001" customHeight="1">
      <c r="A576" s="1" t="s">
        <v>262</v>
      </c>
      <c r="B576" s="1" t="s">
        <v>141</v>
      </c>
      <c r="C576" s="1" t="str">
        <f>VLOOKUP((A576&amp;B576),[1]Bond_Master!$A$1:$J$236,3)</f>
        <v>公司債</v>
      </c>
      <c r="D576" s="1" t="str">
        <f>VLOOKUP((A576&amp;B576),[1]Bond_Master!$A$1:$J$236,4)</f>
        <v>Morgan Stanley</v>
      </c>
      <c r="E576" s="1">
        <f>VLOOKUP((A576&amp;B576),[1]Bond_Master!$A$1:$J$236,10)</f>
        <v>5</v>
      </c>
      <c r="F576" s="17">
        <v>46614</v>
      </c>
      <c r="G576" s="29">
        <v>77000</v>
      </c>
      <c r="H576" s="29">
        <v>77000</v>
      </c>
    </row>
    <row r="577" spans="1:8" s="1" customFormat="1" ht="17.100000000000001" customHeight="1">
      <c r="A577" s="1" t="s">
        <v>262</v>
      </c>
      <c r="B577" s="1" t="s">
        <v>141</v>
      </c>
      <c r="C577" s="1" t="str">
        <f>VLOOKUP((A577&amp;B577),[1]Bond_Master!$A$1:$J$236,3)</f>
        <v>公司債</v>
      </c>
      <c r="D577" s="1" t="str">
        <f>VLOOKUP((A577&amp;B577),[1]Bond_Master!$A$1:$J$236,4)</f>
        <v>Morgan Stanley</v>
      </c>
      <c r="E577" s="1">
        <f>VLOOKUP((A577&amp;B577),[1]Bond_Master!$A$1:$J$236,10)</f>
        <v>5</v>
      </c>
      <c r="F577" s="17">
        <v>46798</v>
      </c>
      <c r="G577" s="29">
        <v>77000</v>
      </c>
      <c r="H577" s="29">
        <v>77000</v>
      </c>
    </row>
    <row r="578" spans="1:8" s="1" customFormat="1" ht="17.100000000000001" customHeight="1">
      <c r="A578" s="1" t="s">
        <v>262</v>
      </c>
      <c r="B578" s="1" t="s">
        <v>141</v>
      </c>
      <c r="C578" s="1" t="str">
        <f>VLOOKUP((A578&amp;B578),[1]Bond_Master!$A$1:$J$236,3)</f>
        <v>公司債</v>
      </c>
      <c r="D578" s="1" t="str">
        <f>VLOOKUP((A578&amp;B578),[1]Bond_Master!$A$1:$J$236,4)</f>
        <v>Morgan Stanley</v>
      </c>
      <c r="E578" s="1">
        <f>VLOOKUP((A578&amp;B578),[1]Bond_Master!$A$1:$J$236,10)</f>
        <v>5</v>
      </c>
      <c r="F578" s="17">
        <v>46980</v>
      </c>
      <c r="G578" s="29">
        <v>77000</v>
      </c>
      <c r="H578" s="29">
        <v>77000</v>
      </c>
    </row>
    <row r="579" spans="1:8" s="1" customFormat="1" ht="17.100000000000001" customHeight="1">
      <c r="A579" s="1" t="s">
        <v>262</v>
      </c>
      <c r="B579" s="1" t="s">
        <v>141</v>
      </c>
      <c r="C579" s="1" t="str">
        <f>VLOOKUP((A579&amp;B579),[1]Bond_Master!$A$1:$J$236,3)</f>
        <v>公司債</v>
      </c>
      <c r="D579" s="1" t="str">
        <f>VLOOKUP((A579&amp;B579),[1]Bond_Master!$A$1:$J$236,4)</f>
        <v>Morgan Stanley</v>
      </c>
      <c r="E579" s="1">
        <f>VLOOKUP((A579&amp;B579),[1]Bond_Master!$A$1:$J$236,10)</f>
        <v>5</v>
      </c>
      <c r="F579" s="17">
        <v>47164</v>
      </c>
      <c r="G579" s="29">
        <v>77000</v>
      </c>
      <c r="H579" s="29">
        <v>77000</v>
      </c>
    </row>
    <row r="580" spans="1:8" s="1" customFormat="1" ht="17.100000000000001" customHeight="1">
      <c r="A580" s="1" t="s">
        <v>262</v>
      </c>
      <c r="B580" s="1" t="s">
        <v>141</v>
      </c>
      <c r="C580" s="1" t="str">
        <f>VLOOKUP((A580&amp;B580),[1]Bond_Master!$A$1:$J$236,3)</f>
        <v>公司債</v>
      </c>
      <c r="D580" s="1" t="str">
        <f>VLOOKUP((A580&amp;B580),[1]Bond_Master!$A$1:$J$236,4)</f>
        <v>Morgan Stanley</v>
      </c>
      <c r="E580" s="1">
        <f>VLOOKUP((A580&amp;B580),[1]Bond_Master!$A$1:$J$236,10)</f>
        <v>5</v>
      </c>
      <c r="F580" s="17">
        <v>47345</v>
      </c>
      <c r="G580" s="29">
        <v>77000</v>
      </c>
      <c r="H580" s="29">
        <v>77000</v>
      </c>
    </row>
    <row r="581" spans="1:8" s="1" customFormat="1" ht="17.100000000000001" customHeight="1">
      <c r="A581" s="1" t="s">
        <v>262</v>
      </c>
      <c r="B581" s="1" t="s">
        <v>141</v>
      </c>
      <c r="C581" s="1" t="str">
        <f>VLOOKUP((A581&amp;B581),[1]Bond_Master!$A$1:$J$236,3)</f>
        <v>公司債</v>
      </c>
      <c r="D581" s="1" t="str">
        <f>VLOOKUP((A581&amp;B581),[1]Bond_Master!$A$1:$J$236,4)</f>
        <v>Morgan Stanley</v>
      </c>
      <c r="E581" s="1">
        <f>VLOOKUP((A581&amp;B581),[1]Bond_Master!$A$1:$J$236,10)</f>
        <v>5</v>
      </c>
      <c r="F581" s="17">
        <v>47529</v>
      </c>
      <c r="G581" s="29">
        <v>77000</v>
      </c>
      <c r="H581" s="29">
        <v>77000</v>
      </c>
    </row>
    <row r="582" spans="1:8" s="1" customFormat="1" ht="17.100000000000001" customHeight="1">
      <c r="A582" s="1" t="s">
        <v>262</v>
      </c>
      <c r="B582" s="1" t="s">
        <v>141</v>
      </c>
      <c r="C582" s="1" t="str">
        <f>VLOOKUP((A582&amp;B582),[1]Bond_Master!$A$1:$J$236,3)</f>
        <v>公司債</v>
      </c>
      <c r="D582" s="1" t="str">
        <f>VLOOKUP((A582&amp;B582),[1]Bond_Master!$A$1:$J$236,4)</f>
        <v>Morgan Stanley</v>
      </c>
      <c r="E582" s="1">
        <f>VLOOKUP((A582&amp;B582),[1]Bond_Master!$A$1:$J$236,10)</f>
        <v>5</v>
      </c>
      <c r="F582" s="17">
        <v>47710</v>
      </c>
      <c r="G582" s="29">
        <v>77000</v>
      </c>
      <c r="H582" s="29">
        <v>77000</v>
      </c>
    </row>
    <row r="583" spans="1:8" s="1" customFormat="1" ht="17.100000000000001" customHeight="1">
      <c r="A583" s="1" t="s">
        <v>262</v>
      </c>
      <c r="B583" s="1" t="s">
        <v>141</v>
      </c>
      <c r="C583" s="1" t="str">
        <f>VLOOKUP((A583&amp;B583),[1]Bond_Master!$A$1:$J$236,3)</f>
        <v>公司債</v>
      </c>
      <c r="D583" s="1" t="str">
        <f>VLOOKUP((A583&amp;B583),[1]Bond_Master!$A$1:$J$236,4)</f>
        <v>Morgan Stanley</v>
      </c>
      <c r="E583" s="1">
        <f>VLOOKUP((A583&amp;B583),[1]Bond_Master!$A$1:$J$236,10)</f>
        <v>5</v>
      </c>
      <c r="F583" s="17">
        <v>47894</v>
      </c>
      <c r="G583" s="29">
        <v>77000</v>
      </c>
      <c r="H583" s="29">
        <v>77000</v>
      </c>
    </row>
    <row r="584" spans="1:8" s="1" customFormat="1" ht="17.100000000000001" customHeight="1">
      <c r="A584" s="1" t="s">
        <v>262</v>
      </c>
      <c r="B584" s="1" t="s">
        <v>141</v>
      </c>
      <c r="C584" s="1" t="str">
        <f>VLOOKUP((A584&amp;B584),[1]Bond_Master!$A$1:$J$236,3)</f>
        <v>公司債</v>
      </c>
      <c r="D584" s="1" t="str">
        <f>VLOOKUP((A584&amp;B584),[1]Bond_Master!$A$1:$J$236,4)</f>
        <v>Morgan Stanley</v>
      </c>
      <c r="E584" s="1">
        <f>VLOOKUP((A584&amp;B584),[1]Bond_Master!$A$1:$J$236,10)</f>
        <v>5</v>
      </c>
      <c r="F584" s="17">
        <v>48075</v>
      </c>
      <c r="G584" s="29">
        <v>77000</v>
      </c>
      <c r="H584" s="29">
        <v>77000</v>
      </c>
    </row>
    <row r="585" spans="1:8" s="1" customFormat="1" ht="17.100000000000001" customHeight="1">
      <c r="A585" s="1" t="s">
        <v>262</v>
      </c>
      <c r="B585" s="1" t="s">
        <v>141</v>
      </c>
      <c r="C585" s="1" t="str">
        <f>VLOOKUP((A585&amp;B585),[1]Bond_Master!$A$1:$J$236,3)</f>
        <v>公司債</v>
      </c>
      <c r="D585" s="1" t="str">
        <f>VLOOKUP((A585&amp;B585),[1]Bond_Master!$A$1:$J$236,4)</f>
        <v>Morgan Stanley</v>
      </c>
      <c r="E585" s="1">
        <f>VLOOKUP((A585&amp;B585),[1]Bond_Master!$A$1:$J$236,10)</f>
        <v>5</v>
      </c>
      <c r="F585" s="17">
        <v>48259</v>
      </c>
      <c r="G585" s="29">
        <v>77000</v>
      </c>
      <c r="H585" s="29">
        <v>77000</v>
      </c>
    </row>
    <row r="586" spans="1:8" s="1" customFormat="1" ht="17.100000000000001" customHeight="1">
      <c r="A586" s="1" t="s">
        <v>262</v>
      </c>
      <c r="B586" s="1" t="s">
        <v>141</v>
      </c>
      <c r="C586" s="1" t="str">
        <f>VLOOKUP((A586&amp;B586),[1]Bond_Master!$A$1:$J$236,3)</f>
        <v>公司債</v>
      </c>
      <c r="D586" s="1" t="str">
        <f>VLOOKUP((A586&amp;B586),[1]Bond_Master!$A$1:$J$236,4)</f>
        <v>Morgan Stanley</v>
      </c>
      <c r="E586" s="1">
        <f>VLOOKUP((A586&amp;B586),[1]Bond_Master!$A$1:$J$236,10)</f>
        <v>5</v>
      </c>
      <c r="F586" s="17">
        <v>48441</v>
      </c>
      <c r="G586" s="29">
        <v>77000</v>
      </c>
      <c r="H586" s="29">
        <v>4077000</v>
      </c>
    </row>
    <row r="587" spans="1:8" s="1" customFormat="1" ht="17.100000000000001" customHeight="1">
      <c r="A587" s="1" t="s">
        <v>262</v>
      </c>
      <c r="B587" s="1" t="s">
        <v>141</v>
      </c>
      <c r="C587" s="1" t="str">
        <f>VLOOKUP((A587&amp;B587),[1]Bond_Master!$A$1:$J$236,3)</f>
        <v>公司債</v>
      </c>
      <c r="D587" s="1" t="str">
        <f>VLOOKUP((A587&amp;B587),[1]Bond_Master!$A$1:$J$236,4)</f>
        <v>Morgan Stanley</v>
      </c>
      <c r="E587" s="1">
        <f>VLOOKUP((A587&amp;B587),[1]Bond_Master!$A$1:$J$236,10)</f>
        <v>5</v>
      </c>
      <c r="F587" s="7">
        <v>45153</v>
      </c>
      <c r="G587" s="27">
        <v>77000</v>
      </c>
      <c r="H587" s="27">
        <v>77000</v>
      </c>
    </row>
    <row r="588" spans="1:8" s="1" customFormat="1" ht="17.100000000000001" customHeight="1">
      <c r="A588" s="1" t="s">
        <v>262</v>
      </c>
      <c r="B588" s="1" t="s">
        <v>141</v>
      </c>
      <c r="C588" s="1" t="str">
        <f>VLOOKUP((A588&amp;B588),[1]Bond_Master!$A$1:$J$236,3)</f>
        <v>公司債</v>
      </c>
      <c r="D588" s="1" t="str">
        <f>VLOOKUP((A588&amp;B588),[1]Bond_Master!$A$1:$J$236,4)</f>
        <v>Morgan Stanley</v>
      </c>
      <c r="E588" s="1">
        <f>VLOOKUP((A588&amp;B588),[1]Bond_Master!$A$1:$J$236,10)</f>
        <v>5</v>
      </c>
      <c r="F588" s="7">
        <v>45337</v>
      </c>
      <c r="G588" s="27">
        <v>77000</v>
      </c>
      <c r="H588" s="27">
        <v>77000</v>
      </c>
    </row>
    <row r="589" spans="1:8" s="1" customFormat="1" ht="17.100000000000001" customHeight="1">
      <c r="A589" s="1" t="s">
        <v>262</v>
      </c>
      <c r="B589" s="1" t="s">
        <v>141</v>
      </c>
      <c r="C589" s="1" t="str">
        <f>VLOOKUP((A589&amp;B589),[1]Bond_Master!$A$1:$J$236,3)</f>
        <v>公司債</v>
      </c>
      <c r="D589" s="1" t="str">
        <f>VLOOKUP((A589&amp;B589),[1]Bond_Master!$A$1:$J$236,4)</f>
        <v>Morgan Stanley</v>
      </c>
      <c r="E589" s="1">
        <f>VLOOKUP((A589&amp;B589),[1]Bond_Master!$A$1:$J$236,10)</f>
        <v>5</v>
      </c>
      <c r="F589" s="17">
        <v>45519</v>
      </c>
      <c r="G589" s="29">
        <v>77000</v>
      </c>
      <c r="H589" s="29">
        <v>77000</v>
      </c>
    </row>
    <row r="590" spans="1:8" s="1" customFormat="1" ht="17.100000000000001" customHeight="1">
      <c r="A590" s="1" t="s">
        <v>262</v>
      </c>
      <c r="B590" s="1" t="s">
        <v>141</v>
      </c>
      <c r="C590" s="1" t="str">
        <f>VLOOKUP((A590&amp;B590),[1]Bond_Master!$A$1:$J$236,3)</f>
        <v>公司債</v>
      </c>
      <c r="D590" s="1" t="str">
        <f>VLOOKUP((A590&amp;B590),[1]Bond_Master!$A$1:$J$236,4)</f>
        <v>Morgan Stanley</v>
      </c>
      <c r="E590" s="1">
        <f>VLOOKUP((A590&amp;B590),[1]Bond_Master!$A$1:$J$236,10)</f>
        <v>5</v>
      </c>
      <c r="F590" s="7">
        <v>45703</v>
      </c>
      <c r="G590" s="29">
        <v>77000</v>
      </c>
      <c r="H590" s="29">
        <v>77000</v>
      </c>
    </row>
    <row r="591" spans="1:8" s="1" customFormat="1" ht="17.100000000000001" customHeight="1">
      <c r="A591" s="1" t="s">
        <v>262</v>
      </c>
      <c r="B591" s="1" t="s">
        <v>141</v>
      </c>
      <c r="C591" s="1" t="str">
        <f>VLOOKUP((A591&amp;B591),[1]Bond_Master!$A$1:$J$236,3)</f>
        <v>公司債</v>
      </c>
      <c r="D591" s="1" t="str">
        <f>VLOOKUP((A591&amp;B591),[1]Bond_Master!$A$1:$J$236,4)</f>
        <v>Morgan Stanley</v>
      </c>
      <c r="E591" s="1">
        <f>VLOOKUP((A591&amp;B591),[1]Bond_Master!$A$1:$J$236,10)</f>
        <v>5</v>
      </c>
      <c r="F591" s="17">
        <v>45884</v>
      </c>
      <c r="G591" s="29">
        <v>77000</v>
      </c>
      <c r="H591" s="29">
        <v>77000</v>
      </c>
    </row>
    <row r="592" spans="1:8" s="1" customFormat="1" ht="17.100000000000001" customHeight="1">
      <c r="A592" s="1" t="s">
        <v>262</v>
      </c>
      <c r="B592" s="1" t="s">
        <v>141</v>
      </c>
      <c r="C592" s="1" t="str">
        <f>VLOOKUP((A592&amp;B592),[1]Bond_Master!$A$1:$J$236,3)</f>
        <v>公司債</v>
      </c>
      <c r="D592" s="1" t="str">
        <f>VLOOKUP((A592&amp;B592),[1]Bond_Master!$A$1:$J$236,4)</f>
        <v>Morgan Stanley</v>
      </c>
      <c r="E592" s="1">
        <f>VLOOKUP((A592&amp;B592),[1]Bond_Master!$A$1:$J$236,10)</f>
        <v>5</v>
      </c>
      <c r="F592" s="7">
        <v>46068</v>
      </c>
      <c r="G592" s="29">
        <v>77000</v>
      </c>
      <c r="H592" s="29">
        <v>77000</v>
      </c>
    </row>
    <row r="593" spans="1:8" s="1" customFormat="1" ht="17.100000000000001" customHeight="1">
      <c r="A593" s="1" t="s">
        <v>262</v>
      </c>
      <c r="B593" s="1" t="s">
        <v>141</v>
      </c>
      <c r="C593" s="1" t="str">
        <f>VLOOKUP((A593&amp;B593),[1]Bond_Master!$A$1:$J$236,3)</f>
        <v>公司債</v>
      </c>
      <c r="D593" s="1" t="str">
        <f>VLOOKUP((A593&amp;B593),[1]Bond_Master!$A$1:$J$236,4)</f>
        <v>Morgan Stanley</v>
      </c>
      <c r="E593" s="1">
        <f>VLOOKUP((A593&amp;B593),[1]Bond_Master!$A$1:$J$236,10)</f>
        <v>5</v>
      </c>
      <c r="F593" s="17">
        <v>46249</v>
      </c>
      <c r="G593" s="29">
        <v>77000</v>
      </c>
      <c r="H593" s="29">
        <v>77000</v>
      </c>
    </row>
    <row r="594" spans="1:8" s="1" customFormat="1" ht="17.100000000000001" customHeight="1">
      <c r="A594" s="1" t="s">
        <v>262</v>
      </c>
      <c r="B594" s="1" t="s">
        <v>141</v>
      </c>
      <c r="C594" s="1" t="str">
        <f>VLOOKUP((A594&amp;B594),[1]Bond_Master!$A$1:$J$236,3)</f>
        <v>公司債</v>
      </c>
      <c r="D594" s="1" t="str">
        <f>VLOOKUP((A594&amp;B594),[1]Bond_Master!$A$1:$J$236,4)</f>
        <v>Morgan Stanley</v>
      </c>
      <c r="E594" s="1">
        <f>VLOOKUP((A594&amp;B594),[1]Bond_Master!$A$1:$J$236,10)</f>
        <v>5</v>
      </c>
      <c r="F594" s="7">
        <v>46433</v>
      </c>
      <c r="G594" s="29">
        <v>77000</v>
      </c>
      <c r="H594" s="29">
        <v>77000</v>
      </c>
    </row>
    <row r="595" spans="1:8" s="1" customFormat="1" ht="17.100000000000001" customHeight="1">
      <c r="A595" s="1" t="s">
        <v>262</v>
      </c>
      <c r="B595" s="1" t="s">
        <v>141</v>
      </c>
      <c r="C595" s="1" t="str">
        <f>VLOOKUP((A595&amp;B595),[1]Bond_Master!$A$1:$J$236,3)</f>
        <v>公司債</v>
      </c>
      <c r="D595" s="1" t="str">
        <f>VLOOKUP((A595&amp;B595),[1]Bond_Master!$A$1:$J$236,4)</f>
        <v>Morgan Stanley</v>
      </c>
      <c r="E595" s="1">
        <f>VLOOKUP((A595&amp;B595),[1]Bond_Master!$A$1:$J$236,10)</f>
        <v>5</v>
      </c>
      <c r="F595" s="17">
        <v>46614</v>
      </c>
      <c r="G595" s="29">
        <v>77000</v>
      </c>
      <c r="H595" s="29">
        <v>77000</v>
      </c>
    </row>
    <row r="596" spans="1:8" s="1" customFormat="1" ht="17.100000000000001" customHeight="1">
      <c r="A596" s="1" t="s">
        <v>262</v>
      </c>
      <c r="B596" s="1" t="s">
        <v>141</v>
      </c>
      <c r="C596" s="1" t="str">
        <f>VLOOKUP((A596&amp;B596),[1]Bond_Master!$A$1:$J$236,3)</f>
        <v>公司債</v>
      </c>
      <c r="D596" s="1" t="str">
        <f>VLOOKUP((A596&amp;B596),[1]Bond_Master!$A$1:$J$236,4)</f>
        <v>Morgan Stanley</v>
      </c>
      <c r="E596" s="1">
        <f>VLOOKUP((A596&amp;B596),[1]Bond_Master!$A$1:$J$236,10)</f>
        <v>5</v>
      </c>
      <c r="F596" s="7">
        <v>46798</v>
      </c>
      <c r="G596" s="29">
        <v>77000</v>
      </c>
      <c r="H596" s="29">
        <v>77000</v>
      </c>
    </row>
    <row r="597" spans="1:8" s="1" customFormat="1" ht="17.100000000000001" customHeight="1">
      <c r="A597" s="1" t="s">
        <v>262</v>
      </c>
      <c r="B597" s="1" t="s">
        <v>141</v>
      </c>
      <c r="C597" s="1" t="str">
        <f>VLOOKUP((A597&amp;B597),[1]Bond_Master!$A$1:$J$236,3)</f>
        <v>公司債</v>
      </c>
      <c r="D597" s="1" t="str">
        <f>VLOOKUP((A597&amp;B597),[1]Bond_Master!$A$1:$J$236,4)</f>
        <v>Morgan Stanley</v>
      </c>
      <c r="E597" s="1">
        <f>VLOOKUP((A597&amp;B597),[1]Bond_Master!$A$1:$J$236,10)</f>
        <v>5</v>
      </c>
      <c r="F597" s="17">
        <v>46980</v>
      </c>
      <c r="G597" s="29">
        <v>77000</v>
      </c>
      <c r="H597" s="29">
        <v>77000</v>
      </c>
    </row>
    <row r="598" spans="1:8" s="1" customFormat="1" ht="17.100000000000001" customHeight="1">
      <c r="A598" s="1" t="s">
        <v>262</v>
      </c>
      <c r="B598" s="1" t="s">
        <v>141</v>
      </c>
      <c r="C598" s="1" t="str">
        <f>VLOOKUP((A598&amp;B598),[1]Bond_Master!$A$1:$J$236,3)</f>
        <v>公司債</v>
      </c>
      <c r="D598" s="1" t="str">
        <f>VLOOKUP((A598&amp;B598),[1]Bond_Master!$A$1:$J$236,4)</f>
        <v>Morgan Stanley</v>
      </c>
      <c r="E598" s="1">
        <f>VLOOKUP((A598&amp;B598),[1]Bond_Master!$A$1:$J$236,10)</f>
        <v>5</v>
      </c>
      <c r="F598" s="7">
        <v>47164</v>
      </c>
      <c r="G598" s="29">
        <v>77000</v>
      </c>
      <c r="H598" s="29">
        <v>77000</v>
      </c>
    </row>
    <row r="599" spans="1:8" s="1" customFormat="1" ht="17.100000000000001" customHeight="1">
      <c r="A599" s="1" t="s">
        <v>262</v>
      </c>
      <c r="B599" s="1" t="s">
        <v>141</v>
      </c>
      <c r="C599" s="1" t="str">
        <f>VLOOKUP((A599&amp;B599),[1]Bond_Master!$A$1:$J$236,3)</f>
        <v>公司債</v>
      </c>
      <c r="D599" s="1" t="str">
        <f>VLOOKUP((A599&amp;B599),[1]Bond_Master!$A$1:$J$236,4)</f>
        <v>Morgan Stanley</v>
      </c>
      <c r="E599" s="1">
        <f>VLOOKUP((A599&amp;B599),[1]Bond_Master!$A$1:$J$236,10)</f>
        <v>5</v>
      </c>
      <c r="F599" s="17">
        <v>47345</v>
      </c>
      <c r="G599" s="29">
        <v>77000</v>
      </c>
      <c r="H599" s="29">
        <v>77000</v>
      </c>
    </row>
    <row r="600" spans="1:8" s="1" customFormat="1" ht="17.100000000000001" customHeight="1">
      <c r="A600" s="1" t="s">
        <v>262</v>
      </c>
      <c r="B600" s="1" t="s">
        <v>141</v>
      </c>
      <c r="C600" s="1" t="str">
        <f>VLOOKUP((A600&amp;B600),[1]Bond_Master!$A$1:$J$236,3)</f>
        <v>公司債</v>
      </c>
      <c r="D600" s="1" t="str">
        <f>VLOOKUP((A600&amp;B600),[1]Bond_Master!$A$1:$J$236,4)</f>
        <v>Morgan Stanley</v>
      </c>
      <c r="E600" s="1">
        <f>VLOOKUP((A600&amp;B600),[1]Bond_Master!$A$1:$J$236,10)</f>
        <v>5</v>
      </c>
      <c r="F600" s="7">
        <v>47529</v>
      </c>
      <c r="G600" s="29">
        <v>77000</v>
      </c>
      <c r="H600" s="29">
        <v>77000</v>
      </c>
    </row>
    <row r="601" spans="1:8" s="1" customFormat="1" ht="17.100000000000001" customHeight="1">
      <c r="A601" s="1" t="s">
        <v>262</v>
      </c>
      <c r="B601" s="1" t="s">
        <v>141</v>
      </c>
      <c r="C601" s="1" t="str">
        <f>VLOOKUP((A601&amp;B601),[1]Bond_Master!$A$1:$J$236,3)</f>
        <v>公司債</v>
      </c>
      <c r="D601" s="1" t="str">
        <f>VLOOKUP((A601&amp;B601),[1]Bond_Master!$A$1:$J$236,4)</f>
        <v>Morgan Stanley</v>
      </c>
      <c r="E601" s="1">
        <f>VLOOKUP((A601&amp;B601),[1]Bond_Master!$A$1:$J$236,10)</f>
        <v>5</v>
      </c>
      <c r="F601" s="17">
        <v>47710</v>
      </c>
      <c r="G601" s="29">
        <v>77000</v>
      </c>
      <c r="H601" s="29">
        <v>77000</v>
      </c>
    </row>
    <row r="602" spans="1:8" s="1" customFormat="1" ht="17.100000000000001" customHeight="1">
      <c r="A602" s="1" t="s">
        <v>262</v>
      </c>
      <c r="B602" s="1" t="s">
        <v>141</v>
      </c>
      <c r="C602" s="1" t="str">
        <f>VLOOKUP((A602&amp;B602),[1]Bond_Master!$A$1:$J$236,3)</f>
        <v>公司債</v>
      </c>
      <c r="D602" s="1" t="str">
        <f>VLOOKUP((A602&amp;B602),[1]Bond_Master!$A$1:$J$236,4)</f>
        <v>Morgan Stanley</v>
      </c>
      <c r="E602" s="1">
        <f>VLOOKUP((A602&amp;B602),[1]Bond_Master!$A$1:$J$236,10)</f>
        <v>5</v>
      </c>
      <c r="F602" s="7">
        <v>47894</v>
      </c>
      <c r="G602" s="29">
        <v>77000</v>
      </c>
      <c r="H602" s="29">
        <v>77000</v>
      </c>
    </row>
    <row r="603" spans="1:8" s="1" customFormat="1" ht="17.100000000000001" customHeight="1">
      <c r="A603" s="1" t="s">
        <v>262</v>
      </c>
      <c r="B603" s="1" t="s">
        <v>141</v>
      </c>
      <c r="C603" s="1" t="str">
        <f>VLOOKUP((A603&amp;B603),[1]Bond_Master!$A$1:$J$236,3)</f>
        <v>公司債</v>
      </c>
      <c r="D603" s="1" t="str">
        <f>VLOOKUP((A603&amp;B603),[1]Bond_Master!$A$1:$J$236,4)</f>
        <v>Morgan Stanley</v>
      </c>
      <c r="E603" s="1">
        <f>VLOOKUP((A603&amp;B603),[1]Bond_Master!$A$1:$J$236,10)</f>
        <v>5</v>
      </c>
      <c r="F603" s="17">
        <v>48075</v>
      </c>
      <c r="G603" s="29">
        <v>77000</v>
      </c>
      <c r="H603" s="29">
        <v>77000</v>
      </c>
    </row>
    <row r="604" spans="1:8" s="1" customFormat="1" ht="17.100000000000001" customHeight="1">
      <c r="A604" s="1" t="s">
        <v>262</v>
      </c>
      <c r="B604" s="1" t="s">
        <v>141</v>
      </c>
      <c r="C604" s="1" t="str">
        <f>VLOOKUP((A604&amp;B604),[1]Bond_Master!$A$1:$J$236,3)</f>
        <v>公司債</v>
      </c>
      <c r="D604" s="1" t="str">
        <f>VLOOKUP((A604&amp;B604),[1]Bond_Master!$A$1:$J$236,4)</f>
        <v>Morgan Stanley</v>
      </c>
      <c r="E604" s="1">
        <f>VLOOKUP((A604&amp;B604),[1]Bond_Master!$A$1:$J$236,10)</f>
        <v>5</v>
      </c>
      <c r="F604" s="7">
        <v>48259</v>
      </c>
      <c r="G604" s="29">
        <v>77000</v>
      </c>
      <c r="H604" s="29">
        <v>77000</v>
      </c>
    </row>
    <row r="605" spans="1:8" s="1" customFormat="1" ht="17.100000000000001" customHeight="1">
      <c r="A605" s="1" t="s">
        <v>262</v>
      </c>
      <c r="B605" s="1" t="s">
        <v>141</v>
      </c>
      <c r="C605" s="1" t="str">
        <f>VLOOKUP((A605&amp;B605),[1]Bond_Master!$A$1:$J$236,3)</f>
        <v>公司債</v>
      </c>
      <c r="D605" s="1" t="str">
        <f>VLOOKUP((A605&amp;B605),[1]Bond_Master!$A$1:$J$236,4)</f>
        <v>Morgan Stanley</v>
      </c>
      <c r="E605" s="1">
        <f>VLOOKUP((A605&amp;B605),[1]Bond_Master!$A$1:$J$236,10)</f>
        <v>5</v>
      </c>
      <c r="F605" s="17">
        <v>48441</v>
      </c>
      <c r="G605" s="29">
        <v>77000</v>
      </c>
      <c r="H605" s="29">
        <v>4077000</v>
      </c>
    </row>
    <row r="606" spans="1:8" s="1" customFormat="1" ht="17.100000000000001" customHeight="1">
      <c r="A606" s="1" t="s">
        <v>280</v>
      </c>
      <c r="B606" s="1" t="s">
        <v>141</v>
      </c>
      <c r="C606" s="1" t="str">
        <f>VLOOKUP((A606&amp;B606),[1]Bond_Master!$A$1:$J$236,3)</f>
        <v>公司債</v>
      </c>
      <c r="D606" s="1" t="str">
        <f>VLOOKUP((A606&amp;B606),[1]Bond_Master!$A$1:$J$236,4)</f>
        <v>Morgan Stanley</v>
      </c>
      <c r="E606" s="1">
        <f>VLOOKUP((A606&amp;B606),[1]Bond_Master!$A$1:$J$236,10)</f>
        <v>5</v>
      </c>
      <c r="F606" s="7">
        <v>45061</v>
      </c>
      <c r="G606" s="27">
        <v>115000</v>
      </c>
      <c r="H606" s="27">
        <v>115000</v>
      </c>
    </row>
    <row r="607" spans="1:8" s="1" customFormat="1" ht="17.100000000000001" customHeight="1">
      <c r="A607" s="1" t="s">
        <v>280</v>
      </c>
      <c r="B607" s="1" t="s">
        <v>141</v>
      </c>
      <c r="C607" s="1" t="str">
        <f>VLOOKUP((A607&amp;B607),[1]Bond_Master!$A$1:$J$236,3)</f>
        <v>公司債</v>
      </c>
      <c r="D607" s="1" t="str">
        <f>VLOOKUP((A607&amp;B607),[1]Bond_Master!$A$1:$J$236,4)</f>
        <v>Morgan Stanley</v>
      </c>
      <c r="E607" s="1">
        <f>VLOOKUP((A607&amp;B607),[1]Bond_Master!$A$1:$J$236,10)</f>
        <v>5</v>
      </c>
      <c r="F607" s="7">
        <v>45245</v>
      </c>
      <c r="G607" s="27">
        <v>115000</v>
      </c>
      <c r="H607" s="27">
        <v>115000</v>
      </c>
    </row>
    <row r="608" spans="1:8" s="1" customFormat="1" ht="17.100000000000001" customHeight="1">
      <c r="A608" s="1" t="s">
        <v>280</v>
      </c>
      <c r="B608" s="1" t="s">
        <v>141</v>
      </c>
      <c r="C608" s="1" t="str">
        <f>VLOOKUP((A608&amp;B608),[1]Bond_Master!$A$1:$J$236,3)</f>
        <v>公司債</v>
      </c>
      <c r="D608" s="1" t="str">
        <f>VLOOKUP((A608&amp;B608),[1]Bond_Master!$A$1:$J$236,4)</f>
        <v>Morgan Stanley</v>
      </c>
      <c r="E608" s="1">
        <f>VLOOKUP((A608&amp;B608),[1]Bond_Master!$A$1:$J$236,10)</f>
        <v>5</v>
      </c>
      <c r="F608" s="7">
        <v>45427</v>
      </c>
      <c r="G608" s="29">
        <v>115000</v>
      </c>
      <c r="H608" s="29">
        <v>115000</v>
      </c>
    </row>
    <row r="609" spans="1:8" s="1" customFormat="1" ht="17.100000000000001" customHeight="1">
      <c r="A609" s="1" t="s">
        <v>280</v>
      </c>
      <c r="B609" s="1" t="s">
        <v>141</v>
      </c>
      <c r="C609" s="1" t="str">
        <f>VLOOKUP((A609&amp;B609),[1]Bond_Master!$A$1:$J$236,3)</f>
        <v>公司債</v>
      </c>
      <c r="D609" s="1" t="str">
        <f>VLOOKUP((A609&amp;B609),[1]Bond_Master!$A$1:$J$236,4)</f>
        <v>Morgan Stanley</v>
      </c>
      <c r="E609" s="1">
        <f>VLOOKUP((A609&amp;B609),[1]Bond_Master!$A$1:$J$236,10)</f>
        <v>5</v>
      </c>
      <c r="F609" s="7">
        <v>45611</v>
      </c>
      <c r="G609" s="29">
        <v>115000</v>
      </c>
      <c r="H609" s="29">
        <v>115000</v>
      </c>
    </row>
    <row r="610" spans="1:8" s="1" customFormat="1" ht="17.100000000000001" customHeight="1">
      <c r="A610" s="1" t="s">
        <v>280</v>
      </c>
      <c r="B610" s="1" t="s">
        <v>141</v>
      </c>
      <c r="C610" s="1" t="str">
        <f>VLOOKUP((A610&amp;B610),[1]Bond_Master!$A$1:$J$236,3)</f>
        <v>公司債</v>
      </c>
      <c r="D610" s="1" t="str">
        <f>VLOOKUP((A610&amp;B610),[1]Bond_Master!$A$1:$J$236,4)</f>
        <v>Morgan Stanley</v>
      </c>
      <c r="E610" s="1">
        <f>VLOOKUP((A610&amp;B610),[1]Bond_Master!$A$1:$J$236,10)</f>
        <v>5</v>
      </c>
      <c r="F610" s="7">
        <v>45792</v>
      </c>
      <c r="G610" s="29">
        <v>115000</v>
      </c>
      <c r="H610" s="29">
        <v>115000</v>
      </c>
    </row>
    <row r="611" spans="1:8" s="1" customFormat="1" ht="17.100000000000001" customHeight="1">
      <c r="A611" s="1" t="s">
        <v>280</v>
      </c>
      <c r="B611" s="1" t="s">
        <v>141</v>
      </c>
      <c r="C611" s="1" t="str">
        <f>VLOOKUP((A611&amp;B611),[1]Bond_Master!$A$1:$J$236,3)</f>
        <v>公司債</v>
      </c>
      <c r="D611" s="1" t="str">
        <f>VLOOKUP((A611&amp;B611),[1]Bond_Master!$A$1:$J$236,4)</f>
        <v>Morgan Stanley</v>
      </c>
      <c r="E611" s="1">
        <f>VLOOKUP((A611&amp;B611),[1]Bond_Master!$A$1:$J$236,10)</f>
        <v>5</v>
      </c>
      <c r="F611" s="7">
        <v>45976</v>
      </c>
      <c r="G611" s="29">
        <v>115000</v>
      </c>
      <c r="H611" s="29">
        <v>115000</v>
      </c>
    </row>
    <row r="612" spans="1:8" s="1" customFormat="1" ht="17.100000000000001" customHeight="1">
      <c r="A612" s="1" t="s">
        <v>280</v>
      </c>
      <c r="B612" s="1" t="s">
        <v>141</v>
      </c>
      <c r="C612" s="1" t="str">
        <f>VLOOKUP((A612&amp;B612),[1]Bond_Master!$A$1:$J$236,3)</f>
        <v>公司債</v>
      </c>
      <c r="D612" s="1" t="str">
        <f>VLOOKUP((A612&amp;B612),[1]Bond_Master!$A$1:$J$236,4)</f>
        <v>Morgan Stanley</v>
      </c>
      <c r="E612" s="1">
        <f>VLOOKUP((A612&amp;B612),[1]Bond_Master!$A$1:$J$236,10)</f>
        <v>5</v>
      </c>
      <c r="F612" s="7">
        <v>46157</v>
      </c>
      <c r="G612" s="29">
        <v>115000</v>
      </c>
      <c r="H612" s="29">
        <v>115000</v>
      </c>
    </row>
    <row r="613" spans="1:8" s="1" customFormat="1" ht="17.100000000000001" customHeight="1">
      <c r="A613" s="1" t="s">
        <v>280</v>
      </c>
      <c r="B613" s="1" t="s">
        <v>141</v>
      </c>
      <c r="C613" s="1" t="str">
        <f>VLOOKUP((A613&amp;B613),[1]Bond_Master!$A$1:$J$236,3)</f>
        <v>公司債</v>
      </c>
      <c r="D613" s="1" t="str">
        <f>VLOOKUP((A613&amp;B613),[1]Bond_Master!$A$1:$J$236,4)</f>
        <v>Morgan Stanley</v>
      </c>
      <c r="E613" s="1">
        <f>VLOOKUP((A613&amp;B613),[1]Bond_Master!$A$1:$J$236,10)</f>
        <v>5</v>
      </c>
      <c r="F613" s="7">
        <v>46341</v>
      </c>
      <c r="G613" s="29">
        <v>115000</v>
      </c>
      <c r="H613" s="29">
        <v>115000</v>
      </c>
    </row>
    <row r="614" spans="1:8" s="1" customFormat="1" ht="17.100000000000001" customHeight="1">
      <c r="A614" s="1" t="s">
        <v>280</v>
      </c>
      <c r="B614" s="1" t="s">
        <v>141</v>
      </c>
      <c r="C614" s="1" t="str">
        <f>VLOOKUP((A614&amp;B614),[1]Bond_Master!$A$1:$J$236,3)</f>
        <v>公司債</v>
      </c>
      <c r="D614" s="1" t="str">
        <f>VLOOKUP((A614&amp;B614),[1]Bond_Master!$A$1:$J$236,4)</f>
        <v>Morgan Stanley</v>
      </c>
      <c r="E614" s="1">
        <f>VLOOKUP((A614&amp;B614),[1]Bond_Master!$A$1:$J$236,10)</f>
        <v>5</v>
      </c>
      <c r="F614" s="7">
        <v>46522</v>
      </c>
      <c r="G614" s="29">
        <v>115000</v>
      </c>
      <c r="H614" s="29">
        <v>115000</v>
      </c>
    </row>
    <row r="615" spans="1:8" s="1" customFormat="1" ht="17.100000000000001" customHeight="1">
      <c r="A615" s="1" t="s">
        <v>280</v>
      </c>
      <c r="B615" s="1" t="s">
        <v>141</v>
      </c>
      <c r="C615" s="1" t="str">
        <f>VLOOKUP((A615&amp;B615),[1]Bond_Master!$A$1:$J$236,3)</f>
        <v>公司債</v>
      </c>
      <c r="D615" s="1" t="str">
        <f>VLOOKUP((A615&amp;B615),[1]Bond_Master!$A$1:$J$236,4)</f>
        <v>Morgan Stanley</v>
      </c>
      <c r="E615" s="1">
        <f>VLOOKUP((A615&amp;B615),[1]Bond_Master!$A$1:$J$236,10)</f>
        <v>5</v>
      </c>
      <c r="F615" s="7">
        <v>46706</v>
      </c>
      <c r="G615" s="29">
        <v>115000</v>
      </c>
      <c r="H615" s="29">
        <v>115000</v>
      </c>
    </row>
    <row r="616" spans="1:8" s="1" customFormat="1" ht="17.100000000000001" customHeight="1">
      <c r="A616" s="1" t="s">
        <v>280</v>
      </c>
      <c r="B616" s="1" t="s">
        <v>141</v>
      </c>
      <c r="C616" s="1" t="str">
        <f>VLOOKUP((A616&amp;B616),[1]Bond_Master!$A$1:$J$236,3)</f>
        <v>公司債</v>
      </c>
      <c r="D616" s="1" t="str">
        <f>VLOOKUP((A616&amp;B616),[1]Bond_Master!$A$1:$J$236,4)</f>
        <v>Morgan Stanley</v>
      </c>
      <c r="E616" s="1">
        <f>VLOOKUP((A616&amp;B616),[1]Bond_Master!$A$1:$J$236,10)</f>
        <v>5</v>
      </c>
      <c r="F616" s="7">
        <v>46888</v>
      </c>
      <c r="G616" s="29">
        <v>115000</v>
      </c>
      <c r="H616" s="29">
        <v>5115000</v>
      </c>
    </row>
    <row r="617" spans="1:8" s="1" customFormat="1" ht="17.100000000000001" customHeight="1">
      <c r="A617" s="1" t="s">
        <v>38</v>
      </c>
      <c r="B617" s="1" t="s">
        <v>14</v>
      </c>
      <c r="C617" s="1" t="str">
        <f>VLOOKUP((A617&amp;B617),[1]Bond_Master!$A$1:$J$236,3)</f>
        <v>金融債</v>
      </c>
      <c r="D617" s="1" t="str">
        <f>VLOOKUP((A617&amp;B617),[1]Bond_Master!$A$1:$J$236,4)</f>
        <v>花旗銀行</v>
      </c>
      <c r="E617" s="1">
        <f>VLOOKUP((A617&amp;B617),[1]Bond_Master!$A$1:$J$236,10)</f>
        <v>7</v>
      </c>
      <c r="F617" s="7">
        <v>44525</v>
      </c>
      <c r="G617" s="27">
        <v>19500</v>
      </c>
      <c r="H617" s="27">
        <v>19500</v>
      </c>
    </row>
    <row r="618" spans="1:8" s="1" customFormat="1" ht="17.100000000000001" customHeight="1">
      <c r="A618" s="1" t="s">
        <v>38</v>
      </c>
      <c r="B618" s="1" t="s">
        <v>14</v>
      </c>
      <c r="C618" s="1" t="str">
        <f>VLOOKUP((A618&amp;B618),[1]Bond_Master!$A$1:$J$236,3)</f>
        <v>金融債</v>
      </c>
      <c r="D618" s="1" t="str">
        <f>VLOOKUP((A618&amp;B618),[1]Bond_Master!$A$1:$J$236,4)</f>
        <v>花旗銀行</v>
      </c>
      <c r="E618" s="1">
        <f>VLOOKUP((A618&amp;B618),[1]Bond_Master!$A$1:$J$236,10)</f>
        <v>7</v>
      </c>
      <c r="F618" s="7">
        <v>44706</v>
      </c>
      <c r="G618" s="27">
        <v>19500</v>
      </c>
      <c r="H618" s="27">
        <v>19500</v>
      </c>
    </row>
    <row r="619" spans="1:8" s="1" customFormat="1" ht="17.100000000000001" customHeight="1">
      <c r="A619" s="1" t="s">
        <v>707</v>
      </c>
      <c r="B619" s="1" t="s">
        <v>14</v>
      </c>
      <c r="C619" s="1" t="str">
        <f>VLOOKUP((A619&amp;B619),[1]Bond_Master!$A$1:$J$236,3)</f>
        <v>金融債</v>
      </c>
      <c r="D619" s="1" t="str">
        <f>VLOOKUP((A619&amp;B619),[1]Bond_Master!$A$1:$J$236,4)</f>
        <v>花旗銀行</v>
      </c>
      <c r="E619" s="1">
        <f>VLOOKUP((A619&amp;B619),[1]Bond_Master!$A$1:$J$236,10)</f>
        <v>7</v>
      </c>
      <c r="F619" s="7">
        <v>44890</v>
      </c>
      <c r="G619" s="27">
        <v>19500</v>
      </c>
      <c r="H619" s="27">
        <v>19500</v>
      </c>
    </row>
    <row r="620" spans="1:8" s="1" customFormat="1" ht="17.100000000000001" customHeight="1">
      <c r="A620" s="1" t="s">
        <v>707</v>
      </c>
      <c r="B620" s="1" t="s">
        <v>14</v>
      </c>
      <c r="C620" s="1" t="str">
        <f>VLOOKUP((A620&amp;B620),[1]Bond_Master!$A$1:$J$236,3)</f>
        <v>金融債</v>
      </c>
      <c r="D620" s="1" t="str">
        <f>VLOOKUP((A620&amp;B620),[1]Bond_Master!$A$1:$J$236,4)</f>
        <v>花旗銀行</v>
      </c>
      <c r="E620" s="1">
        <f>VLOOKUP((A620&amp;B620),[1]Bond_Master!$A$1:$J$236,10)</f>
        <v>7</v>
      </c>
      <c r="F620" s="7">
        <v>45071</v>
      </c>
      <c r="G620" s="27">
        <v>19500</v>
      </c>
      <c r="H620" s="27">
        <v>19500</v>
      </c>
    </row>
    <row r="621" spans="1:8" s="1" customFormat="1" ht="17.100000000000001" customHeight="1">
      <c r="A621" s="1" t="s">
        <v>707</v>
      </c>
      <c r="B621" s="1" t="s">
        <v>14</v>
      </c>
      <c r="C621" s="1" t="str">
        <f>VLOOKUP((A621&amp;B621),[1]Bond_Master!$A$1:$J$236,3)</f>
        <v>金融債</v>
      </c>
      <c r="D621" s="1" t="str">
        <f>VLOOKUP((A621&amp;B621),[1]Bond_Master!$A$1:$J$236,4)</f>
        <v>花旗銀行</v>
      </c>
      <c r="E621" s="1">
        <f>VLOOKUP((A621&amp;B621),[1]Bond_Master!$A$1:$J$236,10)</f>
        <v>7</v>
      </c>
      <c r="F621" s="7">
        <v>45255</v>
      </c>
      <c r="G621" s="27">
        <v>19500</v>
      </c>
      <c r="H621" s="27">
        <v>19500</v>
      </c>
    </row>
    <row r="622" spans="1:8" s="1" customFormat="1" ht="17.100000000000001" customHeight="1">
      <c r="A622" s="1" t="s">
        <v>707</v>
      </c>
      <c r="B622" s="1" t="s">
        <v>14</v>
      </c>
      <c r="C622" s="1" t="str">
        <f>VLOOKUP((A622&amp;B622),[1]Bond_Master!$A$1:$J$236,3)</f>
        <v>金融債</v>
      </c>
      <c r="D622" s="1" t="str">
        <f>VLOOKUP((A622&amp;B622),[1]Bond_Master!$A$1:$J$236,4)</f>
        <v>花旗銀行</v>
      </c>
      <c r="E622" s="1">
        <f>VLOOKUP((A622&amp;B622),[1]Bond_Master!$A$1:$J$236,10)</f>
        <v>7</v>
      </c>
      <c r="F622" s="7">
        <v>45437</v>
      </c>
      <c r="G622" s="27">
        <v>19500</v>
      </c>
      <c r="H622" s="27">
        <v>19500</v>
      </c>
    </row>
    <row r="623" spans="1:8" s="1" customFormat="1" ht="17.100000000000001" customHeight="1">
      <c r="A623" s="1" t="s">
        <v>707</v>
      </c>
      <c r="B623" s="1" t="s">
        <v>14</v>
      </c>
      <c r="C623" s="1" t="str">
        <f>VLOOKUP((A623&amp;B623),[1]Bond_Master!$A$1:$J$236,3)</f>
        <v>金融債</v>
      </c>
      <c r="D623" s="1" t="str">
        <f>VLOOKUP((A623&amp;B623),[1]Bond_Master!$A$1:$J$236,4)</f>
        <v>花旗銀行</v>
      </c>
      <c r="E623" s="1">
        <f>VLOOKUP((A623&amp;B623),[1]Bond_Master!$A$1:$J$236,10)</f>
        <v>7</v>
      </c>
      <c r="F623" s="7">
        <v>45621</v>
      </c>
      <c r="G623" s="27">
        <v>19500</v>
      </c>
      <c r="H623" s="27">
        <v>19500</v>
      </c>
    </row>
    <row r="624" spans="1:8" s="1" customFormat="1" ht="17.100000000000001" customHeight="1">
      <c r="A624" s="1" t="s">
        <v>707</v>
      </c>
      <c r="B624" s="1" t="s">
        <v>14</v>
      </c>
      <c r="C624" s="1" t="str">
        <f>VLOOKUP((A624&amp;B624),[1]Bond_Master!$A$1:$J$236,3)</f>
        <v>金融債</v>
      </c>
      <c r="D624" s="1" t="str">
        <f>VLOOKUP((A624&amp;B624),[1]Bond_Master!$A$1:$J$236,4)</f>
        <v>花旗銀行</v>
      </c>
      <c r="E624" s="1">
        <f>VLOOKUP((A624&amp;B624),[1]Bond_Master!$A$1:$J$236,10)</f>
        <v>7</v>
      </c>
      <c r="F624" s="7">
        <v>45802</v>
      </c>
      <c r="G624" s="27">
        <v>19500</v>
      </c>
      <c r="H624" s="27">
        <v>19500</v>
      </c>
    </row>
    <row r="625" spans="1:8" s="1" customFormat="1" ht="17.100000000000001" customHeight="1">
      <c r="A625" s="1" t="s">
        <v>707</v>
      </c>
      <c r="B625" s="1" t="s">
        <v>14</v>
      </c>
      <c r="C625" s="1" t="str">
        <f>VLOOKUP((A625&amp;B625),[1]Bond_Master!$A$1:$J$236,3)</f>
        <v>金融債</v>
      </c>
      <c r="D625" s="1" t="str">
        <f>VLOOKUP((A625&amp;B625),[1]Bond_Master!$A$1:$J$236,4)</f>
        <v>花旗銀行</v>
      </c>
      <c r="E625" s="1">
        <f>VLOOKUP((A625&amp;B625),[1]Bond_Master!$A$1:$J$236,10)</f>
        <v>7</v>
      </c>
      <c r="F625" s="7">
        <v>45986</v>
      </c>
      <c r="G625" s="27">
        <v>19500</v>
      </c>
      <c r="H625" s="27">
        <v>19500</v>
      </c>
    </row>
    <row r="626" spans="1:8" s="1" customFormat="1" ht="17.100000000000001" customHeight="1">
      <c r="A626" s="1" t="s">
        <v>707</v>
      </c>
      <c r="B626" s="1" t="s">
        <v>14</v>
      </c>
      <c r="C626" s="1" t="str">
        <f>VLOOKUP((A626&amp;B626),[1]Bond_Master!$A$1:$J$236,3)</f>
        <v>金融債</v>
      </c>
      <c r="D626" s="1" t="str">
        <f>VLOOKUP((A626&amp;B626),[1]Bond_Master!$A$1:$J$236,4)</f>
        <v>花旗銀行</v>
      </c>
      <c r="E626" s="1">
        <f>VLOOKUP((A626&amp;B626),[1]Bond_Master!$A$1:$J$236,10)</f>
        <v>7</v>
      </c>
      <c r="F626" s="7">
        <v>46167</v>
      </c>
      <c r="G626" s="27">
        <v>19500</v>
      </c>
      <c r="H626" s="27">
        <v>1019500</v>
      </c>
    </row>
    <row r="627" spans="1:8" s="1" customFormat="1" ht="17.100000000000001" customHeight="1">
      <c r="A627" s="1" t="s">
        <v>22</v>
      </c>
      <c r="B627" s="1" t="s">
        <v>14</v>
      </c>
      <c r="C627" s="1" t="str">
        <f>VLOOKUP((A627&amp;B627),[1]Bond_Master!$A$1:$J$236,3)</f>
        <v>金融債</v>
      </c>
      <c r="D627" s="1" t="str">
        <f>VLOOKUP((A627&amp;B627),[1]Bond_Master!$A$1:$J$236,4)</f>
        <v>花旗銀行</v>
      </c>
      <c r="E627" s="1">
        <f>VLOOKUP((A627&amp;B627),[1]Bond_Master!$A$1:$J$236,10)</f>
        <v>7</v>
      </c>
      <c r="F627" s="7">
        <v>44469</v>
      </c>
      <c r="G627" s="27">
        <v>37125</v>
      </c>
      <c r="H627" s="27">
        <v>37125</v>
      </c>
    </row>
    <row r="628" spans="1:8" s="1" customFormat="1" ht="17.100000000000001" customHeight="1">
      <c r="A628" s="1" t="s">
        <v>22</v>
      </c>
      <c r="B628" s="1" t="s">
        <v>14</v>
      </c>
      <c r="C628" s="1" t="str">
        <f>VLOOKUP((A628&amp;B628),[1]Bond_Master!$A$1:$J$236,3)</f>
        <v>金融債</v>
      </c>
      <c r="D628" s="1" t="str">
        <f>VLOOKUP((A628&amp;B628),[1]Bond_Master!$A$1:$J$236,4)</f>
        <v>花旗銀行</v>
      </c>
      <c r="E628" s="1">
        <f>VLOOKUP((A628&amp;B628),[1]Bond_Master!$A$1:$J$236,10)</f>
        <v>7</v>
      </c>
      <c r="F628" s="7">
        <v>44651</v>
      </c>
      <c r="G628" s="27">
        <v>37125</v>
      </c>
      <c r="H628" s="27">
        <v>37125</v>
      </c>
    </row>
    <row r="629" spans="1:8" s="1" customFormat="1" ht="17.100000000000001" customHeight="1">
      <c r="A629" s="1" t="s">
        <v>708</v>
      </c>
      <c r="B629" s="1" t="s">
        <v>14</v>
      </c>
      <c r="C629" s="1" t="str">
        <f>VLOOKUP((A629&amp;B629),[1]Bond_Master!$A$1:$J$236,3)</f>
        <v>金融債</v>
      </c>
      <c r="D629" s="1" t="str">
        <f>VLOOKUP((A629&amp;B629),[1]Bond_Master!$A$1:$J$236,4)</f>
        <v>花旗銀行</v>
      </c>
      <c r="E629" s="1">
        <f>VLOOKUP((A629&amp;B629),[1]Bond_Master!$A$1:$J$236,10)</f>
        <v>7</v>
      </c>
      <c r="F629" s="7">
        <v>44834</v>
      </c>
      <c r="G629" s="27">
        <v>37125</v>
      </c>
      <c r="H629" s="27">
        <v>37125</v>
      </c>
    </row>
    <row r="630" spans="1:8" s="1" customFormat="1" ht="17.100000000000001" customHeight="1">
      <c r="A630" s="1" t="s">
        <v>709</v>
      </c>
      <c r="B630" s="1" t="s">
        <v>14</v>
      </c>
      <c r="C630" s="1" t="str">
        <f>VLOOKUP((A630&amp;B630),[1]Bond_Master!$A$1:$J$236,3)</f>
        <v>金融債</v>
      </c>
      <c r="D630" s="1" t="str">
        <f>VLOOKUP((A630&amp;B630),[1]Bond_Master!$A$1:$J$236,4)</f>
        <v>花旗銀行</v>
      </c>
      <c r="E630" s="1">
        <f>VLOOKUP((A630&amp;B630),[1]Bond_Master!$A$1:$J$236,10)</f>
        <v>7</v>
      </c>
      <c r="F630" s="7">
        <v>45016</v>
      </c>
      <c r="G630" s="27">
        <v>37125</v>
      </c>
      <c r="H630" s="27">
        <v>37125</v>
      </c>
    </row>
    <row r="631" spans="1:8" s="1" customFormat="1" ht="17.100000000000001" customHeight="1">
      <c r="A631" s="1" t="s">
        <v>709</v>
      </c>
      <c r="B631" s="1" t="s">
        <v>14</v>
      </c>
      <c r="C631" s="1" t="str">
        <f>VLOOKUP((A631&amp;B631),[1]Bond_Master!$A$1:$J$236,3)</f>
        <v>金融債</v>
      </c>
      <c r="D631" s="1" t="str">
        <f>VLOOKUP((A631&amp;B631),[1]Bond_Master!$A$1:$J$236,4)</f>
        <v>花旗銀行</v>
      </c>
      <c r="E631" s="1">
        <f>VLOOKUP((A631&amp;B631),[1]Bond_Master!$A$1:$J$236,10)</f>
        <v>7</v>
      </c>
      <c r="F631" s="7">
        <v>45199</v>
      </c>
      <c r="G631" s="27">
        <v>37125</v>
      </c>
      <c r="H631" s="27">
        <v>37125</v>
      </c>
    </row>
    <row r="632" spans="1:8" s="1" customFormat="1" ht="17.100000000000001" customHeight="1">
      <c r="A632" s="1" t="s">
        <v>709</v>
      </c>
      <c r="B632" s="1" t="s">
        <v>14</v>
      </c>
      <c r="C632" s="1" t="str">
        <f>VLOOKUP((A632&amp;B632),[1]Bond_Master!$A$1:$J$236,3)</f>
        <v>金融債</v>
      </c>
      <c r="D632" s="1" t="str">
        <f>VLOOKUP((A632&amp;B632),[1]Bond_Master!$A$1:$J$236,4)</f>
        <v>花旗銀行</v>
      </c>
      <c r="E632" s="1">
        <f>VLOOKUP((A632&amp;B632),[1]Bond_Master!$A$1:$J$236,10)</f>
        <v>7</v>
      </c>
      <c r="F632" s="7">
        <v>45382</v>
      </c>
      <c r="G632" s="27">
        <v>37125</v>
      </c>
      <c r="H632" s="27">
        <v>37125</v>
      </c>
    </row>
    <row r="633" spans="1:8" s="1" customFormat="1" ht="17.100000000000001" customHeight="1">
      <c r="A633" s="1" t="s">
        <v>709</v>
      </c>
      <c r="B633" s="1" t="s">
        <v>14</v>
      </c>
      <c r="C633" s="1" t="str">
        <f>VLOOKUP((A633&amp;B633),[1]Bond_Master!$A$1:$J$236,3)</f>
        <v>金融債</v>
      </c>
      <c r="D633" s="1" t="str">
        <f>VLOOKUP((A633&amp;B633),[1]Bond_Master!$A$1:$J$236,4)</f>
        <v>花旗銀行</v>
      </c>
      <c r="E633" s="1">
        <f>VLOOKUP((A633&amp;B633),[1]Bond_Master!$A$1:$J$236,10)</f>
        <v>7</v>
      </c>
      <c r="F633" s="7">
        <v>45565</v>
      </c>
      <c r="G633" s="27">
        <v>37125</v>
      </c>
      <c r="H633" s="27">
        <v>37125</v>
      </c>
    </row>
    <row r="634" spans="1:8" s="1" customFormat="1" ht="17.100000000000001" customHeight="1">
      <c r="A634" s="1" t="s">
        <v>709</v>
      </c>
      <c r="B634" s="1" t="s">
        <v>14</v>
      </c>
      <c r="C634" s="1" t="str">
        <f>VLOOKUP((A634&amp;B634),[1]Bond_Master!$A$1:$J$236,3)</f>
        <v>金融債</v>
      </c>
      <c r="D634" s="1" t="str">
        <f>VLOOKUP((A634&amp;B634),[1]Bond_Master!$A$1:$J$236,4)</f>
        <v>花旗銀行</v>
      </c>
      <c r="E634" s="1">
        <f>VLOOKUP((A634&amp;B634),[1]Bond_Master!$A$1:$J$236,10)</f>
        <v>7</v>
      </c>
      <c r="F634" s="7">
        <v>45747</v>
      </c>
      <c r="G634" s="27">
        <v>37125</v>
      </c>
      <c r="H634" s="27">
        <v>37125</v>
      </c>
    </row>
    <row r="635" spans="1:8" s="1" customFormat="1" ht="17.100000000000001" customHeight="1">
      <c r="A635" s="1" t="s">
        <v>709</v>
      </c>
      <c r="B635" s="1" t="s">
        <v>14</v>
      </c>
      <c r="C635" s="1" t="str">
        <f>VLOOKUP((A635&amp;B635),[1]Bond_Master!$A$1:$J$236,3)</f>
        <v>金融債</v>
      </c>
      <c r="D635" s="1" t="str">
        <f>VLOOKUP((A635&amp;B635),[1]Bond_Master!$A$1:$J$236,4)</f>
        <v>花旗銀行</v>
      </c>
      <c r="E635" s="1">
        <f>VLOOKUP((A635&amp;B635),[1]Bond_Master!$A$1:$J$236,10)</f>
        <v>7</v>
      </c>
      <c r="F635" s="7">
        <v>45930</v>
      </c>
      <c r="G635" s="27">
        <v>37125</v>
      </c>
      <c r="H635" s="27">
        <v>37125</v>
      </c>
    </row>
    <row r="636" spans="1:8" s="1" customFormat="1" ht="17.100000000000001" customHeight="1">
      <c r="A636" s="1" t="s">
        <v>709</v>
      </c>
      <c r="B636" s="1" t="s">
        <v>14</v>
      </c>
      <c r="C636" s="1" t="str">
        <f>VLOOKUP((A636&amp;B636),[1]Bond_Master!$A$1:$J$236,3)</f>
        <v>金融債</v>
      </c>
      <c r="D636" s="1" t="str">
        <f>VLOOKUP((A636&amp;B636),[1]Bond_Master!$A$1:$J$236,4)</f>
        <v>花旗銀行</v>
      </c>
      <c r="E636" s="1">
        <f>VLOOKUP((A636&amp;B636),[1]Bond_Master!$A$1:$J$236,10)</f>
        <v>7</v>
      </c>
      <c r="F636" s="7">
        <v>46112</v>
      </c>
      <c r="G636" s="27">
        <v>37125</v>
      </c>
      <c r="H636" s="27">
        <v>37125</v>
      </c>
    </row>
    <row r="637" spans="1:8" s="1" customFormat="1" ht="17.100000000000001" customHeight="1">
      <c r="A637" s="1" t="s">
        <v>709</v>
      </c>
      <c r="B637" s="1" t="s">
        <v>14</v>
      </c>
      <c r="C637" s="1" t="str">
        <f>VLOOKUP((A637&amp;B637),[1]Bond_Master!$A$1:$J$236,3)</f>
        <v>金融債</v>
      </c>
      <c r="D637" s="1" t="str">
        <f>VLOOKUP((A637&amp;B637),[1]Bond_Master!$A$1:$J$236,4)</f>
        <v>花旗銀行</v>
      </c>
      <c r="E637" s="1">
        <f>VLOOKUP((A637&amp;B637),[1]Bond_Master!$A$1:$J$236,10)</f>
        <v>7</v>
      </c>
      <c r="F637" s="7">
        <v>46295</v>
      </c>
      <c r="G637" s="27">
        <v>37125</v>
      </c>
      <c r="H637" s="27">
        <v>37125</v>
      </c>
    </row>
    <row r="638" spans="1:8" s="1" customFormat="1" ht="17.100000000000001" customHeight="1">
      <c r="A638" s="1" t="s">
        <v>709</v>
      </c>
      <c r="B638" s="1" t="s">
        <v>14</v>
      </c>
      <c r="C638" s="1" t="str">
        <f>VLOOKUP((A638&amp;B638),[1]Bond_Master!$A$1:$J$236,3)</f>
        <v>金融債</v>
      </c>
      <c r="D638" s="1" t="str">
        <f>VLOOKUP((A638&amp;B638),[1]Bond_Master!$A$1:$J$236,4)</f>
        <v>花旗銀行</v>
      </c>
      <c r="E638" s="1">
        <f>VLOOKUP((A638&amp;B638),[1]Bond_Master!$A$1:$J$236,10)</f>
        <v>7</v>
      </c>
      <c r="F638" s="7">
        <v>46477</v>
      </c>
      <c r="G638" s="27">
        <v>37125</v>
      </c>
      <c r="H638" s="27">
        <v>37125</v>
      </c>
    </row>
    <row r="639" spans="1:8" s="1" customFormat="1" ht="17.100000000000001" customHeight="1">
      <c r="A639" s="1" t="s">
        <v>709</v>
      </c>
      <c r="B639" s="1" t="s">
        <v>14</v>
      </c>
      <c r="C639" s="1" t="str">
        <f>VLOOKUP((A639&amp;B639),[1]Bond_Master!$A$1:$J$236,3)</f>
        <v>金融債</v>
      </c>
      <c r="D639" s="1" t="str">
        <f>VLOOKUP((A639&amp;B639),[1]Bond_Master!$A$1:$J$236,4)</f>
        <v>花旗銀行</v>
      </c>
      <c r="E639" s="1">
        <f>VLOOKUP((A639&amp;B639),[1]Bond_Master!$A$1:$J$236,10)</f>
        <v>7</v>
      </c>
      <c r="F639" s="7">
        <v>46660</v>
      </c>
      <c r="G639" s="27">
        <v>37125</v>
      </c>
      <c r="H639" s="27">
        <v>37125</v>
      </c>
    </row>
    <row r="640" spans="1:8" s="1" customFormat="1" ht="17.100000000000001" customHeight="1">
      <c r="A640" s="1" t="s">
        <v>709</v>
      </c>
      <c r="B640" s="1" t="s">
        <v>14</v>
      </c>
      <c r="C640" s="1" t="str">
        <f>VLOOKUP((A640&amp;B640),[1]Bond_Master!$A$1:$J$236,3)</f>
        <v>金融債</v>
      </c>
      <c r="D640" s="1" t="str">
        <f>VLOOKUP((A640&amp;B640),[1]Bond_Master!$A$1:$J$236,4)</f>
        <v>花旗銀行</v>
      </c>
      <c r="E640" s="1">
        <f>VLOOKUP((A640&amp;B640),[1]Bond_Master!$A$1:$J$236,10)</f>
        <v>7</v>
      </c>
      <c r="F640" s="7">
        <v>46843</v>
      </c>
      <c r="G640" s="27">
        <v>37125</v>
      </c>
      <c r="H640" s="27">
        <v>37125</v>
      </c>
    </row>
    <row r="641" spans="1:8" s="1" customFormat="1" ht="17.100000000000001" customHeight="1">
      <c r="A641" s="1" t="s">
        <v>709</v>
      </c>
      <c r="B641" s="1" t="s">
        <v>14</v>
      </c>
      <c r="C641" s="1" t="str">
        <f>VLOOKUP((A641&amp;B641),[1]Bond_Master!$A$1:$J$236,3)</f>
        <v>金融債</v>
      </c>
      <c r="D641" s="1" t="str">
        <f>VLOOKUP((A641&amp;B641),[1]Bond_Master!$A$1:$J$236,4)</f>
        <v>花旗銀行</v>
      </c>
      <c r="E641" s="1">
        <f>VLOOKUP((A641&amp;B641),[1]Bond_Master!$A$1:$J$236,10)</f>
        <v>7</v>
      </c>
      <c r="F641" s="7">
        <v>47026</v>
      </c>
      <c r="G641" s="27">
        <v>37125</v>
      </c>
      <c r="H641" s="27">
        <v>37125</v>
      </c>
    </row>
    <row r="642" spans="1:8" s="1" customFormat="1" ht="17.100000000000001" customHeight="1">
      <c r="A642" s="1" t="s">
        <v>709</v>
      </c>
      <c r="B642" s="1" t="s">
        <v>14</v>
      </c>
      <c r="C642" s="1" t="str">
        <f>VLOOKUP((A642&amp;B642),[1]Bond_Master!$A$1:$J$236,3)</f>
        <v>金融債</v>
      </c>
      <c r="D642" s="1" t="str">
        <f>VLOOKUP((A642&amp;B642),[1]Bond_Master!$A$1:$J$236,4)</f>
        <v>花旗銀行</v>
      </c>
      <c r="E642" s="1">
        <f>VLOOKUP((A642&amp;B642),[1]Bond_Master!$A$1:$J$236,10)</f>
        <v>7</v>
      </c>
      <c r="F642" s="7">
        <v>47208</v>
      </c>
      <c r="G642" s="27">
        <v>37125</v>
      </c>
      <c r="H642" s="27">
        <v>37125</v>
      </c>
    </row>
    <row r="643" spans="1:8" s="1" customFormat="1" ht="17.100000000000001" customHeight="1">
      <c r="A643" s="1" t="s">
        <v>709</v>
      </c>
      <c r="B643" s="1" t="s">
        <v>14</v>
      </c>
      <c r="C643" s="1" t="str">
        <f>VLOOKUP((A643&amp;B643),[1]Bond_Master!$A$1:$J$236,3)</f>
        <v>金融債</v>
      </c>
      <c r="D643" s="1" t="str">
        <f>VLOOKUP((A643&amp;B643),[1]Bond_Master!$A$1:$J$236,4)</f>
        <v>花旗銀行</v>
      </c>
      <c r="E643" s="1">
        <f>VLOOKUP((A643&amp;B643),[1]Bond_Master!$A$1:$J$236,10)</f>
        <v>7</v>
      </c>
      <c r="F643" s="7">
        <v>47391</v>
      </c>
      <c r="G643" s="27">
        <v>37125</v>
      </c>
      <c r="H643" s="27">
        <v>37125</v>
      </c>
    </row>
    <row r="644" spans="1:8" s="1" customFormat="1" ht="17.100000000000001" customHeight="1">
      <c r="A644" s="1" t="s">
        <v>709</v>
      </c>
      <c r="B644" s="1" t="s">
        <v>14</v>
      </c>
      <c r="C644" s="1" t="str">
        <f>VLOOKUP((A644&amp;B644),[1]Bond_Master!$A$1:$J$236,3)</f>
        <v>金融債</v>
      </c>
      <c r="D644" s="1" t="str">
        <f>VLOOKUP((A644&amp;B644),[1]Bond_Master!$A$1:$J$236,4)</f>
        <v>花旗銀行</v>
      </c>
      <c r="E644" s="1">
        <f>VLOOKUP((A644&amp;B644),[1]Bond_Master!$A$1:$J$236,10)</f>
        <v>7</v>
      </c>
      <c r="F644" s="7">
        <v>47573</v>
      </c>
      <c r="G644" s="27">
        <v>37125</v>
      </c>
      <c r="H644" s="27">
        <v>1537125</v>
      </c>
    </row>
    <row r="645" spans="1:8" s="1" customFormat="1" ht="17.100000000000001" customHeight="1">
      <c r="A645" s="1" t="s">
        <v>288</v>
      </c>
      <c r="B645" s="1" t="s">
        <v>149</v>
      </c>
      <c r="C645" s="1" t="str">
        <f>VLOOKUP((A645&amp;B645),[1]Bond_Master!$A$1:$J$236,3)</f>
        <v>公司債</v>
      </c>
      <c r="D645" s="1" t="str">
        <f>VLOOKUP((A645&amp;B645),[1]Bond_Master!$A$1:$J$236,4)</f>
        <v>Morgan Stanley</v>
      </c>
      <c r="E645" s="1">
        <f>VLOOKUP((A645&amp;B645),[1]Bond_Master!$A$1:$J$236,10)</f>
        <v>6</v>
      </c>
      <c r="F645" s="7">
        <v>45184</v>
      </c>
      <c r="G645" s="27">
        <v>27187.5</v>
      </c>
      <c r="H645" s="27">
        <v>27187.5</v>
      </c>
    </row>
    <row r="646" spans="1:8" s="1" customFormat="1" ht="17.100000000000001" customHeight="1">
      <c r="A646" s="1" t="s">
        <v>288</v>
      </c>
      <c r="B646" s="1" t="s">
        <v>149</v>
      </c>
      <c r="C646" s="1" t="str">
        <f>VLOOKUP((A646&amp;B646),[1]Bond_Master!$A$1:$J$236,3)</f>
        <v>公司債</v>
      </c>
      <c r="D646" s="1" t="str">
        <f>VLOOKUP((A646&amp;B646),[1]Bond_Master!$A$1:$J$236,4)</f>
        <v>Morgan Stanley</v>
      </c>
      <c r="E646" s="1">
        <f>VLOOKUP((A646&amp;B646),[1]Bond_Master!$A$1:$J$236,10)</f>
        <v>6</v>
      </c>
      <c r="F646" s="7">
        <v>45366</v>
      </c>
      <c r="G646" s="27">
        <v>27187.5</v>
      </c>
      <c r="H646" s="27">
        <v>27187.5</v>
      </c>
    </row>
    <row r="647" spans="1:8" s="1" customFormat="1" ht="17.100000000000001" customHeight="1">
      <c r="A647" s="1" t="s">
        <v>288</v>
      </c>
      <c r="B647" s="1" t="s">
        <v>149</v>
      </c>
      <c r="C647" s="1" t="str">
        <f>VLOOKUP((A647&amp;B647),[1]Bond_Master!$A$1:$J$236,3)</f>
        <v>公司債</v>
      </c>
      <c r="D647" s="1" t="str">
        <f>VLOOKUP((A647&amp;B647),[1]Bond_Master!$A$1:$J$236,4)</f>
        <v>Morgan Stanley</v>
      </c>
      <c r="E647" s="1">
        <f>VLOOKUP((A647&amp;B647),[1]Bond_Master!$A$1:$J$236,10)</f>
        <v>6</v>
      </c>
      <c r="F647" s="7">
        <v>45550</v>
      </c>
      <c r="G647" s="27">
        <v>27187.5</v>
      </c>
      <c r="H647" s="27">
        <v>27187.5</v>
      </c>
    </row>
    <row r="648" spans="1:8" s="1" customFormat="1" ht="17.100000000000001" customHeight="1">
      <c r="A648" s="1" t="s">
        <v>288</v>
      </c>
      <c r="B648" s="1" t="s">
        <v>149</v>
      </c>
      <c r="C648" s="1" t="str">
        <f>VLOOKUP((A648&amp;B648),[1]Bond_Master!$A$1:$J$236,3)</f>
        <v>公司債</v>
      </c>
      <c r="D648" s="1" t="str">
        <f>VLOOKUP((A648&amp;B648),[1]Bond_Master!$A$1:$J$236,4)</f>
        <v>Morgan Stanley</v>
      </c>
      <c r="E648" s="1">
        <f>VLOOKUP((A648&amp;B648),[1]Bond_Master!$A$1:$J$236,10)</f>
        <v>6</v>
      </c>
      <c r="F648" s="7">
        <v>45731</v>
      </c>
      <c r="G648" s="27">
        <v>27187.5</v>
      </c>
      <c r="H648" s="27">
        <v>27187.5</v>
      </c>
    </row>
    <row r="649" spans="1:8" s="1" customFormat="1" ht="17.100000000000001" customHeight="1">
      <c r="A649" s="1" t="s">
        <v>288</v>
      </c>
      <c r="B649" s="1" t="s">
        <v>149</v>
      </c>
      <c r="C649" s="1" t="str">
        <f>VLOOKUP((A649&amp;B649),[1]Bond_Master!$A$1:$J$236,3)</f>
        <v>公司債</v>
      </c>
      <c r="D649" s="1" t="str">
        <f>VLOOKUP((A649&amp;B649),[1]Bond_Master!$A$1:$J$236,4)</f>
        <v>Morgan Stanley</v>
      </c>
      <c r="E649" s="1">
        <f>VLOOKUP((A649&amp;B649),[1]Bond_Master!$A$1:$J$236,10)</f>
        <v>6</v>
      </c>
      <c r="F649" s="7">
        <v>45915</v>
      </c>
      <c r="G649" s="27">
        <v>27187.5</v>
      </c>
      <c r="H649" s="27">
        <v>27187.5</v>
      </c>
    </row>
    <row r="650" spans="1:8" s="1" customFormat="1" ht="17.100000000000001" customHeight="1">
      <c r="A650" s="1" t="s">
        <v>288</v>
      </c>
      <c r="B650" s="1" t="s">
        <v>149</v>
      </c>
      <c r="C650" s="1" t="str">
        <f>VLOOKUP((A650&amp;B650),[1]Bond_Master!$A$1:$J$236,3)</f>
        <v>公司債</v>
      </c>
      <c r="D650" s="1" t="str">
        <f>VLOOKUP((A650&amp;B650),[1]Bond_Master!$A$1:$J$236,4)</f>
        <v>Morgan Stanley</v>
      </c>
      <c r="E650" s="1">
        <f>VLOOKUP((A650&amp;B650),[1]Bond_Master!$A$1:$J$236,10)</f>
        <v>6</v>
      </c>
      <c r="F650" s="7">
        <v>46096</v>
      </c>
      <c r="G650" s="27">
        <v>27187.5</v>
      </c>
      <c r="H650" s="27">
        <v>27187.5</v>
      </c>
    </row>
    <row r="651" spans="1:8" s="1" customFormat="1" ht="17.100000000000001" customHeight="1">
      <c r="A651" s="1" t="s">
        <v>288</v>
      </c>
      <c r="B651" s="1" t="s">
        <v>149</v>
      </c>
      <c r="C651" s="1" t="str">
        <f>VLOOKUP((A651&amp;B651),[1]Bond_Master!$A$1:$J$236,3)</f>
        <v>公司債</v>
      </c>
      <c r="D651" s="1" t="str">
        <f>VLOOKUP((A651&amp;B651),[1]Bond_Master!$A$1:$J$236,4)</f>
        <v>Morgan Stanley</v>
      </c>
      <c r="E651" s="1">
        <f>VLOOKUP((A651&amp;B651),[1]Bond_Master!$A$1:$J$236,10)</f>
        <v>6</v>
      </c>
      <c r="F651" s="7">
        <v>46280</v>
      </c>
      <c r="G651" s="27">
        <v>27187.5</v>
      </c>
      <c r="H651" s="27">
        <v>27187.5</v>
      </c>
    </row>
    <row r="652" spans="1:8" s="1" customFormat="1" ht="17.100000000000001" customHeight="1">
      <c r="A652" s="1" t="s">
        <v>288</v>
      </c>
      <c r="B652" s="1" t="s">
        <v>149</v>
      </c>
      <c r="C652" s="1" t="str">
        <f>VLOOKUP((A652&amp;B652),[1]Bond_Master!$A$1:$J$236,3)</f>
        <v>公司債</v>
      </c>
      <c r="D652" s="1" t="str">
        <f>VLOOKUP((A652&amp;B652),[1]Bond_Master!$A$1:$J$236,4)</f>
        <v>Morgan Stanley</v>
      </c>
      <c r="E652" s="1">
        <f>VLOOKUP((A652&amp;B652),[1]Bond_Master!$A$1:$J$236,10)</f>
        <v>6</v>
      </c>
      <c r="F652" s="7">
        <v>46461</v>
      </c>
      <c r="G652" s="27">
        <v>27187.5</v>
      </c>
      <c r="H652" s="27">
        <v>27187.5</v>
      </c>
    </row>
    <row r="653" spans="1:8" s="1" customFormat="1" ht="17.100000000000001" customHeight="1">
      <c r="A653" s="1" t="s">
        <v>288</v>
      </c>
      <c r="B653" s="1" t="s">
        <v>149</v>
      </c>
      <c r="C653" s="1" t="str">
        <f>VLOOKUP((A653&amp;B653),[1]Bond_Master!$A$1:$J$236,3)</f>
        <v>公司債</v>
      </c>
      <c r="D653" s="1" t="str">
        <f>VLOOKUP((A653&amp;B653),[1]Bond_Master!$A$1:$J$236,4)</f>
        <v>Morgan Stanley</v>
      </c>
      <c r="E653" s="1">
        <f>VLOOKUP((A653&amp;B653),[1]Bond_Master!$A$1:$J$236,10)</f>
        <v>6</v>
      </c>
      <c r="F653" s="7">
        <v>46645</v>
      </c>
      <c r="G653" s="27">
        <v>27187.5</v>
      </c>
      <c r="H653" s="27">
        <v>27187.5</v>
      </c>
    </row>
    <row r="654" spans="1:8" s="1" customFormat="1" ht="17.100000000000001" customHeight="1">
      <c r="A654" s="1" t="s">
        <v>288</v>
      </c>
      <c r="B654" s="1" t="s">
        <v>149</v>
      </c>
      <c r="C654" s="1" t="str">
        <f>VLOOKUP((A654&amp;B654),[1]Bond_Master!$A$1:$J$236,3)</f>
        <v>公司債</v>
      </c>
      <c r="D654" s="1" t="str">
        <f>VLOOKUP((A654&amp;B654),[1]Bond_Master!$A$1:$J$236,4)</f>
        <v>Morgan Stanley</v>
      </c>
      <c r="E654" s="1">
        <f>VLOOKUP((A654&amp;B654),[1]Bond_Master!$A$1:$J$236,10)</f>
        <v>6</v>
      </c>
      <c r="F654" s="7">
        <v>46827</v>
      </c>
      <c r="G654" s="27">
        <v>27187.5</v>
      </c>
      <c r="H654" s="27">
        <v>27187.5</v>
      </c>
    </row>
    <row r="655" spans="1:8" s="1" customFormat="1" ht="17.100000000000001" customHeight="1">
      <c r="A655" s="1" t="s">
        <v>288</v>
      </c>
      <c r="B655" s="1" t="s">
        <v>149</v>
      </c>
      <c r="C655" s="1" t="str">
        <f>VLOOKUP((A655&amp;B655),[1]Bond_Master!$A$1:$J$236,3)</f>
        <v>公司債</v>
      </c>
      <c r="D655" s="1" t="str">
        <f>VLOOKUP((A655&amp;B655),[1]Bond_Master!$A$1:$J$236,4)</f>
        <v>Morgan Stanley</v>
      </c>
      <c r="E655" s="1">
        <f>VLOOKUP((A655&amp;B655),[1]Bond_Master!$A$1:$J$236,10)</f>
        <v>6</v>
      </c>
      <c r="F655" s="7">
        <v>47011</v>
      </c>
      <c r="G655" s="27">
        <v>27187.5</v>
      </c>
      <c r="H655" s="27">
        <v>27187.5</v>
      </c>
    </row>
    <row r="656" spans="1:8" s="1" customFormat="1" ht="17.100000000000001" customHeight="1">
      <c r="A656" s="1" t="s">
        <v>288</v>
      </c>
      <c r="B656" s="1" t="s">
        <v>149</v>
      </c>
      <c r="C656" s="1" t="str">
        <f>VLOOKUP((A656&amp;B656),[1]Bond_Master!$A$1:$J$236,3)</f>
        <v>公司債</v>
      </c>
      <c r="D656" s="1" t="str">
        <f>VLOOKUP((A656&amp;B656),[1]Bond_Master!$A$1:$J$236,4)</f>
        <v>Morgan Stanley</v>
      </c>
      <c r="E656" s="1">
        <f>VLOOKUP((A656&amp;B656),[1]Bond_Master!$A$1:$J$236,10)</f>
        <v>6</v>
      </c>
      <c r="F656" s="7">
        <v>47192</v>
      </c>
      <c r="G656" s="27">
        <v>27187.5</v>
      </c>
      <c r="H656" s="27">
        <v>27187.5</v>
      </c>
    </row>
    <row r="657" spans="1:8" s="1" customFormat="1" ht="17.100000000000001" customHeight="1">
      <c r="A657" s="1" t="s">
        <v>288</v>
      </c>
      <c r="B657" s="1" t="s">
        <v>149</v>
      </c>
      <c r="C657" s="1" t="str">
        <f>VLOOKUP((A657&amp;B657),[1]Bond_Master!$A$1:$J$236,3)</f>
        <v>公司債</v>
      </c>
      <c r="D657" s="1" t="str">
        <f>VLOOKUP((A657&amp;B657),[1]Bond_Master!$A$1:$J$236,4)</f>
        <v>Morgan Stanley</v>
      </c>
      <c r="E657" s="1">
        <f>VLOOKUP((A657&amp;B657),[1]Bond_Master!$A$1:$J$236,10)</f>
        <v>6</v>
      </c>
      <c r="F657" s="7">
        <v>47376</v>
      </c>
      <c r="G657" s="27">
        <v>27187.5</v>
      </c>
      <c r="H657" s="27">
        <v>27187.5</v>
      </c>
    </row>
    <row r="658" spans="1:8" s="1" customFormat="1" ht="17.100000000000001" customHeight="1">
      <c r="A658" s="1" t="s">
        <v>288</v>
      </c>
      <c r="B658" s="1" t="s">
        <v>149</v>
      </c>
      <c r="C658" s="1" t="str">
        <f>VLOOKUP((A658&amp;B658),[1]Bond_Master!$A$1:$J$236,3)</f>
        <v>公司債</v>
      </c>
      <c r="D658" s="1" t="str">
        <f>VLOOKUP((A658&amp;B658),[1]Bond_Master!$A$1:$J$236,4)</f>
        <v>Morgan Stanley</v>
      </c>
      <c r="E658" s="1">
        <f>VLOOKUP((A658&amp;B658),[1]Bond_Master!$A$1:$J$236,10)</f>
        <v>6</v>
      </c>
      <c r="F658" s="7">
        <v>47557</v>
      </c>
      <c r="G658" s="27">
        <v>27187.5</v>
      </c>
      <c r="H658" s="27">
        <v>27187.5</v>
      </c>
    </row>
    <row r="659" spans="1:8" s="1" customFormat="1" ht="17.100000000000001" customHeight="1">
      <c r="A659" s="1" t="s">
        <v>288</v>
      </c>
      <c r="B659" s="1" t="s">
        <v>149</v>
      </c>
      <c r="C659" s="1" t="str">
        <f>VLOOKUP((A659&amp;B659),[1]Bond_Master!$A$1:$J$236,3)</f>
        <v>公司債</v>
      </c>
      <c r="D659" s="1" t="str">
        <f>VLOOKUP((A659&amp;B659),[1]Bond_Master!$A$1:$J$236,4)</f>
        <v>Morgan Stanley</v>
      </c>
      <c r="E659" s="1">
        <f>VLOOKUP((A659&amp;B659),[1]Bond_Master!$A$1:$J$236,10)</f>
        <v>6</v>
      </c>
      <c r="F659" s="7">
        <v>47741</v>
      </c>
      <c r="G659" s="27">
        <v>27187.5</v>
      </c>
      <c r="H659" s="27">
        <v>27187.5</v>
      </c>
    </row>
    <row r="660" spans="1:8" s="1" customFormat="1" ht="17.100000000000001" customHeight="1">
      <c r="A660" s="1" t="s">
        <v>288</v>
      </c>
      <c r="B660" s="1" t="s">
        <v>149</v>
      </c>
      <c r="C660" s="1" t="str">
        <f>VLOOKUP((A660&amp;B660),[1]Bond_Master!$A$1:$J$236,3)</f>
        <v>公司債</v>
      </c>
      <c r="D660" s="1" t="str">
        <f>VLOOKUP((A660&amp;B660),[1]Bond_Master!$A$1:$J$236,4)</f>
        <v>Morgan Stanley</v>
      </c>
      <c r="E660" s="1">
        <f>VLOOKUP((A660&amp;B660),[1]Bond_Master!$A$1:$J$236,10)</f>
        <v>6</v>
      </c>
      <c r="F660" s="7">
        <v>47922</v>
      </c>
      <c r="G660" s="27">
        <v>27187.5</v>
      </c>
      <c r="H660" s="27">
        <v>27187.5</v>
      </c>
    </row>
    <row r="661" spans="1:8" s="1" customFormat="1" ht="17.100000000000001" customHeight="1">
      <c r="A661" s="1" t="s">
        <v>288</v>
      </c>
      <c r="B661" s="1" t="s">
        <v>149</v>
      </c>
      <c r="C661" s="1" t="str">
        <f>VLOOKUP((A661&amp;B661),[1]Bond_Master!$A$1:$J$236,3)</f>
        <v>公司債</v>
      </c>
      <c r="D661" s="1" t="str">
        <f>VLOOKUP((A661&amp;B661),[1]Bond_Master!$A$1:$J$236,4)</f>
        <v>Morgan Stanley</v>
      </c>
      <c r="E661" s="1">
        <f>VLOOKUP((A661&amp;B661),[1]Bond_Master!$A$1:$J$236,10)</f>
        <v>6</v>
      </c>
      <c r="F661" s="7">
        <v>48106</v>
      </c>
      <c r="G661" s="27">
        <v>27187.5</v>
      </c>
      <c r="H661" s="27">
        <v>2927187.5</v>
      </c>
    </row>
    <row r="662" spans="1:8" s="1" customFormat="1" ht="17.100000000000001" customHeight="1">
      <c r="A662" s="1" t="s">
        <v>288</v>
      </c>
      <c r="B662" s="1" t="s">
        <v>141</v>
      </c>
      <c r="C662" s="1" t="str">
        <f>VLOOKUP((A662&amp;B662),[1]Bond_Master!$A$1:$J$236,3)</f>
        <v>公司債</v>
      </c>
      <c r="D662" s="1" t="str">
        <f>VLOOKUP((A662&amp;B662),[1]Bond_Master!$A$1:$J$236,4)</f>
        <v>Morgan Stanley</v>
      </c>
      <c r="E662" s="1">
        <f>VLOOKUP((A662&amp;B662),[1]Bond_Master!$A$1:$J$236,10)</f>
        <v>6</v>
      </c>
      <c r="F662" s="7">
        <v>45184</v>
      </c>
      <c r="G662" s="27">
        <v>56250</v>
      </c>
      <c r="H662" s="27">
        <v>56250</v>
      </c>
    </row>
    <row r="663" spans="1:8" s="1" customFormat="1" ht="17.100000000000001" customHeight="1">
      <c r="A663" s="1" t="s">
        <v>288</v>
      </c>
      <c r="B663" s="1" t="s">
        <v>141</v>
      </c>
      <c r="C663" s="1" t="str">
        <f>VLOOKUP((A663&amp;B663),[1]Bond_Master!$A$1:$J$236,3)</f>
        <v>公司債</v>
      </c>
      <c r="D663" s="1" t="str">
        <f>VLOOKUP((A663&amp;B663),[1]Bond_Master!$A$1:$J$236,4)</f>
        <v>Morgan Stanley</v>
      </c>
      <c r="E663" s="1">
        <f>VLOOKUP((A663&amp;B663),[1]Bond_Master!$A$1:$J$236,10)</f>
        <v>6</v>
      </c>
      <c r="F663" s="7">
        <v>45366</v>
      </c>
      <c r="G663" s="27">
        <v>56250</v>
      </c>
      <c r="H663" s="27">
        <v>56250</v>
      </c>
    </row>
    <row r="664" spans="1:8" s="1" customFormat="1" ht="17.100000000000001" customHeight="1">
      <c r="A664" s="1" t="s">
        <v>710</v>
      </c>
      <c r="B664" s="1" t="s">
        <v>141</v>
      </c>
      <c r="C664" s="1" t="str">
        <f>VLOOKUP((A664&amp;B664),[1]Bond_Master!$A$1:$J$236,3)</f>
        <v>公司債</v>
      </c>
      <c r="D664" s="1" t="str">
        <f>VLOOKUP((A664&amp;B664),[1]Bond_Master!$A$1:$J$236,4)</f>
        <v>Morgan Stanley</v>
      </c>
      <c r="E664" s="1">
        <f>VLOOKUP((A664&amp;B664),[1]Bond_Master!$A$1:$J$236,10)</f>
        <v>6</v>
      </c>
      <c r="F664" s="7">
        <v>45550</v>
      </c>
      <c r="G664" s="29">
        <v>56250</v>
      </c>
      <c r="H664" s="29">
        <v>56250</v>
      </c>
    </row>
    <row r="665" spans="1:8" s="1" customFormat="1" ht="17.100000000000001" customHeight="1">
      <c r="A665" s="1" t="s">
        <v>710</v>
      </c>
      <c r="B665" s="1" t="s">
        <v>141</v>
      </c>
      <c r="C665" s="1" t="str">
        <f>VLOOKUP((A665&amp;B665),[1]Bond_Master!$A$1:$J$236,3)</f>
        <v>公司債</v>
      </c>
      <c r="D665" s="1" t="str">
        <f>VLOOKUP((A665&amp;B665),[1]Bond_Master!$A$1:$J$236,4)</f>
        <v>Morgan Stanley</v>
      </c>
      <c r="E665" s="1">
        <f>VLOOKUP((A665&amp;B665),[1]Bond_Master!$A$1:$J$236,10)</f>
        <v>6</v>
      </c>
      <c r="F665" s="7">
        <v>45731</v>
      </c>
      <c r="G665" s="29">
        <v>56250</v>
      </c>
      <c r="H665" s="29">
        <v>56250</v>
      </c>
    </row>
    <row r="666" spans="1:8" s="1" customFormat="1" ht="17.100000000000001" customHeight="1">
      <c r="A666" s="1" t="s">
        <v>710</v>
      </c>
      <c r="B666" s="1" t="s">
        <v>141</v>
      </c>
      <c r="C666" s="1" t="str">
        <f>VLOOKUP((A666&amp;B666),[1]Bond_Master!$A$1:$J$236,3)</f>
        <v>公司債</v>
      </c>
      <c r="D666" s="1" t="str">
        <f>VLOOKUP((A666&amp;B666),[1]Bond_Master!$A$1:$J$236,4)</f>
        <v>Morgan Stanley</v>
      </c>
      <c r="E666" s="1">
        <f>VLOOKUP((A666&amp;B666),[1]Bond_Master!$A$1:$J$236,10)</f>
        <v>6</v>
      </c>
      <c r="F666" s="7">
        <v>45915</v>
      </c>
      <c r="G666" s="29">
        <v>56250</v>
      </c>
      <c r="H666" s="29">
        <v>56250</v>
      </c>
    </row>
    <row r="667" spans="1:8" s="1" customFormat="1" ht="17.100000000000001" customHeight="1">
      <c r="A667" s="1" t="s">
        <v>710</v>
      </c>
      <c r="B667" s="1" t="s">
        <v>141</v>
      </c>
      <c r="C667" s="1" t="str">
        <f>VLOOKUP((A667&amp;B667),[1]Bond_Master!$A$1:$J$236,3)</f>
        <v>公司債</v>
      </c>
      <c r="D667" s="1" t="str">
        <f>VLOOKUP((A667&amp;B667),[1]Bond_Master!$A$1:$J$236,4)</f>
        <v>Morgan Stanley</v>
      </c>
      <c r="E667" s="1">
        <f>VLOOKUP((A667&amp;B667),[1]Bond_Master!$A$1:$J$236,10)</f>
        <v>6</v>
      </c>
      <c r="F667" s="7">
        <v>46096</v>
      </c>
      <c r="G667" s="29">
        <v>56250</v>
      </c>
      <c r="H667" s="29">
        <v>56250</v>
      </c>
    </row>
    <row r="668" spans="1:8" s="1" customFormat="1" ht="17.100000000000001" customHeight="1">
      <c r="A668" s="1" t="s">
        <v>710</v>
      </c>
      <c r="B668" s="1" t="s">
        <v>141</v>
      </c>
      <c r="C668" s="1" t="str">
        <f>VLOOKUP((A668&amp;B668),[1]Bond_Master!$A$1:$J$236,3)</f>
        <v>公司債</v>
      </c>
      <c r="D668" s="1" t="str">
        <f>VLOOKUP((A668&amp;B668),[1]Bond_Master!$A$1:$J$236,4)</f>
        <v>Morgan Stanley</v>
      </c>
      <c r="E668" s="1">
        <f>VLOOKUP((A668&amp;B668),[1]Bond_Master!$A$1:$J$236,10)</f>
        <v>6</v>
      </c>
      <c r="F668" s="7">
        <v>46280</v>
      </c>
      <c r="G668" s="29">
        <v>56250</v>
      </c>
      <c r="H668" s="29">
        <v>56250</v>
      </c>
    </row>
    <row r="669" spans="1:8" s="1" customFormat="1" ht="17.100000000000001" customHeight="1">
      <c r="A669" s="1" t="s">
        <v>710</v>
      </c>
      <c r="B669" s="1" t="s">
        <v>141</v>
      </c>
      <c r="C669" s="1" t="str">
        <f>VLOOKUP((A669&amp;B669),[1]Bond_Master!$A$1:$J$236,3)</f>
        <v>公司債</v>
      </c>
      <c r="D669" s="1" t="str">
        <f>VLOOKUP((A669&amp;B669),[1]Bond_Master!$A$1:$J$236,4)</f>
        <v>Morgan Stanley</v>
      </c>
      <c r="E669" s="1">
        <f>VLOOKUP((A669&amp;B669),[1]Bond_Master!$A$1:$J$236,10)</f>
        <v>6</v>
      </c>
      <c r="F669" s="7">
        <v>46461</v>
      </c>
      <c r="G669" s="29">
        <v>56250</v>
      </c>
      <c r="H669" s="29">
        <v>56250</v>
      </c>
    </row>
    <row r="670" spans="1:8" s="1" customFormat="1" ht="17.100000000000001" customHeight="1">
      <c r="A670" s="1" t="s">
        <v>710</v>
      </c>
      <c r="B670" s="1" t="s">
        <v>141</v>
      </c>
      <c r="C670" s="1" t="str">
        <f>VLOOKUP((A670&amp;B670),[1]Bond_Master!$A$1:$J$236,3)</f>
        <v>公司債</v>
      </c>
      <c r="D670" s="1" t="str">
        <f>VLOOKUP((A670&amp;B670),[1]Bond_Master!$A$1:$J$236,4)</f>
        <v>Morgan Stanley</v>
      </c>
      <c r="E670" s="1">
        <f>VLOOKUP((A670&amp;B670),[1]Bond_Master!$A$1:$J$236,10)</f>
        <v>6</v>
      </c>
      <c r="F670" s="7">
        <v>46645</v>
      </c>
      <c r="G670" s="29">
        <v>56250</v>
      </c>
      <c r="H670" s="29">
        <v>56250</v>
      </c>
    </row>
    <row r="671" spans="1:8" s="1" customFormat="1" ht="17.100000000000001" customHeight="1">
      <c r="A671" s="1" t="s">
        <v>710</v>
      </c>
      <c r="B671" s="1" t="s">
        <v>141</v>
      </c>
      <c r="C671" s="1" t="str">
        <f>VLOOKUP((A671&amp;B671),[1]Bond_Master!$A$1:$J$236,3)</f>
        <v>公司債</v>
      </c>
      <c r="D671" s="1" t="str">
        <f>VLOOKUP((A671&amp;B671),[1]Bond_Master!$A$1:$J$236,4)</f>
        <v>Morgan Stanley</v>
      </c>
      <c r="E671" s="1">
        <f>VLOOKUP((A671&amp;B671),[1]Bond_Master!$A$1:$J$236,10)</f>
        <v>6</v>
      </c>
      <c r="F671" s="7">
        <v>46827</v>
      </c>
      <c r="G671" s="29">
        <v>56250</v>
      </c>
      <c r="H671" s="29">
        <v>56250</v>
      </c>
    </row>
    <row r="672" spans="1:8" s="1" customFormat="1" ht="17.100000000000001" customHeight="1">
      <c r="A672" s="1" t="s">
        <v>710</v>
      </c>
      <c r="B672" s="1" t="s">
        <v>141</v>
      </c>
      <c r="C672" s="1" t="str">
        <f>VLOOKUP((A672&amp;B672),[1]Bond_Master!$A$1:$J$236,3)</f>
        <v>公司債</v>
      </c>
      <c r="D672" s="1" t="str">
        <f>VLOOKUP((A672&amp;B672),[1]Bond_Master!$A$1:$J$236,4)</f>
        <v>Morgan Stanley</v>
      </c>
      <c r="E672" s="1">
        <f>VLOOKUP((A672&amp;B672),[1]Bond_Master!$A$1:$J$236,10)</f>
        <v>6</v>
      </c>
      <c r="F672" s="7">
        <v>47011</v>
      </c>
      <c r="G672" s="29">
        <v>56250</v>
      </c>
      <c r="H672" s="29">
        <v>56250</v>
      </c>
    </row>
    <row r="673" spans="1:8" s="1" customFormat="1" ht="17.100000000000001" customHeight="1">
      <c r="A673" s="1" t="s">
        <v>710</v>
      </c>
      <c r="B673" s="1" t="s">
        <v>141</v>
      </c>
      <c r="C673" s="1" t="str">
        <f>VLOOKUP((A673&amp;B673),[1]Bond_Master!$A$1:$J$236,3)</f>
        <v>公司債</v>
      </c>
      <c r="D673" s="1" t="str">
        <f>VLOOKUP((A673&amp;B673),[1]Bond_Master!$A$1:$J$236,4)</f>
        <v>Morgan Stanley</v>
      </c>
      <c r="E673" s="1">
        <f>VLOOKUP((A673&amp;B673),[1]Bond_Master!$A$1:$J$236,10)</f>
        <v>6</v>
      </c>
      <c r="F673" s="7">
        <v>47192</v>
      </c>
      <c r="G673" s="29">
        <v>56250</v>
      </c>
      <c r="H673" s="29">
        <v>56250</v>
      </c>
    </row>
    <row r="674" spans="1:8" s="1" customFormat="1" ht="17.100000000000001" customHeight="1">
      <c r="A674" s="1" t="s">
        <v>710</v>
      </c>
      <c r="B674" s="1" t="s">
        <v>141</v>
      </c>
      <c r="C674" s="1" t="str">
        <f>VLOOKUP((A674&amp;B674),[1]Bond_Master!$A$1:$J$236,3)</f>
        <v>公司債</v>
      </c>
      <c r="D674" s="1" t="str">
        <f>VLOOKUP((A674&amp;B674),[1]Bond_Master!$A$1:$J$236,4)</f>
        <v>Morgan Stanley</v>
      </c>
      <c r="E674" s="1">
        <f>VLOOKUP((A674&amp;B674),[1]Bond_Master!$A$1:$J$236,10)</f>
        <v>6</v>
      </c>
      <c r="F674" s="7">
        <v>47376</v>
      </c>
      <c r="G674" s="29">
        <v>56250</v>
      </c>
      <c r="H674" s="29">
        <v>56250</v>
      </c>
    </row>
    <row r="675" spans="1:8" s="1" customFormat="1" ht="17.100000000000001" customHeight="1">
      <c r="A675" s="1" t="s">
        <v>710</v>
      </c>
      <c r="B675" s="1" t="s">
        <v>141</v>
      </c>
      <c r="C675" s="1" t="str">
        <f>VLOOKUP((A675&amp;B675),[1]Bond_Master!$A$1:$J$236,3)</f>
        <v>公司債</v>
      </c>
      <c r="D675" s="1" t="str">
        <f>VLOOKUP((A675&amp;B675),[1]Bond_Master!$A$1:$J$236,4)</f>
        <v>Morgan Stanley</v>
      </c>
      <c r="E675" s="1">
        <f>VLOOKUP((A675&amp;B675),[1]Bond_Master!$A$1:$J$236,10)</f>
        <v>6</v>
      </c>
      <c r="F675" s="7">
        <v>47557</v>
      </c>
      <c r="G675" s="29">
        <v>56250</v>
      </c>
      <c r="H675" s="29">
        <v>56250</v>
      </c>
    </row>
    <row r="676" spans="1:8" s="1" customFormat="1" ht="17.100000000000001" customHeight="1">
      <c r="A676" s="1" t="s">
        <v>710</v>
      </c>
      <c r="B676" s="1" t="s">
        <v>141</v>
      </c>
      <c r="C676" s="1" t="str">
        <f>VLOOKUP((A676&amp;B676),[1]Bond_Master!$A$1:$J$236,3)</f>
        <v>公司債</v>
      </c>
      <c r="D676" s="1" t="str">
        <f>VLOOKUP((A676&amp;B676),[1]Bond_Master!$A$1:$J$236,4)</f>
        <v>Morgan Stanley</v>
      </c>
      <c r="E676" s="1">
        <f>VLOOKUP((A676&amp;B676),[1]Bond_Master!$A$1:$J$236,10)</f>
        <v>6</v>
      </c>
      <c r="F676" s="7">
        <v>47741</v>
      </c>
      <c r="G676" s="29">
        <v>56250</v>
      </c>
      <c r="H676" s="29">
        <v>56250</v>
      </c>
    </row>
    <row r="677" spans="1:8" s="1" customFormat="1" ht="17.100000000000001" customHeight="1">
      <c r="A677" s="1" t="s">
        <v>710</v>
      </c>
      <c r="B677" s="1" t="s">
        <v>141</v>
      </c>
      <c r="C677" s="1" t="str">
        <f>VLOOKUP((A677&amp;B677),[1]Bond_Master!$A$1:$J$236,3)</f>
        <v>公司債</v>
      </c>
      <c r="D677" s="1" t="str">
        <f>VLOOKUP((A677&amp;B677),[1]Bond_Master!$A$1:$J$236,4)</f>
        <v>Morgan Stanley</v>
      </c>
      <c r="E677" s="1">
        <f>VLOOKUP((A677&amp;B677),[1]Bond_Master!$A$1:$J$236,10)</f>
        <v>6</v>
      </c>
      <c r="F677" s="7">
        <v>47922</v>
      </c>
      <c r="G677" s="29">
        <v>56250</v>
      </c>
      <c r="H677" s="29">
        <v>56250</v>
      </c>
    </row>
    <row r="678" spans="1:8" s="1" customFormat="1" ht="17.100000000000001" customHeight="1">
      <c r="A678" s="1" t="s">
        <v>710</v>
      </c>
      <c r="B678" s="1" t="s">
        <v>141</v>
      </c>
      <c r="C678" s="1" t="str">
        <f>VLOOKUP((A678&amp;B678),[1]Bond_Master!$A$1:$J$236,3)</f>
        <v>公司債</v>
      </c>
      <c r="D678" s="1" t="str">
        <f>VLOOKUP((A678&amp;B678),[1]Bond_Master!$A$1:$J$236,4)</f>
        <v>Morgan Stanley</v>
      </c>
      <c r="E678" s="1">
        <f>VLOOKUP((A678&amp;B678),[1]Bond_Master!$A$1:$J$236,10)</f>
        <v>6</v>
      </c>
      <c r="F678" s="7">
        <v>48106</v>
      </c>
      <c r="G678" s="29">
        <v>56250</v>
      </c>
      <c r="H678" s="29">
        <v>6056250</v>
      </c>
    </row>
    <row r="679" spans="1:8" s="1" customFormat="1" ht="17.100000000000001" customHeight="1">
      <c r="A679" s="1" t="s">
        <v>448</v>
      </c>
      <c r="B679" s="1" t="s">
        <v>64</v>
      </c>
      <c r="C679" s="1" t="str">
        <f>VLOOKUP((A679&amp;B679),[1]Bond_Master!$A$1:$J$236,3)</f>
        <v>金融債</v>
      </c>
      <c r="D679" s="1" t="str">
        <f>VLOOKUP((A679&amp;B679),[1]Bond_Master!$A$1:$J$236,4)</f>
        <v>Morgan Stanley</v>
      </c>
      <c r="E679" s="1">
        <f>VLOOKUP((A679&amp;B679),[1]Bond_Master!$A$1:$J$236,10)</f>
        <v>7</v>
      </c>
      <c r="F679" s="7">
        <v>45556</v>
      </c>
      <c r="G679" s="27">
        <v>122000</v>
      </c>
      <c r="H679" s="27">
        <v>122000</v>
      </c>
    </row>
    <row r="680" spans="1:8" s="1" customFormat="1" ht="17.100000000000001" customHeight="1">
      <c r="A680" s="1" t="s">
        <v>448</v>
      </c>
      <c r="B680" s="1" t="s">
        <v>64</v>
      </c>
      <c r="C680" s="1" t="str">
        <f>VLOOKUP((A680&amp;B680),[1]Bond_Master!$A$1:$J$236,3)</f>
        <v>金融債</v>
      </c>
      <c r="D680" s="1" t="str">
        <f>VLOOKUP((A680&amp;B680),[1]Bond_Master!$A$1:$J$236,4)</f>
        <v>Morgan Stanley</v>
      </c>
      <c r="E680" s="1">
        <f>VLOOKUP((A680&amp;B680),[1]Bond_Master!$A$1:$J$236,10)</f>
        <v>7</v>
      </c>
      <c r="F680" s="7">
        <v>45737</v>
      </c>
      <c r="G680" s="27">
        <v>122000</v>
      </c>
      <c r="H680" s="27">
        <v>122000</v>
      </c>
    </row>
    <row r="681" spans="1:8" s="1" customFormat="1" ht="17.100000000000001" customHeight="1">
      <c r="A681" s="1" t="s">
        <v>711</v>
      </c>
      <c r="B681" s="1" t="s">
        <v>64</v>
      </c>
      <c r="C681" s="1" t="str">
        <f>VLOOKUP((A681&amp;B681),[1]Bond_Master!$A$1:$J$236,3)</f>
        <v>金融債</v>
      </c>
      <c r="D681" s="1" t="str">
        <f>VLOOKUP((A681&amp;B681),[1]Bond_Master!$A$1:$J$236,4)</f>
        <v>Morgan Stanley</v>
      </c>
      <c r="E681" s="1">
        <f>VLOOKUP((A681&amp;B681),[1]Bond_Master!$A$1:$J$236,10)</f>
        <v>7</v>
      </c>
      <c r="F681" s="7">
        <v>45921</v>
      </c>
      <c r="G681" s="27">
        <v>122000</v>
      </c>
      <c r="H681" s="27">
        <v>122000</v>
      </c>
    </row>
    <row r="682" spans="1:8" s="1" customFormat="1" ht="17.100000000000001" customHeight="1">
      <c r="A682" s="1" t="s">
        <v>711</v>
      </c>
      <c r="B682" s="1" t="s">
        <v>64</v>
      </c>
      <c r="C682" s="1" t="str">
        <f>VLOOKUP((A682&amp;B682),[1]Bond_Master!$A$1:$J$236,3)</f>
        <v>金融債</v>
      </c>
      <c r="D682" s="1" t="str">
        <f>VLOOKUP((A682&amp;B682),[1]Bond_Master!$A$1:$J$236,4)</f>
        <v>Morgan Stanley</v>
      </c>
      <c r="E682" s="1">
        <f>VLOOKUP((A682&amp;B682),[1]Bond_Master!$A$1:$J$236,10)</f>
        <v>7</v>
      </c>
      <c r="F682" s="7">
        <v>46102</v>
      </c>
      <c r="G682" s="27">
        <v>122000</v>
      </c>
      <c r="H682" s="27">
        <v>122000</v>
      </c>
    </row>
    <row r="683" spans="1:8" s="1" customFormat="1" ht="17.100000000000001" customHeight="1">
      <c r="A683" s="1" t="s">
        <v>711</v>
      </c>
      <c r="B683" s="1" t="s">
        <v>64</v>
      </c>
      <c r="C683" s="1" t="str">
        <f>VLOOKUP((A683&amp;B683),[1]Bond_Master!$A$1:$J$236,3)</f>
        <v>金融債</v>
      </c>
      <c r="D683" s="1" t="str">
        <f>VLOOKUP((A683&amp;B683),[1]Bond_Master!$A$1:$J$236,4)</f>
        <v>Morgan Stanley</v>
      </c>
      <c r="E683" s="1">
        <f>VLOOKUP((A683&amp;B683),[1]Bond_Master!$A$1:$J$236,10)</f>
        <v>7</v>
      </c>
      <c r="F683" s="7">
        <v>46286</v>
      </c>
      <c r="G683" s="27">
        <v>122000</v>
      </c>
      <c r="H683" s="27">
        <v>122000</v>
      </c>
    </row>
    <row r="684" spans="1:8" s="1" customFormat="1" ht="17.100000000000001" customHeight="1">
      <c r="A684" s="1" t="s">
        <v>711</v>
      </c>
      <c r="B684" s="1" t="s">
        <v>64</v>
      </c>
      <c r="C684" s="1" t="str">
        <f>VLOOKUP((A684&amp;B684),[1]Bond_Master!$A$1:$J$236,3)</f>
        <v>金融債</v>
      </c>
      <c r="D684" s="1" t="str">
        <f>VLOOKUP((A684&amp;B684),[1]Bond_Master!$A$1:$J$236,4)</f>
        <v>Morgan Stanley</v>
      </c>
      <c r="E684" s="1">
        <f>VLOOKUP((A684&amp;B684),[1]Bond_Master!$A$1:$J$236,10)</f>
        <v>7</v>
      </c>
      <c r="F684" s="7">
        <v>46467</v>
      </c>
      <c r="G684" s="27">
        <v>122000</v>
      </c>
      <c r="H684" s="27">
        <v>122000</v>
      </c>
    </row>
    <row r="685" spans="1:8" s="1" customFormat="1" ht="17.100000000000001" customHeight="1">
      <c r="A685" s="1" t="s">
        <v>711</v>
      </c>
      <c r="B685" s="1" t="s">
        <v>64</v>
      </c>
      <c r="C685" s="1" t="str">
        <f>VLOOKUP((A685&amp;B685),[1]Bond_Master!$A$1:$J$236,3)</f>
        <v>金融債</v>
      </c>
      <c r="D685" s="1" t="str">
        <f>VLOOKUP((A685&amp;B685),[1]Bond_Master!$A$1:$J$236,4)</f>
        <v>Morgan Stanley</v>
      </c>
      <c r="E685" s="1">
        <f>VLOOKUP((A685&amp;B685),[1]Bond_Master!$A$1:$J$236,10)</f>
        <v>7</v>
      </c>
      <c r="F685" s="7">
        <v>46651</v>
      </c>
      <c r="G685" s="27">
        <v>122000</v>
      </c>
      <c r="H685" s="27">
        <v>122000</v>
      </c>
    </row>
    <row r="686" spans="1:8" s="1" customFormat="1" ht="17.100000000000001" customHeight="1">
      <c r="A686" s="1" t="s">
        <v>711</v>
      </c>
      <c r="B686" s="1" t="s">
        <v>64</v>
      </c>
      <c r="C686" s="1" t="str">
        <f>VLOOKUP((A686&amp;B686),[1]Bond_Master!$A$1:$J$236,3)</f>
        <v>金融債</v>
      </c>
      <c r="D686" s="1" t="str">
        <f>VLOOKUP((A686&amp;B686),[1]Bond_Master!$A$1:$J$236,4)</f>
        <v>Morgan Stanley</v>
      </c>
      <c r="E686" s="1">
        <f>VLOOKUP((A686&amp;B686),[1]Bond_Master!$A$1:$J$236,10)</f>
        <v>7</v>
      </c>
      <c r="F686" s="7">
        <v>46833</v>
      </c>
      <c r="G686" s="27">
        <v>122000</v>
      </c>
      <c r="H686" s="27">
        <v>122000</v>
      </c>
    </row>
    <row r="687" spans="1:8" s="1" customFormat="1" ht="17.100000000000001" customHeight="1">
      <c r="A687" s="1" t="s">
        <v>711</v>
      </c>
      <c r="B687" s="1" t="s">
        <v>64</v>
      </c>
      <c r="C687" s="1" t="str">
        <f>VLOOKUP((A687&amp;B687),[1]Bond_Master!$A$1:$J$236,3)</f>
        <v>金融債</v>
      </c>
      <c r="D687" s="1" t="str">
        <f>VLOOKUP((A687&amp;B687),[1]Bond_Master!$A$1:$J$236,4)</f>
        <v>Morgan Stanley</v>
      </c>
      <c r="E687" s="1">
        <f>VLOOKUP((A687&amp;B687),[1]Bond_Master!$A$1:$J$236,10)</f>
        <v>7</v>
      </c>
      <c r="F687" s="7">
        <v>47017</v>
      </c>
      <c r="G687" s="27">
        <v>122000</v>
      </c>
      <c r="H687" s="27">
        <v>4122000</v>
      </c>
    </row>
    <row r="688" spans="1:8" s="1" customFormat="1" ht="17.100000000000001" customHeight="1">
      <c r="A688" s="1" t="s">
        <v>478</v>
      </c>
      <c r="B688" s="1" t="s">
        <v>141</v>
      </c>
      <c r="C688" s="1" t="str">
        <f>VLOOKUP((A688&amp;B688),[1]Bond_Master!$A$1:$J$236,3)</f>
        <v>金融債</v>
      </c>
      <c r="D688" s="1" t="str">
        <f>VLOOKUP((A688&amp;B688),[1]Bond_Master!$A$1:$J$236,4)</f>
        <v>Morgan Stanley</v>
      </c>
      <c r="E688" s="1">
        <f>VLOOKUP((A688&amp;B688),[1]Bond_Master!$A$1:$J$236,10)</f>
        <v>8</v>
      </c>
      <c r="F688" s="7">
        <v>45489</v>
      </c>
      <c r="G688" s="27">
        <v>260000</v>
      </c>
      <c r="H688" s="27">
        <v>260000</v>
      </c>
    </row>
    <row r="689" spans="1:8" s="1" customFormat="1" ht="17.100000000000001" customHeight="1">
      <c r="A689" s="1" t="s">
        <v>478</v>
      </c>
      <c r="B689" s="1" t="s">
        <v>141</v>
      </c>
      <c r="C689" s="1" t="str">
        <f>VLOOKUP((A689&amp;B689),[1]Bond_Master!$A$1:$J$236,3)</f>
        <v>金融債</v>
      </c>
      <c r="D689" s="1" t="str">
        <f>VLOOKUP((A689&amp;B689),[1]Bond_Master!$A$1:$J$236,4)</f>
        <v>Morgan Stanley</v>
      </c>
      <c r="E689" s="1">
        <f>VLOOKUP((A689&amp;B689),[1]Bond_Master!$A$1:$J$236,10)</f>
        <v>8</v>
      </c>
      <c r="F689" s="7">
        <v>45673</v>
      </c>
      <c r="G689" s="27">
        <v>260000</v>
      </c>
      <c r="H689" s="27">
        <v>260000</v>
      </c>
    </row>
    <row r="690" spans="1:8" s="1" customFormat="1" ht="17.100000000000001" customHeight="1">
      <c r="A690" s="1" t="s">
        <v>712</v>
      </c>
      <c r="B690" s="1" t="s">
        <v>141</v>
      </c>
      <c r="C690" s="1" t="str">
        <f>VLOOKUP((A690&amp;B690),[1]Bond_Master!$A$1:$J$236,3)</f>
        <v>金融債</v>
      </c>
      <c r="D690" s="1" t="str">
        <f>VLOOKUP((A690&amp;B690),[1]Bond_Master!$A$1:$J$236,4)</f>
        <v>Morgan Stanley</v>
      </c>
      <c r="E690" s="1">
        <f>VLOOKUP((A690&amp;B690),[1]Bond_Master!$A$1:$J$236,10)</f>
        <v>8</v>
      </c>
      <c r="F690" s="7">
        <v>45854</v>
      </c>
      <c r="G690" s="27">
        <v>260000</v>
      </c>
      <c r="H690" s="27">
        <v>260000</v>
      </c>
    </row>
    <row r="691" spans="1:8" s="1" customFormat="1" ht="17.100000000000001" customHeight="1">
      <c r="A691" s="1" t="s">
        <v>712</v>
      </c>
      <c r="B691" s="1" t="s">
        <v>141</v>
      </c>
      <c r="C691" s="1" t="str">
        <f>VLOOKUP((A691&amp;B691),[1]Bond_Master!$A$1:$J$236,3)</f>
        <v>金融債</v>
      </c>
      <c r="D691" s="1" t="str">
        <f>VLOOKUP((A691&amp;B691),[1]Bond_Master!$A$1:$J$236,4)</f>
        <v>Morgan Stanley</v>
      </c>
      <c r="E691" s="1">
        <f>VLOOKUP((A691&amp;B691),[1]Bond_Master!$A$1:$J$236,10)</f>
        <v>8</v>
      </c>
      <c r="F691" s="7">
        <v>46038</v>
      </c>
      <c r="G691" s="27">
        <v>260000</v>
      </c>
      <c r="H691" s="27">
        <v>260000</v>
      </c>
    </row>
    <row r="692" spans="1:8" s="1" customFormat="1" ht="17.100000000000001" customHeight="1">
      <c r="A692" s="1" t="s">
        <v>712</v>
      </c>
      <c r="B692" s="1" t="s">
        <v>141</v>
      </c>
      <c r="C692" s="1" t="str">
        <f>VLOOKUP((A692&amp;B692),[1]Bond_Master!$A$1:$J$236,3)</f>
        <v>金融債</v>
      </c>
      <c r="D692" s="1" t="str">
        <f>VLOOKUP((A692&amp;B692),[1]Bond_Master!$A$1:$J$236,4)</f>
        <v>Morgan Stanley</v>
      </c>
      <c r="E692" s="1">
        <f>VLOOKUP((A692&amp;B692),[1]Bond_Master!$A$1:$J$236,10)</f>
        <v>8</v>
      </c>
      <c r="F692" s="7">
        <v>46219</v>
      </c>
      <c r="G692" s="27">
        <v>260000</v>
      </c>
      <c r="H692" s="27">
        <v>260000</v>
      </c>
    </row>
    <row r="693" spans="1:8" s="1" customFormat="1" ht="17.100000000000001" customHeight="1">
      <c r="A693" s="1" t="s">
        <v>712</v>
      </c>
      <c r="B693" s="1" t="s">
        <v>141</v>
      </c>
      <c r="C693" s="1" t="str">
        <f>VLOOKUP((A693&amp;B693),[1]Bond_Master!$A$1:$J$236,3)</f>
        <v>金融債</v>
      </c>
      <c r="D693" s="1" t="str">
        <f>VLOOKUP((A693&amp;B693),[1]Bond_Master!$A$1:$J$236,4)</f>
        <v>Morgan Stanley</v>
      </c>
      <c r="E693" s="1">
        <f>VLOOKUP((A693&amp;B693),[1]Bond_Master!$A$1:$J$236,10)</f>
        <v>8</v>
      </c>
      <c r="F693" s="7">
        <v>46403</v>
      </c>
      <c r="G693" s="27">
        <v>260000</v>
      </c>
      <c r="H693" s="27">
        <v>260000</v>
      </c>
    </row>
    <row r="694" spans="1:8" s="1" customFormat="1" ht="17.100000000000001" customHeight="1">
      <c r="A694" s="1" t="s">
        <v>712</v>
      </c>
      <c r="B694" s="1" t="s">
        <v>141</v>
      </c>
      <c r="C694" s="1" t="str">
        <f>VLOOKUP((A694&amp;B694),[1]Bond_Master!$A$1:$J$236,3)</f>
        <v>金融債</v>
      </c>
      <c r="D694" s="1" t="str">
        <f>VLOOKUP((A694&amp;B694),[1]Bond_Master!$A$1:$J$236,4)</f>
        <v>Morgan Stanley</v>
      </c>
      <c r="E694" s="1">
        <f>VLOOKUP((A694&amp;B694),[1]Bond_Master!$A$1:$J$236,10)</f>
        <v>8</v>
      </c>
      <c r="F694" s="7">
        <v>46584</v>
      </c>
      <c r="G694" s="27">
        <v>260000</v>
      </c>
      <c r="H694" s="27">
        <v>260000</v>
      </c>
    </row>
    <row r="695" spans="1:8" s="1" customFormat="1" ht="17.100000000000001" customHeight="1">
      <c r="A695" s="1" t="s">
        <v>712</v>
      </c>
      <c r="B695" s="1" t="s">
        <v>141</v>
      </c>
      <c r="C695" s="1" t="str">
        <f>VLOOKUP((A695&amp;B695),[1]Bond_Master!$A$1:$J$236,3)</f>
        <v>金融債</v>
      </c>
      <c r="D695" s="1" t="str">
        <f>VLOOKUP((A695&amp;B695),[1]Bond_Master!$A$1:$J$236,4)</f>
        <v>Morgan Stanley</v>
      </c>
      <c r="E695" s="1">
        <f>VLOOKUP((A695&amp;B695),[1]Bond_Master!$A$1:$J$236,10)</f>
        <v>8</v>
      </c>
      <c r="F695" s="7">
        <v>46768</v>
      </c>
      <c r="G695" s="27">
        <v>260000</v>
      </c>
      <c r="H695" s="27">
        <v>260000</v>
      </c>
    </row>
    <row r="696" spans="1:8" s="1" customFormat="1" ht="17.100000000000001" customHeight="1">
      <c r="A696" s="1" t="s">
        <v>712</v>
      </c>
      <c r="B696" s="1" t="s">
        <v>141</v>
      </c>
      <c r="C696" s="1" t="str">
        <f>VLOOKUP((A696&amp;B696),[1]Bond_Master!$A$1:$J$236,3)</f>
        <v>金融債</v>
      </c>
      <c r="D696" s="1" t="str">
        <f>VLOOKUP((A696&amp;B696),[1]Bond_Master!$A$1:$J$236,4)</f>
        <v>Morgan Stanley</v>
      </c>
      <c r="E696" s="1">
        <f>VLOOKUP((A696&amp;B696),[1]Bond_Master!$A$1:$J$236,10)</f>
        <v>8</v>
      </c>
      <c r="F696" s="7">
        <v>46950</v>
      </c>
      <c r="G696" s="27">
        <v>260000</v>
      </c>
      <c r="H696" s="27">
        <v>260000</v>
      </c>
    </row>
    <row r="697" spans="1:8" s="1" customFormat="1" ht="17.100000000000001" customHeight="1">
      <c r="A697" s="1" t="s">
        <v>712</v>
      </c>
      <c r="B697" s="1" t="s">
        <v>141</v>
      </c>
      <c r="C697" s="1" t="str">
        <f>VLOOKUP((A697&amp;B697),[1]Bond_Master!$A$1:$J$236,3)</f>
        <v>金融債</v>
      </c>
      <c r="D697" s="1" t="str">
        <f>VLOOKUP((A697&amp;B697),[1]Bond_Master!$A$1:$J$236,4)</f>
        <v>Morgan Stanley</v>
      </c>
      <c r="E697" s="1">
        <f>VLOOKUP((A697&amp;B697),[1]Bond_Master!$A$1:$J$236,10)</f>
        <v>8</v>
      </c>
      <c r="F697" s="7">
        <v>47134</v>
      </c>
      <c r="G697" s="27">
        <v>260000</v>
      </c>
      <c r="H697" s="27">
        <v>8260000</v>
      </c>
    </row>
    <row r="698" spans="1:8" s="1" customFormat="1" ht="17.100000000000001" customHeight="1">
      <c r="A698" s="1" t="s">
        <v>433</v>
      </c>
      <c r="B698" s="1" t="s">
        <v>64</v>
      </c>
      <c r="C698" s="1" t="str">
        <f>VLOOKUP((A698&amp;B698),[1]Bond_Master!$A$1:$J$236,3)</f>
        <v>公司債</v>
      </c>
      <c r="D698" s="1" t="str">
        <f>VLOOKUP((A698&amp;B698),[1]Bond_Master!$A$1:$J$236,4)</f>
        <v>Morgan Stanley</v>
      </c>
      <c r="E698" s="1">
        <f>VLOOKUP((A698&amp;B698),[1]Bond_Master!$A$1:$J$236,10)</f>
        <v>7</v>
      </c>
      <c r="F698" s="7">
        <v>45509</v>
      </c>
      <c r="G698" s="27">
        <v>71250</v>
      </c>
      <c r="H698" s="27">
        <v>71250</v>
      </c>
    </row>
    <row r="699" spans="1:8" s="1" customFormat="1" ht="17.100000000000001" customHeight="1">
      <c r="A699" s="1" t="s">
        <v>433</v>
      </c>
      <c r="B699" s="1" t="s">
        <v>64</v>
      </c>
      <c r="C699" s="1" t="str">
        <f>VLOOKUP((A699&amp;B699),[1]Bond_Master!$A$1:$J$236,3)</f>
        <v>公司債</v>
      </c>
      <c r="D699" s="1" t="str">
        <f>VLOOKUP((A699&amp;B699),[1]Bond_Master!$A$1:$J$236,4)</f>
        <v>Morgan Stanley</v>
      </c>
      <c r="E699" s="1">
        <f>VLOOKUP((A699&amp;B699),[1]Bond_Master!$A$1:$J$236,10)</f>
        <v>7</v>
      </c>
      <c r="F699" s="7">
        <v>45693</v>
      </c>
      <c r="G699" s="27">
        <v>71250</v>
      </c>
      <c r="H699" s="27">
        <v>71250</v>
      </c>
    </row>
    <row r="700" spans="1:8" s="1" customFormat="1" ht="17.100000000000001" customHeight="1">
      <c r="A700" s="1" t="s">
        <v>713</v>
      </c>
      <c r="B700" s="1" t="s">
        <v>64</v>
      </c>
      <c r="C700" s="1" t="str">
        <f>VLOOKUP((A700&amp;B700),[1]Bond_Master!$A$1:$J$236,3)</f>
        <v>公司債</v>
      </c>
      <c r="D700" s="1" t="str">
        <f>VLOOKUP((A700&amp;B700),[1]Bond_Master!$A$1:$J$236,4)</f>
        <v>Morgan Stanley</v>
      </c>
      <c r="E700" s="1">
        <f>VLOOKUP((A700&amp;B700),[1]Bond_Master!$A$1:$J$236,10)</f>
        <v>7</v>
      </c>
      <c r="F700" s="7">
        <v>45874</v>
      </c>
      <c r="G700" s="27">
        <v>71250</v>
      </c>
      <c r="H700" s="27">
        <v>71250</v>
      </c>
    </row>
    <row r="701" spans="1:8" s="1" customFormat="1" ht="17.100000000000001" customHeight="1">
      <c r="A701" s="1" t="s">
        <v>713</v>
      </c>
      <c r="B701" s="1" t="s">
        <v>64</v>
      </c>
      <c r="C701" s="1" t="str">
        <f>VLOOKUP((A701&amp;B701),[1]Bond_Master!$A$1:$J$236,3)</f>
        <v>公司債</v>
      </c>
      <c r="D701" s="1" t="str">
        <f>VLOOKUP((A701&amp;B701),[1]Bond_Master!$A$1:$J$236,4)</f>
        <v>Morgan Stanley</v>
      </c>
      <c r="E701" s="1">
        <f>VLOOKUP((A701&amp;B701),[1]Bond_Master!$A$1:$J$236,10)</f>
        <v>7</v>
      </c>
      <c r="F701" s="7">
        <v>46058</v>
      </c>
      <c r="G701" s="27">
        <v>71250</v>
      </c>
      <c r="H701" s="27">
        <v>71250</v>
      </c>
    </row>
    <row r="702" spans="1:8" s="1" customFormat="1" ht="17.100000000000001" customHeight="1">
      <c r="A702" s="1" t="s">
        <v>713</v>
      </c>
      <c r="B702" s="1" t="s">
        <v>64</v>
      </c>
      <c r="C702" s="1" t="str">
        <f>VLOOKUP((A702&amp;B702),[1]Bond_Master!$A$1:$J$236,3)</f>
        <v>公司債</v>
      </c>
      <c r="D702" s="1" t="str">
        <f>VLOOKUP((A702&amp;B702),[1]Bond_Master!$A$1:$J$236,4)</f>
        <v>Morgan Stanley</v>
      </c>
      <c r="E702" s="1">
        <f>VLOOKUP((A702&amp;B702),[1]Bond_Master!$A$1:$J$236,10)</f>
        <v>7</v>
      </c>
      <c r="F702" s="7">
        <v>46239</v>
      </c>
      <c r="G702" s="27">
        <v>71250</v>
      </c>
      <c r="H702" s="27">
        <v>71250</v>
      </c>
    </row>
    <row r="703" spans="1:8" s="1" customFormat="1" ht="17.100000000000001" customHeight="1">
      <c r="A703" s="1" t="s">
        <v>713</v>
      </c>
      <c r="B703" s="1" t="s">
        <v>64</v>
      </c>
      <c r="C703" s="1" t="str">
        <f>VLOOKUP((A703&amp;B703),[1]Bond_Master!$A$1:$J$236,3)</f>
        <v>公司債</v>
      </c>
      <c r="D703" s="1" t="str">
        <f>VLOOKUP((A703&amp;B703),[1]Bond_Master!$A$1:$J$236,4)</f>
        <v>Morgan Stanley</v>
      </c>
      <c r="E703" s="1">
        <f>VLOOKUP((A703&amp;B703),[1]Bond_Master!$A$1:$J$236,10)</f>
        <v>7</v>
      </c>
      <c r="F703" s="7">
        <v>46423</v>
      </c>
      <c r="G703" s="27">
        <v>71250</v>
      </c>
      <c r="H703" s="27">
        <v>71250</v>
      </c>
    </row>
    <row r="704" spans="1:8" s="1" customFormat="1" ht="17.100000000000001" customHeight="1">
      <c r="A704" s="1" t="s">
        <v>713</v>
      </c>
      <c r="B704" s="1" t="s">
        <v>64</v>
      </c>
      <c r="C704" s="1" t="str">
        <f>VLOOKUP((A704&amp;B704),[1]Bond_Master!$A$1:$J$236,3)</f>
        <v>公司債</v>
      </c>
      <c r="D704" s="1" t="str">
        <f>VLOOKUP((A704&amp;B704),[1]Bond_Master!$A$1:$J$236,4)</f>
        <v>Morgan Stanley</v>
      </c>
      <c r="E704" s="1">
        <f>VLOOKUP((A704&amp;B704),[1]Bond_Master!$A$1:$J$236,10)</f>
        <v>7</v>
      </c>
      <c r="F704" s="7">
        <v>46604</v>
      </c>
      <c r="G704" s="27">
        <v>71250</v>
      </c>
      <c r="H704" s="27">
        <v>71250</v>
      </c>
    </row>
    <row r="705" spans="1:8" s="1" customFormat="1" ht="17.100000000000001" customHeight="1">
      <c r="A705" s="1" t="s">
        <v>713</v>
      </c>
      <c r="B705" s="1" t="s">
        <v>64</v>
      </c>
      <c r="C705" s="1" t="str">
        <f>VLOOKUP((A705&amp;B705),[1]Bond_Master!$A$1:$J$236,3)</f>
        <v>公司債</v>
      </c>
      <c r="D705" s="1" t="str">
        <f>VLOOKUP((A705&amp;B705),[1]Bond_Master!$A$1:$J$236,4)</f>
        <v>Morgan Stanley</v>
      </c>
      <c r="E705" s="1">
        <f>VLOOKUP((A705&amp;B705),[1]Bond_Master!$A$1:$J$236,10)</f>
        <v>7</v>
      </c>
      <c r="F705" s="7">
        <v>46788</v>
      </c>
      <c r="G705" s="27">
        <v>71250</v>
      </c>
      <c r="H705" s="27">
        <v>71250</v>
      </c>
    </row>
    <row r="706" spans="1:8" s="1" customFormat="1" ht="17.100000000000001" customHeight="1">
      <c r="A706" s="1" t="s">
        <v>713</v>
      </c>
      <c r="B706" s="1" t="s">
        <v>64</v>
      </c>
      <c r="C706" s="1" t="str">
        <f>VLOOKUP((A706&amp;B706),[1]Bond_Master!$A$1:$J$236,3)</f>
        <v>公司債</v>
      </c>
      <c r="D706" s="1" t="str">
        <f>VLOOKUP((A706&amp;B706),[1]Bond_Master!$A$1:$J$236,4)</f>
        <v>Morgan Stanley</v>
      </c>
      <c r="E706" s="1">
        <f>VLOOKUP((A706&amp;B706),[1]Bond_Master!$A$1:$J$236,10)</f>
        <v>7</v>
      </c>
      <c r="F706" s="7">
        <v>46970</v>
      </c>
      <c r="G706" s="27">
        <v>71250</v>
      </c>
      <c r="H706" s="27">
        <v>71250</v>
      </c>
    </row>
    <row r="707" spans="1:8" s="1" customFormat="1" ht="17.100000000000001" customHeight="1">
      <c r="A707" s="1" t="s">
        <v>713</v>
      </c>
      <c r="B707" s="1" t="s">
        <v>64</v>
      </c>
      <c r="C707" s="1" t="str">
        <f>VLOOKUP((A707&amp;B707),[1]Bond_Master!$A$1:$J$236,3)</f>
        <v>公司債</v>
      </c>
      <c r="D707" s="1" t="str">
        <f>VLOOKUP((A707&amp;B707),[1]Bond_Master!$A$1:$J$236,4)</f>
        <v>Morgan Stanley</v>
      </c>
      <c r="E707" s="1">
        <f>VLOOKUP((A707&amp;B707),[1]Bond_Master!$A$1:$J$236,10)</f>
        <v>7</v>
      </c>
      <c r="F707" s="7">
        <v>47154</v>
      </c>
      <c r="G707" s="27">
        <v>71250</v>
      </c>
      <c r="H707" s="27">
        <v>71250</v>
      </c>
    </row>
    <row r="708" spans="1:8" s="1" customFormat="1" ht="17.100000000000001" customHeight="1">
      <c r="A708" s="1" t="s">
        <v>713</v>
      </c>
      <c r="B708" s="1" t="s">
        <v>64</v>
      </c>
      <c r="C708" s="1" t="str">
        <f>VLOOKUP((A708&amp;B708),[1]Bond_Master!$A$1:$J$236,3)</f>
        <v>公司債</v>
      </c>
      <c r="D708" s="1" t="str">
        <f>VLOOKUP((A708&amp;B708),[1]Bond_Master!$A$1:$J$236,4)</f>
        <v>Morgan Stanley</v>
      </c>
      <c r="E708" s="1">
        <f>VLOOKUP((A708&amp;B708),[1]Bond_Master!$A$1:$J$236,10)</f>
        <v>7</v>
      </c>
      <c r="F708" s="7">
        <v>47335</v>
      </c>
      <c r="G708" s="27">
        <v>71250</v>
      </c>
      <c r="H708" s="27">
        <v>71250</v>
      </c>
    </row>
    <row r="709" spans="1:8" s="1" customFormat="1" ht="17.100000000000001" customHeight="1">
      <c r="A709" s="1" t="s">
        <v>713</v>
      </c>
      <c r="B709" s="1" t="s">
        <v>64</v>
      </c>
      <c r="C709" s="1" t="str">
        <f>VLOOKUP((A709&amp;B709),[1]Bond_Master!$A$1:$J$236,3)</f>
        <v>公司債</v>
      </c>
      <c r="D709" s="1" t="str">
        <f>VLOOKUP((A709&amp;B709),[1]Bond_Master!$A$1:$J$236,4)</f>
        <v>Morgan Stanley</v>
      </c>
      <c r="E709" s="1">
        <f>VLOOKUP((A709&amp;B709),[1]Bond_Master!$A$1:$J$236,10)</f>
        <v>7</v>
      </c>
      <c r="F709" s="7">
        <v>47519</v>
      </c>
      <c r="G709" s="27">
        <v>71250</v>
      </c>
      <c r="H709" s="27">
        <v>71250</v>
      </c>
    </row>
    <row r="710" spans="1:8" s="1" customFormat="1" ht="17.100000000000001" customHeight="1">
      <c r="A710" s="1" t="s">
        <v>713</v>
      </c>
      <c r="B710" s="1" t="s">
        <v>64</v>
      </c>
      <c r="C710" s="1" t="str">
        <f>VLOOKUP((A710&amp;B710),[1]Bond_Master!$A$1:$J$236,3)</f>
        <v>公司債</v>
      </c>
      <c r="D710" s="1" t="str">
        <f>VLOOKUP((A710&amp;B710),[1]Bond_Master!$A$1:$J$236,4)</f>
        <v>Morgan Stanley</v>
      </c>
      <c r="E710" s="1">
        <f>VLOOKUP((A710&amp;B710),[1]Bond_Master!$A$1:$J$236,10)</f>
        <v>7</v>
      </c>
      <c r="F710" s="7">
        <v>47700</v>
      </c>
      <c r="G710" s="27">
        <v>71250</v>
      </c>
      <c r="H710" s="27">
        <v>71250</v>
      </c>
    </row>
    <row r="711" spans="1:8" s="1" customFormat="1" ht="17.100000000000001" customHeight="1">
      <c r="A711" s="1" t="s">
        <v>713</v>
      </c>
      <c r="B711" s="1" t="s">
        <v>64</v>
      </c>
      <c r="C711" s="1" t="str">
        <f>VLOOKUP((A711&amp;B711),[1]Bond_Master!$A$1:$J$236,3)</f>
        <v>公司債</v>
      </c>
      <c r="D711" s="1" t="str">
        <f>VLOOKUP((A711&amp;B711),[1]Bond_Master!$A$1:$J$236,4)</f>
        <v>Morgan Stanley</v>
      </c>
      <c r="E711" s="1">
        <f>VLOOKUP((A711&amp;B711),[1]Bond_Master!$A$1:$J$236,10)</f>
        <v>7</v>
      </c>
      <c r="F711" s="7">
        <v>47884</v>
      </c>
      <c r="G711" s="27">
        <v>71250</v>
      </c>
      <c r="H711" s="27">
        <v>3071250</v>
      </c>
    </row>
    <row r="712" spans="1:8" s="1" customFormat="1" ht="17.100000000000001" customHeight="1">
      <c r="A712" s="1" t="s">
        <v>273</v>
      </c>
      <c r="B712" s="1" t="s">
        <v>64</v>
      </c>
      <c r="C712" s="1" t="str">
        <f>VLOOKUP((A712&amp;B712),[1]Bond_Master!$A$1:$J$236,3)</f>
        <v>公司債</v>
      </c>
      <c r="D712" s="1" t="str">
        <f>VLOOKUP((A712&amp;B712),[1]Bond_Master!$A$1:$J$236,4)</f>
        <v>Morgan Stanley</v>
      </c>
      <c r="E712" s="1">
        <f>VLOOKUP((A712&amp;B712),[1]Bond_Master!$A$1:$J$236,10)</f>
        <v>6</v>
      </c>
      <c r="F712" s="7">
        <v>45153</v>
      </c>
      <c r="G712" s="27">
        <v>36750</v>
      </c>
      <c r="H712" s="27">
        <v>36750</v>
      </c>
    </row>
    <row r="713" spans="1:8" s="1" customFormat="1" ht="17.100000000000001" customHeight="1">
      <c r="A713" s="1" t="s">
        <v>273</v>
      </c>
      <c r="B713" s="1" t="s">
        <v>64</v>
      </c>
      <c r="C713" s="1" t="str">
        <f>VLOOKUP((A713&amp;B713),[1]Bond_Master!$A$1:$J$236,3)</f>
        <v>公司債</v>
      </c>
      <c r="D713" s="1" t="str">
        <f>VLOOKUP((A713&amp;B713),[1]Bond_Master!$A$1:$J$236,4)</f>
        <v>Morgan Stanley</v>
      </c>
      <c r="E713" s="1">
        <f>VLOOKUP((A713&amp;B713),[1]Bond_Master!$A$1:$J$236,10)</f>
        <v>6</v>
      </c>
      <c r="F713" s="7">
        <v>45337</v>
      </c>
      <c r="G713" s="27">
        <v>36750</v>
      </c>
      <c r="H713" s="27">
        <v>36750</v>
      </c>
    </row>
    <row r="714" spans="1:8" s="1" customFormat="1" ht="17.100000000000001" customHeight="1">
      <c r="A714" s="1" t="s">
        <v>273</v>
      </c>
      <c r="B714" s="1" t="s">
        <v>64</v>
      </c>
      <c r="C714" s="1" t="str">
        <f>VLOOKUP((A714&amp;B714),[1]Bond_Master!$A$1:$J$236,3)</f>
        <v>公司債</v>
      </c>
      <c r="D714" s="1" t="str">
        <f>VLOOKUP((A714&amp;B714),[1]Bond_Master!$A$1:$J$236,4)</f>
        <v>Morgan Stanley</v>
      </c>
      <c r="E714" s="1">
        <f>VLOOKUP((A714&amp;B714),[1]Bond_Master!$A$1:$J$236,10)</f>
        <v>6</v>
      </c>
      <c r="F714" s="17">
        <v>45519</v>
      </c>
      <c r="G714" s="29">
        <v>36750</v>
      </c>
      <c r="H714" s="29">
        <v>36750</v>
      </c>
    </row>
    <row r="715" spans="1:8" s="1" customFormat="1" ht="17.100000000000001" customHeight="1">
      <c r="A715" s="1" t="s">
        <v>273</v>
      </c>
      <c r="B715" s="1" t="s">
        <v>64</v>
      </c>
      <c r="C715" s="1" t="str">
        <f>VLOOKUP((A715&amp;B715),[1]Bond_Master!$A$1:$J$236,3)</f>
        <v>公司債</v>
      </c>
      <c r="D715" s="1" t="str">
        <f>VLOOKUP((A715&amp;B715),[1]Bond_Master!$A$1:$J$236,4)</f>
        <v>Morgan Stanley</v>
      </c>
      <c r="E715" s="1">
        <f>VLOOKUP((A715&amp;B715),[1]Bond_Master!$A$1:$J$236,10)</f>
        <v>6</v>
      </c>
      <c r="F715" s="7">
        <v>45703</v>
      </c>
      <c r="G715" s="29">
        <v>36750</v>
      </c>
      <c r="H715" s="29">
        <v>36750</v>
      </c>
    </row>
    <row r="716" spans="1:8" s="1" customFormat="1" ht="17.100000000000001" customHeight="1">
      <c r="A716" s="1" t="s">
        <v>273</v>
      </c>
      <c r="B716" s="1" t="s">
        <v>64</v>
      </c>
      <c r="C716" s="1" t="str">
        <f>VLOOKUP((A716&amp;B716),[1]Bond_Master!$A$1:$J$236,3)</f>
        <v>公司債</v>
      </c>
      <c r="D716" s="1" t="str">
        <f>VLOOKUP((A716&amp;B716),[1]Bond_Master!$A$1:$J$236,4)</f>
        <v>Morgan Stanley</v>
      </c>
      <c r="E716" s="1">
        <f>VLOOKUP((A716&amp;B716),[1]Bond_Master!$A$1:$J$236,10)</f>
        <v>6</v>
      </c>
      <c r="F716" s="17">
        <v>45884</v>
      </c>
      <c r="G716" s="29">
        <v>36750</v>
      </c>
      <c r="H716" s="29">
        <v>36750</v>
      </c>
    </row>
    <row r="717" spans="1:8" s="1" customFormat="1" ht="17.100000000000001" customHeight="1">
      <c r="A717" s="1" t="s">
        <v>273</v>
      </c>
      <c r="B717" s="1" t="s">
        <v>64</v>
      </c>
      <c r="C717" s="1" t="str">
        <f>VLOOKUP((A717&amp;B717),[1]Bond_Master!$A$1:$J$236,3)</f>
        <v>公司債</v>
      </c>
      <c r="D717" s="1" t="str">
        <f>VLOOKUP((A717&amp;B717),[1]Bond_Master!$A$1:$J$236,4)</f>
        <v>Morgan Stanley</v>
      </c>
      <c r="E717" s="1">
        <f>VLOOKUP((A717&amp;B717),[1]Bond_Master!$A$1:$J$236,10)</f>
        <v>6</v>
      </c>
      <c r="F717" s="7">
        <v>46068</v>
      </c>
      <c r="G717" s="29">
        <v>36750</v>
      </c>
      <c r="H717" s="29">
        <v>36750</v>
      </c>
    </row>
    <row r="718" spans="1:8" s="1" customFormat="1" ht="17.100000000000001" customHeight="1">
      <c r="A718" s="1" t="s">
        <v>273</v>
      </c>
      <c r="B718" s="1" t="s">
        <v>64</v>
      </c>
      <c r="C718" s="1" t="str">
        <f>VLOOKUP((A718&amp;B718),[1]Bond_Master!$A$1:$J$236,3)</f>
        <v>公司債</v>
      </c>
      <c r="D718" s="1" t="str">
        <f>VLOOKUP((A718&amp;B718),[1]Bond_Master!$A$1:$J$236,4)</f>
        <v>Morgan Stanley</v>
      </c>
      <c r="E718" s="1">
        <f>VLOOKUP((A718&amp;B718),[1]Bond_Master!$A$1:$J$236,10)</f>
        <v>6</v>
      </c>
      <c r="F718" s="17">
        <v>46249</v>
      </c>
      <c r="G718" s="29">
        <v>36750</v>
      </c>
      <c r="H718" s="29">
        <v>36750</v>
      </c>
    </row>
    <row r="719" spans="1:8" s="1" customFormat="1" ht="17.100000000000001" customHeight="1">
      <c r="A719" s="1" t="s">
        <v>273</v>
      </c>
      <c r="B719" s="1" t="s">
        <v>64</v>
      </c>
      <c r="C719" s="1" t="str">
        <f>VLOOKUP((A719&amp;B719),[1]Bond_Master!$A$1:$J$236,3)</f>
        <v>公司債</v>
      </c>
      <c r="D719" s="1" t="str">
        <f>VLOOKUP((A719&amp;B719),[1]Bond_Master!$A$1:$J$236,4)</f>
        <v>Morgan Stanley</v>
      </c>
      <c r="E719" s="1">
        <f>VLOOKUP((A719&amp;B719),[1]Bond_Master!$A$1:$J$236,10)</f>
        <v>6</v>
      </c>
      <c r="F719" s="7">
        <v>46433</v>
      </c>
      <c r="G719" s="29">
        <v>36750</v>
      </c>
      <c r="H719" s="29">
        <v>36750</v>
      </c>
    </row>
    <row r="720" spans="1:8" s="1" customFormat="1" ht="17.100000000000001" customHeight="1">
      <c r="A720" s="1" t="s">
        <v>273</v>
      </c>
      <c r="B720" s="1" t="s">
        <v>64</v>
      </c>
      <c r="C720" s="1" t="str">
        <f>VLOOKUP((A720&amp;B720),[1]Bond_Master!$A$1:$J$236,3)</f>
        <v>公司債</v>
      </c>
      <c r="D720" s="1" t="str">
        <f>VLOOKUP((A720&amp;B720),[1]Bond_Master!$A$1:$J$236,4)</f>
        <v>Morgan Stanley</v>
      </c>
      <c r="E720" s="1">
        <f>VLOOKUP((A720&amp;B720),[1]Bond_Master!$A$1:$J$236,10)</f>
        <v>6</v>
      </c>
      <c r="F720" s="17">
        <v>46614</v>
      </c>
      <c r="G720" s="29">
        <v>36750</v>
      </c>
      <c r="H720" s="29">
        <v>36750</v>
      </c>
    </row>
    <row r="721" spans="1:8" s="1" customFormat="1" ht="17.100000000000001" customHeight="1">
      <c r="A721" s="1" t="s">
        <v>273</v>
      </c>
      <c r="B721" s="1" t="s">
        <v>64</v>
      </c>
      <c r="C721" s="1" t="str">
        <f>VLOOKUP((A721&amp;B721),[1]Bond_Master!$A$1:$J$236,3)</f>
        <v>公司債</v>
      </c>
      <c r="D721" s="1" t="str">
        <f>VLOOKUP((A721&amp;B721),[1]Bond_Master!$A$1:$J$236,4)</f>
        <v>Morgan Stanley</v>
      </c>
      <c r="E721" s="1">
        <f>VLOOKUP((A721&amp;B721),[1]Bond_Master!$A$1:$J$236,10)</f>
        <v>6</v>
      </c>
      <c r="F721" s="7">
        <v>46798</v>
      </c>
      <c r="G721" s="29">
        <v>36750</v>
      </c>
      <c r="H721" s="29">
        <v>36750</v>
      </c>
    </row>
    <row r="722" spans="1:8" s="1" customFormat="1" ht="17.100000000000001" customHeight="1">
      <c r="A722" s="1" t="s">
        <v>273</v>
      </c>
      <c r="B722" s="1" t="s">
        <v>64</v>
      </c>
      <c r="C722" s="1" t="str">
        <f>VLOOKUP((A722&amp;B722),[1]Bond_Master!$A$1:$J$236,3)</f>
        <v>公司債</v>
      </c>
      <c r="D722" s="1" t="str">
        <f>VLOOKUP((A722&amp;B722),[1]Bond_Master!$A$1:$J$236,4)</f>
        <v>Morgan Stanley</v>
      </c>
      <c r="E722" s="1">
        <f>VLOOKUP((A722&amp;B722),[1]Bond_Master!$A$1:$J$236,10)</f>
        <v>6</v>
      </c>
      <c r="F722" s="17">
        <v>46980</v>
      </c>
      <c r="G722" s="29">
        <v>36750</v>
      </c>
      <c r="H722" s="29">
        <v>36750</v>
      </c>
    </row>
    <row r="723" spans="1:8" s="1" customFormat="1" ht="17.100000000000001" customHeight="1">
      <c r="A723" s="1" t="s">
        <v>273</v>
      </c>
      <c r="B723" s="1" t="s">
        <v>64</v>
      </c>
      <c r="C723" s="1" t="str">
        <f>VLOOKUP((A723&amp;B723),[1]Bond_Master!$A$1:$J$236,3)</f>
        <v>公司債</v>
      </c>
      <c r="D723" s="1" t="str">
        <f>VLOOKUP((A723&amp;B723),[1]Bond_Master!$A$1:$J$236,4)</f>
        <v>Morgan Stanley</v>
      </c>
      <c r="E723" s="1">
        <f>VLOOKUP((A723&amp;B723),[1]Bond_Master!$A$1:$J$236,10)</f>
        <v>6</v>
      </c>
      <c r="F723" s="7">
        <v>47164</v>
      </c>
      <c r="G723" s="29">
        <v>36750</v>
      </c>
      <c r="H723" s="29">
        <v>36750</v>
      </c>
    </row>
    <row r="724" spans="1:8" s="1" customFormat="1" ht="17.100000000000001" customHeight="1">
      <c r="A724" s="1" t="s">
        <v>273</v>
      </c>
      <c r="B724" s="1" t="s">
        <v>64</v>
      </c>
      <c r="C724" s="1" t="str">
        <f>VLOOKUP((A724&amp;B724),[1]Bond_Master!$A$1:$J$236,3)</f>
        <v>公司債</v>
      </c>
      <c r="D724" s="1" t="str">
        <f>VLOOKUP((A724&amp;B724),[1]Bond_Master!$A$1:$J$236,4)</f>
        <v>Morgan Stanley</v>
      </c>
      <c r="E724" s="1">
        <f>VLOOKUP((A724&amp;B724),[1]Bond_Master!$A$1:$J$236,10)</f>
        <v>6</v>
      </c>
      <c r="F724" s="17">
        <v>47345</v>
      </c>
      <c r="G724" s="29">
        <v>36750</v>
      </c>
      <c r="H724" s="29">
        <v>3036750</v>
      </c>
    </row>
    <row r="725" spans="1:8" s="1" customFormat="1" ht="17.100000000000001" customHeight="1">
      <c r="A725" s="1" t="s">
        <v>345</v>
      </c>
      <c r="B725" s="1" t="s">
        <v>149</v>
      </c>
      <c r="C725" s="1" t="str">
        <f>VLOOKUP((A725&amp;B725),[1]Bond_Master!$A$1:$J$236,3)</f>
        <v>公司債</v>
      </c>
      <c r="D725" s="1" t="str">
        <f>VLOOKUP((A725&amp;B725),[1]Bond_Master!$A$1:$J$236,4)</f>
        <v>Morgan stanley</v>
      </c>
      <c r="E725" s="1">
        <f>VLOOKUP((A725&amp;B725),[1]Bond_Master!$A$1:$J$236,10)</f>
        <v>6</v>
      </c>
      <c r="F725" s="7">
        <v>45332</v>
      </c>
      <c r="G725" s="27">
        <v>4875</v>
      </c>
      <c r="H725" s="27">
        <v>4875</v>
      </c>
    </row>
    <row r="726" spans="1:8" s="1" customFormat="1" ht="17.100000000000001" customHeight="1">
      <c r="A726" s="1" t="s">
        <v>345</v>
      </c>
      <c r="B726" s="1" t="s">
        <v>149</v>
      </c>
      <c r="C726" s="1" t="str">
        <f>VLOOKUP((A726&amp;B726),[1]Bond_Master!$A$1:$J$236,3)</f>
        <v>公司債</v>
      </c>
      <c r="D726" s="1" t="str">
        <f>VLOOKUP((A726&amp;B726),[1]Bond_Master!$A$1:$J$236,4)</f>
        <v>Morgan stanley</v>
      </c>
      <c r="E726" s="1">
        <f>VLOOKUP((A726&amp;B726),[1]Bond_Master!$A$1:$J$236,10)</f>
        <v>6</v>
      </c>
      <c r="F726" s="7">
        <v>45514</v>
      </c>
      <c r="G726" s="27">
        <v>4875</v>
      </c>
      <c r="H726" s="27">
        <v>4875</v>
      </c>
    </row>
    <row r="727" spans="1:8" s="1" customFormat="1" ht="17.100000000000001" customHeight="1">
      <c r="A727" s="1" t="s">
        <v>714</v>
      </c>
      <c r="B727" s="1" t="s">
        <v>149</v>
      </c>
      <c r="C727" s="1" t="str">
        <f>VLOOKUP((A727&amp;B727),[1]Bond_Master!$A$1:$J$236,3)</f>
        <v>公司債</v>
      </c>
      <c r="D727" s="1" t="str">
        <f>VLOOKUP((A727&amp;B727),[1]Bond_Master!$A$1:$J$236,4)</f>
        <v>Morgan stanley</v>
      </c>
      <c r="E727" s="1">
        <f>VLOOKUP((A727&amp;B727),[1]Bond_Master!$A$1:$J$236,10)</f>
        <v>6</v>
      </c>
      <c r="F727" s="7">
        <v>45698</v>
      </c>
      <c r="G727" s="27">
        <v>4875</v>
      </c>
      <c r="H727" s="27">
        <v>4875</v>
      </c>
    </row>
    <row r="728" spans="1:8" s="1" customFormat="1" ht="17.100000000000001" customHeight="1">
      <c r="A728" s="1" t="s">
        <v>714</v>
      </c>
      <c r="B728" s="1" t="s">
        <v>149</v>
      </c>
      <c r="C728" s="1" t="str">
        <f>VLOOKUP((A728&amp;B728),[1]Bond_Master!$A$1:$J$236,3)</f>
        <v>公司債</v>
      </c>
      <c r="D728" s="1" t="str">
        <f>VLOOKUP((A728&amp;B728),[1]Bond_Master!$A$1:$J$236,4)</f>
        <v>Morgan stanley</v>
      </c>
      <c r="E728" s="1">
        <f>VLOOKUP((A728&amp;B728),[1]Bond_Master!$A$1:$J$236,10)</f>
        <v>6</v>
      </c>
      <c r="F728" s="7">
        <v>45879</v>
      </c>
      <c r="G728" s="27">
        <v>4875</v>
      </c>
      <c r="H728" s="27">
        <v>4875</v>
      </c>
    </row>
    <row r="729" spans="1:8" s="1" customFormat="1" ht="17.100000000000001" customHeight="1">
      <c r="A729" s="1" t="s">
        <v>714</v>
      </c>
      <c r="B729" s="1" t="s">
        <v>149</v>
      </c>
      <c r="C729" s="1" t="str">
        <f>VLOOKUP((A729&amp;B729),[1]Bond_Master!$A$1:$J$236,3)</f>
        <v>公司債</v>
      </c>
      <c r="D729" s="1" t="str">
        <f>VLOOKUP((A729&amp;B729),[1]Bond_Master!$A$1:$J$236,4)</f>
        <v>Morgan stanley</v>
      </c>
      <c r="E729" s="1">
        <f>VLOOKUP((A729&amp;B729),[1]Bond_Master!$A$1:$J$236,10)</f>
        <v>6</v>
      </c>
      <c r="F729" s="7">
        <v>46063</v>
      </c>
      <c r="G729" s="27">
        <v>4875</v>
      </c>
      <c r="H729" s="27">
        <v>4875</v>
      </c>
    </row>
    <row r="730" spans="1:8" s="1" customFormat="1" ht="17.100000000000001" customHeight="1">
      <c r="A730" s="1" t="s">
        <v>714</v>
      </c>
      <c r="B730" s="1" t="s">
        <v>149</v>
      </c>
      <c r="C730" s="1" t="str">
        <f>VLOOKUP((A730&amp;B730),[1]Bond_Master!$A$1:$J$236,3)</f>
        <v>公司債</v>
      </c>
      <c r="D730" s="1" t="str">
        <f>VLOOKUP((A730&amp;B730),[1]Bond_Master!$A$1:$J$236,4)</f>
        <v>Morgan stanley</v>
      </c>
      <c r="E730" s="1">
        <f>VLOOKUP((A730&amp;B730),[1]Bond_Master!$A$1:$J$236,10)</f>
        <v>6</v>
      </c>
      <c r="F730" s="7">
        <v>46244</v>
      </c>
      <c r="G730" s="27">
        <v>4875</v>
      </c>
      <c r="H730" s="27">
        <v>4875</v>
      </c>
    </row>
    <row r="731" spans="1:8" s="1" customFormat="1" ht="17.100000000000001" customHeight="1">
      <c r="A731" s="1" t="s">
        <v>714</v>
      </c>
      <c r="B731" s="1" t="s">
        <v>149</v>
      </c>
      <c r="C731" s="1" t="str">
        <f>VLOOKUP((A731&amp;B731),[1]Bond_Master!$A$1:$J$236,3)</f>
        <v>公司債</v>
      </c>
      <c r="D731" s="1" t="str">
        <f>VLOOKUP((A731&amp;B731),[1]Bond_Master!$A$1:$J$236,4)</f>
        <v>Morgan stanley</v>
      </c>
      <c r="E731" s="1">
        <f>VLOOKUP((A731&amp;B731),[1]Bond_Master!$A$1:$J$236,10)</f>
        <v>6</v>
      </c>
      <c r="F731" s="7">
        <v>46428</v>
      </c>
      <c r="G731" s="27">
        <v>4875</v>
      </c>
      <c r="H731" s="27">
        <v>4875</v>
      </c>
    </row>
    <row r="732" spans="1:8" s="1" customFormat="1" ht="17.100000000000001" customHeight="1">
      <c r="A732" s="1" t="s">
        <v>714</v>
      </c>
      <c r="B732" s="1" t="s">
        <v>149</v>
      </c>
      <c r="C732" s="1" t="str">
        <f>VLOOKUP((A732&amp;B732),[1]Bond_Master!$A$1:$J$236,3)</f>
        <v>公司債</v>
      </c>
      <c r="D732" s="1" t="str">
        <f>VLOOKUP((A732&amp;B732),[1]Bond_Master!$A$1:$J$236,4)</f>
        <v>Morgan stanley</v>
      </c>
      <c r="E732" s="1">
        <f>VLOOKUP((A732&amp;B732),[1]Bond_Master!$A$1:$J$236,10)</f>
        <v>6</v>
      </c>
      <c r="F732" s="7">
        <v>46609</v>
      </c>
      <c r="G732" s="29">
        <v>4875</v>
      </c>
      <c r="H732" s="29">
        <v>4875</v>
      </c>
    </row>
    <row r="733" spans="1:8" s="1" customFormat="1" ht="17.100000000000001" customHeight="1">
      <c r="A733" s="1" t="s">
        <v>714</v>
      </c>
      <c r="B733" s="1" t="s">
        <v>149</v>
      </c>
      <c r="C733" s="1" t="str">
        <f>VLOOKUP((A733&amp;B733),[1]Bond_Master!$A$1:$J$236,3)</f>
        <v>公司債</v>
      </c>
      <c r="D733" s="1" t="str">
        <f>VLOOKUP((A733&amp;B733),[1]Bond_Master!$A$1:$J$236,4)</f>
        <v>Morgan stanley</v>
      </c>
      <c r="E733" s="1">
        <f>VLOOKUP((A733&amp;B733),[1]Bond_Master!$A$1:$J$236,10)</f>
        <v>6</v>
      </c>
      <c r="F733" s="7">
        <v>46793</v>
      </c>
      <c r="G733" s="27">
        <v>4875</v>
      </c>
      <c r="H733" s="27">
        <v>204875</v>
      </c>
    </row>
    <row r="734" spans="1:8" s="1" customFormat="1" ht="17.100000000000001" customHeight="1">
      <c r="A734" s="1" t="s">
        <v>281</v>
      </c>
      <c r="B734" s="1" t="s">
        <v>141</v>
      </c>
      <c r="C734" s="1" t="str">
        <f>VLOOKUP((A734&amp;B734),[1]Bond_Master!$A$1:$J$236,3)</f>
        <v>公司債</v>
      </c>
      <c r="D734" s="1" t="str">
        <f>VLOOKUP((A734&amp;B734),[1]Bond_Master!$A$1:$J$236,4)</f>
        <v>Morgan Stanley</v>
      </c>
      <c r="E734" s="1">
        <f>VLOOKUP((A734&amp;B734),[1]Bond_Master!$A$1:$J$236,10)</f>
        <v>6</v>
      </c>
      <c r="F734" s="7">
        <v>45148</v>
      </c>
      <c r="G734" s="27">
        <v>230625</v>
      </c>
      <c r="H734" s="27">
        <v>230625</v>
      </c>
    </row>
    <row r="735" spans="1:8" s="1" customFormat="1" ht="17.100000000000001" customHeight="1">
      <c r="A735" s="1" t="s">
        <v>281</v>
      </c>
      <c r="B735" s="1" t="s">
        <v>141</v>
      </c>
      <c r="C735" s="1" t="str">
        <f>VLOOKUP((A735&amp;B735),[1]Bond_Master!$A$1:$J$236,3)</f>
        <v>公司債</v>
      </c>
      <c r="D735" s="1" t="str">
        <f>VLOOKUP((A735&amp;B735),[1]Bond_Master!$A$1:$J$236,4)</f>
        <v>Morgan Stanley</v>
      </c>
      <c r="E735" s="1">
        <f>VLOOKUP((A735&amp;B735),[1]Bond_Master!$A$1:$J$236,10)</f>
        <v>6</v>
      </c>
      <c r="F735" s="7">
        <v>45332</v>
      </c>
      <c r="G735" s="27">
        <v>230625</v>
      </c>
      <c r="H735" s="27">
        <v>230625</v>
      </c>
    </row>
    <row r="736" spans="1:8" s="1" customFormat="1" ht="17.100000000000001" customHeight="1">
      <c r="A736" s="1" t="s">
        <v>281</v>
      </c>
      <c r="B736" s="1" t="s">
        <v>141</v>
      </c>
      <c r="C736" s="1" t="str">
        <f>VLOOKUP((A736&amp;B736),[1]Bond_Master!$A$1:$J$236,3)</f>
        <v>公司債</v>
      </c>
      <c r="D736" s="1" t="str">
        <f>VLOOKUP((A736&amp;B736),[1]Bond_Master!$A$1:$J$236,4)</f>
        <v>Morgan Stanley</v>
      </c>
      <c r="E736" s="1">
        <f>VLOOKUP((A736&amp;B736),[1]Bond_Master!$A$1:$J$236,10)</f>
        <v>6</v>
      </c>
      <c r="F736" s="7">
        <v>45514</v>
      </c>
      <c r="G736" s="27">
        <v>230625</v>
      </c>
      <c r="H736" s="27">
        <v>230625</v>
      </c>
    </row>
    <row r="737" spans="1:8" s="1" customFormat="1" ht="17.100000000000001" customHeight="1">
      <c r="A737" s="1" t="s">
        <v>281</v>
      </c>
      <c r="B737" s="1" t="s">
        <v>141</v>
      </c>
      <c r="C737" s="1" t="str">
        <f>VLOOKUP((A737&amp;B737),[1]Bond_Master!$A$1:$J$236,3)</f>
        <v>公司債</v>
      </c>
      <c r="D737" s="1" t="str">
        <f>VLOOKUP((A737&amp;B737),[1]Bond_Master!$A$1:$J$236,4)</f>
        <v>Morgan Stanley</v>
      </c>
      <c r="E737" s="1">
        <f>VLOOKUP((A737&amp;B737),[1]Bond_Master!$A$1:$J$236,10)</f>
        <v>6</v>
      </c>
      <c r="F737" s="7">
        <v>45698</v>
      </c>
      <c r="G737" s="27">
        <v>230625</v>
      </c>
      <c r="H737" s="27">
        <v>230625</v>
      </c>
    </row>
    <row r="738" spans="1:8" s="1" customFormat="1" ht="17.100000000000001" customHeight="1">
      <c r="A738" s="1" t="s">
        <v>281</v>
      </c>
      <c r="B738" s="1" t="s">
        <v>141</v>
      </c>
      <c r="C738" s="1" t="str">
        <f>VLOOKUP((A738&amp;B738),[1]Bond_Master!$A$1:$J$236,3)</f>
        <v>公司債</v>
      </c>
      <c r="D738" s="1" t="str">
        <f>VLOOKUP((A738&amp;B738),[1]Bond_Master!$A$1:$J$236,4)</f>
        <v>Morgan Stanley</v>
      </c>
      <c r="E738" s="1">
        <f>VLOOKUP((A738&amp;B738),[1]Bond_Master!$A$1:$J$236,10)</f>
        <v>6</v>
      </c>
      <c r="F738" s="7">
        <v>45879</v>
      </c>
      <c r="G738" s="27">
        <v>230625</v>
      </c>
      <c r="H738" s="27">
        <v>230625</v>
      </c>
    </row>
    <row r="739" spans="1:8" s="1" customFormat="1" ht="17.100000000000001" customHeight="1">
      <c r="A739" s="1" t="s">
        <v>281</v>
      </c>
      <c r="B739" s="1" t="s">
        <v>141</v>
      </c>
      <c r="C739" s="1" t="str">
        <f>VLOOKUP((A739&amp;B739),[1]Bond_Master!$A$1:$J$236,3)</f>
        <v>公司債</v>
      </c>
      <c r="D739" s="1" t="str">
        <f>VLOOKUP((A739&amp;B739),[1]Bond_Master!$A$1:$J$236,4)</f>
        <v>Morgan Stanley</v>
      </c>
      <c r="E739" s="1">
        <f>VLOOKUP((A739&amp;B739),[1]Bond_Master!$A$1:$J$236,10)</f>
        <v>6</v>
      </c>
      <c r="F739" s="7">
        <v>46063</v>
      </c>
      <c r="G739" s="27">
        <v>230625</v>
      </c>
      <c r="H739" s="27">
        <v>230625</v>
      </c>
    </row>
    <row r="740" spans="1:8" s="1" customFormat="1" ht="17.100000000000001" customHeight="1">
      <c r="A740" s="1" t="s">
        <v>281</v>
      </c>
      <c r="B740" s="1" t="s">
        <v>141</v>
      </c>
      <c r="C740" s="1" t="str">
        <f>VLOOKUP((A740&amp;B740),[1]Bond_Master!$A$1:$J$236,3)</f>
        <v>公司債</v>
      </c>
      <c r="D740" s="1" t="str">
        <f>VLOOKUP((A740&amp;B740),[1]Bond_Master!$A$1:$J$236,4)</f>
        <v>Morgan Stanley</v>
      </c>
      <c r="E740" s="1">
        <f>VLOOKUP((A740&amp;B740),[1]Bond_Master!$A$1:$J$236,10)</f>
        <v>6</v>
      </c>
      <c r="F740" s="7">
        <v>46244</v>
      </c>
      <c r="G740" s="27">
        <v>230625</v>
      </c>
      <c r="H740" s="27">
        <v>230625</v>
      </c>
    </row>
    <row r="741" spans="1:8" s="1" customFormat="1" ht="17.100000000000001" customHeight="1">
      <c r="A741" s="1" t="s">
        <v>281</v>
      </c>
      <c r="B741" s="1" t="s">
        <v>141</v>
      </c>
      <c r="C741" s="1" t="str">
        <f>VLOOKUP((A741&amp;B741),[1]Bond_Master!$A$1:$J$236,3)</f>
        <v>公司債</v>
      </c>
      <c r="D741" s="1" t="str">
        <f>VLOOKUP((A741&amp;B741),[1]Bond_Master!$A$1:$J$236,4)</f>
        <v>Morgan Stanley</v>
      </c>
      <c r="E741" s="1">
        <f>VLOOKUP((A741&amp;B741),[1]Bond_Master!$A$1:$J$236,10)</f>
        <v>6</v>
      </c>
      <c r="F741" s="7">
        <v>46428</v>
      </c>
      <c r="G741" s="27">
        <v>230625</v>
      </c>
      <c r="H741" s="27">
        <v>230625</v>
      </c>
    </row>
    <row r="742" spans="1:8" s="1" customFormat="1" ht="17.100000000000001" customHeight="1">
      <c r="A742" s="1" t="s">
        <v>281</v>
      </c>
      <c r="B742" s="1" t="s">
        <v>141</v>
      </c>
      <c r="C742" s="1" t="str">
        <f>VLOOKUP((A742&amp;B742),[1]Bond_Master!$A$1:$J$236,3)</f>
        <v>公司債</v>
      </c>
      <c r="D742" s="1" t="str">
        <f>VLOOKUP((A742&amp;B742),[1]Bond_Master!$A$1:$J$236,4)</f>
        <v>Morgan Stanley</v>
      </c>
      <c r="E742" s="1">
        <f>VLOOKUP((A742&amp;B742),[1]Bond_Master!$A$1:$J$236,10)</f>
        <v>6</v>
      </c>
      <c r="F742" s="7">
        <v>46609</v>
      </c>
      <c r="G742" s="27">
        <v>230625</v>
      </c>
      <c r="H742" s="27">
        <v>230625</v>
      </c>
    </row>
    <row r="743" spans="1:8" s="1" customFormat="1" ht="17.100000000000001" customHeight="1">
      <c r="A743" s="1" t="s">
        <v>281</v>
      </c>
      <c r="B743" s="1" t="s">
        <v>141</v>
      </c>
      <c r="C743" s="1" t="str">
        <f>VLOOKUP((A743&amp;B743),[1]Bond_Master!$A$1:$J$236,3)</f>
        <v>公司債</v>
      </c>
      <c r="D743" s="1" t="str">
        <f>VLOOKUP((A743&amp;B743),[1]Bond_Master!$A$1:$J$236,4)</f>
        <v>Morgan Stanley</v>
      </c>
      <c r="E743" s="1">
        <f>VLOOKUP((A743&amp;B743),[1]Bond_Master!$A$1:$J$236,10)</f>
        <v>6</v>
      </c>
      <c r="F743" s="7">
        <v>46793</v>
      </c>
      <c r="G743" s="27">
        <v>230625</v>
      </c>
      <c r="H743" s="27">
        <v>230625</v>
      </c>
    </row>
    <row r="744" spans="1:8" s="1" customFormat="1" ht="17.100000000000001" customHeight="1">
      <c r="A744" s="1" t="s">
        <v>281</v>
      </c>
      <c r="B744" s="1" t="s">
        <v>141</v>
      </c>
      <c r="C744" s="1" t="str">
        <f>VLOOKUP((A744&amp;B744),[1]Bond_Master!$A$1:$J$236,3)</f>
        <v>公司債</v>
      </c>
      <c r="D744" s="1" t="str">
        <f>VLOOKUP((A744&amp;B744),[1]Bond_Master!$A$1:$J$236,4)</f>
        <v>Morgan Stanley</v>
      </c>
      <c r="E744" s="1">
        <f>VLOOKUP((A744&amp;B744),[1]Bond_Master!$A$1:$J$236,10)</f>
        <v>6</v>
      </c>
      <c r="F744" s="7">
        <v>46975</v>
      </c>
      <c r="G744" s="27">
        <v>230625</v>
      </c>
      <c r="H744" s="27">
        <v>230625</v>
      </c>
    </row>
    <row r="745" spans="1:8" s="1" customFormat="1" ht="17.100000000000001" customHeight="1">
      <c r="A745" s="1" t="s">
        <v>281</v>
      </c>
      <c r="B745" s="1" t="s">
        <v>141</v>
      </c>
      <c r="C745" s="1" t="str">
        <f>VLOOKUP((A745&amp;B745),[1]Bond_Master!$A$1:$J$236,3)</f>
        <v>公司債</v>
      </c>
      <c r="D745" s="1" t="str">
        <f>VLOOKUP((A745&amp;B745),[1]Bond_Master!$A$1:$J$236,4)</f>
        <v>Morgan Stanley</v>
      </c>
      <c r="E745" s="1">
        <f>VLOOKUP((A745&amp;B745),[1]Bond_Master!$A$1:$J$236,10)</f>
        <v>6</v>
      </c>
      <c r="F745" s="7">
        <v>47159</v>
      </c>
      <c r="G745" s="27">
        <v>230625</v>
      </c>
      <c r="H745" s="27">
        <v>230625</v>
      </c>
    </row>
    <row r="746" spans="1:8" s="1" customFormat="1" ht="17.100000000000001" customHeight="1">
      <c r="A746" s="1" t="s">
        <v>281</v>
      </c>
      <c r="B746" s="1" t="s">
        <v>141</v>
      </c>
      <c r="C746" s="1" t="str">
        <f>VLOOKUP((A746&amp;B746),[1]Bond_Master!$A$1:$J$236,3)</f>
        <v>公司債</v>
      </c>
      <c r="D746" s="1" t="str">
        <f>VLOOKUP((A746&amp;B746),[1]Bond_Master!$A$1:$J$236,4)</f>
        <v>Morgan Stanley</v>
      </c>
      <c r="E746" s="1">
        <f>VLOOKUP((A746&amp;B746),[1]Bond_Master!$A$1:$J$236,10)</f>
        <v>6</v>
      </c>
      <c r="F746" s="7">
        <v>47340</v>
      </c>
      <c r="G746" s="27">
        <v>230625</v>
      </c>
      <c r="H746" s="27">
        <v>230625</v>
      </c>
    </row>
    <row r="747" spans="1:8" s="1" customFormat="1" ht="17.100000000000001" customHeight="1">
      <c r="A747" s="1" t="s">
        <v>281</v>
      </c>
      <c r="B747" s="1" t="s">
        <v>141</v>
      </c>
      <c r="C747" s="1" t="str">
        <f>VLOOKUP((A747&amp;B747),[1]Bond_Master!$A$1:$J$236,3)</f>
        <v>公司債</v>
      </c>
      <c r="D747" s="1" t="str">
        <f>VLOOKUP((A747&amp;B747),[1]Bond_Master!$A$1:$J$236,4)</f>
        <v>Morgan Stanley</v>
      </c>
      <c r="E747" s="1">
        <f>VLOOKUP((A747&amp;B747),[1]Bond_Master!$A$1:$J$236,10)</f>
        <v>6</v>
      </c>
      <c r="F747" s="7">
        <v>47524</v>
      </c>
      <c r="G747" s="27">
        <v>230625</v>
      </c>
      <c r="H747" s="27">
        <v>9230625</v>
      </c>
    </row>
    <row r="748" spans="1:8" s="1" customFormat="1" ht="17.100000000000001" customHeight="1">
      <c r="A748" s="1" t="s">
        <v>285</v>
      </c>
      <c r="B748" s="1" t="s">
        <v>64</v>
      </c>
      <c r="C748" s="1" t="str">
        <f>VLOOKUP((A748&amp;B748),[1]Bond_Master!$A$1:$J$236,3)</f>
        <v>公司債</v>
      </c>
      <c r="D748" s="1" t="str">
        <f>VLOOKUP((A748&amp;B748),[1]Bond_Master!$A$1:$J$236,4)</f>
        <v>Morgan Stanley</v>
      </c>
      <c r="E748" s="1">
        <f>VLOOKUP((A748&amp;B748),[1]Bond_Master!$A$1:$J$236,10)</f>
        <v>6</v>
      </c>
      <c r="F748" s="7">
        <v>45148</v>
      </c>
      <c r="G748" s="27">
        <v>20930</v>
      </c>
      <c r="H748" s="27">
        <v>20930</v>
      </c>
    </row>
    <row r="749" spans="1:8" s="1" customFormat="1" ht="17.100000000000001" customHeight="1">
      <c r="A749" s="1" t="s">
        <v>285</v>
      </c>
      <c r="B749" s="1" t="s">
        <v>64</v>
      </c>
      <c r="C749" s="1" t="str">
        <f>VLOOKUP((A749&amp;B749),[1]Bond_Master!$A$1:$J$236,3)</f>
        <v>公司債</v>
      </c>
      <c r="D749" s="1" t="str">
        <f>VLOOKUP((A749&amp;B749),[1]Bond_Master!$A$1:$J$236,4)</f>
        <v>Morgan Stanley</v>
      </c>
      <c r="E749" s="1">
        <f>VLOOKUP((A749&amp;B749),[1]Bond_Master!$A$1:$J$236,10)</f>
        <v>6</v>
      </c>
      <c r="F749" s="7">
        <v>45332</v>
      </c>
      <c r="G749" s="27">
        <v>20930</v>
      </c>
      <c r="H749" s="27">
        <v>20930</v>
      </c>
    </row>
    <row r="750" spans="1:8" s="1" customFormat="1" ht="17.100000000000001" customHeight="1">
      <c r="A750" s="1" t="s">
        <v>285</v>
      </c>
      <c r="B750" s="1" t="s">
        <v>64</v>
      </c>
      <c r="C750" s="1" t="str">
        <f>VLOOKUP((A750&amp;B750),[1]Bond_Master!$A$1:$J$236,3)</f>
        <v>公司債</v>
      </c>
      <c r="D750" s="1" t="str">
        <f>VLOOKUP((A750&amp;B750),[1]Bond_Master!$A$1:$J$236,4)</f>
        <v>Morgan Stanley</v>
      </c>
      <c r="E750" s="1">
        <f>VLOOKUP((A750&amp;B750),[1]Bond_Master!$A$1:$J$236,10)</f>
        <v>6</v>
      </c>
      <c r="F750" s="7">
        <v>45514</v>
      </c>
      <c r="G750" s="27">
        <v>20930</v>
      </c>
      <c r="H750" s="27">
        <v>20930</v>
      </c>
    </row>
    <row r="751" spans="1:8" s="1" customFormat="1" ht="17.100000000000001" customHeight="1">
      <c r="A751" s="1" t="s">
        <v>285</v>
      </c>
      <c r="B751" s="1" t="s">
        <v>64</v>
      </c>
      <c r="C751" s="1" t="str">
        <f>VLOOKUP((A751&amp;B751),[1]Bond_Master!$A$1:$J$236,3)</f>
        <v>公司債</v>
      </c>
      <c r="D751" s="1" t="str">
        <f>VLOOKUP((A751&amp;B751),[1]Bond_Master!$A$1:$J$236,4)</f>
        <v>Morgan Stanley</v>
      </c>
      <c r="E751" s="1">
        <f>VLOOKUP((A751&amp;B751),[1]Bond_Master!$A$1:$J$236,10)</f>
        <v>6</v>
      </c>
      <c r="F751" s="7">
        <v>45698</v>
      </c>
      <c r="G751" s="27">
        <v>20930</v>
      </c>
      <c r="H751" s="27">
        <v>20930</v>
      </c>
    </row>
    <row r="752" spans="1:8" s="1" customFormat="1" ht="17.100000000000001" customHeight="1">
      <c r="A752" s="1" t="s">
        <v>285</v>
      </c>
      <c r="B752" s="1" t="s">
        <v>64</v>
      </c>
      <c r="C752" s="1" t="str">
        <f>VLOOKUP((A752&amp;B752),[1]Bond_Master!$A$1:$J$236,3)</f>
        <v>公司債</v>
      </c>
      <c r="D752" s="1" t="str">
        <f>VLOOKUP((A752&amp;B752),[1]Bond_Master!$A$1:$J$236,4)</f>
        <v>Morgan Stanley</v>
      </c>
      <c r="E752" s="1">
        <f>VLOOKUP((A752&amp;B752),[1]Bond_Master!$A$1:$J$236,10)</f>
        <v>6</v>
      </c>
      <c r="F752" s="7">
        <v>45879</v>
      </c>
      <c r="G752" s="27">
        <v>20930</v>
      </c>
      <c r="H752" s="27">
        <v>20930</v>
      </c>
    </row>
    <row r="753" spans="1:8" s="1" customFormat="1" ht="17.100000000000001" customHeight="1">
      <c r="A753" s="1" t="s">
        <v>285</v>
      </c>
      <c r="B753" s="1" t="s">
        <v>64</v>
      </c>
      <c r="C753" s="1" t="str">
        <f>VLOOKUP((A753&amp;B753),[1]Bond_Master!$A$1:$J$236,3)</f>
        <v>公司債</v>
      </c>
      <c r="D753" s="1" t="str">
        <f>VLOOKUP((A753&amp;B753),[1]Bond_Master!$A$1:$J$236,4)</f>
        <v>Morgan Stanley</v>
      </c>
      <c r="E753" s="1">
        <f>VLOOKUP((A753&amp;B753),[1]Bond_Master!$A$1:$J$236,10)</f>
        <v>6</v>
      </c>
      <c r="F753" s="7">
        <v>46063</v>
      </c>
      <c r="G753" s="27">
        <v>20930</v>
      </c>
      <c r="H753" s="27">
        <v>20930</v>
      </c>
    </row>
    <row r="754" spans="1:8" ht="17.100000000000001" customHeight="1">
      <c r="A754" s="1" t="s">
        <v>285</v>
      </c>
      <c r="B754" s="1" t="s">
        <v>64</v>
      </c>
      <c r="C754" s="1" t="str">
        <f>VLOOKUP((A754&amp;B754),[1]Bond_Master!$A$1:$J$236,3)</f>
        <v>公司債</v>
      </c>
      <c r="D754" s="1" t="str">
        <f>VLOOKUP((A754&amp;B754),[1]Bond_Master!$A$1:$J$236,4)</f>
        <v>Morgan Stanley</v>
      </c>
      <c r="E754" s="1">
        <f>VLOOKUP((A754&amp;B754),[1]Bond_Master!$A$1:$J$236,10)</f>
        <v>6</v>
      </c>
      <c r="F754" s="7">
        <v>46244</v>
      </c>
      <c r="G754" s="27">
        <v>20930</v>
      </c>
      <c r="H754" s="27">
        <v>20930</v>
      </c>
    </row>
    <row r="755" spans="1:8" ht="17.100000000000001" customHeight="1">
      <c r="A755" s="1" t="s">
        <v>285</v>
      </c>
      <c r="B755" s="1" t="s">
        <v>64</v>
      </c>
      <c r="C755" s="1" t="str">
        <f>VLOOKUP((A755&amp;B755),[1]Bond_Master!$A$1:$J$236,3)</f>
        <v>公司債</v>
      </c>
      <c r="D755" s="1" t="str">
        <f>VLOOKUP((A755&amp;B755),[1]Bond_Master!$A$1:$J$236,4)</f>
        <v>Morgan Stanley</v>
      </c>
      <c r="E755" s="1">
        <f>VLOOKUP((A755&amp;B755),[1]Bond_Master!$A$1:$J$236,10)</f>
        <v>6</v>
      </c>
      <c r="F755" s="7">
        <v>46428</v>
      </c>
      <c r="G755" s="27">
        <v>20930</v>
      </c>
      <c r="H755" s="27">
        <v>20930</v>
      </c>
    </row>
    <row r="756" spans="1:8" s="1" customFormat="1" ht="17.100000000000001" customHeight="1">
      <c r="A756" s="1" t="s">
        <v>285</v>
      </c>
      <c r="B756" s="1" t="s">
        <v>64</v>
      </c>
      <c r="C756" s="1" t="str">
        <f>VLOOKUP((A756&amp;B756),[1]Bond_Master!$A$1:$J$236,3)</f>
        <v>公司債</v>
      </c>
      <c r="D756" s="1" t="str">
        <f>VLOOKUP((A756&amp;B756),[1]Bond_Master!$A$1:$J$236,4)</f>
        <v>Morgan Stanley</v>
      </c>
      <c r="E756" s="1">
        <f>VLOOKUP((A756&amp;B756),[1]Bond_Master!$A$1:$J$236,10)</f>
        <v>6</v>
      </c>
      <c r="F756" s="7">
        <v>46609</v>
      </c>
      <c r="G756" s="27">
        <v>20930</v>
      </c>
      <c r="H756" s="27">
        <v>20930</v>
      </c>
    </row>
    <row r="757" spans="1:8" s="1" customFormat="1" ht="17.100000000000001" customHeight="1">
      <c r="A757" s="1" t="s">
        <v>285</v>
      </c>
      <c r="B757" s="1" t="s">
        <v>64</v>
      </c>
      <c r="C757" s="1" t="str">
        <f>VLOOKUP((A757&amp;B757),[1]Bond_Master!$A$1:$J$236,3)</f>
        <v>公司債</v>
      </c>
      <c r="D757" s="1" t="str">
        <f>VLOOKUP((A757&amp;B757),[1]Bond_Master!$A$1:$J$236,4)</f>
        <v>Morgan Stanley</v>
      </c>
      <c r="E757" s="1">
        <f>VLOOKUP((A757&amp;B757),[1]Bond_Master!$A$1:$J$236,10)</f>
        <v>6</v>
      </c>
      <c r="F757" s="7">
        <v>46793</v>
      </c>
      <c r="G757" s="27">
        <v>20930</v>
      </c>
      <c r="H757" s="27">
        <v>20930</v>
      </c>
    </row>
    <row r="758" spans="1:8" s="1" customFormat="1" ht="17.100000000000001" customHeight="1">
      <c r="A758" s="1" t="s">
        <v>285</v>
      </c>
      <c r="B758" s="1" t="s">
        <v>64</v>
      </c>
      <c r="C758" s="1" t="str">
        <f>VLOOKUP((A758&amp;B758),[1]Bond_Master!$A$1:$J$236,3)</f>
        <v>公司債</v>
      </c>
      <c r="D758" s="1" t="str">
        <f>VLOOKUP((A758&amp;B758),[1]Bond_Master!$A$1:$J$236,4)</f>
        <v>Morgan Stanley</v>
      </c>
      <c r="E758" s="1">
        <f>VLOOKUP((A758&amp;B758),[1]Bond_Master!$A$1:$J$236,10)</f>
        <v>6</v>
      </c>
      <c r="F758" s="7">
        <v>46975</v>
      </c>
      <c r="G758" s="27">
        <v>20930</v>
      </c>
      <c r="H758" s="27">
        <v>20930</v>
      </c>
    </row>
    <row r="759" spans="1:8" s="1" customFormat="1" ht="17.100000000000001" customHeight="1">
      <c r="A759" s="1" t="s">
        <v>285</v>
      </c>
      <c r="B759" s="1" t="s">
        <v>64</v>
      </c>
      <c r="C759" s="1" t="str">
        <f>VLOOKUP((A759&amp;B759),[1]Bond_Master!$A$1:$J$236,3)</f>
        <v>公司債</v>
      </c>
      <c r="D759" s="1" t="str">
        <f>VLOOKUP((A759&amp;B759),[1]Bond_Master!$A$1:$J$236,4)</f>
        <v>Morgan Stanley</v>
      </c>
      <c r="E759" s="1">
        <f>VLOOKUP((A759&amp;B759),[1]Bond_Master!$A$1:$J$236,10)</f>
        <v>6</v>
      </c>
      <c r="F759" s="7">
        <v>47159</v>
      </c>
      <c r="G759" s="27">
        <v>20930</v>
      </c>
      <c r="H759" s="27">
        <v>20930</v>
      </c>
    </row>
    <row r="760" spans="1:8" s="1" customFormat="1" ht="17.100000000000001" customHeight="1">
      <c r="A760" s="1" t="s">
        <v>285</v>
      </c>
      <c r="B760" s="1" t="s">
        <v>64</v>
      </c>
      <c r="C760" s="1" t="str">
        <f>VLOOKUP((A760&amp;B760),[1]Bond_Master!$A$1:$J$236,3)</f>
        <v>公司債</v>
      </c>
      <c r="D760" s="1" t="str">
        <f>VLOOKUP((A760&amp;B760),[1]Bond_Master!$A$1:$J$236,4)</f>
        <v>Morgan Stanley</v>
      </c>
      <c r="E760" s="1">
        <f>VLOOKUP((A760&amp;B760),[1]Bond_Master!$A$1:$J$236,10)</f>
        <v>6</v>
      </c>
      <c r="F760" s="7">
        <v>47340</v>
      </c>
      <c r="G760" s="27">
        <v>20930</v>
      </c>
      <c r="H760" s="27">
        <v>20930</v>
      </c>
    </row>
    <row r="761" spans="1:8" s="1" customFormat="1" ht="17.100000000000001" customHeight="1">
      <c r="A761" s="1" t="s">
        <v>285</v>
      </c>
      <c r="B761" s="1" t="s">
        <v>64</v>
      </c>
      <c r="C761" s="1" t="str">
        <f>VLOOKUP((A761&amp;B761),[1]Bond_Master!$A$1:$J$236,3)</f>
        <v>公司債</v>
      </c>
      <c r="D761" s="1" t="str">
        <f>VLOOKUP((A761&amp;B761),[1]Bond_Master!$A$1:$J$236,4)</f>
        <v>Morgan Stanley</v>
      </c>
      <c r="E761" s="1">
        <f>VLOOKUP((A761&amp;B761),[1]Bond_Master!$A$1:$J$236,10)</f>
        <v>6</v>
      </c>
      <c r="F761" s="7">
        <v>47524</v>
      </c>
      <c r="G761" s="27">
        <v>20930</v>
      </c>
      <c r="H761" s="27">
        <v>20930</v>
      </c>
    </row>
    <row r="762" spans="1:8" s="1" customFormat="1" ht="17.100000000000001" customHeight="1">
      <c r="A762" s="1" t="s">
        <v>285</v>
      </c>
      <c r="B762" s="1" t="s">
        <v>64</v>
      </c>
      <c r="C762" s="1" t="str">
        <f>VLOOKUP((A762&amp;B762),[1]Bond_Master!$A$1:$J$236,3)</f>
        <v>公司債</v>
      </c>
      <c r="D762" s="1" t="str">
        <f>VLOOKUP((A762&amp;B762),[1]Bond_Master!$A$1:$J$236,4)</f>
        <v>Morgan Stanley</v>
      </c>
      <c r="E762" s="1">
        <f>VLOOKUP((A762&amp;B762),[1]Bond_Master!$A$1:$J$236,10)</f>
        <v>6</v>
      </c>
      <c r="F762" s="7">
        <v>47705</v>
      </c>
      <c r="G762" s="27">
        <v>20930</v>
      </c>
      <c r="H762" s="27">
        <v>20930</v>
      </c>
    </row>
    <row r="763" spans="1:8" s="1" customFormat="1" ht="17.100000000000001" customHeight="1">
      <c r="A763" s="1" t="s">
        <v>285</v>
      </c>
      <c r="B763" s="1" t="s">
        <v>64</v>
      </c>
      <c r="C763" s="1" t="str">
        <f>VLOOKUP((A763&amp;B763),[1]Bond_Master!$A$1:$J$236,3)</f>
        <v>公司債</v>
      </c>
      <c r="D763" s="1" t="str">
        <f>VLOOKUP((A763&amp;B763),[1]Bond_Master!$A$1:$J$236,4)</f>
        <v>Morgan Stanley</v>
      </c>
      <c r="E763" s="1">
        <f>VLOOKUP((A763&amp;B763),[1]Bond_Master!$A$1:$J$236,10)</f>
        <v>6</v>
      </c>
      <c r="F763" s="7">
        <v>47889</v>
      </c>
      <c r="G763" s="27">
        <v>20930</v>
      </c>
      <c r="H763" s="27">
        <v>20930</v>
      </c>
    </row>
    <row r="764" spans="1:8" s="1" customFormat="1" ht="17.100000000000001" customHeight="1">
      <c r="A764" s="1" t="s">
        <v>285</v>
      </c>
      <c r="B764" s="1" t="s">
        <v>64</v>
      </c>
      <c r="C764" s="1" t="str">
        <f>VLOOKUP((A764&amp;B764),[1]Bond_Master!$A$1:$J$236,3)</f>
        <v>公司債</v>
      </c>
      <c r="D764" s="1" t="str">
        <f>VLOOKUP((A764&amp;B764),[1]Bond_Master!$A$1:$J$236,4)</f>
        <v>Morgan Stanley</v>
      </c>
      <c r="E764" s="1">
        <f>VLOOKUP((A764&amp;B764),[1]Bond_Master!$A$1:$J$236,10)</f>
        <v>6</v>
      </c>
      <c r="F764" s="7">
        <v>48070</v>
      </c>
      <c r="G764" s="27">
        <v>20930</v>
      </c>
      <c r="H764" s="27">
        <v>20930</v>
      </c>
    </row>
    <row r="765" spans="1:8" s="1" customFormat="1" ht="17.100000000000001" customHeight="1">
      <c r="A765" s="1" t="s">
        <v>285</v>
      </c>
      <c r="B765" s="1" t="s">
        <v>64</v>
      </c>
      <c r="C765" s="1" t="str">
        <f>VLOOKUP((A765&amp;B765),[1]Bond_Master!$A$1:$J$236,3)</f>
        <v>公司債</v>
      </c>
      <c r="D765" s="1" t="str">
        <f>VLOOKUP((A765&amp;B765),[1]Bond_Master!$A$1:$J$236,4)</f>
        <v>Morgan Stanley</v>
      </c>
      <c r="E765" s="1">
        <f>VLOOKUP((A765&amp;B765),[1]Bond_Master!$A$1:$J$236,10)</f>
        <v>6</v>
      </c>
      <c r="F765" s="7">
        <v>48254</v>
      </c>
      <c r="G765" s="27">
        <v>20930</v>
      </c>
      <c r="H765" s="27">
        <v>20930</v>
      </c>
    </row>
    <row r="766" spans="1:8" s="1" customFormat="1" ht="17.100000000000001" customHeight="1">
      <c r="A766" s="1" t="s">
        <v>285</v>
      </c>
      <c r="B766" s="1" t="s">
        <v>64</v>
      </c>
      <c r="C766" s="1" t="str">
        <f>VLOOKUP((A766&amp;B766),[1]Bond_Master!$A$1:$J$236,3)</f>
        <v>公司債</v>
      </c>
      <c r="D766" s="1" t="str">
        <f>VLOOKUP((A766&amp;B766),[1]Bond_Master!$A$1:$J$236,4)</f>
        <v>Morgan Stanley</v>
      </c>
      <c r="E766" s="1">
        <f>VLOOKUP((A766&amp;B766),[1]Bond_Master!$A$1:$J$236,10)</f>
        <v>6</v>
      </c>
      <c r="F766" s="7">
        <v>48436</v>
      </c>
      <c r="G766" s="27">
        <v>20930</v>
      </c>
      <c r="H766" s="27">
        <v>20930</v>
      </c>
    </row>
    <row r="767" spans="1:8" s="1" customFormat="1" ht="17.100000000000001" customHeight="1">
      <c r="A767" s="1" t="s">
        <v>285</v>
      </c>
      <c r="B767" s="1" t="s">
        <v>64</v>
      </c>
      <c r="C767" s="1" t="str">
        <f>VLOOKUP((A767&amp;B767),[1]Bond_Master!$A$1:$J$236,3)</f>
        <v>公司債</v>
      </c>
      <c r="D767" s="1" t="str">
        <f>VLOOKUP((A767&amp;B767),[1]Bond_Master!$A$1:$J$236,4)</f>
        <v>Morgan Stanley</v>
      </c>
      <c r="E767" s="1">
        <f>VLOOKUP((A767&amp;B767),[1]Bond_Master!$A$1:$J$236,10)</f>
        <v>6</v>
      </c>
      <c r="F767" s="7">
        <v>48620</v>
      </c>
      <c r="G767" s="27">
        <v>20930</v>
      </c>
      <c r="H767" s="27">
        <v>825930</v>
      </c>
    </row>
    <row r="768" spans="1:8" s="1" customFormat="1" ht="17.100000000000001" customHeight="1">
      <c r="A768" s="1" t="s">
        <v>481</v>
      </c>
      <c r="B768" s="1" t="s">
        <v>141</v>
      </c>
      <c r="C768" s="1" t="str">
        <f>VLOOKUP((A768&amp;B768),[1]Bond_Master!$A$1:$J$236,3)</f>
        <v>金融債</v>
      </c>
      <c r="D768" s="1" t="str">
        <f>VLOOKUP((A768&amp;B768),[1]Bond_Master!$A$1:$J$236,4)</f>
        <v>Morgan Stanley</v>
      </c>
      <c r="E768" s="1">
        <f>VLOOKUP((A768&amp;B768),[1]Bond_Master!$A$1:$J$236,10)</f>
        <v>7</v>
      </c>
      <c r="F768" s="7">
        <v>45550</v>
      </c>
      <c r="G768" s="27">
        <v>18500</v>
      </c>
      <c r="H768" s="27">
        <v>18500</v>
      </c>
    </row>
    <row r="769" spans="1:8" s="1" customFormat="1" ht="17.100000000000001" customHeight="1">
      <c r="A769" s="1" t="s">
        <v>481</v>
      </c>
      <c r="B769" s="1" t="s">
        <v>141</v>
      </c>
      <c r="C769" s="1" t="str">
        <f>VLOOKUP((A769&amp;B769),[1]Bond_Master!$A$1:$J$236,3)</f>
        <v>金融債</v>
      </c>
      <c r="D769" s="1" t="str">
        <f>VLOOKUP((A769&amp;B769),[1]Bond_Master!$A$1:$J$236,4)</f>
        <v>Morgan Stanley</v>
      </c>
      <c r="E769" s="1">
        <f>VLOOKUP((A769&amp;B769),[1]Bond_Master!$A$1:$J$236,10)</f>
        <v>7</v>
      </c>
      <c r="F769" s="7">
        <v>45731</v>
      </c>
      <c r="G769" s="27">
        <v>18500</v>
      </c>
      <c r="H769" s="27">
        <v>18500</v>
      </c>
    </row>
    <row r="770" spans="1:8" s="1" customFormat="1" ht="17.100000000000001" customHeight="1">
      <c r="A770" s="1" t="s">
        <v>715</v>
      </c>
      <c r="B770" s="1" t="s">
        <v>141</v>
      </c>
      <c r="C770" s="1" t="str">
        <f>VLOOKUP((A770&amp;B770),[1]Bond_Master!$A$1:$J$236,3)</f>
        <v>金融債</v>
      </c>
      <c r="D770" s="1" t="str">
        <f>VLOOKUP((A770&amp;B770),[1]Bond_Master!$A$1:$J$236,4)</f>
        <v>Morgan Stanley</v>
      </c>
      <c r="E770" s="1">
        <f>VLOOKUP((A770&amp;B770),[1]Bond_Master!$A$1:$J$236,10)</f>
        <v>7</v>
      </c>
      <c r="F770" s="7">
        <v>45915</v>
      </c>
      <c r="G770" s="27">
        <v>18500</v>
      </c>
      <c r="H770" s="27">
        <v>18500</v>
      </c>
    </row>
    <row r="771" spans="1:8" s="1" customFormat="1" ht="17.100000000000001" customHeight="1">
      <c r="A771" s="1" t="s">
        <v>715</v>
      </c>
      <c r="B771" s="1" t="s">
        <v>141</v>
      </c>
      <c r="C771" s="1" t="str">
        <f>VLOOKUP((A771&amp;B771),[1]Bond_Master!$A$1:$J$236,3)</f>
        <v>金融債</v>
      </c>
      <c r="D771" s="1" t="str">
        <f>VLOOKUP((A771&amp;B771),[1]Bond_Master!$A$1:$J$236,4)</f>
        <v>Morgan Stanley</v>
      </c>
      <c r="E771" s="1">
        <f>VLOOKUP((A771&amp;B771),[1]Bond_Master!$A$1:$J$236,10)</f>
        <v>7</v>
      </c>
      <c r="F771" s="7">
        <v>46096</v>
      </c>
      <c r="G771" s="27">
        <v>18500</v>
      </c>
      <c r="H771" s="27">
        <v>18500</v>
      </c>
    </row>
    <row r="772" spans="1:8" s="1" customFormat="1" ht="17.100000000000001" customHeight="1">
      <c r="A772" s="1" t="s">
        <v>715</v>
      </c>
      <c r="B772" s="1" t="s">
        <v>141</v>
      </c>
      <c r="C772" s="1" t="str">
        <f>VLOOKUP((A772&amp;B772),[1]Bond_Master!$A$1:$J$236,3)</f>
        <v>金融債</v>
      </c>
      <c r="D772" s="1" t="str">
        <f>VLOOKUP((A772&amp;B772),[1]Bond_Master!$A$1:$J$236,4)</f>
        <v>Morgan Stanley</v>
      </c>
      <c r="E772" s="1">
        <f>VLOOKUP((A772&amp;B772),[1]Bond_Master!$A$1:$J$236,10)</f>
        <v>7</v>
      </c>
      <c r="F772" s="7">
        <v>46280</v>
      </c>
      <c r="G772" s="27">
        <v>18500</v>
      </c>
      <c r="H772" s="27">
        <v>18500</v>
      </c>
    </row>
    <row r="773" spans="1:8" s="1" customFormat="1" ht="17.100000000000001" customHeight="1">
      <c r="A773" s="1" t="s">
        <v>715</v>
      </c>
      <c r="B773" s="1" t="s">
        <v>141</v>
      </c>
      <c r="C773" s="1" t="str">
        <f>VLOOKUP((A773&amp;B773),[1]Bond_Master!$A$1:$J$236,3)</f>
        <v>金融債</v>
      </c>
      <c r="D773" s="1" t="str">
        <f>VLOOKUP((A773&amp;B773),[1]Bond_Master!$A$1:$J$236,4)</f>
        <v>Morgan Stanley</v>
      </c>
      <c r="E773" s="1">
        <f>VLOOKUP((A773&amp;B773),[1]Bond_Master!$A$1:$J$236,10)</f>
        <v>7</v>
      </c>
      <c r="F773" s="7">
        <v>46461</v>
      </c>
      <c r="G773" s="27">
        <v>18500</v>
      </c>
      <c r="H773" s="27">
        <v>18500</v>
      </c>
    </row>
    <row r="774" spans="1:8" ht="17.100000000000001" customHeight="1">
      <c r="A774" s="1" t="s">
        <v>715</v>
      </c>
      <c r="B774" s="1" t="s">
        <v>141</v>
      </c>
      <c r="C774" s="1" t="str">
        <f>VLOOKUP((A774&amp;B774),[1]Bond_Master!$A$1:$J$236,3)</f>
        <v>金融債</v>
      </c>
      <c r="D774" s="1" t="str">
        <f>VLOOKUP((A774&amp;B774),[1]Bond_Master!$A$1:$J$236,4)</f>
        <v>Morgan Stanley</v>
      </c>
      <c r="E774" s="1">
        <f>VLOOKUP((A774&amp;B774),[1]Bond_Master!$A$1:$J$236,10)</f>
        <v>7</v>
      </c>
      <c r="F774" s="7">
        <v>46645</v>
      </c>
      <c r="G774" s="27">
        <v>18500</v>
      </c>
      <c r="H774" s="27">
        <v>18500</v>
      </c>
    </row>
    <row r="775" spans="1:8" ht="17.100000000000001" customHeight="1">
      <c r="A775" s="1" t="s">
        <v>715</v>
      </c>
      <c r="B775" s="1" t="s">
        <v>141</v>
      </c>
      <c r="C775" s="1" t="str">
        <f>VLOOKUP((A775&amp;B775),[1]Bond_Master!$A$1:$J$236,3)</f>
        <v>金融債</v>
      </c>
      <c r="D775" s="1" t="str">
        <f>VLOOKUP((A775&amp;B775),[1]Bond_Master!$A$1:$J$236,4)</f>
        <v>Morgan Stanley</v>
      </c>
      <c r="E775" s="1">
        <f>VLOOKUP((A775&amp;B775),[1]Bond_Master!$A$1:$J$236,10)</f>
        <v>7</v>
      </c>
      <c r="F775" s="7">
        <v>46827</v>
      </c>
      <c r="G775" s="27">
        <v>18500</v>
      </c>
      <c r="H775" s="27">
        <v>18500</v>
      </c>
    </row>
    <row r="776" spans="1:8" ht="17.100000000000001" customHeight="1">
      <c r="A776" s="1" t="s">
        <v>715</v>
      </c>
      <c r="B776" s="1" t="s">
        <v>141</v>
      </c>
      <c r="C776" s="1" t="str">
        <f>VLOOKUP((A776&amp;B776),[1]Bond_Master!$A$1:$J$236,3)</f>
        <v>金融債</v>
      </c>
      <c r="D776" s="1" t="str">
        <f>VLOOKUP((A776&amp;B776),[1]Bond_Master!$A$1:$J$236,4)</f>
        <v>Morgan Stanley</v>
      </c>
      <c r="E776" s="1">
        <f>VLOOKUP((A776&amp;B776),[1]Bond_Master!$A$1:$J$236,10)</f>
        <v>7</v>
      </c>
      <c r="F776" s="7">
        <v>47011</v>
      </c>
      <c r="G776" s="27">
        <v>18500</v>
      </c>
      <c r="H776" s="27">
        <v>18500</v>
      </c>
    </row>
    <row r="777" spans="1:8" ht="17.100000000000001" customHeight="1">
      <c r="A777" s="1" t="s">
        <v>715</v>
      </c>
      <c r="B777" s="1" t="s">
        <v>141</v>
      </c>
      <c r="C777" s="1" t="str">
        <f>VLOOKUP((A777&amp;B777),[1]Bond_Master!$A$1:$J$236,3)</f>
        <v>金融債</v>
      </c>
      <c r="D777" s="1" t="str">
        <f>VLOOKUP((A777&amp;B777),[1]Bond_Master!$A$1:$J$236,4)</f>
        <v>Morgan Stanley</v>
      </c>
      <c r="E777" s="1">
        <f>VLOOKUP((A777&amp;B777),[1]Bond_Master!$A$1:$J$236,10)</f>
        <v>7</v>
      </c>
      <c r="F777" s="7">
        <v>47192</v>
      </c>
      <c r="G777" s="27">
        <v>18500</v>
      </c>
      <c r="H777" s="27">
        <v>18500</v>
      </c>
    </row>
    <row r="778" spans="1:8" ht="17.100000000000001" customHeight="1">
      <c r="A778" s="1" t="s">
        <v>715</v>
      </c>
      <c r="B778" s="1" t="s">
        <v>141</v>
      </c>
      <c r="C778" s="1" t="str">
        <f>VLOOKUP((A778&amp;B778),[1]Bond_Master!$A$1:$J$236,3)</f>
        <v>金融債</v>
      </c>
      <c r="D778" s="1" t="str">
        <f>VLOOKUP((A778&amp;B778),[1]Bond_Master!$A$1:$J$236,4)</f>
        <v>Morgan Stanley</v>
      </c>
      <c r="E778" s="1">
        <f>VLOOKUP((A778&amp;B778),[1]Bond_Master!$A$1:$J$236,10)</f>
        <v>7</v>
      </c>
      <c r="F778" s="7">
        <v>47376</v>
      </c>
      <c r="G778" s="27">
        <v>18500</v>
      </c>
      <c r="H778" s="27">
        <v>18500</v>
      </c>
    </row>
    <row r="779" spans="1:8" ht="17.100000000000001" customHeight="1">
      <c r="A779" s="1" t="s">
        <v>715</v>
      </c>
      <c r="B779" s="1" t="s">
        <v>141</v>
      </c>
      <c r="C779" s="1" t="str">
        <f>VLOOKUP((A779&amp;B779),[1]Bond_Master!$A$1:$J$236,3)</f>
        <v>金融債</v>
      </c>
      <c r="D779" s="1" t="str">
        <f>VLOOKUP((A779&amp;B779),[1]Bond_Master!$A$1:$J$236,4)</f>
        <v>Morgan Stanley</v>
      </c>
      <c r="E779" s="1">
        <f>VLOOKUP((A779&amp;B779),[1]Bond_Master!$A$1:$J$236,10)</f>
        <v>7</v>
      </c>
      <c r="F779" s="7">
        <v>47557</v>
      </c>
      <c r="G779" s="27">
        <v>18500</v>
      </c>
      <c r="H779" s="27">
        <v>18500</v>
      </c>
    </row>
    <row r="780" spans="1:8" ht="17.100000000000001" customHeight="1">
      <c r="A780" s="1" t="s">
        <v>715</v>
      </c>
      <c r="B780" s="1" t="s">
        <v>141</v>
      </c>
      <c r="C780" s="1" t="str">
        <f>VLOOKUP((A780&amp;B780),[1]Bond_Master!$A$1:$J$236,3)</f>
        <v>金融債</v>
      </c>
      <c r="D780" s="1" t="str">
        <f>VLOOKUP((A780&amp;B780),[1]Bond_Master!$A$1:$J$236,4)</f>
        <v>Morgan Stanley</v>
      </c>
      <c r="E780" s="1">
        <f>VLOOKUP((A780&amp;B780),[1]Bond_Master!$A$1:$J$236,10)</f>
        <v>7</v>
      </c>
      <c r="F780" s="7">
        <v>47741</v>
      </c>
      <c r="G780" s="27">
        <v>18500</v>
      </c>
      <c r="H780" s="27">
        <v>18500</v>
      </c>
    </row>
    <row r="781" spans="1:8" ht="17.100000000000001" customHeight="1">
      <c r="A781" s="1" t="s">
        <v>715</v>
      </c>
      <c r="B781" s="1" t="s">
        <v>141</v>
      </c>
      <c r="C781" s="1" t="str">
        <f>VLOOKUP((A781&amp;B781),[1]Bond_Master!$A$1:$J$236,3)</f>
        <v>金融債</v>
      </c>
      <c r="D781" s="1" t="str">
        <f>VLOOKUP((A781&amp;B781),[1]Bond_Master!$A$1:$J$236,4)</f>
        <v>Morgan Stanley</v>
      </c>
      <c r="E781" s="1">
        <f>VLOOKUP((A781&amp;B781),[1]Bond_Master!$A$1:$J$236,10)</f>
        <v>7</v>
      </c>
      <c r="F781" s="7">
        <v>47922</v>
      </c>
      <c r="G781" s="27">
        <v>18500</v>
      </c>
      <c r="H781" s="27">
        <v>18500</v>
      </c>
    </row>
    <row r="782" spans="1:8" ht="17.100000000000001" customHeight="1">
      <c r="A782" s="1" t="s">
        <v>715</v>
      </c>
      <c r="B782" s="1" t="s">
        <v>141</v>
      </c>
      <c r="C782" s="1" t="str">
        <f>VLOOKUP((A782&amp;B782),[1]Bond_Master!$A$1:$J$236,3)</f>
        <v>金融債</v>
      </c>
      <c r="D782" s="1" t="str">
        <f>VLOOKUP((A782&amp;B782),[1]Bond_Master!$A$1:$J$236,4)</f>
        <v>Morgan Stanley</v>
      </c>
      <c r="E782" s="1">
        <f>VLOOKUP((A782&amp;B782),[1]Bond_Master!$A$1:$J$236,10)</f>
        <v>7</v>
      </c>
      <c r="F782" s="7">
        <v>48106</v>
      </c>
      <c r="G782" s="27">
        <v>18500</v>
      </c>
      <c r="H782" s="27">
        <v>18500</v>
      </c>
    </row>
    <row r="783" spans="1:8" ht="17.100000000000001" customHeight="1">
      <c r="A783" s="1" t="s">
        <v>715</v>
      </c>
      <c r="B783" s="1" t="s">
        <v>141</v>
      </c>
      <c r="C783" s="1" t="str">
        <f>VLOOKUP((A783&amp;B783),[1]Bond_Master!$A$1:$J$236,3)</f>
        <v>金融債</v>
      </c>
      <c r="D783" s="1" t="str">
        <f>VLOOKUP((A783&amp;B783),[1]Bond_Master!$A$1:$J$236,4)</f>
        <v>Morgan Stanley</v>
      </c>
      <c r="E783" s="1">
        <f>VLOOKUP((A783&amp;B783),[1]Bond_Master!$A$1:$J$236,10)</f>
        <v>7</v>
      </c>
      <c r="F783" s="7">
        <v>48288</v>
      </c>
      <c r="G783" s="27">
        <v>18500</v>
      </c>
      <c r="H783" s="27">
        <v>18500</v>
      </c>
    </row>
    <row r="784" spans="1:8" ht="17.100000000000001" customHeight="1">
      <c r="A784" s="1" t="s">
        <v>715</v>
      </c>
      <c r="B784" s="1" t="s">
        <v>141</v>
      </c>
      <c r="C784" s="1" t="str">
        <f>VLOOKUP((A784&amp;B784),[1]Bond_Master!$A$1:$J$236,3)</f>
        <v>金融債</v>
      </c>
      <c r="D784" s="1" t="str">
        <f>VLOOKUP((A784&amp;B784),[1]Bond_Master!$A$1:$J$236,4)</f>
        <v>Morgan Stanley</v>
      </c>
      <c r="E784" s="1">
        <f>VLOOKUP((A784&amp;B784),[1]Bond_Master!$A$1:$J$236,10)</f>
        <v>7</v>
      </c>
      <c r="F784" s="7">
        <v>48472</v>
      </c>
      <c r="G784" s="27">
        <v>18500</v>
      </c>
      <c r="H784" s="27">
        <v>2018500</v>
      </c>
    </row>
    <row r="785" spans="1:8" ht="17.100000000000001" customHeight="1">
      <c r="A785" s="1" t="s">
        <v>481</v>
      </c>
      <c r="B785" s="1" t="s">
        <v>64</v>
      </c>
      <c r="C785" s="1" t="str">
        <f>VLOOKUP((A785&amp;B785),[1]Bond_Master!$A$1:$J$236,3)</f>
        <v>金融債</v>
      </c>
      <c r="D785" s="1" t="str">
        <f>VLOOKUP((A785&amp;B785),[1]Bond_Master!$A$1:$J$236,4)</f>
        <v>Morgan Stanley</v>
      </c>
      <c r="E785" s="1">
        <f>VLOOKUP((A785&amp;B785),[1]Bond_Master!$A$1:$J$236,10)</f>
        <v>7</v>
      </c>
      <c r="F785" s="7">
        <v>45550</v>
      </c>
      <c r="G785" s="27">
        <v>18500</v>
      </c>
      <c r="H785" s="27">
        <v>18500</v>
      </c>
    </row>
    <row r="786" spans="1:8" ht="17.100000000000001" customHeight="1">
      <c r="A786" s="1" t="s">
        <v>481</v>
      </c>
      <c r="B786" s="1" t="s">
        <v>64</v>
      </c>
      <c r="C786" s="1" t="str">
        <f>VLOOKUP((A786&amp;B786),[1]Bond_Master!$A$1:$J$236,3)</f>
        <v>金融債</v>
      </c>
      <c r="D786" s="1" t="str">
        <f>VLOOKUP((A786&amp;B786),[1]Bond_Master!$A$1:$J$236,4)</f>
        <v>Morgan Stanley</v>
      </c>
      <c r="E786" s="1">
        <f>VLOOKUP((A786&amp;B786),[1]Bond_Master!$A$1:$J$236,10)</f>
        <v>7</v>
      </c>
      <c r="F786" s="7">
        <v>45731</v>
      </c>
      <c r="G786" s="27">
        <v>18500</v>
      </c>
      <c r="H786" s="27">
        <v>18500</v>
      </c>
    </row>
    <row r="787" spans="1:8" ht="17.100000000000001" customHeight="1">
      <c r="A787" s="1" t="s">
        <v>715</v>
      </c>
      <c r="B787" s="1" t="s">
        <v>64</v>
      </c>
      <c r="C787" s="1" t="str">
        <f>VLOOKUP((A787&amp;B787),[1]Bond_Master!$A$1:$J$236,3)</f>
        <v>金融債</v>
      </c>
      <c r="D787" s="1" t="str">
        <f>VLOOKUP((A787&amp;B787),[1]Bond_Master!$A$1:$J$236,4)</f>
        <v>Morgan Stanley</v>
      </c>
      <c r="E787" s="1">
        <f>VLOOKUP((A787&amp;B787),[1]Bond_Master!$A$1:$J$236,10)</f>
        <v>7</v>
      </c>
      <c r="F787" s="7">
        <v>45915</v>
      </c>
      <c r="G787" s="27">
        <v>18500</v>
      </c>
      <c r="H787" s="27">
        <v>18500</v>
      </c>
    </row>
    <row r="788" spans="1:8" s="1" customFormat="1" ht="17.100000000000001" customHeight="1">
      <c r="A788" s="1" t="s">
        <v>715</v>
      </c>
      <c r="B788" s="1" t="s">
        <v>64</v>
      </c>
      <c r="C788" s="1" t="str">
        <f>VLOOKUP((A788&amp;B788),[1]Bond_Master!$A$1:$J$236,3)</f>
        <v>金融債</v>
      </c>
      <c r="D788" s="1" t="str">
        <f>VLOOKUP((A788&amp;B788),[1]Bond_Master!$A$1:$J$236,4)</f>
        <v>Morgan Stanley</v>
      </c>
      <c r="E788" s="1">
        <f>VLOOKUP((A788&amp;B788),[1]Bond_Master!$A$1:$J$236,10)</f>
        <v>7</v>
      </c>
      <c r="F788" s="7">
        <v>46096</v>
      </c>
      <c r="G788" s="27">
        <v>18500</v>
      </c>
      <c r="H788" s="27">
        <v>18500</v>
      </c>
    </row>
    <row r="789" spans="1:8" ht="17.100000000000001" customHeight="1">
      <c r="A789" s="1" t="s">
        <v>715</v>
      </c>
      <c r="B789" s="1" t="s">
        <v>64</v>
      </c>
      <c r="C789" s="1" t="str">
        <f>VLOOKUP((A789&amp;B789),[1]Bond_Master!$A$1:$J$236,3)</f>
        <v>金融債</v>
      </c>
      <c r="D789" s="1" t="str">
        <f>VLOOKUP((A789&amp;B789),[1]Bond_Master!$A$1:$J$236,4)</f>
        <v>Morgan Stanley</v>
      </c>
      <c r="E789" s="1">
        <f>VLOOKUP((A789&amp;B789),[1]Bond_Master!$A$1:$J$236,10)</f>
        <v>7</v>
      </c>
      <c r="F789" s="7">
        <v>46280</v>
      </c>
      <c r="G789" s="27">
        <v>18500</v>
      </c>
      <c r="H789" s="27">
        <v>18500</v>
      </c>
    </row>
    <row r="790" spans="1:8" ht="17.100000000000001" customHeight="1">
      <c r="A790" s="1" t="s">
        <v>715</v>
      </c>
      <c r="B790" s="1" t="s">
        <v>64</v>
      </c>
      <c r="C790" s="1" t="str">
        <f>VLOOKUP((A790&amp;B790),[1]Bond_Master!$A$1:$J$236,3)</f>
        <v>金融債</v>
      </c>
      <c r="D790" s="1" t="str">
        <f>VLOOKUP((A790&amp;B790),[1]Bond_Master!$A$1:$J$236,4)</f>
        <v>Morgan Stanley</v>
      </c>
      <c r="E790" s="1">
        <f>VLOOKUP((A790&amp;B790),[1]Bond_Master!$A$1:$J$236,10)</f>
        <v>7</v>
      </c>
      <c r="F790" s="7">
        <v>46461</v>
      </c>
      <c r="G790" s="27">
        <v>18500</v>
      </c>
      <c r="H790" s="27">
        <v>18500</v>
      </c>
    </row>
    <row r="791" spans="1:8" ht="17.100000000000001" customHeight="1">
      <c r="A791" s="1" t="s">
        <v>715</v>
      </c>
      <c r="B791" s="1" t="s">
        <v>64</v>
      </c>
      <c r="C791" s="1" t="str">
        <f>VLOOKUP((A791&amp;B791),[1]Bond_Master!$A$1:$J$236,3)</f>
        <v>金融債</v>
      </c>
      <c r="D791" s="1" t="str">
        <f>VLOOKUP((A791&amp;B791),[1]Bond_Master!$A$1:$J$236,4)</f>
        <v>Morgan Stanley</v>
      </c>
      <c r="E791" s="1">
        <f>VLOOKUP((A791&amp;B791),[1]Bond_Master!$A$1:$J$236,10)</f>
        <v>7</v>
      </c>
      <c r="F791" s="7">
        <v>46645</v>
      </c>
      <c r="G791" s="27">
        <v>18500</v>
      </c>
      <c r="H791" s="27">
        <v>18500</v>
      </c>
    </row>
    <row r="792" spans="1:8" ht="17.100000000000001" customHeight="1">
      <c r="A792" s="1" t="s">
        <v>715</v>
      </c>
      <c r="B792" s="1" t="s">
        <v>64</v>
      </c>
      <c r="C792" s="1" t="str">
        <f>VLOOKUP((A792&amp;B792),[1]Bond_Master!$A$1:$J$236,3)</f>
        <v>金融債</v>
      </c>
      <c r="D792" s="1" t="str">
        <f>VLOOKUP((A792&amp;B792),[1]Bond_Master!$A$1:$J$236,4)</f>
        <v>Morgan Stanley</v>
      </c>
      <c r="E792" s="1">
        <f>VLOOKUP((A792&amp;B792),[1]Bond_Master!$A$1:$J$236,10)</f>
        <v>7</v>
      </c>
      <c r="F792" s="7">
        <v>46827</v>
      </c>
      <c r="G792" s="27">
        <v>18500</v>
      </c>
      <c r="H792" s="27">
        <v>18500</v>
      </c>
    </row>
    <row r="793" spans="1:8" ht="17.100000000000001" customHeight="1">
      <c r="A793" s="1" t="s">
        <v>715</v>
      </c>
      <c r="B793" s="1" t="s">
        <v>64</v>
      </c>
      <c r="C793" s="1" t="str">
        <f>VLOOKUP((A793&amp;B793),[1]Bond_Master!$A$1:$J$236,3)</f>
        <v>金融債</v>
      </c>
      <c r="D793" s="1" t="str">
        <f>VLOOKUP((A793&amp;B793),[1]Bond_Master!$A$1:$J$236,4)</f>
        <v>Morgan Stanley</v>
      </c>
      <c r="E793" s="1">
        <f>VLOOKUP((A793&amp;B793),[1]Bond_Master!$A$1:$J$236,10)</f>
        <v>7</v>
      </c>
      <c r="F793" s="7">
        <v>47011</v>
      </c>
      <c r="G793" s="27">
        <v>18500</v>
      </c>
      <c r="H793" s="27">
        <v>18500</v>
      </c>
    </row>
    <row r="794" spans="1:8" ht="17.100000000000001" customHeight="1">
      <c r="A794" s="1" t="s">
        <v>715</v>
      </c>
      <c r="B794" s="1" t="s">
        <v>64</v>
      </c>
      <c r="C794" s="1" t="str">
        <f>VLOOKUP((A794&amp;B794),[1]Bond_Master!$A$1:$J$236,3)</f>
        <v>金融債</v>
      </c>
      <c r="D794" s="1" t="str">
        <f>VLOOKUP((A794&amp;B794),[1]Bond_Master!$A$1:$J$236,4)</f>
        <v>Morgan Stanley</v>
      </c>
      <c r="E794" s="1">
        <f>VLOOKUP((A794&amp;B794),[1]Bond_Master!$A$1:$J$236,10)</f>
        <v>7</v>
      </c>
      <c r="F794" s="7">
        <v>47192</v>
      </c>
      <c r="G794" s="27">
        <v>18500</v>
      </c>
      <c r="H794" s="27">
        <v>18500</v>
      </c>
    </row>
    <row r="795" spans="1:8" ht="17.100000000000001" customHeight="1">
      <c r="A795" s="1" t="s">
        <v>715</v>
      </c>
      <c r="B795" s="1" t="s">
        <v>64</v>
      </c>
      <c r="C795" s="1" t="str">
        <f>VLOOKUP((A795&amp;B795),[1]Bond_Master!$A$1:$J$236,3)</f>
        <v>金融債</v>
      </c>
      <c r="D795" s="1" t="str">
        <f>VLOOKUP((A795&amp;B795),[1]Bond_Master!$A$1:$J$236,4)</f>
        <v>Morgan Stanley</v>
      </c>
      <c r="E795" s="1">
        <f>VLOOKUP((A795&amp;B795),[1]Bond_Master!$A$1:$J$236,10)</f>
        <v>7</v>
      </c>
      <c r="F795" s="7">
        <v>47376</v>
      </c>
      <c r="G795" s="27">
        <v>18500</v>
      </c>
      <c r="H795" s="27">
        <v>18500</v>
      </c>
    </row>
    <row r="796" spans="1:8" ht="17.100000000000001" customHeight="1">
      <c r="A796" s="1" t="s">
        <v>715</v>
      </c>
      <c r="B796" s="1" t="s">
        <v>64</v>
      </c>
      <c r="C796" s="1" t="str">
        <f>VLOOKUP((A796&amp;B796),[1]Bond_Master!$A$1:$J$236,3)</f>
        <v>金融債</v>
      </c>
      <c r="D796" s="1" t="str">
        <f>VLOOKUP((A796&amp;B796),[1]Bond_Master!$A$1:$J$236,4)</f>
        <v>Morgan Stanley</v>
      </c>
      <c r="E796" s="1">
        <f>VLOOKUP((A796&amp;B796),[1]Bond_Master!$A$1:$J$236,10)</f>
        <v>7</v>
      </c>
      <c r="F796" s="7">
        <v>47557</v>
      </c>
      <c r="G796" s="27">
        <v>18500</v>
      </c>
      <c r="H796" s="27">
        <v>18500</v>
      </c>
    </row>
    <row r="797" spans="1:8" ht="17.100000000000001" customHeight="1">
      <c r="A797" s="1" t="s">
        <v>715</v>
      </c>
      <c r="B797" s="1" t="s">
        <v>64</v>
      </c>
      <c r="C797" s="1" t="str">
        <f>VLOOKUP((A797&amp;B797),[1]Bond_Master!$A$1:$J$236,3)</f>
        <v>金融債</v>
      </c>
      <c r="D797" s="1" t="str">
        <f>VLOOKUP((A797&amp;B797),[1]Bond_Master!$A$1:$J$236,4)</f>
        <v>Morgan Stanley</v>
      </c>
      <c r="E797" s="1">
        <f>VLOOKUP((A797&amp;B797),[1]Bond_Master!$A$1:$J$236,10)</f>
        <v>7</v>
      </c>
      <c r="F797" s="7">
        <v>47741</v>
      </c>
      <c r="G797" s="27">
        <v>18500</v>
      </c>
      <c r="H797" s="27">
        <v>18500</v>
      </c>
    </row>
    <row r="798" spans="1:8" ht="17.100000000000001" customHeight="1">
      <c r="A798" s="1" t="s">
        <v>715</v>
      </c>
      <c r="B798" s="1" t="s">
        <v>64</v>
      </c>
      <c r="C798" s="1" t="str">
        <f>VLOOKUP((A798&amp;B798),[1]Bond_Master!$A$1:$J$236,3)</f>
        <v>金融債</v>
      </c>
      <c r="D798" s="1" t="str">
        <f>VLOOKUP((A798&amp;B798),[1]Bond_Master!$A$1:$J$236,4)</f>
        <v>Morgan Stanley</v>
      </c>
      <c r="E798" s="1">
        <f>VLOOKUP((A798&amp;B798),[1]Bond_Master!$A$1:$J$236,10)</f>
        <v>7</v>
      </c>
      <c r="F798" s="7">
        <v>47922</v>
      </c>
      <c r="G798" s="27">
        <v>18500</v>
      </c>
      <c r="H798" s="27">
        <v>18500</v>
      </c>
    </row>
    <row r="799" spans="1:8" ht="17.100000000000001" customHeight="1">
      <c r="A799" s="1" t="s">
        <v>715</v>
      </c>
      <c r="B799" s="1" t="s">
        <v>64</v>
      </c>
      <c r="C799" s="1" t="str">
        <f>VLOOKUP((A799&amp;B799),[1]Bond_Master!$A$1:$J$236,3)</f>
        <v>金融債</v>
      </c>
      <c r="D799" s="1" t="str">
        <f>VLOOKUP((A799&amp;B799),[1]Bond_Master!$A$1:$J$236,4)</f>
        <v>Morgan Stanley</v>
      </c>
      <c r="E799" s="1">
        <f>VLOOKUP((A799&amp;B799),[1]Bond_Master!$A$1:$J$236,10)</f>
        <v>7</v>
      </c>
      <c r="F799" s="7">
        <v>48106</v>
      </c>
      <c r="G799" s="27">
        <v>18500</v>
      </c>
      <c r="H799" s="27">
        <v>18500</v>
      </c>
    </row>
    <row r="800" spans="1:8" ht="17.100000000000001" customHeight="1">
      <c r="A800" s="1" t="s">
        <v>715</v>
      </c>
      <c r="B800" s="1" t="s">
        <v>64</v>
      </c>
      <c r="C800" s="1" t="str">
        <f>VLOOKUP((A800&amp;B800),[1]Bond_Master!$A$1:$J$236,3)</f>
        <v>金融債</v>
      </c>
      <c r="D800" s="1" t="str">
        <f>VLOOKUP((A800&amp;B800),[1]Bond_Master!$A$1:$J$236,4)</f>
        <v>Morgan Stanley</v>
      </c>
      <c r="E800" s="1">
        <f>VLOOKUP((A800&amp;B800),[1]Bond_Master!$A$1:$J$236,10)</f>
        <v>7</v>
      </c>
      <c r="F800" s="7">
        <v>48288</v>
      </c>
      <c r="G800" s="27">
        <v>18500</v>
      </c>
      <c r="H800" s="27">
        <v>18500</v>
      </c>
    </row>
    <row r="801" spans="1:8" ht="17.100000000000001" customHeight="1">
      <c r="A801" s="1" t="s">
        <v>715</v>
      </c>
      <c r="B801" s="1" t="s">
        <v>64</v>
      </c>
      <c r="C801" s="1" t="str">
        <f>VLOOKUP((A801&amp;B801),[1]Bond_Master!$A$1:$J$236,3)</f>
        <v>金融債</v>
      </c>
      <c r="D801" s="1" t="str">
        <f>VLOOKUP((A801&amp;B801),[1]Bond_Master!$A$1:$J$236,4)</f>
        <v>Morgan Stanley</v>
      </c>
      <c r="E801" s="1">
        <f>VLOOKUP((A801&amp;B801),[1]Bond_Master!$A$1:$J$236,10)</f>
        <v>7</v>
      </c>
      <c r="F801" s="7">
        <v>48472</v>
      </c>
      <c r="G801" s="27">
        <v>18500</v>
      </c>
      <c r="H801" s="27">
        <v>2018500</v>
      </c>
    </row>
    <row r="802" spans="1:8" ht="17.100000000000001" customHeight="1">
      <c r="A802" s="1" t="s">
        <v>68</v>
      </c>
      <c r="B802" s="1" t="s">
        <v>64</v>
      </c>
      <c r="C802" s="1" t="str">
        <f>VLOOKUP((A802&amp;B802),[1]Bond_Master!$A$1:$J$236,3)</f>
        <v>公司債</v>
      </c>
      <c r="D802" s="1" t="str">
        <f>VLOOKUP((A802&amp;B802),[1]Bond_Master!$A$1:$J$236,4)</f>
        <v>花旗銀行</v>
      </c>
      <c r="E802" s="1">
        <f>VLOOKUP((A802&amp;B802),[1]Bond_Master!$A$1:$J$236,10)</f>
        <v>7</v>
      </c>
      <c r="F802" s="7">
        <v>44880</v>
      </c>
      <c r="G802" s="27">
        <v>49500</v>
      </c>
      <c r="H802" s="27">
        <v>49500</v>
      </c>
    </row>
    <row r="803" spans="1:8" ht="17.100000000000001" customHeight="1">
      <c r="A803" s="1" t="s">
        <v>68</v>
      </c>
      <c r="B803" s="1" t="s">
        <v>64</v>
      </c>
      <c r="C803" s="1" t="str">
        <f>VLOOKUP((A803&amp;B803),[1]Bond_Master!$A$1:$J$236,3)</f>
        <v>公司債</v>
      </c>
      <c r="D803" s="1" t="str">
        <f>VLOOKUP((A803&amp;B803),[1]Bond_Master!$A$1:$J$236,4)</f>
        <v>花旗銀行</v>
      </c>
      <c r="E803" s="1">
        <f>VLOOKUP((A803&amp;B803),[1]Bond_Master!$A$1:$J$236,10)</f>
        <v>7</v>
      </c>
      <c r="F803" s="7">
        <v>45061</v>
      </c>
      <c r="G803" s="27">
        <v>49500</v>
      </c>
      <c r="H803" s="27">
        <v>49500</v>
      </c>
    </row>
    <row r="804" spans="1:8" ht="17.100000000000001" customHeight="1">
      <c r="A804" s="1" t="s">
        <v>68</v>
      </c>
      <c r="B804" s="1" t="s">
        <v>64</v>
      </c>
      <c r="C804" s="1" t="str">
        <f>VLOOKUP((A804&amp;B804),[1]Bond_Master!$A$1:$J$236,3)</f>
        <v>公司債</v>
      </c>
      <c r="D804" s="1" t="str">
        <f>VLOOKUP((A804&amp;B804),[1]Bond_Master!$A$1:$J$236,4)</f>
        <v>花旗銀行</v>
      </c>
      <c r="E804" s="1">
        <f>VLOOKUP((A804&amp;B804),[1]Bond_Master!$A$1:$J$236,10)</f>
        <v>7</v>
      </c>
      <c r="F804" s="7">
        <v>45245</v>
      </c>
      <c r="G804" s="27">
        <v>49500</v>
      </c>
      <c r="H804" s="27">
        <v>49500</v>
      </c>
    </row>
    <row r="805" spans="1:8" ht="17.100000000000001" customHeight="1">
      <c r="A805" s="1" t="s">
        <v>68</v>
      </c>
      <c r="B805" s="1" t="s">
        <v>64</v>
      </c>
      <c r="C805" s="1" t="str">
        <f>VLOOKUP((A805&amp;B805),[1]Bond_Master!$A$1:$J$236,3)</f>
        <v>公司債</v>
      </c>
      <c r="D805" s="1" t="str">
        <f>VLOOKUP((A805&amp;B805),[1]Bond_Master!$A$1:$J$236,4)</f>
        <v>花旗銀行</v>
      </c>
      <c r="E805" s="1">
        <f>VLOOKUP((A805&amp;B805),[1]Bond_Master!$A$1:$J$236,10)</f>
        <v>7</v>
      </c>
      <c r="F805" s="7">
        <v>45427</v>
      </c>
      <c r="G805" s="27">
        <v>49500</v>
      </c>
      <c r="H805" s="27">
        <v>49500</v>
      </c>
    </row>
    <row r="806" spans="1:8" ht="17.100000000000001" customHeight="1">
      <c r="A806" s="1" t="s">
        <v>68</v>
      </c>
      <c r="B806" s="1" t="s">
        <v>64</v>
      </c>
      <c r="C806" s="1" t="str">
        <f>VLOOKUP((A806&amp;B806),[1]Bond_Master!$A$1:$J$236,3)</f>
        <v>公司債</v>
      </c>
      <c r="D806" s="1" t="str">
        <f>VLOOKUP((A806&amp;B806),[1]Bond_Master!$A$1:$J$236,4)</f>
        <v>花旗銀行</v>
      </c>
      <c r="E806" s="1">
        <f>VLOOKUP((A806&amp;B806),[1]Bond_Master!$A$1:$J$236,10)</f>
        <v>7</v>
      </c>
      <c r="F806" s="7">
        <v>45611</v>
      </c>
      <c r="G806" s="27">
        <v>49500</v>
      </c>
      <c r="H806" s="27">
        <v>49500</v>
      </c>
    </row>
    <row r="807" spans="1:8" s="1" customFormat="1" ht="17.100000000000001" customHeight="1">
      <c r="A807" s="1" t="s">
        <v>68</v>
      </c>
      <c r="B807" s="1" t="s">
        <v>64</v>
      </c>
      <c r="C807" s="1" t="str">
        <f>VLOOKUP((A807&amp;B807),[1]Bond_Master!$A$1:$J$236,3)</f>
        <v>公司債</v>
      </c>
      <c r="D807" s="1" t="str">
        <f>VLOOKUP((A807&amp;B807),[1]Bond_Master!$A$1:$J$236,4)</f>
        <v>花旗銀行</v>
      </c>
      <c r="E807" s="1">
        <f>VLOOKUP((A807&amp;B807),[1]Bond_Master!$A$1:$J$236,10)</f>
        <v>7</v>
      </c>
      <c r="F807" s="7">
        <v>45792</v>
      </c>
      <c r="G807" s="27">
        <v>49500</v>
      </c>
      <c r="H807" s="27">
        <v>49500</v>
      </c>
    </row>
    <row r="808" spans="1:8" s="1" customFormat="1" ht="17.100000000000001" customHeight="1">
      <c r="A808" s="1" t="s">
        <v>68</v>
      </c>
      <c r="B808" s="1" t="s">
        <v>64</v>
      </c>
      <c r="C808" s="1" t="str">
        <f>VLOOKUP((A808&amp;B808),[1]Bond_Master!$A$1:$J$236,3)</f>
        <v>公司債</v>
      </c>
      <c r="D808" s="1" t="str">
        <f>VLOOKUP((A808&amp;B808),[1]Bond_Master!$A$1:$J$236,4)</f>
        <v>花旗銀行</v>
      </c>
      <c r="E808" s="1">
        <f>VLOOKUP((A808&amp;B808),[1]Bond_Master!$A$1:$J$236,10)</f>
        <v>7</v>
      </c>
      <c r="F808" s="7">
        <v>45976</v>
      </c>
      <c r="G808" s="27">
        <v>49500</v>
      </c>
      <c r="H808" s="27">
        <v>49500</v>
      </c>
    </row>
    <row r="809" spans="1:8" s="1" customFormat="1" ht="17.100000000000001" customHeight="1">
      <c r="A809" s="1" t="s">
        <v>68</v>
      </c>
      <c r="B809" s="1" t="s">
        <v>64</v>
      </c>
      <c r="C809" s="1" t="str">
        <f>VLOOKUP((A809&amp;B809),[1]Bond_Master!$A$1:$J$236,3)</f>
        <v>公司債</v>
      </c>
      <c r="D809" s="1" t="str">
        <f>VLOOKUP((A809&amp;B809),[1]Bond_Master!$A$1:$J$236,4)</f>
        <v>花旗銀行</v>
      </c>
      <c r="E809" s="1">
        <f>VLOOKUP((A809&amp;B809),[1]Bond_Master!$A$1:$J$236,10)</f>
        <v>7</v>
      </c>
      <c r="F809" s="7">
        <v>46157</v>
      </c>
      <c r="G809" s="27">
        <v>49500</v>
      </c>
      <c r="H809" s="27">
        <v>3049500</v>
      </c>
    </row>
    <row r="810" spans="1:8" s="1" customFormat="1" ht="17.100000000000001" customHeight="1">
      <c r="A810" s="1" t="s">
        <v>156</v>
      </c>
      <c r="B810" s="1" t="s">
        <v>149</v>
      </c>
      <c r="C810" s="1" t="str">
        <f>VLOOKUP((A810&amp;B810),[1]Bond_Master!$A$1:$J$236,3)</f>
        <v>公司債</v>
      </c>
      <c r="D810" s="1" t="str">
        <f>VLOOKUP((A810&amp;B810),[1]Bond_Master!$A$1:$J$236,4)</f>
        <v>Morgan Stanley</v>
      </c>
      <c r="E810" s="1">
        <f>VLOOKUP((A810&amp;B810),[1]Bond_Master!$A$1:$J$236,10)</f>
        <v>7</v>
      </c>
      <c r="F810" s="7">
        <v>45061</v>
      </c>
      <c r="G810" s="27">
        <v>17500</v>
      </c>
      <c r="H810" s="27">
        <v>17500</v>
      </c>
    </row>
    <row r="811" spans="1:8" s="1" customFormat="1" ht="17.100000000000001" customHeight="1">
      <c r="A811" s="1" t="s">
        <v>156</v>
      </c>
      <c r="B811" s="1" t="s">
        <v>149</v>
      </c>
      <c r="C811" s="1" t="str">
        <f>VLOOKUP((A811&amp;B811),[1]Bond_Master!$A$1:$J$236,3)</f>
        <v>公司債</v>
      </c>
      <c r="D811" s="1" t="str">
        <f>VLOOKUP((A811&amp;B811),[1]Bond_Master!$A$1:$J$236,4)</f>
        <v>Morgan Stanley</v>
      </c>
      <c r="E811" s="1">
        <f>VLOOKUP((A811&amp;B811),[1]Bond_Master!$A$1:$J$236,10)</f>
        <v>7</v>
      </c>
      <c r="F811" s="7">
        <v>45245</v>
      </c>
      <c r="G811" s="29">
        <v>17500</v>
      </c>
      <c r="H811" s="29">
        <v>17500</v>
      </c>
    </row>
    <row r="812" spans="1:8" s="1" customFormat="1" ht="17.100000000000001" customHeight="1">
      <c r="A812" s="1" t="s">
        <v>156</v>
      </c>
      <c r="B812" s="1" t="s">
        <v>149</v>
      </c>
      <c r="C812" s="1" t="str">
        <f>VLOOKUP((A812&amp;B812),[1]Bond_Master!$A$1:$J$236,3)</f>
        <v>公司債</v>
      </c>
      <c r="D812" s="1" t="str">
        <f>VLOOKUP((A812&amp;B812),[1]Bond_Master!$A$1:$J$236,4)</f>
        <v>Morgan Stanley</v>
      </c>
      <c r="E812" s="1">
        <f>VLOOKUP((A812&amp;B812),[1]Bond_Master!$A$1:$J$236,10)</f>
        <v>7</v>
      </c>
      <c r="F812" s="7">
        <v>45427</v>
      </c>
      <c r="G812" s="29">
        <v>17500</v>
      </c>
      <c r="H812" s="29">
        <v>17500</v>
      </c>
    </row>
    <row r="813" spans="1:8" s="1" customFormat="1" ht="17.100000000000001" customHeight="1">
      <c r="A813" s="1" t="s">
        <v>156</v>
      </c>
      <c r="B813" s="1" t="s">
        <v>149</v>
      </c>
      <c r="C813" s="1" t="str">
        <f>VLOOKUP((A813&amp;B813),[1]Bond_Master!$A$1:$J$236,3)</f>
        <v>公司債</v>
      </c>
      <c r="D813" s="1" t="str">
        <f>VLOOKUP((A813&amp;B813),[1]Bond_Master!$A$1:$J$236,4)</f>
        <v>Morgan Stanley</v>
      </c>
      <c r="E813" s="1">
        <f>VLOOKUP((A813&amp;B813),[1]Bond_Master!$A$1:$J$236,10)</f>
        <v>7</v>
      </c>
      <c r="F813" s="7">
        <v>45611</v>
      </c>
      <c r="G813" s="29">
        <v>17500</v>
      </c>
      <c r="H813" s="29">
        <v>17500</v>
      </c>
    </row>
    <row r="814" spans="1:8" s="1" customFormat="1" ht="17.100000000000001" customHeight="1">
      <c r="A814" s="1" t="s">
        <v>156</v>
      </c>
      <c r="B814" s="1" t="s">
        <v>149</v>
      </c>
      <c r="C814" s="1" t="str">
        <f>VLOOKUP((A814&amp;B814),[1]Bond_Master!$A$1:$J$236,3)</f>
        <v>公司債</v>
      </c>
      <c r="D814" s="1" t="str">
        <f>VLOOKUP((A814&amp;B814),[1]Bond_Master!$A$1:$J$236,4)</f>
        <v>Morgan Stanley</v>
      </c>
      <c r="E814" s="1">
        <f>VLOOKUP((A814&amp;B814),[1]Bond_Master!$A$1:$J$236,10)</f>
        <v>7</v>
      </c>
      <c r="F814" s="7">
        <v>45792</v>
      </c>
      <c r="G814" s="29">
        <v>17500</v>
      </c>
      <c r="H814" s="29">
        <v>17500</v>
      </c>
    </row>
    <row r="815" spans="1:8" s="1" customFormat="1" ht="17.100000000000001" customHeight="1">
      <c r="A815" s="1" t="s">
        <v>156</v>
      </c>
      <c r="B815" s="1" t="s">
        <v>149</v>
      </c>
      <c r="C815" s="1" t="str">
        <f>VLOOKUP((A815&amp;B815),[1]Bond_Master!$A$1:$J$236,3)</f>
        <v>公司債</v>
      </c>
      <c r="D815" s="1" t="str">
        <f>VLOOKUP((A815&amp;B815),[1]Bond_Master!$A$1:$J$236,4)</f>
        <v>Morgan Stanley</v>
      </c>
      <c r="E815" s="1">
        <f>VLOOKUP((A815&amp;B815),[1]Bond_Master!$A$1:$J$236,10)</f>
        <v>7</v>
      </c>
      <c r="F815" s="7">
        <v>45976</v>
      </c>
      <c r="G815" s="29">
        <v>17500</v>
      </c>
      <c r="H815" s="29">
        <v>17500</v>
      </c>
    </row>
    <row r="816" spans="1:8" s="1" customFormat="1" ht="17.100000000000001" customHeight="1">
      <c r="A816" s="1" t="s">
        <v>156</v>
      </c>
      <c r="B816" s="1" t="s">
        <v>149</v>
      </c>
      <c r="C816" s="1" t="str">
        <f>VLOOKUP((A816&amp;B816),[1]Bond_Master!$A$1:$J$236,3)</f>
        <v>公司債</v>
      </c>
      <c r="D816" s="1" t="str">
        <f>VLOOKUP((A816&amp;B816),[1]Bond_Master!$A$1:$J$236,4)</f>
        <v>Morgan Stanley</v>
      </c>
      <c r="E816" s="1">
        <f>VLOOKUP((A816&amp;B816),[1]Bond_Master!$A$1:$J$236,10)</f>
        <v>7</v>
      </c>
      <c r="F816" s="7">
        <v>46157</v>
      </c>
      <c r="G816" s="29">
        <v>17500</v>
      </c>
      <c r="H816" s="29">
        <v>17500</v>
      </c>
    </row>
    <row r="817" spans="1:8" s="1" customFormat="1" ht="17.100000000000001" customHeight="1">
      <c r="A817" s="1" t="s">
        <v>156</v>
      </c>
      <c r="B817" s="1" t="s">
        <v>149</v>
      </c>
      <c r="C817" s="1" t="str">
        <f>VLOOKUP((A817&amp;B817),[1]Bond_Master!$A$1:$J$236,3)</f>
        <v>公司債</v>
      </c>
      <c r="D817" s="1" t="str">
        <f>VLOOKUP((A817&amp;B817),[1]Bond_Master!$A$1:$J$236,4)</f>
        <v>Morgan Stanley</v>
      </c>
      <c r="E817" s="1">
        <f>VLOOKUP((A817&amp;B817),[1]Bond_Master!$A$1:$J$236,10)</f>
        <v>7</v>
      </c>
      <c r="F817" s="7">
        <v>46341</v>
      </c>
      <c r="G817" s="29">
        <v>17500</v>
      </c>
      <c r="H817" s="29">
        <v>17500</v>
      </c>
    </row>
    <row r="818" spans="1:8" s="1" customFormat="1" ht="17.100000000000001" customHeight="1">
      <c r="A818" s="1" t="s">
        <v>156</v>
      </c>
      <c r="B818" s="1" t="s">
        <v>149</v>
      </c>
      <c r="C818" s="1" t="str">
        <f>VLOOKUP((A818&amp;B818),[1]Bond_Master!$A$1:$J$236,3)</f>
        <v>公司債</v>
      </c>
      <c r="D818" s="1" t="str">
        <f>VLOOKUP((A818&amp;B818),[1]Bond_Master!$A$1:$J$236,4)</f>
        <v>Morgan Stanley</v>
      </c>
      <c r="E818" s="1">
        <f>VLOOKUP((A818&amp;B818),[1]Bond_Master!$A$1:$J$236,10)</f>
        <v>7</v>
      </c>
      <c r="F818" s="7">
        <v>46522</v>
      </c>
      <c r="G818" s="29">
        <v>17500</v>
      </c>
      <c r="H818" s="29">
        <v>17500</v>
      </c>
    </row>
    <row r="819" spans="1:8" s="1" customFormat="1" ht="17.100000000000001" customHeight="1">
      <c r="A819" s="1" t="s">
        <v>156</v>
      </c>
      <c r="B819" s="1" t="s">
        <v>149</v>
      </c>
      <c r="C819" s="1" t="str">
        <f>VLOOKUP((A819&amp;B819),[1]Bond_Master!$A$1:$J$236,3)</f>
        <v>公司債</v>
      </c>
      <c r="D819" s="1" t="str">
        <f>VLOOKUP((A819&amp;B819),[1]Bond_Master!$A$1:$J$236,4)</f>
        <v>Morgan Stanley</v>
      </c>
      <c r="E819" s="1">
        <f>VLOOKUP((A819&amp;B819),[1]Bond_Master!$A$1:$J$236,10)</f>
        <v>7</v>
      </c>
      <c r="F819" s="7">
        <v>46706</v>
      </c>
      <c r="G819" s="29">
        <v>17500</v>
      </c>
      <c r="H819" s="29">
        <v>17500</v>
      </c>
    </row>
    <row r="820" spans="1:8" s="1" customFormat="1" ht="17.100000000000001" customHeight="1">
      <c r="A820" s="1" t="s">
        <v>156</v>
      </c>
      <c r="B820" s="1" t="s">
        <v>149</v>
      </c>
      <c r="C820" s="1" t="str">
        <f>VLOOKUP((A820&amp;B820),[1]Bond_Master!$A$1:$J$236,3)</f>
        <v>公司債</v>
      </c>
      <c r="D820" s="1" t="str">
        <f>VLOOKUP((A820&amp;B820),[1]Bond_Master!$A$1:$J$236,4)</f>
        <v>Morgan Stanley</v>
      </c>
      <c r="E820" s="1">
        <f>VLOOKUP((A820&amp;B820),[1]Bond_Master!$A$1:$J$236,10)</f>
        <v>7</v>
      </c>
      <c r="F820" s="7">
        <v>46888</v>
      </c>
      <c r="G820" s="29">
        <v>17500</v>
      </c>
      <c r="H820" s="29">
        <v>17500</v>
      </c>
    </row>
    <row r="821" spans="1:8" s="1" customFormat="1" ht="17.100000000000001" customHeight="1">
      <c r="A821" s="1" t="s">
        <v>156</v>
      </c>
      <c r="B821" s="1" t="s">
        <v>149</v>
      </c>
      <c r="C821" s="1" t="str">
        <f>VLOOKUP((A821&amp;B821),[1]Bond_Master!$A$1:$J$236,3)</f>
        <v>公司債</v>
      </c>
      <c r="D821" s="1" t="str">
        <f>VLOOKUP((A821&amp;B821),[1]Bond_Master!$A$1:$J$236,4)</f>
        <v>Morgan Stanley</v>
      </c>
      <c r="E821" s="1">
        <f>VLOOKUP((A821&amp;B821),[1]Bond_Master!$A$1:$J$236,10)</f>
        <v>7</v>
      </c>
      <c r="F821" s="7">
        <v>47072</v>
      </c>
      <c r="G821" s="29">
        <v>17500</v>
      </c>
      <c r="H821" s="29">
        <v>17500</v>
      </c>
    </row>
    <row r="822" spans="1:8" s="1" customFormat="1" ht="17.100000000000001" customHeight="1">
      <c r="A822" s="1" t="s">
        <v>156</v>
      </c>
      <c r="B822" s="1" t="s">
        <v>149</v>
      </c>
      <c r="C822" s="1" t="str">
        <f>VLOOKUP((A822&amp;B822),[1]Bond_Master!$A$1:$J$236,3)</f>
        <v>公司債</v>
      </c>
      <c r="D822" s="1" t="str">
        <f>VLOOKUP((A822&amp;B822),[1]Bond_Master!$A$1:$J$236,4)</f>
        <v>Morgan Stanley</v>
      </c>
      <c r="E822" s="1">
        <f>VLOOKUP((A822&amp;B822),[1]Bond_Master!$A$1:$J$236,10)</f>
        <v>7</v>
      </c>
      <c r="F822" s="7">
        <v>47253</v>
      </c>
      <c r="G822" s="29">
        <v>17500</v>
      </c>
      <c r="H822" s="29">
        <v>1017500</v>
      </c>
    </row>
    <row r="823" spans="1:8" s="1" customFormat="1" ht="17.100000000000001" customHeight="1">
      <c r="A823" s="1" t="s">
        <v>156</v>
      </c>
      <c r="B823" s="1" t="s">
        <v>64</v>
      </c>
      <c r="C823" s="1" t="str">
        <f>VLOOKUP((A823&amp;B823),[1]Bond_Master!$A$1:$J$236,3)</f>
        <v>公司債</v>
      </c>
      <c r="D823" s="1" t="str">
        <f>VLOOKUP((A823&amp;B823),[1]Bond_Master!$A$1:$J$236,4)</f>
        <v>Morgan Stanley</v>
      </c>
      <c r="E823" s="1">
        <f>VLOOKUP((A823&amp;B823),[1]Bond_Master!$A$1:$J$236,10)</f>
        <v>7</v>
      </c>
      <c r="F823" s="7">
        <v>45061</v>
      </c>
      <c r="G823" s="27">
        <v>35000</v>
      </c>
      <c r="H823" s="27">
        <v>35000</v>
      </c>
    </row>
    <row r="824" spans="1:8" s="1" customFormat="1" ht="17.100000000000001" customHeight="1">
      <c r="A824" s="1" t="s">
        <v>156</v>
      </c>
      <c r="B824" s="1" t="s">
        <v>64</v>
      </c>
      <c r="C824" s="1" t="str">
        <f>VLOOKUP((A824&amp;B824),[1]Bond_Master!$A$1:$J$236,3)</f>
        <v>公司債</v>
      </c>
      <c r="D824" s="1" t="str">
        <f>VLOOKUP((A824&amp;B824),[1]Bond_Master!$A$1:$J$236,4)</f>
        <v>Morgan Stanley</v>
      </c>
      <c r="E824" s="1">
        <f>VLOOKUP((A824&amp;B824),[1]Bond_Master!$A$1:$J$236,10)</f>
        <v>7</v>
      </c>
      <c r="F824" s="7">
        <v>45245</v>
      </c>
      <c r="G824" s="27">
        <v>35000</v>
      </c>
      <c r="H824" s="27">
        <v>35000</v>
      </c>
    </row>
    <row r="825" spans="1:8" s="1" customFormat="1" ht="17.100000000000001" customHeight="1">
      <c r="A825" s="1" t="s">
        <v>156</v>
      </c>
      <c r="B825" s="1" t="s">
        <v>64</v>
      </c>
      <c r="C825" s="1" t="str">
        <f>VLOOKUP((A825&amp;B825),[1]Bond_Master!$A$1:$J$236,3)</f>
        <v>公司債</v>
      </c>
      <c r="D825" s="1" t="str">
        <f>VLOOKUP((A825&amp;B825),[1]Bond_Master!$A$1:$J$236,4)</f>
        <v>Morgan Stanley</v>
      </c>
      <c r="E825" s="1">
        <f>VLOOKUP((A825&amp;B825),[1]Bond_Master!$A$1:$J$236,10)</f>
        <v>7</v>
      </c>
      <c r="F825" s="7">
        <v>45427</v>
      </c>
      <c r="G825" s="27">
        <v>35000</v>
      </c>
      <c r="H825" s="27">
        <v>35000</v>
      </c>
    </row>
    <row r="826" spans="1:8" s="1" customFormat="1" ht="17.100000000000001" customHeight="1">
      <c r="A826" s="1" t="s">
        <v>156</v>
      </c>
      <c r="B826" s="1" t="s">
        <v>64</v>
      </c>
      <c r="C826" s="1" t="str">
        <f>VLOOKUP((A826&amp;B826),[1]Bond_Master!$A$1:$J$236,3)</f>
        <v>公司債</v>
      </c>
      <c r="D826" s="1" t="str">
        <f>VLOOKUP((A826&amp;B826),[1]Bond_Master!$A$1:$J$236,4)</f>
        <v>Morgan Stanley</v>
      </c>
      <c r="E826" s="1">
        <f>VLOOKUP((A826&amp;B826),[1]Bond_Master!$A$1:$J$236,10)</f>
        <v>7</v>
      </c>
      <c r="F826" s="7">
        <v>45611</v>
      </c>
      <c r="G826" s="27">
        <v>35000</v>
      </c>
      <c r="H826" s="27">
        <v>35000</v>
      </c>
    </row>
    <row r="827" spans="1:8" s="1" customFormat="1" ht="17.100000000000001" customHeight="1">
      <c r="A827" s="1" t="s">
        <v>156</v>
      </c>
      <c r="B827" s="1" t="s">
        <v>64</v>
      </c>
      <c r="C827" s="1" t="str">
        <f>VLOOKUP((A827&amp;B827),[1]Bond_Master!$A$1:$J$236,3)</f>
        <v>公司債</v>
      </c>
      <c r="D827" s="1" t="str">
        <f>VLOOKUP((A827&amp;B827),[1]Bond_Master!$A$1:$J$236,4)</f>
        <v>Morgan Stanley</v>
      </c>
      <c r="E827" s="1">
        <f>VLOOKUP((A827&amp;B827),[1]Bond_Master!$A$1:$J$236,10)</f>
        <v>7</v>
      </c>
      <c r="F827" s="7">
        <v>45792</v>
      </c>
      <c r="G827" s="27">
        <v>35000</v>
      </c>
      <c r="H827" s="27">
        <v>35000</v>
      </c>
    </row>
    <row r="828" spans="1:8" s="1" customFormat="1" ht="17.100000000000001" customHeight="1">
      <c r="A828" s="1" t="s">
        <v>156</v>
      </c>
      <c r="B828" s="1" t="s">
        <v>64</v>
      </c>
      <c r="C828" s="1" t="str">
        <f>VLOOKUP((A828&amp;B828),[1]Bond_Master!$A$1:$J$236,3)</f>
        <v>公司債</v>
      </c>
      <c r="D828" s="1" t="str">
        <f>VLOOKUP((A828&amp;B828),[1]Bond_Master!$A$1:$J$236,4)</f>
        <v>Morgan Stanley</v>
      </c>
      <c r="E828" s="1">
        <f>VLOOKUP((A828&amp;B828),[1]Bond_Master!$A$1:$J$236,10)</f>
        <v>7</v>
      </c>
      <c r="F828" s="7">
        <v>45976</v>
      </c>
      <c r="G828" s="27">
        <v>35000</v>
      </c>
      <c r="H828" s="27">
        <v>35000</v>
      </c>
    </row>
    <row r="829" spans="1:8" s="1" customFormat="1" ht="17.100000000000001" customHeight="1">
      <c r="A829" s="1" t="s">
        <v>156</v>
      </c>
      <c r="B829" s="1" t="s">
        <v>64</v>
      </c>
      <c r="C829" s="1" t="str">
        <f>VLOOKUP((A829&amp;B829),[1]Bond_Master!$A$1:$J$236,3)</f>
        <v>公司債</v>
      </c>
      <c r="D829" s="1" t="str">
        <f>VLOOKUP((A829&amp;B829),[1]Bond_Master!$A$1:$J$236,4)</f>
        <v>Morgan Stanley</v>
      </c>
      <c r="E829" s="1">
        <f>VLOOKUP((A829&amp;B829),[1]Bond_Master!$A$1:$J$236,10)</f>
        <v>7</v>
      </c>
      <c r="F829" s="7">
        <v>46157</v>
      </c>
      <c r="G829" s="27">
        <v>35000</v>
      </c>
      <c r="H829" s="27">
        <v>35000</v>
      </c>
    </row>
    <row r="830" spans="1:8" s="1" customFormat="1" ht="17.100000000000001" customHeight="1">
      <c r="A830" s="1" t="s">
        <v>156</v>
      </c>
      <c r="B830" s="1" t="s">
        <v>64</v>
      </c>
      <c r="C830" s="1" t="str">
        <f>VLOOKUP((A830&amp;B830),[1]Bond_Master!$A$1:$J$236,3)</f>
        <v>公司債</v>
      </c>
      <c r="D830" s="1" t="str">
        <f>VLOOKUP((A830&amp;B830),[1]Bond_Master!$A$1:$J$236,4)</f>
        <v>Morgan Stanley</v>
      </c>
      <c r="E830" s="1">
        <f>VLOOKUP((A830&amp;B830),[1]Bond_Master!$A$1:$J$236,10)</f>
        <v>7</v>
      </c>
      <c r="F830" s="7">
        <v>46341</v>
      </c>
      <c r="G830" s="27">
        <v>35000</v>
      </c>
      <c r="H830" s="27">
        <v>35000</v>
      </c>
    </row>
    <row r="831" spans="1:8" s="1" customFormat="1" ht="17.100000000000001" customHeight="1">
      <c r="A831" s="1" t="s">
        <v>156</v>
      </c>
      <c r="B831" s="1" t="s">
        <v>64</v>
      </c>
      <c r="C831" s="1" t="str">
        <f>VLOOKUP((A831&amp;B831),[1]Bond_Master!$A$1:$J$236,3)</f>
        <v>公司債</v>
      </c>
      <c r="D831" s="1" t="str">
        <f>VLOOKUP((A831&amp;B831),[1]Bond_Master!$A$1:$J$236,4)</f>
        <v>Morgan Stanley</v>
      </c>
      <c r="E831" s="1">
        <f>VLOOKUP((A831&amp;B831),[1]Bond_Master!$A$1:$J$236,10)</f>
        <v>7</v>
      </c>
      <c r="F831" s="7">
        <v>46522</v>
      </c>
      <c r="G831" s="27">
        <v>35000</v>
      </c>
      <c r="H831" s="27">
        <v>35000</v>
      </c>
    </row>
    <row r="832" spans="1:8" s="1" customFormat="1" ht="17.100000000000001" customHeight="1">
      <c r="A832" s="1" t="s">
        <v>156</v>
      </c>
      <c r="B832" s="1" t="s">
        <v>64</v>
      </c>
      <c r="C832" s="1" t="str">
        <f>VLOOKUP((A832&amp;B832),[1]Bond_Master!$A$1:$J$236,3)</f>
        <v>公司債</v>
      </c>
      <c r="D832" s="1" t="str">
        <f>VLOOKUP((A832&amp;B832),[1]Bond_Master!$A$1:$J$236,4)</f>
        <v>Morgan Stanley</v>
      </c>
      <c r="E832" s="1">
        <f>VLOOKUP((A832&amp;B832),[1]Bond_Master!$A$1:$J$236,10)</f>
        <v>7</v>
      </c>
      <c r="F832" s="7">
        <v>46706</v>
      </c>
      <c r="G832" s="27">
        <v>35000</v>
      </c>
      <c r="H832" s="27">
        <v>35000</v>
      </c>
    </row>
    <row r="833" spans="1:8" s="1" customFormat="1" ht="17.100000000000001" customHeight="1">
      <c r="A833" s="1" t="s">
        <v>156</v>
      </c>
      <c r="B833" s="1" t="s">
        <v>64</v>
      </c>
      <c r="C833" s="1" t="str">
        <f>VLOOKUP((A833&amp;B833),[1]Bond_Master!$A$1:$J$236,3)</f>
        <v>公司債</v>
      </c>
      <c r="D833" s="1" t="str">
        <f>VLOOKUP((A833&amp;B833),[1]Bond_Master!$A$1:$J$236,4)</f>
        <v>Morgan Stanley</v>
      </c>
      <c r="E833" s="1">
        <f>VLOOKUP((A833&amp;B833),[1]Bond_Master!$A$1:$J$236,10)</f>
        <v>7</v>
      </c>
      <c r="F833" s="7">
        <v>46888</v>
      </c>
      <c r="G833" s="27">
        <v>35000</v>
      </c>
      <c r="H833" s="27">
        <v>35000</v>
      </c>
    </row>
    <row r="834" spans="1:8" s="1" customFormat="1" ht="17.100000000000001" customHeight="1">
      <c r="A834" s="1" t="s">
        <v>156</v>
      </c>
      <c r="B834" s="1" t="s">
        <v>64</v>
      </c>
      <c r="C834" s="1" t="str">
        <f>VLOOKUP((A834&amp;B834),[1]Bond_Master!$A$1:$J$236,3)</f>
        <v>公司債</v>
      </c>
      <c r="D834" s="1" t="str">
        <f>VLOOKUP((A834&amp;B834),[1]Bond_Master!$A$1:$J$236,4)</f>
        <v>Morgan Stanley</v>
      </c>
      <c r="E834" s="1">
        <f>VLOOKUP((A834&amp;B834),[1]Bond_Master!$A$1:$J$236,10)</f>
        <v>7</v>
      </c>
      <c r="F834" s="7">
        <v>47072</v>
      </c>
      <c r="G834" s="27">
        <v>35000</v>
      </c>
      <c r="H834" s="27">
        <v>35000</v>
      </c>
    </row>
    <row r="835" spans="1:8" s="1" customFormat="1" ht="17.100000000000001" customHeight="1">
      <c r="A835" s="1" t="s">
        <v>156</v>
      </c>
      <c r="B835" s="1" t="s">
        <v>64</v>
      </c>
      <c r="C835" s="1" t="str">
        <f>VLOOKUP((A835&amp;B835),[1]Bond_Master!$A$1:$J$236,3)</f>
        <v>公司債</v>
      </c>
      <c r="D835" s="1" t="str">
        <f>VLOOKUP((A835&amp;B835),[1]Bond_Master!$A$1:$J$236,4)</f>
        <v>Morgan Stanley</v>
      </c>
      <c r="E835" s="1">
        <f>VLOOKUP((A835&amp;B835),[1]Bond_Master!$A$1:$J$236,10)</f>
        <v>7</v>
      </c>
      <c r="F835" s="7">
        <v>47253</v>
      </c>
      <c r="G835" s="27">
        <v>35000</v>
      </c>
      <c r="H835" s="27">
        <v>2035000</v>
      </c>
    </row>
    <row r="836" spans="1:8" s="1" customFormat="1" ht="17.100000000000001" customHeight="1">
      <c r="A836" s="1" t="s">
        <v>312</v>
      </c>
      <c r="B836" s="1" t="s">
        <v>149</v>
      </c>
      <c r="C836" s="1" t="str">
        <f>VLOOKUP((A836&amp;B836),[1]Bond_Master!$A$1:$J$236,3)</f>
        <v>公司債</v>
      </c>
      <c r="D836" s="1" t="str">
        <f>VLOOKUP((A836&amp;B836),[1]Bond_Master!$A$1:$J$236,4)</f>
        <v>Morgan Stanley</v>
      </c>
      <c r="E836" s="1">
        <f>VLOOKUP((A836&amp;B836),[1]Bond_Master!$A$1:$J$236,10)</f>
        <v>7</v>
      </c>
      <c r="F836" s="7">
        <v>45144</v>
      </c>
      <c r="G836" s="27">
        <v>6975</v>
      </c>
      <c r="H836" s="27">
        <v>6975</v>
      </c>
    </row>
    <row r="837" spans="1:8" s="1" customFormat="1" ht="17.100000000000001" customHeight="1">
      <c r="A837" s="1" t="s">
        <v>312</v>
      </c>
      <c r="B837" s="1" t="s">
        <v>149</v>
      </c>
      <c r="C837" s="1" t="str">
        <f>VLOOKUP((A837&amp;B837),[1]Bond_Master!$A$1:$J$236,3)</f>
        <v>公司債</v>
      </c>
      <c r="D837" s="1" t="str">
        <f>VLOOKUP((A837&amp;B837),[1]Bond_Master!$A$1:$J$236,4)</f>
        <v>Morgan Stanley</v>
      </c>
      <c r="E837" s="1">
        <f>VLOOKUP((A837&amp;B837),[1]Bond_Master!$A$1:$J$236,10)</f>
        <v>7</v>
      </c>
      <c r="F837" s="7">
        <v>45328</v>
      </c>
      <c r="G837" s="27">
        <v>6975</v>
      </c>
      <c r="H837" s="27">
        <v>6975</v>
      </c>
    </row>
    <row r="838" spans="1:8" s="1" customFormat="1" ht="17.100000000000001" customHeight="1">
      <c r="A838" s="1" t="s">
        <v>312</v>
      </c>
      <c r="B838" s="1" t="s">
        <v>149</v>
      </c>
      <c r="C838" s="1" t="str">
        <f>VLOOKUP((A838&amp;B838),[1]Bond_Master!$A$1:$J$236,3)</f>
        <v>公司債</v>
      </c>
      <c r="D838" s="1" t="str">
        <f>VLOOKUP((A838&amp;B838),[1]Bond_Master!$A$1:$J$236,4)</f>
        <v>Morgan Stanley</v>
      </c>
      <c r="E838" s="1">
        <f>VLOOKUP((A838&amp;B838),[1]Bond_Master!$A$1:$J$236,10)</f>
        <v>7</v>
      </c>
      <c r="F838" s="17">
        <v>45510</v>
      </c>
      <c r="G838" s="29">
        <v>6975</v>
      </c>
      <c r="H838" s="29">
        <v>6975</v>
      </c>
    </row>
    <row r="839" spans="1:8" ht="17.100000000000001" customHeight="1">
      <c r="A839" s="1" t="s">
        <v>312</v>
      </c>
      <c r="B839" s="1" t="s">
        <v>149</v>
      </c>
      <c r="C839" s="1" t="str">
        <f>VLOOKUP((A839&amp;B839),[1]Bond_Master!$A$1:$J$236,3)</f>
        <v>公司債</v>
      </c>
      <c r="D839" s="1" t="str">
        <f>VLOOKUP((A839&amp;B839),[1]Bond_Master!$A$1:$J$236,4)</f>
        <v>Morgan Stanley</v>
      </c>
      <c r="E839" s="1">
        <f>VLOOKUP((A839&amp;B839),[1]Bond_Master!$A$1:$J$236,10)</f>
        <v>7</v>
      </c>
      <c r="F839" s="7">
        <v>45694</v>
      </c>
      <c r="G839" s="29">
        <v>6975</v>
      </c>
      <c r="H839" s="29">
        <v>6975</v>
      </c>
    </row>
    <row r="840" spans="1:8" ht="17.100000000000001" customHeight="1">
      <c r="A840" s="1" t="s">
        <v>312</v>
      </c>
      <c r="B840" s="1" t="s">
        <v>149</v>
      </c>
      <c r="C840" s="1" t="str">
        <f>VLOOKUP((A840&amp;B840),[1]Bond_Master!$A$1:$J$236,3)</f>
        <v>公司債</v>
      </c>
      <c r="D840" s="1" t="str">
        <f>VLOOKUP((A840&amp;B840),[1]Bond_Master!$A$1:$J$236,4)</f>
        <v>Morgan Stanley</v>
      </c>
      <c r="E840" s="1">
        <f>VLOOKUP((A840&amp;B840),[1]Bond_Master!$A$1:$J$236,10)</f>
        <v>7</v>
      </c>
      <c r="F840" s="17">
        <v>45875</v>
      </c>
      <c r="G840" s="29">
        <v>6975</v>
      </c>
      <c r="H840" s="29">
        <v>6975</v>
      </c>
    </row>
    <row r="841" spans="1:8" ht="17.100000000000001" customHeight="1">
      <c r="A841" s="1" t="s">
        <v>312</v>
      </c>
      <c r="B841" s="1" t="s">
        <v>149</v>
      </c>
      <c r="C841" s="1" t="str">
        <f>VLOOKUP((A841&amp;B841),[1]Bond_Master!$A$1:$J$236,3)</f>
        <v>公司債</v>
      </c>
      <c r="D841" s="1" t="str">
        <f>VLOOKUP((A841&amp;B841),[1]Bond_Master!$A$1:$J$236,4)</f>
        <v>Morgan Stanley</v>
      </c>
      <c r="E841" s="1">
        <f>VLOOKUP((A841&amp;B841),[1]Bond_Master!$A$1:$J$236,10)</f>
        <v>7</v>
      </c>
      <c r="F841" s="7">
        <v>46059</v>
      </c>
      <c r="G841" s="29">
        <v>6975</v>
      </c>
      <c r="H841" s="29">
        <v>6975</v>
      </c>
    </row>
    <row r="842" spans="1:8" ht="17.100000000000001" customHeight="1">
      <c r="A842" s="1" t="s">
        <v>312</v>
      </c>
      <c r="B842" s="1" t="s">
        <v>149</v>
      </c>
      <c r="C842" s="1" t="str">
        <f>VLOOKUP((A842&amp;B842),[1]Bond_Master!$A$1:$J$236,3)</f>
        <v>公司債</v>
      </c>
      <c r="D842" s="1" t="str">
        <f>VLOOKUP((A842&amp;B842),[1]Bond_Master!$A$1:$J$236,4)</f>
        <v>Morgan Stanley</v>
      </c>
      <c r="E842" s="1">
        <f>VLOOKUP((A842&amp;B842),[1]Bond_Master!$A$1:$J$236,10)</f>
        <v>7</v>
      </c>
      <c r="F842" s="17">
        <v>46240</v>
      </c>
      <c r="G842" s="29">
        <v>6975</v>
      </c>
      <c r="H842" s="29">
        <v>6975</v>
      </c>
    </row>
    <row r="843" spans="1:8" ht="17.100000000000001" customHeight="1">
      <c r="A843" s="1" t="s">
        <v>312</v>
      </c>
      <c r="B843" s="1" t="s">
        <v>149</v>
      </c>
      <c r="C843" s="1" t="str">
        <f>VLOOKUP((A843&amp;B843),[1]Bond_Master!$A$1:$J$236,3)</f>
        <v>公司債</v>
      </c>
      <c r="D843" s="1" t="str">
        <f>VLOOKUP((A843&amp;B843),[1]Bond_Master!$A$1:$J$236,4)</f>
        <v>Morgan Stanley</v>
      </c>
      <c r="E843" s="1">
        <f>VLOOKUP((A843&amp;B843),[1]Bond_Master!$A$1:$J$236,10)</f>
        <v>7</v>
      </c>
      <c r="F843" s="7">
        <v>46424</v>
      </c>
      <c r="G843" s="29">
        <v>6975</v>
      </c>
      <c r="H843" s="29">
        <v>6975</v>
      </c>
    </row>
    <row r="844" spans="1:8" ht="17.100000000000001" customHeight="1">
      <c r="A844" s="1" t="s">
        <v>312</v>
      </c>
      <c r="B844" s="1" t="s">
        <v>149</v>
      </c>
      <c r="C844" s="1" t="str">
        <f>VLOOKUP((A844&amp;B844),[1]Bond_Master!$A$1:$J$236,3)</f>
        <v>公司債</v>
      </c>
      <c r="D844" s="1" t="str">
        <f>VLOOKUP((A844&amp;B844),[1]Bond_Master!$A$1:$J$236,4)</f>
        <v>Morgan Stanley</v>
      </c>
      <c r="E844" s="1">
        <f>VLOOKUP((A844&amp;B844),[1]Bond_Master!$A$1:$J$236,10)</f>
        <v>7</v>
      </c>
      <c r="F844" s="17">
        <v>46605</v>
      </c>
      <c r="G844" s="29">
        <v>6975</v>
      </c>
      <c r="H844" s="29">
        <v>6975</v>
      </c>
    </row>
    <row r="845" spans="1:8" ht="17.100000000000001" customHeight="1">
      <c r="A845" s="1" t="s">
        <v>312</v>
      </c>
      <c r="B845" s="1" t="s">
        <v>149</v>
      </c>
      <c r="C845" s="1" t="str">
        <f>VLOOKUP((A845&amp;B845),[1]Bond_Master!$A$1:$J$236,3)</f>
        <v>公司債</v>
      </c>
      <c r="D845" s="1" t="str">
        <f>VLOOKUP((A845&amp;B845),[1]Bond_Master!$A$1:$J$236,4)</f>
        <v>Morgan Stanley</v>
      </c>
      <c r="E845" s="1">
        <f>VLOOKUP((A845&amp;B845),[1]Bond_Master!$A$1:$J$236,10)</f>
        <v>7</v>
      </c>
      <c r="F845" s="7">
        <v>46971</v>
      </c>
      <c r="G845" s="29">
        <v>6975</v>
      </c>
      <c r="H845" s="29">
        <v>316975</v>
      </c>
    </row>
    <row r="846" spans="1:8" ht="17.100000000000001" customHeight="1">
      <c r="A846" s="1" t="s">
        <v>312</v>
      </c>
      <c r="B846" s="1" t="s">
        <v>141</v>
      </c>
      <c r="C846" s="1" t="str">
        <f>VLOOKUP((A846&amp;B846),[1]Bond_Master!$A$1:$J$236,3)</f>
        <v>公司債</v>
      </c>
      <c r="D846" s="1" t="str">
        <f>VLOOKUP((A846&amp;B846),[1]Bond_Master!$A$1:$J$236,4)</f>
        <v>Morgan Stanley</v>
      </c>
      <c r="E846" s="1">
        <f>VLOOKUP((A846&amp;B846),[1]Bond_Master!$A$1:$J$236,10)</f>
        <v>7</v>
      </c>
      <c r="F846" s="7">
        <v>45144</v>
      </c>
      <c r="G846" s="27">
        <v>8325</v>
      </c>
      <c r="H846" s="27">
        <v>8325</v>
      </c>
    </row>
    <row r="847" spans="1:8" ht="17.100000000000001" customHeight="1">
      <c r="A847" s="1" t="s">
        <v>312</v>
      </c>
      <c r="B847" s="1" t="s">
        <v>141</v>
      </c>
      <c r="C847" s="1" t="str">
        <f>VLOOKUP((A847&amp;B847),[1]Bond_Master!$A$1:$J$236,3)</f>
        <v>公司債</v>
      </c>
      <c r="D847" s="1" t="str">
        <f>VLOOKUP((A847&amp;B847),[1]Bond_Master!$A$1:$J$236,4)</f>
        <v>Morgan Stanley</v>
      </c>
      <c r="E847" s="1">
        <f>VLOOKUP((A847&amp;B847),[1]Bond_Master!$A$1:$J$236,10)</f>
        <v>7</v>
      </c>
      <c r="F847" s="7">
        <v>45328</v>
      </c>
      <c r="G847" s="29">
        <v>8325</v>
      </c>
      <c r="H847" s="29">
        <v>8325</v>
      </c>
    </row>
    <row r="848" spans="1:8" ht="17.100000000000001" customHeight="1">
      <c r="A848" s="1" t="s">
        <v>312</v>
      </c>
      <c r="B848" s="1" t="s">
        <v>141</v>
      </c>
      <c r="C848" s="1" t="str">
        <f>VLOOKUP((A848&amp;B848),[1]Bond_Master!$A$1:$J$236,3)</f>
        <v>公司債</v>
      </c>
      <c r="D848" s="1" t="str">
        <f>VLOOKUP((A848&amp;B848),[1]Bond_Master!$A$1:$J$236,4)</f>
        <v>Morgan Stanley</v>
      </c>
      <c r="E848" s="1">
        <f>VLOOKUP((A848&amp;B848),[1]Bond_Master!$A$1:$J$236,10)</f>
        <v>7</v>
      </c>
      <c r="F848" s="17">
        <v>45510</v>
      </c>
      <c r="G848" s="29">
        <v>8325</v>
      </c>
      <c r="H848" s="29">
        <v>8325</v>
      </c>
    </row>
    <row r="849" spans="1:8" ht="17.100000000000001" customHeight="1">
      <c r="A849" s="1" t="s">
        <v>312</v>
      </c>
      <c r="B849" s="1" t="s">
        <v>141</v>
      </c>
      <c r="C849" s="1" t="str">
        <f>VLOOKUP((A849&amp;B849),[1]Bond_Master!$A$1:$J$236,3)</f>
        <v>公司債</v>
      </c>
      <c r="D849" s="1" t="str">
        <f>VLOOKUP((A849&amp;B849),[1]Bond_Master!$A$1:$J$236,4)</f>
        <v>Morgan Stanley</v>
      </c>
      <c r="E849" s="1">
        <f>VLOOKUP((A849&amp;B849),[1]Bond_Master!$A$1:$J$236,10)</f>
        <v>7</v>
      </c>
      <c r="F849" s="7">
        <v>45694</v>
      </c>
      <c r="G849" s="29">
        <v>8325</v>
      </c>
      <c r="H849" s="29">
        <v>8325</v>
      </c>
    </row>
    <row r="850" spans="1:8" s="1" customFormat="1" ht="17.100000000000001" customHeight="1">
      <c r="A850" s="1" t="s">
        <v>312</v>
      </c>
      <c r="B850" s="1" t="s">
        <v>141</v>
      </c>
      <c r="C850" s="1" t="str">
        <f>VLOOKUP((A850&amp;B850),[1]Bond_Master!$A$1:$J$236,3)</f>
        <v>公司債</v>
      </c>
      <c r="D850" s="1" t="str">
        <f>VLOOKUP((A850&amp;B850),[1]Bond_Master!$A$1:$J$236,4)</f>
        <v>Morgan Stanley</v>
      </c>
      <c r="E850" s="1">
        <f>VLOOKUP((A850&amp;B850),[1]Bond_Master!$A$1:$J$236,10)</f>
        <v>7</v>
      </c>
      <c r="F850" s="17">
        <v>45875</v>
      </c>
      <c r="G850" s="29">
        <v>8325</v>
      </c>
      <c r="H850" s="29">
        <v>8325</v>
      </c>
    </row>
    <row r="851" spans="1:8" s="1" customFormat="1" ht="17.100000000000001" customHeight="1">
      <c r="A851" s="1" t="s">
        <v>312</v>
      </c>
      <c r="B851" s="1" t="s">
        <v>141</v>
      </c>
      <c r="C851" s="1" t="str">
        <f>VLOOKUP((A851&amp;B851),[1]Bond_Master!$A$1:$J$236,3)</f>
        <v>公司債</v>
      </c>
      <c r="D851" s="1" t="str">
        <f>VLOOKUP((A851&amp;B851),[1]Bond_Master!$A$1:$J$236,4)</f>
        <v>Morgan Stanley</v>
      </c>
      <c r="E851" s="1">
        <f>VLOOKUP((A851&amp;B851),[1]Bond_Master!$A$1:$J$236,10)</f>
        <v>7</v>
      </c>
      <c r="F851" s="7">
        <v>46059</v>
      </c>
      <c r="G851" s="29">
        <v>8325</v>
      </c>
      <c r="H851" s="29">
        <v>8325</v>
      </c>
    </row>
    <row r="852" spans="1:8" s="1" customFormat="1" ht="17.100000000000001" customHeight="1">
      <c r="A852" s="1" t="s">
        <v>312</v>
      </c>
      <c r="B852" s="1" t="s">
        <v>141</v>
      </c>
      <c r="C852" s="1" t="str">
        <f>VLOOKUP((A852&amp;B852),[1]Bond_Master!$A$1:$J$236,3)</f>
        <v>公司債</v>
      </c>
      <c r="D852" s="1" t="str">
        <f>VLOOKUP((A852&amp;B852),[1]Bond_Master!$A$1:$J$236,4)</f>
        <v>Morgan Stanley</v>
      </c>
      <c r="E852" s="1">
        <f>VLOOKUP((A852&amp;B852),[1]Bond_Master!$A$1:$J$236,10)</f>
        <v>7</v>
      </c>
      <c r="F852" s="17">
        <v>46240</v>
      </c>
      <c r="G852" s="29">
        <v>8325</v>
      </c>
      <c r="H852" s="29">
        <v>8325</v>
      </c>
    </row>
    <row r="853" spans="1:8" s="1" customFormat="1" ht="17.100000000000001" customHeight="1">
      <c r="A853" s="1" t="s">
        <v>312</v>
      </c>
      <c r="B853" s="1" t="s">
        <v>141</v>
      </c>
      <c r="C853" s="1" t="str">
        <f>VLOOKUP((A853&amp;B853),[1]Bond_Master!$A$1:$J$236,3)</f>
        <v>公司債</v>
      </c>
      <c r="D853" s="1" t="str">
        <f>VLOOKUP((A853&amp;B853),[1]Bond_Master!$A$1:$J$236,4)</f>
        <v>Morgan Stanley</v>
      </c>
      <c r="E853" s="1">
        <f>VLOOKUP((A853&amp;B853),[1]Bond_Master!$A$1:$J$236,10)</f>
        <v>7</v>
      </c>
      <c r="F853" s="7">
        <v>46424</v>
      </c>
      <c r="G853" s="29">
        <v>8325</v>
      </c>
      <c r="H853" s="29">
        <v>8325</v>
      </c>
    </row>
    <row r="854" spans="1:8" s="1" customFormat="1" ht="17.100000000000001" customHeight="1">
      <c r="A854" s="1" t="s">
        <v>312</v>
      </c>
      <c r="B854" s="1" t="s">
        <v>141</v>
      </c>
      <c r="C854" s="1" t="str">
        <f>VLOOKUP((A854&amp;B854),[1]Bond_Master!$A$1:$J$236,3)</f>
        <v>公司債</v>
      </c>
      <c r="D854" s="1" t="str">
        <f>VLOOKUP((A854&amp;B854),[1]Bond_Master!$A$1:$J$236,4)</f>
        <v>Morgan Stanley</v>
      </c>
      <c r="E854" s="1">
        <f>VLOOKUP((A854&amp;B854),[1]Bond_Master!$A$1:$J$236,10)</f>
        <v>7</v>
      </c>
      <c r="F854" s="17">
        <v>46605</v>
      </c>
      <c r="G854" s="29">
        <v>8325</v>
      </c>
      <c r="H854" s="29">
        <v>8325</v>
      </c>
    </row>
    <row r="855" spans="1:8" s="1" customFormat="1" ht="17.100000000000001" customHeight="1">
      <c r="A855" s="1" t="s">
        <v>312</v>
      </c>
      <c r="B855" s="1" t="s">
        <v>141</v>
      </c>
      <c r="C855" s="1" t="str">
        <f>VLOOKUP((A855&amp;B855),[1]Bond_Master!$A$1:$J$236,3)</f>
        <v>公司債</v>
      </c>
      <c r="D855" s="1" t="str">
        <f>VLOOKUP((A855&amp;B855),[1]Bond_Master!$A$1:$J$236,4)</f>
        <v>Morgan Stanley</v>
      </c>
      <c r="E855" s="1">
        <f>VLOOKUP((A855&amp;B855),[1]Bond_Master!$A$1:$J$236,10)</f>
        <v>7</v>
      </c>
      <c r="F855" s="7">
        <v>46971</v>
      </c>
      <c r="G855" s="29">
        <v>8325</v>
      </c>
      <c r="H855" s="29">
        <v>378325</v>
      </c>
    </row>
    <row r="856" spans="1:8" s="1" customFormat="1" ht="17.100000000000001" customHeight="1">
      <c r="A856" s="1" t="s">
        <v>312</v>
      </c>
      <c r="B856" s="1" t="s">
        <v>14</v>
      </c>
      <c r="C856" s="1" t="str">
        <f>VLOOKUP((A856&amp;B856),[1]Bond_Master!$A$1:$J$236,3)</f>
        <v>公司債</v>
      </c>
      <c r="D856" s="1" t="str">
        <f>VLOOKUP((A856&amp;B856),[1]Bond_Master!$A$1:$J$236,4)</f>
        <v>Morgan Stanley</v>
      </c>
      <c r="E856" s="1">
        <f>VLOOKUP((A856&amp;B856),[1]Bond_Master!$A$1:$J$236,10)</f>
        <v>7</v>
      </c>
      <c r="F856" s="7">
        <v>45144</v>
      </c>
      <c r="G856" s="27">
        <v>14625</v>
      </c>
      <c r="H856" s="27">
        <v>14625</v>
      </c>
    </row>
    <row r="857" spans="1:8" s="1" customFormat="1" ht="17.100000000000001" customHeight="1">
      <c r="A857" s="1" t="s">
        <v>312</v>
      </c>
      <c r="B857" s="1" t="s">
        <v>14</v>
      </c>
      <c r="C857" s="1" t="str">
        <f>VLOOKUP((A857&amp;B857),[1]Bond_Master!$A$1:$J$236,3)</f>
        <v>公司債</v>
      </c>
      <c r="D857" s="1" t="str">
        <f>VLOOKUP((A857&amp;B857),[1]Bond_Master!$A$1:$J$236,4)</f>
        <v>Morgan Stanley</v>
      </c>
      <c r="E857" s="1">
        <f>VLOOKUP((A857&amp;B857),[1]Bond_Master!$A$1:$J$236,10)</f>
        <v>7</v>
      </c>
      <c r="F857" s="7">
        <v>45328</v>
      </c>
      <c r="G857" s="29">
        <v>14625</v>
      </c>
      <c r="H857" s="29">
        <v>14625</v>
      </c>
    </row>
    <row r="858" spans="1:8" s="1" customFormat="1" ht="17.100000000000001" customHeight="1">
      <c r="A858" s="1" t="s">
        <v>716</v>
      </c>
      <c r="B858" s="1" t="s">
        <v>14</v>
      </c>
      <c r="C858" s="1" t="str">
        <f>VLOOKUP((A858&amp;B858),[1]Bond_Master!$A$1:$J$236,3)</f>
        <v>公司債</v>
      </c>
      <c r="D858" s="1" t="str">
        <f>VLOOKUP((A858&amp;B858),[1]Bond_Master!$A$1:$J$236,4)</f>
        <v>Morgan Stanley</v>
      </c>
      <c r="E858" s="1">
        <f>VLOOKUP((A858&amp;B858),[1]Bond_Master!$A$1:$J$236,10)</f>
        <v>7</v>
      </c>
      <c r="F858" s="17">
        <v>45510</v>
      </c>
      <c r="G858" s="29">
        <v>14625</v>
      </c>
      <c r="H858" s="29">
        <v>14625</v>
      </c>
    </row>
    <row r="859" spans="1:8" s="1" customFormat="1" ht="17.100000000000001" customHeight="1">
      <c r="A859" s="1" t="s">
        <v>716</v>
      </c>
      <c r="B859" s="1" t="s">
        <v>14</v>
      </c>
      <c r="C859" s="1" t="str">
        <f>VLOOKUP((A859&amp;B859),[1]Bond_Master!$A$1:$J$236,3)</f>
        <v>公司債</v>
      </c>
      <c r="D859" s="1" t="str">
        <f>VLOOKUP((A859&amp;B859),[1]Bond_Master!$A$1:$J$236,4)</f>
        <v>Morgan Stanley</v>
      </c>
      <c r="E859" s="1">
        <f>VLOOKUP((A859&amp;B859),[1]Bond_Master!$A$1:$J$236,10)</f>
        <v>7</v>
      </c>
      <c r="F859" s="7">
        <v>45694</v>
      </c>
      <c r="G859" s="29">
        <v>14625</v>
      </c>
      <c r="H859" s="29">
        <v>14625</v>
      </c>
    </row>
    <row r="860" spans="1:8" s="1" customFormat="1" ht="17.100000000000001" customHeight="1">
      <c r="A860" s="1" t="s">
        <v>716</v>
      </c>
      <c r="B860" s="1" t="s">
        <v>14</v>
      </c>
      <c r="C860" s="1" t="str">
        <f>VLOOKUP((A860&amp;B860),[1]Bond_Master!$A$1:$J$236,3)</f>
        <v>公司債</v>
      </c>
      <c r="D860" s="1" t="str">
        <f>VLOOKUP((A860&amp;B860),[1]Bond_Master!$A$1:$J$236,4)</f>
        <v>Morgan Stanley</v>
      </c>
      <c r="E860" s="1">
        <f>VLOOKUP((A860&amp;B860),[1]Bond_Master!$A$1:$J$236,10)</f>
        <v>7</v>
      </c>
      <c r="F860" s="17">
        <v>45875</v>
      </c>
      <c r="G860" s="29">
        <v>14625</v>
      </c>
      <c r="H860" s="29">
        <v>14625</v>
      </c>
    </row>
    <row r="861" spans="1:8" s="1" customFormat="1" ht="17.100000000000001" customHeight="1">
      <c r="A861" s="1" t="s">
        <v>716</v>
      </c>
      <c r="B861" s="1" t="s">
        <v>14</v>
      </c>
      <c r="C861" s="1" t="str">
        <f>VLOOKUP((A861&amp;B861),[1]Bond_Master!$A$1:$J$236,3)</f>
        <v>公司債</v>
      </c>
      <c r="D861" s="1" t="str">
        <f>VLOOKUP((A861&amp;B861),[1]Bond_Master!$A$1:$J$236,4)</f>
        <v>Morgan Stanley</v>
      </c>
      <c r="E861" s="1">
        <f>VLOOKUP((A861&amp;B861),[1]Bond_Master!$A$1:$J$236,10)</f>
        <v>7</v>
      </c>
      <c r="F861" s="7">
        <v>46059</v>
      </c>
      <c r="G861" s="29">
        <v>14625</v>
      </c>
      <c r="H861" s="29">
        <v>14625</v>
      </c>
    </row>
    <row r="862" spans="1:8" ht="17.100000000000001" customHeight="1">
      <c r="A862" s="1" t="s">
        <v>716</v>
      </c>
      <c r="B862" s="1" t="s">
        <v>14</v>
      </c>
      <c r="C862" s="1" t="str">
        <f>VLOOKUP((A862&amp;B862),[1]Bond_Master!$A$1:$J$236,3)</f>
        <v>公司債</v>
      </c>
      <c r="D862" s="1" t="str">
        <f>VLOOKUP((A862&amp;B862),[1]Bond_Master!$A$1:$J$236,4)</f>
        <v>Morgan Stanley</v>
      </c>
      <c r="E862" s="1">
        <f>VLOOKUP((A862&amp;B862),[1]Bond_Master!$A$1:$J$236,10)</f>
        <v>7</v>
      </c>
      <c r="F862" s="17">
        <v>46240</v>
      </c>
      <c r="G862" s="29">
        <v>14625</v>
      </c>
      <c r="H862" s="29">
        <v>14625</v>
      </c>
    </row>
    <row r="863" spans="1:8" ht="17.100000000000001" customHeight="1">
      <c r="A863" s="1" t="s">
        <v>716</v>
      </c>
      <c r="B863" s="1" t="s">
        <v>14</v>
      </c>
      <c r="C863" s="1" t="str">
        <f>VLOOKUP((A863&amp;B863),[1]Bond_Master!$A$1:$J$236,3)</f>
        <v>公司債</v>
      </c>
      <c r="D863" s="1" t="str">
        <f>VLOOKUP((A863&amp;B863),[1]Bond_Master!$A$1:$J$236,4)</f>
        <v>Morgan Stanley</v>
      </c>
      <c r="E863" s="1">
        <f>VLOOKUP((A863&amp;B863),[1]Bond_Master!$A$1:$J$236,10)</f>
        <v>7</v>
      </c>
      <c r="F863" s="7">
        <v>46424</v>
      </c>
      <c r="G863" s="29">
        <v>14625</v>
      </c>
      <c r="H863" s="29">
        <v>14625</v>
      </c>
    </row>
    <row r="864" spans="1:8" ht="17.100000000000001" customHeight="1">
      <c r="A864" s="1" t="s">
        <v>716</v>
      </c>
      <c r="B864" s="1" t="s">
        <v>14</v>
      </c>
      <c r="C864" s="1" t="str">
        <f>VLOOKUP((A864&amp;B864),[1]Bond_Master!$A$1:$J$236,3)</f>
        <v>公司債</v>
      </c>
      <c r="D864" s="1" t="str">
        <f>VLOOKUP((A864&amp;B864),[1]Bond_Master!$A$1:$J$236,4)</f>
        <v>Morgan Stanley</v>
      </c>
      <c r="E864" s="1">
        <f>VLOOKUP((A864&amp;B864),[1]Bond_Master!$A$1:$J$236,10)</f>
        <v>7</v>
      </c>
      <c r="F864" s="17">
        <v>46605</v>
      </c>
      <c r="G864" s="29">
        <v>14625</v>
      </c>
      <c r="H864" s="29">
        <v>14625</v>
      </c>
    </row>
    <row r="865" spans="1:8" ht="17.100000000000001" customHeight="1">
      <c r="A865" s="1" t="s">
        <v>716</v>
      </c>
      <c r="B865" s="1" t="s">
        <v>14</v>
      </c>
      <c r="C865" s="1" t="str">
        <f>VLOOKUP((A865&amp;B865),[1]Bond_Master!$A$1:$J$236,3)</f>
        <v>公司債</v>
      </c>
      <c r="D865" s="1" t="str">
        <f>VLOOKUP((A865&amp;B865),[1]Bond_Master!$A$1:$J$236,4)</f>
        <v>Morgan Stanley</v>
      </c>
      <c r="E865" s="1">
        <f>VLOOKUP((A865&amp;B865),[1]Bond_Master!$A$1:$J$236,10)</f>
        <v>7</v>
      </c>
      <c r="F865" s="7">
        <v>46971</v>
      </c>
      <c r="G865" s="29">
        <v>14625</v>
      </c>
      <c r="H865" s="29">
        <v>664625</v>
      </c>
    </row>
    <row r="866" spans="1:8" ht="17.100000000000001" customHeight="1">
      <c r="A866" s="1" t="s">
        <v>312</v>
      </c>
      <c r="B866" s="1" t="s">
        <v>64</v>
      </c>
      <c r="C866" s="1" t="str">
        <f>VLOOKUP((A866&amp;B866),[1]Bond_Master!$A$1:$J$236,3)</f>
        <v>公司債</v>
      </c>
      <c r="D866" s="1" t="str">
        <f>VLOOKUP((A866&amp;B866),[1]Bond_Master!$A$1:$J$236,4)</f>
        <v>Morgan Stanley</v>
      </c>
      <c r="E866" s="1">
        <f>VLOOKUP((A866&amp;B866),[1]Bond_Master!$A$1:$J$236,10)</f>
        <v>7</v>
      </c>
      <c r="F866" s="7">
        <v>45144</v>
      </c>
      <c r="G866" s="27">
        <v>15750</v>
      </c>
      <c r="H866" s="27">
        <v>15750</v>
      </c>
    </row>
    <row r="867" spans="1:8" ht="17.100000000000001" customHeight="1">
      <c r="A867" s="1" t="s">
        <v>312</v>
      </c>
      <c r="B867" s="1" t="s">
        <v>64</v>
      </c>
      <c r="C867" s="1" t="str">
        <f>VLOOKUP((A867&amp;B867),[1]Bond_Master!$A$1:$J$236,3)</f>
        <v>公司債</v>
      </c>
      <c r="D867" s="1" t="str">
        <f>VLOOKUP((A867&amp;B867),[1]Bond_Master!$A$1:$J$236,4)</f>
        <v>Morgan Stanley</v>
      </c>
      <c r="E867" s="1">
        <f>VLOOKUP((A867&amp;B867),[1]Bond_Master!$A$1:$J$236,10)</f>
        <v>7</v>
      </c>
      <c r="F867" s="7">
        <v>45328</v>
      </c>
      <c r="G867" s="27">
        <v>15750</v>
      </c>
      <c r="H867" s="27">
        <v>15750</v>
      </c>
    </row>
    <row r="868" spans="1:8" ht="17.100000000000001" customHeight="1">
      <c r="A868" s="1" t="s">
        <v>716</v>
      </c>
      <c r="B868" s="1" t="s">
        <v>64</v>
      </c>
      <c r="C868" s="1" t="str">
        <f>VLOOKUP((A868&amp;B868),[1]Bond_Master!$A$1:$J$236,3)</f>
        <v>公司債</v>
      </c>
      <c r="D868" s="1" t="str">
        <f>VLOOKUP((A868&amp;B868),[1]Bond_Master!$A$1:$J$236,4)</f>
        <v>Morgan Stanley</v>
      </c>
      <c r="E868" s="1">
        <f>VLOOKUP((A868&amp;B868),[1]Bond_Master!$A$1:$J$236,10)</f>
        <v>7</v>
      </c>
      <c r="F868" s="17">
        <v>45510</v>
      </c>
      <c r="G868" s="27">
        <v>15750</v>
      </c>
      <c r="H868" s="27">
        <v>15750</v>
      </c>
    </row>
    <row r="869" spans="1:8" ht="17.100000000000001" customHeight="1">
      <c r="A869" s="1" t="s">
        <v>716</v>
      </c>
      <c r="B869" s="1" t="s">
        <v>64</v>
      </c>
      <c r="C869" s="1" t="str">
        <f>VLOOKUP((A869&amp;B869),[1]Bond_Master!$A$1:$J$236,3)</f>
        <v>公司債</v>
      </c>
      <c r="D869" s="1" t="str">
        <f>VLOOKUP((A869&amp;B869),[1]Bond_Master!$A$1:$J$236,4)</f>
        <v>Morgan Stanley</v>
      </c>
      <c r="E869" s="1">
        <f>VLOOKUP((A869&amp;B869),[1]Bond_Master!$A$1:$J$236,10)</f>
        <v>7</v>
      </c>
      <c r="F869" s="7">
        <v>45694</v>
      </c>
      <c r="G869" s="27">
        <v>15750</v>
      </c>
      <c r="H869" s="27">
        <v>15750</v>
      </c>
    </row>
    <row r="870" spans="1:8" ht="17.100000000000001" customHeight="1">
      <c r="A870" s="1" t="s">
        <v>716</v>
      </c>
      <c r="B870" s="1" t="s">
        <v>64</v>
      </c>
      <c r="C870" s="1" t="str">
        <f>VLOOKUP((A870&amp;B870),[1]Bond_Master!$A$1:$J$236,3)</f>
        <v>公司債</v>
      </c>
      <c r="D870" s="1" t="str">
        <f>VLOOKUP((A870&amp;B870),[1]Bond_Master!$A$1:$J$236,4)</f>
        <v>Morgan Stanley</v>
      </c>
      <c r="E870" s="1">
        <f>VLOOKUP((A870&amp;B870),[1]Bond_Master!$A$1:$J$236,10)</f>
        <v>7</v>
      </c>
      <c r="F870" s="17">
        <v>45875</v>
      </c>
      <c r="G870" s="27">
        <v>15750</v>
      </c>
      <c r="H870" s="27">
        <v>15750</v>
      </c>
    </row>
    <row r="871" spans="1:8" s="1" customFormat="1" ht="17.100000000000001" customHeight="1">
      <c r="A871" s="1" t="s">
        <v>716</v>
      </c>
      <c r="B871" s="1" t="s">
        <v>64</v>
      </c>
      <c r="C871" s="1" t="str">
        <f>VLOOKUP((A871&amp;B871),[1]Bond_Master!$A$1:$J$236,3)</f>
        <v>公司債</v>
      </c>
      <c r="D871" s="1" t="str">
        <f>VLOOKUP((A871&amp;B871),[1]Bond_Master!$A$1:$J$236,4)</f>
        <v>Morgan Stanley</v>
      </c>
      <c r="E871" s="1">
        <f>VLOOKUP((A871&amp;B871),[1]Bond_Master!$A$1:$J$236,10)</f>
        <v>7</v>
      </c>
      <c r="F871" s="7">
        <v>46059</v>
      </c>
      <c r="G871" s="27">
        <v>15750</v>
      </c>
      <c r="H871" s="27">
        <v>15750</v>
      </c>
    </row>
    <row r="872" spans="1:8" s="1" customFormat="1" ht="17.100000000000001" customHeight="1">
      <c r="A872" s="1" t="s">
        <v>716</v>
      </c>
      <c r="B872" s="1" t="s">
        <v>64</v>
      </c>
      <c r="C872" s="1" t="str">
        <f>VLOOKUP((A872&amp;B872),[1]Bond_Master!$A$1:$J$236,3)</f>
        <v>公司債</v>
      </c>
      <c r="D872" s="1" t="str">
        <f>VLOOKUP((A872&amp;B872),[1]Bond_Master!$A$1:$J$236,4)</f>
        <v>Morgan Stanley</v>
      </c>
      <c r="E872" s="1">
        <f>VLOOKUP((A872&amp;B872),[1]Bond_Master!$A$1:$J$236,10)</f>
        <v>7</v>
      </c>
      <c r="F872" s="17">
        <v>46240</v>
      </c>
      <c r="G872" s="27">
        <v>15750</v>
      </c>
      <c r="H872" s="27">
        <v>15750</v>
      </c>
    </row>
    <row r="873" spans="1:8" s="1" customFormat="1" ht="17.100000000000001" customHeight="1">
      <c r="A873" s="1" t="s">
        <v>716</v>
      </c>
      <c r="B873" s="1" t="s">
        <v>64</v>
      </c>
      <c r="C873" s="1" t="str">
        <f>VLOOKUP((A873&amp;B873),[1]Bond_Master!$A$1:$J$236,3)</f>
        <v>公司債</v>
      </c>
      <c r="D873" s="1" t="str">
        <f>VLOOKUP((A873&amp;B873),[1]Bond_Master!$A$1:$J$236,4)</f>
        <v>Morgan Stanley</v>
      </c>
      <c r="E873" s="1">
        <f>VLOOKUP((A873&amp;B873),[1]Bond_Master!$A$1:$J$236,10)</f>
        <v>7</v>
      </c>
      <c r="F873" s="7">
        <v>46424</v>
      </c>
      <c r="G873" s="27">
        <v>15750</v>
      </c>
      <c r="H873" s="27">
        <v>15750</v>
      </c>
    </row>
    <row r="874" spans="1:8" s="1" customFormat="1" ht="17.100000000000001" customHeight="1">
      <c r="A874" s="1" t="s">
        <v>716</v>
      </c>
      <c r="B874" s="1" t="s">
        <v>64</v>
      </c>
      <c r="C874" s="1" t="str">
        <f>VLOOKUP((A874&amp;B874),[1]Bond_Master!$A$1:$J$236,3)</f>
        <v>公司債</v>
      </c>
      <c r="D874" s="1" t="str">
        <f>VLOOKUP((A874&amp;B874),[1]Bond_Master!$A$1:$J$236,4)</f>
        <v>Morgan Stanley</v>
      </c>
      <c r="E874" s="1">
        <f>VLOOKUP((A874&amp;B874),[1]Bond_Master!$A$1:$J$236,10)</f>
        <v>7</v>
      </c>
      <c r="F874" s="17">
        <v>46605</v>
      </c>
      <c r="G874" s="27">
        <v>15750</v>
      </c>
      <c r="H874" s="27">
        <v>15750</v>
      </c>
    </row>
    <row r="875" spans="1:8" s="1" customFormat="1" ht="17.100000000000001" customHeight="1">
      <c r="A875" s="1" t="s">
        <v>716</v>
      </c>
      <c r="B875" s="1" t="s">
        <v>64</v>
      </c>
      <c r="C875" s="1" t="str">
        <f>VLOOKUP((A875&amp;B875),[1]Bond_Master!$A$1:$J$236,3)</f>
        <v>公司債</v>
      </c>
      <c r="D875" s="1" t="str">
        <f>VLOOKUP((A875&amp;B875),[1]Bond_Master!$A$1:$J$236,4)</f>
        <v>Morgan Stanley</v>
      </c>
      <c r="E875" s="1">
        <f>VLOOKUP((A875&amp;B875),[1]Bond_Master!$A$1:$J$236,10)</f>
        <v>7</v>
      </c>
      <c r="F875" s="7">
        <v>46971</v>
      </c>
      <c r="G875" s="27">
        <v>15750</v>
      </c>
      <c r="H875" s="27">
        <v>715750</v>
      </c>
    </row>
    <row r="876" spans="1:8" s="1" customFormat="1" ht="17.100000000000001" customHeight="1">
      <c r="A876" s="1" t="s">
        <v>231</v>
      </c>
      <c r="B876" s="1" t="s">
        <v>64</v>
      </c>
      <c r="C876" s="1" t="str">
        <f>VLOOKUP((A876&amp;B876),[1]Bond_Master!$A$1:$J$236,3)</f>
        <v>公司債</v>
      </c>
      <c r="D876" s="1" t="str">
        <f>VLOOKUP((A876&amp;B876),[1]Bond_Master!$A$1:$J$236,4)</f>
        <v>Morgan Stanley</v>
      </c>
      <c r="E876" s="1">
        <f>VLOOKUP((A876&amp;B876),[1]Bond_Master!$A$1:$J$236,10)</f>
        <v>1</v>
      </c>
      <c r="F876" s="7">
        <v>45170</v>
      </c>
      <c r="G876" s="27">
        <v>49000</v>
      </c>
      <c r="H876" s="27">
        <v>49000</v>
      </c>
    </row>
    <row r="877" spans="1:8" s="1" customFormat="1" ht="17.100000000000001" customHeight="1">
      <c r="A877" s="1" t="s">
        <v>231</v>
      </c>
      <c r="B877" s="1" t="s">
        <v>64</v>
      </c>
      <c r="C877" s="1" t="str">
        <f>VLOOKUP((A877&amp;B877),[1]Bond_Master!$A$1:$J$236,3)</f>
        <v>公司債</v>
      </c>
      <c r="D877" s="1" t="str">
        <f>VLOOKUP((A877&amp;B877),[1]Bond_Master!$A$1:$J$236,4)</f>
        <v>Morgan Stanley</v>
      </c>
      <c r="E877" s="1">
        <f>VLOOKUP((A877&amp;B877),[1]Bond_Master!$A$1:$J$236,10)</f>
        <v>1</v>
      </c>
      <c r="F877" s="7">
        <v>45352</v>
      </c>
      <c r="G877" s="27">
        <v>49000</v>
      </c>
      <c r="H877" s="27">
        <v>49000</v>
      </c>
    </row>
    <row r="878" spans="1:8" s="1" customFormat="1" ht="17.100000000000001" customHeight="1">
      <c r="A878" s="1" t="s">
        <v>231</v>
      </c>
      <c r="B878" s="1" t="s">
        <v>64</v>
      </c>
      <c r="C878" s="1" t="str">
        <f>VLOOKUP((A878&amp;B878),[1]Bond_Master!$A$1:$J$236,3)</f>
        <v>公司債</v>
      </c>
      <c r="D878" s="1" t="str">
        <f>VLOOKUP((A878&amp;B878),[1]Bond_Master!$A$1:$J$236,4)</f>
        <v>Morgan Stanley</v>
      </c>
      <c r="E878" s="1">
        <f>VLOOKUP((A878&amp;B878),[1]Bond_Master!$A$1:$J$236,10)</f>
        <v>1</v>
      </c>
      <c r="F878" s="7">
        <v>45536</v>
      </c>
      <c r="G878" s="27">
        <v>49000</v>
      </c>
      <c r="H878" s="27">
        <v>49000</v>
      </c>
    </row>
    <row r="879" spans="1:8" s="1" customFormat="1" ht="17.100000000000001" customHeight="1">
      <c r="A879" s="1" t="s">
        <v>231</v>
      </c>
      <c r="B879" s="1" t="s">
        <v>64</v>
      </c>
      <c r="C879" s="1" t="str">
        <f>VLOOKUP((A879&amp;B879),[1]Bond_Master!$A$1:$J$236,3)</f>
        <v>公司債</v>
      </c>
      <c r="D879" s="1" t="str">
        <f>VLOOKUP((A879&amp;B879),[1]Bond_Master!$A$1:$J$236,4)</f>
        <v>Morgan Stanley</v>
      </c>
      <c r="E879" s="1">
        <f>VLOOKUP((A879&amp;B879),[1]Bond_Master!$A$1:$J$236,10)</f>
        <v>1</v>
      </c>
      <c r="F879" s="7">
        <v>45717</v>
      </c>
      <c r="G879" s="27">
        <v>49000</v>
      </c>
      <c r="H879" s="27">
        <v>49000</v>
      </c>
    </row>
    <row r="880" spans="1:8" s="1" customFormat="1" ht="17.100000000000001" customHeight="1">
      <c r="A880" s="1" t="s">
        <v>231</v>
      </c>
      <c r="B880" s="1" t="s">
        <v>64</v>
      </c>
      <c r="C880" s="1" t="str">
        <f>VLOOKUP((A880&amp;B880),[1]Bond_Master!$A$1:$J$236,3)</f>
        <v>公司債</v>
      </c>
      <c r="D880" s="1" t="str">
        <f>VLOOKUP((A880&amp;B880),[1]Bond_Master!$A$1:$J$236,4)</f>
        <v>Morgan Stanley</v>
      </c>
      <c r="E880" s="1">
        <f>VLOOKUP((A880&amp;B880),[1]Bond_Master!$A$1:$J$236,10)</f>
        <v>1</v>
      </c>
      <c r="F880" s="7">
        <v>45901</v>
      </c>
      <c r="G880" s="27">
        <v>49000</v>
      </c>
      <c r="H880" s="27">
        <v>49000</v>
      </c>
    </row>
    <row r="881" spans="1:8" s="1" customFormat="1" ht="17.100000000000001" customHeight="1">
      <c r="A881" s="1" t="s">
        <v>231</v>
      </c>
      <c r="B881" s="1" t="s">
        <v>64</v>
      </c>
      <c r="C881" s="1" t="str">
        <f>VLOOKUP((A881&amp;B881),[1]Bond_Master!$A$1:$J$236,3)</f>
        <v>公司債</v>
      </c>
      <c r="D881" s="1" t="str">
        <f>VLOOKUP((A881&amp;B881),[1]Bond_Master!$A$1:$J$236,4)</f>
        <v>Morgan Stanley</v>
      </c>
      <c r="E881" s="1">
        <f>VLOOKUP((A881&amp;B881),[1]Bond_Master!$A$1:$J$236,10)</f>
        <v>1</v>
      </c>
      <c r="F881" s="7">
        <v>46082</v>
      </c>
      <c r="G881" s="27">
        <v>49000</v>
      </c>
      <c r="H881" s="27">
        <v>4049000</v>
      </c>
    </row>
    <row r="882" spans="1:8" s="1" customFormat="1" ht="17.100000000000001" customHeight="1">
      <c r="A882" s="1" t="s">
        <v>63</v>
      </c>
      <c r="B882" s="1" t="s">
        <v>64</v>
      </c>
      <c r="C882" s="1" t="str">
        <f>VLOOKUP((A882&amp;B882),[1]Bond_Master!$A$1:$J$236,3)</f>
        <v>公司債</v>
      </c>
      <c r="D882" s="1" t="str">
        <f>VLOOKUP((A882&amp;B882),[1]Bond_Master!$A$1:$J$236,4)</f>
        <v>花旗銀行</v>
      </c>
      <c r="E882" s="1">
        <f>VLOOKUP((A882&amp;B882),[1]Bond_Master!$A$1:$J$236,10)</f>
        <v>6</v>
      </c>
      <c r="F882" s="17">
        <v>44866</v>
      </c>
      <c r="G882" s="27">
        <v>46500</v>
      </c>
      <c r="H882" s="27">
        <v>46500</v>
      </c>
    </row>
    <row r="883" spans="1:8" s="1" customFormat="1" ht="17.100000000000001" customHeight="1">
      <c r="A883" s="1" t="s">
        <v>63</v>
      </c>
      <c r="B883" s="1" t="s">
        <v>64</v>
      </c>
      <c r="C883" s="1" t="str">
        <f>VLOOKUP((A883&amp;B883),[1]Bond_Master!$A$1:$J$236,3)</f>
        <v>公司債</v>
      </c>
      <c r="D883" s="1" t="str">
        <f>VLOOKUP((A883&amp;B883),[1]Bond_Master!$A$1:$J$236,4)</f>
        <v>花旗銀行</v>
      </c>
      <c r="E883" s="1">
        <f>VLOOKUP((A883&amp;B883),[1]Bond_Master!$A$1:$J$236,10)</f>
        <v>6</v>
      </c>
      <c r="F883" s="7">
        <v>45047</v>
      </c>
      <c r="G883" s="27">
        <v>46500</v>
      </c>
      <c r="H883" s="27">
        <v>46500</v>
      </c>
    </row>
    <row r="884" spans="1:8" s="1" customFormat="1" ht="17.100000000000001" customHeight="1">
      <c r="A884" s="1" t="s">
        <v>63</v>
      </c>
      <c r="B884" s="1" t="s">
        <v>64</v>
      </c>
      <c r="C884" s="1" t="str">
        <f>VLOOKUP((A884&amp;B884),[1]Bond_Master!$A$1:$J$236,3)</f>
        <v>公司債</v>
      </c>
      <c r="D884" s="1" t="str">
        <f>VLOOKUP((A884&amp;B884),[1]Bond_Master!$A$1:$J$236,4)</f>
        <v>花旗銀行</v>
      </c>
      <c r="E884" s="1">
        <f>VLOOKUP((A884&amp;B884),[1]Bond_Master!$A$1:$J$236,10)</f>
        <v>6</v>
      </c>
      <c r="F884" s="7">
        <v>45231</v>
      </c>
      <c r="G884" s="27">
        <v>46500</v>
      </c>
      <c r="H884" s="27">
        <v>46500</v>
      </c>
    </row>
    <row r="885" spans="1:8" s="1" customFormat="1" ht="17.100000000000001" customHeight="1">
      <c r="A885" s="1" t="s">
        <v>63</v>
      </c>
      <c r="B885" s="1" t="s">
        <v>64</v>
      </c>
      <c r="C885" s="1" t="str">
        <f>VLOOKUP((A885&amp;B885),[1]Bond_Master!$A$1:$J$236,3)</f>
        <v>公司債</v>
      </c>
      <c r="D885" s="1" t="str">
        <f>VLOOKUP((A885&amp;B885),[1]Bond_Master!$A$1:$J$236,4)</f>
        <v>花旗銀行</v>
      </c>
      <c r="E885" s="1">
        <f>VLOOKUP((A885&amp;B885),[1]Bond_Master!$A$1:$J$236,10)</f>
        <v>6</v>
      </c>
      <c r="F885" s="7">
        <v>45413</v>
      </c>
      <c r="G885" s="27">
        <v>46500</v>
      </c>
      <c r="H885" s="27">
        <v>46500</v>
      </c>
    </row>
    <row r="886" spans="1:8" s="1" customFormat="1" ht="17.100000000000001" customHeight="1">
      <c r="A886" s="1" t="s">
        <v>63</v>
      </c>
      <c r="B886" s="1" t="s">
        <v>64</v>
      </c>
      <c r="C886" s="1" t="str">
        <f>VLOOKUP((A886&amp;B886),[1]Bond_Master!$A$1:$J$236,3)</f>
        <v>公司債</v>
      </c>
      <c r="D886" s="1" t="str">
        <f>VLOOKUP((A886&amp;B886),[1]Bond_Master!$A$1:$J$236,4)</f>
        <v>花旗銀行</v>
      </c>
      <c r="E886" s="1">
        <f>VLOOKUP((A886&amp;B886),[1]Bond_Master!$A$1:$J$236,10)</f>
        <v>6</v>
      </c>
      <c r="F886" s="7">
        <v>45597</v>
      </c>
      <c r="G886" s="27">
        <v>46500</v>
      </c>
      <c r="H886" s="27">
        <v>2046500</v>
      </c>
    </row>
    <row r="887" spans="1:8" ht="17.100000000000001" customHeight="1">
      <c r="A887" s="1" t="s">
        <v>63</v>
      </c>
      <c r="B887" s="1" t="s">
        <v>64</v>
      </c>
      <c r="C887" s="1" t="str">
        <f>VLOOKUP((A887&amp;B887),[1]Bond_Master!$A$1:$J$236,3)</f>
        <v>公司債</v>
      </c>
      <c r="D887" s="1" t="str">
        <f>VLOOKUP((A887&amp;B887),[1]Bond_Master!$A$1:$J$236,4)</f>
        <v>花旗銀行</v>
      </c>
      <c r="E887" s="1">
        <f>VLOOKUP((A887&amp;B887),[1]Bond_Master!$A$1:$J$236,10)</f>
        <v>6</v>
      </c>
      <c r="F887" s="7">
        <v>44866</v>
      </c>
      <c r="G887" s="27">
        <v>23250</v>
      </c>
      <c r="H887" s="27">
        <v>23250</v>
      </c>
    </row>
    <row r="888" spans="1:8" ht="17.100000000000001" customHeight="1">
      <c r="A888" s="1" t="s">
        <v>63</v>
      </c>
      <c r="B888" s="1" t="s">
        <v>64</v>
      </c>
      <c r="C888" s="1" t="str">
        <f>VLOOKUP((A888&amp;B888),[1]Bond_Master!$A$1:$J$236,3)</f>
        <v>公司債</v>
      </c>
      <c r="D888" s="1" t="str">
        <f>VLOOKUP((A888&amp;B888),[1]Bond_Master!$A$1:$J$236,4)</f>
        <v>花旗銀行</v>
      </c>
      <c r="E888" s="1">
        <f>VLOOKUP((A888&amp;B888),[1]Bond_Master!$A$1:$J$236,10)</f>
        <v>6</v>
      </c>
      <c r="F888" s="7">
        <v>45047</v>
      </c>
      <c r="G888" s="27">
        <v>23250</v>
      </c>
      <c r="H888" s="27">
        <v>23250</v>
      </c>
    </row>
    <row r="889" spans="1:8" ht="17.100000000000001" customHeight="1">
      <c r="A889" s="1" t="s">
        <v>63</v>
      </c>
      <c r="B889" s="1" t="s">
        <v>64</v>
      </c>
      <c r="C889" s="1" t="str">
        <f>VLOOKUP((A889&amp;B889),[1]Bond_Master!$A$1:$J$236,3)</f>
        <v>公司債</v>
      </c>
      <c r="D889" s="1" t="str">
        <f>VLOOKUP((A889&amp;B889),[1]Bond_Master!$A$1:$J$236,4)</f>
        <v>花旗銀行</v>
      </c>
      <c r="E889" s="1">
        <f>VLOOKUP((A889&amp;B889),[1]Bond_Master!$A$1:$J$236,10)</f>
        <v>6</v>
      </c>
      <c r="F889" s="7">
        <v>45231</v>
      </c>
      <c r="G889" s="27">
        <v>23250</v>
      </c>
      <c r="H889" s="27">
        <v>23250</v>
      </c>
    </row>
    <row r="890" spans="1:8" ht="17.100000000000001" customHeight="1">
      <c r="A890" s="1" t="s">
        <v>63</v>
      </c>
      <c r="B890" s="1" t="s">
        <v>64</v>
      </c>
      <c r="C890" s="1" t="str">
        <f>VLOOKUP((A890&amp;B890),[1]Bond_Master!$A$1:$J$236,3)</f>
        <v>公司債</v>
      </c>
      <c r="D890" s="1" t="str">
        <f>VLOOKUP((A890&amp;B890),[1]Bond_Master!$A$1:$J$236,4)</f>
        <v>花旗銀行</v>
      </c>
      <c r="E890" s="1">
        <f>VLOOKUP((A890&amp;B890),[1]Bond_Master!$A$1:$J$236,10)</f>
        <v>6</v>
      </c>
      <c r="F890" s="7">
        <v>45413</v>
      </c>
      <c r="G890" s="27">
        <v>23250</v>
      </c>
      <c r="H890" s="27">
        <v>23250</v>
      </c>
    </row>
    <row r="891" spans="1:8" ht="17.100000000000001" customHeight="1">
      <c r="A891" s="1" t="s">
        <v>63</v>
      </c>
      <c r="B891" s="1" t="s">
        <v>64</v>
      </c>
      <c r="C891" s="1" t="str">
        <f>VLOOKUP((A891&amp;B891),[1]Bond_Master!$A$1:$J$236,3)</f>
        <v>公司債</v>
      </c>
      <c r="D891" s="1" t="str">
        <f>VLOOKUP((A891&amp;B891),[1]Bond_Master!$A$1:$J$236,4)</f>
        <v>花旗銀行</v>
      </c>
      <c r="E891" s="1">
        <f>VLOOKUP((A891&amp;B891),[1]Bond_Master!$A$1:$J$236,10)</f>
        <v>6</v>
      </c>
      <c r="F891" s="7">
        <v>45597</v>
      </c>
      <c r="G891" s="27">
        <v>23250</v>
      </c>
      <c r="H891" s="27">
        <v>1023250</v>
      </c>
    </row>
    <row r="892" spans="1:8" ht="17.100000000000001" customHeight="1">
      <c r="A892" s="1" t="s">
        <v>291</v>
      </c>
      <c r="B892" s="1" t="s">
        <v>149</v>
      </c>
      <c r="C892" s="1" t="str">
        <f>VLOOKUP((A892&amp;B892),[1]Bond_Master!$A$1:$J$236,3)</f>
        <v>公司債</v>
      </c>
      <c r="D892" s="1" t="str">
        <f>VLOOKUP((A892&amp;B892),[1]Bond_Master!$A$1:$J$236,4)</f>
        <v>Morgan Stanley</v>
      </c>
      <c r="E892" s="1">
        <f>VLOOKUP((A892&amp;B892),[1]Bond_Master!$A$1:$J$236,10)</f>
        <v>5</v>
      </c>
      <c r="F892" s="7">
        <v>45247</v>
      </c>
      <c r="G892" s="27">
        <v>43000</v>
      </c>
      <c r="H892" s="27">
        <v>43000</v>
      </c>
    </row>
    <row r="893" spans="1:8" ht="17.100000000000001" customHeight="1">
      <c r="A893" s="1" t="s">
        <v>291</v>
      </c>
      <c r="B893" s="1" t="s">
        <v>149</v>
      </c>
      <c r="C893" s="1" t="str">
        <f>VLOOKUP((A893&amp;B893),[1]Bond_Master!$A$1:$J$236,3)</f>
        <v>公司債</v>
      </c>
      <c r="D893" s="1" t="str">
        <f>VLOOKUP((A893&amp;B893),[1]Bond_Master!$A$1:$J$236,4)</f>
        <v>Morgan Stanley</v>
      </c>
      <c r="E893" s="1">
        <f>VLOOKUP((A893&amp;B893),[1]Bond_Master!$A$1:$J$236,10)</f>
        <v>5</v>
      </c>
      <c r="F893" s="7">
        <v>45429</v>
      </c>
      <c r="G893" s="27">
        <v>43000</v>
      </c>
      <c r="H893" s="27">
        <v>43000</v>
      </c>
    </row>
    <row r="894" spans="1:8" ht="17.100000000000001" customHeight="1">
      <c r="A894" s="1" t="s">
        <v>291</v>
      </c>
      <c r="B894" s="1" t="s">
        <v>149</v>
      </c>
      <c r="C894" s="1" t="str">
        <f>VLOOKUP((A894&amp;B894),[1]Bond_Master!$A$1:$J$236,3)</f>
        <v>公司債</v>
      </c>
      <c r="D894" s="1" t="str">
        <f>VLOOKUP((A894&amp;B894),[1]Bond_Master!$A$1:$J$236,4)</f>
        <v>Morgan Stanley</v>
      </c>
      <c r="E894" s="1">
        <f>VLOOKUP((A894&amp;B894),[1]Bond_Master!$A$1:$J$236,10)</f>
        <v>5</v>
      </c>
      <c r="F894" s="7">
        <v>45613</v>
      </c>
      <c r="G894" s="27">
        <v>43000</v>
      </c>
      <c r="H894" s="27">
        <v>43000</v>
      </c>
    </row>
    <row r="895" spans="1:8" ht="17.100000000000001" customHeight="1">
      <c r="A895" s="1" t="s">
        <v>291</v>
      </c>
      <c r="B895" s="1" t="s">
        <v>149</v>
      </c>
      <c r="C895" s="1" t="str">
        <f>VLOOKUP((A895&amp;B895),[1]Bond_Master!$A$1:$J$236,3)</f>
        <v>公司債</v>
      </c>
      <c r="D895" s="1" t="str">
        <f>VLOOKUP((A895&amp;B895),[1]Bond_Master!$A$1:$J$236,4)</f>
        <v>Morgan Stanley</v>
      </c>
      <c r="E895" s="1">
        <f>VLOOKUP((A895&amp;B895),[1]Bond_Master!$A$1:$J$236,10)</f>
        <v>5</v>
      </c>
      <c r="F895" s="7">
        <v>45794</v>
      </c>
      <c r="G895" s="27">
        <v>43000</v>
      </c>
      <c r="H895" s="27">
        <v>43000</v>
      </c>
    </row>
    <row r="896" spans="1:8" ht="17.100000000000001" customHeight="1">
      <c r="A896" s="1" t="s">
        <v>291</v>
      </c>
      <c r="B896" s="1" t="s">
        <v>149</v>
      </c>
      <c r="C896" s="1" t="str">
        <f>VLOOKUP((A896&amp;B896),[1]Bond_Master!$A$1:$J$236,3)</f>
        <v>公司債</v>
      </c>
      <c r="D896" s="1" t="str">
        <f>VLOOKUP((A896&amp;B896),[1]Bond_Master!$A$1:$J$236,4)</f>
        <v>Morgan Stanley</v>
      </c>
      <c r="E896" s="1">
        <f>VLOOKUP((A896&amp;B896),[1]Bond_Master!$A$1:$J$236,10)</f>
        <v>5</v>
      </c>
      <c r="F896" s="7">
        <v>45978</v>
      </c>
      <c r="G896" s="27">
        <v>43000</v>
      </c>
      <c r="H896" s="27">
        <v>43000</v>
      </c>
    </row>
    <row r="897" spans="1:8" ht="17.100000000000001" customHeight="1">
      <c r="A897" s="1" t="s">
        <v>291</v>
      </c>
      <c r="B897" s="1" t="s">
        <v>149</v>
      </c>
      <c r="C897" s="1" t="str">
        <f>VLOOKUP((A897&amp;B897),[1]Bond_Master!$A$1:$J$236,3)</f>
        <v>公司債</v>
      </c>
      <c r="D897" s="1" t="str">
        <f>VLOOKUP((A897&amp;B897),[1]Bond_Master!$A$1:$J$236,4)</f>
        <v>Morgan Stanley</v>
      </c>
      <c r="E897" s="1">
        <f>VLOOKUP((A897&amp;B897),[1]Bond_Master!$A$1:$J$236,10)</f>
        <v>5</v>
      </c>
      <c r="F897" s="7">
        <v>46159</v>
      </c>
      <c r="G897" s="27">
        <v>43000</v>
      </c>
      <c r="H897" s="27">
        <v>43000</v>
      </c>
    </row>
    <row r="898" spans="1:8" ht="17.100000000000001" customHeight="1">
      <c r="A898" s="1" t="s">
        <v>291</v>
      </c>
      <c r="B898" s="1" t="s">
        <v>149</v>
      </c>
      <c r="C898" s="1" t="str">
        <f>VLOOKUP((A898&amp;B898),[1]Bond_Master!$A$1:$J$236,3)</f>
        <v>公司債</v>
      </c>
      <c r="D898" s="1" t="str">
        <f>VLOOKUP((A898&amp;B898),[1]Bond_Master!$A$1:$J$236,4)</f>
        <v>Morgan Stanley</v>
      </c>
      <c r="E898" s="1">
        <f>VLOOKUP((A898&amp;B898),[1]Bond_Master!$A$1:$J$236,10)</f>
        <v>5</v>
      </c>
      <c r="F898" s="7">
        <v>46343</v>
      </c>
      <c r="G898" s="27">
        <v>43000</v>
      </c>
      <c r="H898" s="27">
        <v>43000</v>
      </c>
    </row>
    <row r="899" spans="1:8" ht="17.100000000000001" customHeight="1">
      <c r="A899" s="1" t="s">
        <v>291</v>
      </c>
      <c r="B899" s="1" t="s">
        <v>149</v>
      </c>
      <c r="C899" s="1" t="str">
        <f>VLOOKUP((A899&amp;B899),[1]Bond_Master!$A$1:$J$236,3)</f>
        <v>公司債</v>
      </c>
      <c r="D899" s="1" t="str">
        <f>VLOOKUP((A899&amp;B899),[1]Bond_Master!$A$1:$J$236,4)</f>
        <v>Morgan Stanley</v>
      </c>
      <c r="E899" s="1">
        <f>VLOOKUP((A899&amp;B899),[1]Bond_Master!$A$1:$J$236,10)</f>
        <v>5</v>
      </c>
      <c r="F899" s="7">
        <v>46524</v>
      </c>
      <c r="G899" s="27">
        <v>43000</v>
      </c>
      <c r="H899" s="27">
        <v>43000</v>
      </c>
    </row>
    <row r="900" spans="1:8" ht="17.100000000000001" customHeight="1">
      <c r="A900" s="1" t="s">
        <v>291</v>
      </c>
      <c r="B900" s="1" t="s">
        <v>149</v>
      </c>
      <c r="C900" s="1" t="str">
        <f>VLOOKUP((A900&amp;B900),[1]Bond_Master!$A$1:$J$236,3)</f>
        <v>公司債</v>
      </c>
      <c r="D900" s="1" t="str">
        <f>VLOOKUP((A900&amp;B900),[1]Bond_Master!$A$1:$J$236,4)</f>
        <v>Morgan Stanley</v>
      </c>
      <c r="E900" s="1">
        <f>VLOOKUP((A900&amp;B900),[1]Bond_Master!$A$1:$J$236,10)</f>
        <v>5</v>
      </c>
      <c r="F900" s="7">
        <v>46708</v>
      </c>
      <c r="G900" s="27">
        <v>43000</v>
      </c>
      <c r="H900" s="27">
        <v>43000</v>
      </c>
    </row>
    <row r="901" spans="1:8" ht="17.100000000000001" customHeight="1">
      <c r="A901" s="1" t="s">
        <v>291</v>
      </c>
      <c r="B901" s="1" t="s">
        <v>149</v>
      </c>
      <c r="C901" s="1" t="str">
        <f>VLOOKUP((A901&amp;B901),[1]Bond_Master!$A$1:$J$236,3)</f>
        <v>公司債</v>
      </c>
      <c r="D901" s="1" t="str">
        <f>VLOOKUP((A901&amp;B901),[1]Bond_Master!$A$1:$J$236,4)</f>
        <v>Morgan Stanley</v>
      </c>
      <c r="E901" s="1">
        <f>VLOOKUP((A901&amp;B901),[1]Bond_Master!$A$1:$J$236,10)</f>
        <v>5</v>
      </c>
      <c r="F901" s="7">
        <v>46890</v>
      </c>
      <c r="G901" s="27">
        <v>43000</v>
      </c>
      <c r="H901" s="27">
        <v>43000</v>
      </c>
    </row>
    <row r="902" spans="1:8" ht="17.100000000000001" customHeight="1">
      <c r="A902" s="1" t="s">
        <v>291</v>
      </c>
      <c r="B902" s="1" t="s">
        <v>149</v>
      </c>
      <c r="C902" s="1" t="str">
        <f>VLOOKUP((A902&amp;B902),[1]Bond_Master!$A$1:$J$236,3)</f>
        <v>公司債</v>
      </c>
      <c r="D902" s="1" t="str">
        <f>VLOOKUP((A902&amp;B902),[1]Bond_Master!$A$1:$J$236,4)</f>
        <v>Morgan Stanley</v>
      </c>
      <c r="E902" s="1">
        <f>VLOOKUP((A902&amp;B902),[1]Bond_Master!$A$1:$J$236,10)</f>
        <v>5</v>
      </c>
      <c r="F902" s="7">
        <v>47074</v>
      </c>
      <c r="G902" s="27">
        <v>43000</v>
      </c>
      <c r="H902" s="27">
        <v>43000</v>
      </c>
    </row>
    <row r="903" spans="1:8" ht="17.100000000000001" customHeight="1">
      <c r="A903" s="1" t="s">
        <v>291</v>
      </c>
      <c r="B903" s="1" t="s">
        <v>149</v>
      </c>
      <c r="C903" s="1" t="str">
        <f>VLOOKUP((A903&amp;B903),[1]Bond_Master!$A$1:$J$236,3)</f>
        <v>公司債</v>
      </c>
      <c r="D903" s="1" t="str">
        <f>VLOOKUP((A903&amp;B903),[1]Bond_Master!$A$1:$J$236,4)</f>
        <v>Morgan Stanley</v>
      </c>
      <c r="E903" s="1">
        <f>VLOOKUP((A903&amp;B903),[1]Bond_Master!$A$1:$J$236,10)</f>
        <v>5</v>
      </c>
      <c r="F903" s="7">
        <v>47255</v>
      </c>
      <c r="G903" s="27">
        <v>43000</v>
      </c>
      <c r="H903" s="27">
        <v>43000</v>
      </c>
    </row>
    <row r="904" spans="1:8" s="1" customFormat="1" ht="17.100000000000001" customHeight="1">
      <c r="A904" s="1" t="s">
        <v>291</v>
      </c>
      <c r="B904" s="1" t="s">
        <v>149</v>
      </c>
      <c r="C904" s="1" t="str">
        <f>VLOOKUP((A904&amp;B904),[1]Bond_Master!$A$1:$J$236,3)</f>
        <v>公司債</v>
      </c>
      <c r="D904" s="1" t="str">
        <f>VLOOKUP((A904&amp;B904),[1]Bond_Master!$A$1:$J$236,4)</f>
        <v>Morgan Stanley</v>
      </c>
      <c r="E904" s="1">
        <f>VLOOKUP((A904&amp;B904),[1]Bond_Master!$A$1:$J$236,10)</f>
        <v>5</v>
      </c>
      <c r="F904" s="7">
        <v>47439</v>
      </c>
      <c r="G904" s="27">
        <v>43000</v>
      </c>
      <c r="H904" s="27">
        <v>43000</v>
      </c>
    </row>
    <row r="905" spans="1:8" s="1" customFormat="1" ht="17.100000000000001" customHeight="1">
      <c r="A905" s="1" t="s">
        <v>291</v>
      </c>
      <c r="B905" s="1" t="s">
        <v>149</v>
      </c>
      <c r="C905" s="1" t="str">
        <f>VLOOKUP((A905&amp;B905),[1]Bond_Master!$A$1:$J$236,3)</f>
        <v>公司債</v>
      </c>
      <c r="D905" s="1" t="str">
        <f>VLOOKUP((A905&amp;B905),[1]Bond_Master!$A$1:$J$236,4)</f>
        <v>Morgan Stanley</v>
      </c>
      <c r="E905" s="1">
        <f>VLOOKUP((A905&amp;B905),[1]Bond_Master!$A$1:$J$236,10)</f>
        <v>5</v>
      </c>
      <c r="F905" s="7">
        <v>47620</v>
      </c>
      <c r="G905" s="27">
        <v>43000</v>
      </c>
      <c r="H905" s="27">
        <v>2043000</v>
      </c>
    </row>
    <row r="906" spans="1:8" s="1" customFormat="1" ht="17.100000000000001" customHeight="1">
      <c r="A906" s="1" t="s">
        <v>357</v>
      </c>
      <c r="B906" s="1" t="s">
        <v>64</v>
      </c>
      <c r="C906" s="1" t="str">
        <f>VLOOKUP((A906&amp;B906),[1]Bond_Master!$A$1:$J$236,3)</f>
        <v>金融債</v>
      </c>
      <c r="D906" s="1" t="str">
        <f>VLOOKUP((A906&amp;B906),[1]Bond_Master!$A$1:$J$236,4)</f>
        <v>Morgan Stanley</v>
      </c>
      <c r="E906" s="1">
        <f>VLOOKUP((A906&amp;B906),[1]Bond_Master!$A$1:$J$236,10)</f>
        <v>4</v>
      </c>
      <c r="F906" s="7">
        <v>45302</v>
      </c>
      <c r="G906" s="27">
        <v>67200</v>
      </c>
      <c r="H906" s="27">
        <v>67200</v>
      </c>
    </row>
    <row r="907" spans="1:8" s="1" customFormat="1" ht="17.100000000000001" customHeight="1">
      <c r="A907" s="1" t="s">
        <v>357</v>
      </c>
      <c r="B907" s="1" t="s">
        <v>64</v>
      </c>
      <c r="C907" s="1" t="str">
        <f>VLOOKUP((A907&amp;B907),[1]Bond_Master!$A$1:$J$236,3)</f>
        <v>金融債</v>
      </c>
      <c r="D907" s="1" t="str">
        <f>VLOOKUP((A907&amp;B907),[1]Bond_Master!$A$1:$J$236,4)</f>
        <v>Morgan Stanley</v>
      </c>
      <c r="E907" s="1">
        <f>VLOOKUP((A907&amp;B907),[1]Bond_Master!$A$1:$J$236,10)</f>
        <v>4</v>
      </c>
      <c r="F907" s="17">
        <v>45484</v>
      </c>
      <c r="G907" s="29">
        <v>67200</v>
      </c>
      <c r="H907" s="29">
        <v>67200</v>
      </c>
    </row>
    <row r="908" spans="1:8" s="1" customFormat="1" ht="17.100000000000001" customHeight="1">
      <c r="A908" s="1" t="s">
        <v>717</v>
      </c>
      <c r="B908" s="1" t="s">
        <v>64</v>
      </c>
      <c r="C908" s="1" t="str">
        <f>VLOOKUP((A908&amp;B908),[1]Bond_Master!$A$1:$J$236,3)</f>
        <v>金融債</v>
      </c>
      <c r="D908" s="1" t="str">
        <f>VLOOKUP((A908&amp;B908),[1]Bond_Master!$A$1:$J$236,4)</f>
        <v>Morgan Stanley</v>
      </c>
      <c r="E908" s="1">
        <f>VLOOKUP((A908&amp;B908),[1]Bond_Master!$A$1:$J$236,10)</f>
        <v>4</v>
      </c>
      <c r="F908" s="7">
        <v>45668</v>
      </c>
      <c r="G908" s="29">
        <v>67200</v>
      </c>
      <c r="H908" s="29">
        <v>67200</v>
      </c>
    </row>
    <row r="909" spans="1:8" s="1" customFormat="1" ht="17.100000000000001" customHeight="1">
      <c r="A909" s="1" t="s">
        <v>717</v>
      </c>
      <c r="B909" s="1" t="s">
        <v>64</v>
      </c>
      <c r="C909" s="1" t="str">
        <f>VLOOKUP((A909&amp;B909),[1]Bond_Master!$A$1:$J$236,3)</f>
        <v>金融債</v>
      </c>
      <c r="D909" s="1" t="str">
        <f>VLOOKUP((A909&amp;B909),[1]Bond_Master!$A$1:$J$236,4)</f>
        <v>Morgan Stanley</v>
      </c>
      <c r="E909" s="1">
        <f>VLOOKUP((A909&amp;B909),[1]Bond_Master!$A$1:$J$236,10)</f>
        <v>4</v>
      </c>
      <c r="F909" s="17">
        <v>45849</v>
      </c>
      <c r="G909" s="29">
        <v>67200</v>
      </c>
      <c r="H909" s="29">
        <v>67200</v>
      </c>
    </row>
    <row r="910" spans="1:8" s="1" customFormat="1" ht="17.100000000000001" customHeight="1">
      <c r="A910" s="1" t="s">
        <v>717</v>
      </c>
      <c r="B910" s="1" t="s">
        <v>64</v>
      </c>
      <c r="C910" s="1" t="str">
        <f>VLOOKUP((A910&amp;B910),[1]Bond_Master!$A$1:$J$236,3)</f>
        <v>金融債</v>
      </c>
      <c r="D910" s="1" t="str">
        <f>VLOOKUP((A910&amp;B910),[1]Bond_Master!$A$1:$J$236,4)</f>
        <v>Morgan Stanley</v>
      </c>
      <c r="E910" s="1">
        <f>VLOOKUP((A910&amp;B910),[1]Bond_Master!$A$1:$J$236,10)</f>
        <v>4</v>
      </c>
      <c r="F910" s="7">
        <v>46033</v>
      </c>
      <c r="G910" s="29">
        <v>67200</v>
      </c>
      <c r="H910" s="29">
        <v>67200</v>
      </c>
    </row>
    <row r="911" spans="1:8" s="1" customFormat="1" ht="17.100000000000001" customHeight="1">
      <c r="A911" s="1" t="s">
        <v>717</v>
      </c>
      <c r="B911" s="1" t="s">
        <v>64</v>
      </c>
      <c r="C911" s="1" t="str">
        <f>VLOOKUP((A911&amp;B911),[1]Bond_Master!$A$1:$J$236,3)</f>
        <v>金融債</v>
      </c>
      <c r="D911" s="1" t="str">
        <f>VLOOKUP((A911&amp;B911),[1]Bond_Master!$A$1:$J$236,4)</f>
        <v>Morgan Stanley</v>
      </c>
      <c r="E911" s="1">
        <f>VLOOKUP((A911&amp;B911),[1]Bond_Master!$A$1:$J$236,10)</f>
        <v>4</v>
      </c>
      <c r="F911" s="17">
        <v>46214</v>
      </c>
      <c r="G911" s="29">
        <v>67200</v>
      </c>
      <c r="H911" s="29">
        <v>67200</v>
      </c>
    </row>
    <row r="912" spans="1:8" s="1" customFormat="1" ht="17.100000000000001" customHeight="1">
      <c r="A912" s="1" t="s">
        <v>717</v>
      </c>
      <c r="B912" s="1" t="s">
        <v>64</v>
      </c>
      <c r="C912" s="1" t="str">
        <f>VLOOKUP((A912&amp;B912),[1]Bond_Master!$A$1:$J$236,3)</f>
        <v>金融債</v>
      </c>
      <c r="D912" s="1" t="str">
        <f>VLOOKUP((A912&amp;B912),[1]Bond_Master!$A$1:$J$236,4)</f>
        <v>Morgan Stanley</v>
      </c>
      <c r="E912" s="1">
        <f>VLOOKUP((A912&amp;B912),[1]Bond_Master!$A$1:$J$236,10)</f>
        <v>4</v>
      </c>
      <c r="F912" s="7">
        <v>46398</v>
      </c>
      <c r="G912" s="29">
        <v>67200</v>
      </c>
      <c r="H912" s="29">
        <v>67200</v>
      </c>
    </row>
    <row r="913" spans="1:8" s="1" customFormat="1" ht="17.100000000000001" customHeight="1">
      <c r="A913" s="1" t="s">
        <v>717</v>
      </c>
      <c r="B913" s="1" t="s">
        <v>64</v>
      </c>
      <c r="C913" s="1" t="str">
        <f>VLOOKUP((A913&amp;B913),[1]Bond_Master!$A$1:$J$236,3)</f>
        <v>金融債</v>
      </c>
      <c r="D913" s="1" t="str">
        <f>VLOOKUP((A913&amp;B913),[1]Bond_Master!$A$1:$J$236,4)</f>
        <v>Morgan Stanley</v>
      </c>
      <c r="E913" s="1">
        <f>VLOOKUP((A913&amp;B913),[1]Bond_Master!$A$1:$J$236,10)</f>
        <v>4</v>
      </c>
      <c r="F913" s="17">
        <v>46579</v>
      </c>
      <c r="G913" s="29">
        <v>67200</v>
      </c>
      <c r="H913" s="29">
        <v>67200</v>
      </c>
    </row>
    <row r="914" spans="1:8" s="1" customFormat="1" ht="17.100000000000001" customHeight="1">
      <c r="A914" s="1" t="s">
        <v>717</v>
      </c>
      <c r="B914" s="1" t="s">
        <v>64</v>
      </c>
      <c r="C914" s="1" t="str">
        <f>VLOOKUP((A914&amp;B914),[1]Bond_Master!$A$1:$J$236,3)</f>
        <v>金融債</v>
      </c>
      <c r="D914" s="1" t="str">
        <f>VLOOKUP((A914&amp;B914),[1]Bond_Master!$A$1:$J$236,4)</f>
        <v>Morgan Stanley</v>
      </c>
      <c r="E914" s="1">
        <f>VLOOKUP((A914&amp;B914),[1]Bond_Master!$A$1:$J$236,10)</f>
        <v>4</v>
      </c>
      <c r="F914" s="7">
        <v>46763</v>
      </c>
      <c r="G914" s="29">
        <v>67200</v>
      </c>
      <c r="H914" s="29">
        <v>67200</v>
      </c>
    </row>
    <row r="915" spans="1:8" s="1" customFormat="1" ht="17.100000000000001" customHeight="1">
      <c r="A915" s="1" t="s">
        <v>717</v>
      </c>
      <c r="B915" s="1" t="s">
        <v>64</v>
      </c>
      <c r="C915" s="1" t="str">
        <f>VLOOKUP((A915&amp;B915),[1]Bond_Master!$A$1:$J$236,3)</f>
        <v>金融債</v>
      </c>
      <c r="D915" s="1" t="str">
        <f>VLOOKUP((A915&amp;B915),[1]Bond_Master!$A$1:$J$236,4)</f>
        <v>Morgan Stanley</v>
      </c>
      <c r="E915" s="1">
        <f>VLOOKUP((A915&amp;B915),[1]Bond_Master!$A$1:$J$236,10)</f>
        <v>4</v>
      </c>
      <c r="F915" s="17">
        <v>46945</v>
      </c>
      <c r="G915" s="29">
        <v>67200</v>
      </c>
      <c r="H915" s="29">
        <v>67200</v>
      </c>
    </row>
    <row r="916" spans="1:8" s="1" customFormat="1" ht="17.100000000000001" customHeight="1">
      <c r="A916" s="1" t="s">
        <v>717</v>
      </c>
      <c r="B916" s="1" t="s">
        <v>64</v>
      </c>
      <c r="C916" s="1" t="str">
        <f>VLOOKUP((A916&amp;B916),[1]Bond_Master!$A$1:$J$236,3)</f>
        <v>金融債</v>
      </c>
      <c r="D916" s="1" t="str">
        <f>VLOOKUP((A916&amp;B916),[1]Bond_Master!$A$1:$J$236,4)</f>
        <v>Morgan Stanley</v>
      </c>
      <c r="E916" s="1">
        <f>VLOOKUP((A916&amp;B916),[1]Bond_Master!$A$1:$J$236,10)</f>
        <v>4</v>
      </c>
      <c r="F916" s="7">
        <v>47129</v>
      </c>
      <c r="G916" s="29">
        <v>67200</v>
      </c>
      <c r="H916" s="29">
        <v>67200</v>
      </c>
    </row>
    <row r="917" spans="1:8" s="1" customFormat="1" ht="17.100000000000001" customHeight="1">
      <c r="A917" s="1" t="s">
        <v>717</v>
      </c>
      <c r="B917" s="1" t="s">
        <v>64</v>
      </c>
      <c r="C917" s="1" t="str">
        <f>VLOOKUP((A917&amp;B917),[1]Bond_Master!$A$1:$J$236,3)</f>
        <v>金融債</v>
      </c>
      <c r="D917" s="1" t="str">
        <f>VLOOKUP((A917&amp;B917),[1]Bond_Master!$A$1:$J$236,4)</f>
        <v>Morgan Stanley</v>
      </c>
      <c r="E917" s="1">
        <f>VLOOKUP((A917&amp;B917),[1]Bond_Master!$A$1:$J$236,10)</f>
        <v>4</v>
      </c>
      <c r="F917" s="17">
        <v>47310</v>
      </c>
      <c r="G917" s="29">
        <v>67200</v>
      </c>
      <c r="H917" s="29">
        <v>67200</v>
      </c>
    </row>
    <row r="918" spans="1:8" s="1" customFormat="1" ht="17.100000000000001" customHeight="1">
      <c r="A918" s="1" t="s">
        <v>717</v>
      </c>
      <c r="B918" s="1" t="s">
        <v>64</v>
      </c>
      <c r="C918" s="1" t="str">
        <f>VLOOKUP((A918&amp;B918),[1]Bond_Master!$A$1:$J$236,3)</f>
        <v>金融債</v>
      </c>
      <c r="D918" s="1" t="str">
        <f>VLOOKUP((A918&amp;B918),[1]Bond_Master!$A$1:$J$236,4)</f>
        <v>Morgan Stanley</v>
      </c>
      <c r="E918" s="1">
        <f>VLOOKUP((A918&amp;B918),[1]Bond_Master!$A$1:$J$236,10)</f>
        <v>4</v>
      </c>
      <c r="F918" s="7">
        <v>47494</v>
      </c>
      <c r="G918" s="29">
        <v>67200</v>
      </c>
      <c r="H918" s="29">
        <v>67200</v>
      </c>
    </row>
    <row r="919" spans="1:8" s="1" customFormat="1" ht="17.100000000000001" customHeight="1">
      <c r="A919" s="1" t="s">
        <v>717</v>
      </c>
      <c r="B919" s="1" t="s">
        <v>64</v>
      </c>
      <c r="C919" s="1" t="str">
        <f>VLOOKUP((A919&amp;B919),[1]Bond_Master!$A$1:$J$236,3)</f>
        <v>金融債</v>
      </c>
      <c r="D919" s="1" t="str">
        <f>VLOOKUP((A919&amp;B919),[1]Bond_Master!$A$1:$J$236,4)</f>
        <v>Morgan Stanley</v>
      </c>
      <c r="E919" s="1">
        <f>VLOOKUP((A919&amp;B919),[1]Bond_Master!$A$1:$J$236,10)</f>
        <v>4</v>
      </c>
      <c r="F919" s="17">
        <v>47675</v>
      </c>
      <c r="G919" s="29">
        <v>67200</v>
      </c>
      <c r="H919" s="29">
        <v>67200</v>
      </c>
    </row>
    <row r="920" spans="1:8" s="1" customFormat="1" ht="17.100000000000001" customHeight="1">
      <c r="A920" s="1" t="s">
        <v>717</v>
      </c>
      <c r="B920" s="1" t="s">
        <v>64</v>
      </c>
      <c r="C920" s="1" t="str">
        <f>VLOOKUP((A920&amp;B920),[1]Bond_Master!$A$1:$J$236,3)</f>
        <v>金融債</v>
      </c>
      <c r="D920" s="1" t="str">
        <f>VLOOKUP((A920&amp;B920),[1]Bond_Master!$A$1:$J$236,4)</f>
        <v>Morgan Stanley</v>
      </c>
      <c r="E920" s="1">
        <f>VLOOKUP((A920&amp;B920),[1]Bond_Master!$A$1:$J$236,10)</f>
        <v>4</v>
      </c>
      <c r="F920" s="7">
        <v>47859</v>
      </c>
      <c r="G920" s="29">
        <v>67200</v>
      </c>
      <c r="H920" s="29">
        <v>67200</v>
      </c>
    </row>
    <row r="921" spans="1:8" s="1" customFormat="1" ht="17.100000000000001" customHeight="1">
      <c r="A921" s="1" t="s">
        <v>717</v>
      </c>
      <c r="B921" s="1" t="s">
        <v>64</v>
      </c>
      <c r="C921" s="1" t="str">
        <f>VLOOKUP((A921&amp;B921),[1]Bond_Master!$A$1:$J$236,3)</f>
        <v>金融債</v>
      </c>
      <c r="D921" s="1" t="str">
        <f>VLOOKUP((A921&amp;B921),[1]Bond_Master!$A$1:$J$236,4)</f>
        <v>Morgan Stanley</v>
      </c>
      <c r="E921" s="1">
        <f>VLOOKUP((A921&amp;B921),[1]Bond_Master!$A$1:$J$236,10)</f>
        <v>4</v>
      </c>
      <c r="F921" s="17">
        <v>48040</v>
      </c>
      <c r="G921" s="29">
        <v>67200</v>
      </c>
      <c r="H921" s="29">
        <v>67200</v>
      </c>
    </row>
    <row r="922" spans="1:8" s="1" customFormat="1" ht="17.100000000000001" customHeight="1">
      <c r="A922" s="1" t="s">
        <v>717</v>
      </c>
      <c r="B922" s="1" t="s">
        <v>64</v>
      </c>
      <c r="C922" s="1" t="str">
        <f>VLOOKUP((A922&amp;B922),[1]Bond_Master!$A$1:$J$236,3)</f>
        <v>金融債</v>
      </c>
      <c r="D922" s="1" t="str">
        <f>VLOOKUP((A922&amp;B922),[1]Bond_Master!$A$1:$J$236,4)</f>
        <v>Morgan Stanley</v>
      </c>
      <c r="E922" s="1">
        <f>VLOOKUP((A922&amp;B922),[1]Bond_Master!$A$1:$J$236,10)</f>
        <v>4</v>
      </c>
      <c r="F922" s="7">
        <v>48224</v>
      </c>
      <c r="G922" s="29">
        <v>67200</v>
      </c>
      <c r="H922" s="29">
        <v>5667200</v>
      </c>
    </row>
    <row r="923" spans="1:8" s="1" customFormat="1" ht="17.100000000000001" customHeight="1">
      <c r="A923" s="1" t="s">
        <v>357</v>
      </c>
      <c r="B923" s="1" t="s">
        <v>14</v>
      </c>
      <c r="C923" s="1" t="str">
        <f>VLOOKUP((A923&amp;B923),[1]Bond_Master!$A$1:$J$236,3)</f>
        <v>金融債</v>
      </c>
      <c r="D923" s="1" t="str">
        <f>VLOOKUP((A923&amp;B923),[1]Bond_Master!$A$1:$J$236,4)</f>
        <v>Morgan Stanley</v>
      </c>
      <c r="E923" s="1">
        <f>VLOOKUP((A923&amp;B923),[1]Bond_Master!$A$1:$J$236,10)</f>
        <v>4</v>
      </c>
      <c r="F923" s="7">
        <v>45302</v>
      </c>
      <c r="G923" s="27">
        <v>21600</v>
      </c>
      <c r="H923" s="27">
        <v>21600</v>
      </c>
    </row>
    <row r="924" spans="1:8" s="1" customFormat="1" ht="17.100000000000001" customHeight="1">
      <c r="A924" s="1" t="s">
        <v>357</v>
      </c>
      <c r="B924" s="1" t="s">
        <v>14</v>
      </c>
      <c r="C924" s="1" t="str">
        <f>VLOOKUP((A924&amp;B924),[1]Bond_Master!$A$1:$J$236,3)</f>
        <v>金融債</v>
      </c>
      <c r="D924" s="1" t="str">
        <f>VLOOKUP((A924&amp;B924),[1]Bond_Master!$A$1:$J$236,4)</f>
        <v>Morgan Stanley</v>
      </c>
      <c r="E924" s="1">
        <f>VLOOKUP((A924&amp;B924),[1]Bond_Master!$A$1:$J$236,10)</f>
        <v>4</v>
      </c>
      <c r="F924" s="17">
        <v>45484</v>
      </c>
      <c r="G924" s="29">
        <v>21600</v>
      </c>
      <c r="H924" s="29">
        <v>21600</v>
      </c>
    </row>
    <row r="925" spans="1:8" s="1" customFormat="1" ht="17.100000000000001" customHeight="1">
      <c r="A925" s="1" t="s">
        <v>717</v>
      </c>
      <c r="B925" s="1" t="s">
        <v>14</v>
      </c>
      <c r="C925" s="1" t="str">
        <f>VLOOKUP((A925&amp;B925),[1]Bond_Master!$A$1:$J$236,3)</f>
        <v>金融債</v>
      </c>
      <c r="D925" s="1" t="str">
        <f>VLOOKUP((A925&amp;B925),[1]Bond_Master!$A$1:$J$236,4)</f>
        <v>Morgan Stanley</v>
      </c>
      <c r="E925" s="1">
        <f>VLOOKUP((A925&amp;B925),[1]Bond_Master!$A$1:$J$236,10)</f>
        <v>4</v>
      </c>
      <c r="F925" s="7">
        <v>45668</v>
      </c>
      <c r="G925" s="29">
        <v>21600</v>
      </c>
      <c r="H925" s="29">
        <v>21600</v>
      </c>
    </row>
    <row r="926" spans="1:8" s="1" customFormat="1" ht="17.100000000000001" customHeight="1">
      <c r="A926" s="1" t="s">
        <v>717</v>
      </c>
      <c r="B926" s="1" t="s">
        <v>14</v>
      </c>
      <c r="C926" s="1" t="str">
        <f>VLOOKUP((A926&amp;B926),[1]Bond_Master!$A$1:$J$236,3)</f>
        <v>金融債</v>
      </c>
      <c r="D926" s="1" t="str">
        <f>VLOOKUP((A926&amp;B926),[1]Bond_Master!$A$1:$J$236,4)</f>
        <v>Morgan Stanley</v>
      </c>
      <c r="E926" s="1">
        <f>VLOOKUP((A926&amp;B926),[1]Bond_Master!$A$1:$J$236,10)</f>
        <v>4</v>
      </c>
      <c r="F926" s="17">
        <v>45849</v>
      </c>
      <c r="G926" s="29">
        <v>21600</v>
      </c>
      <c r="H926" s="29">
        <v>21600</v>
      </c>
    </row>
    <row r="927" spans="1:8" s="1" customFormat="1" ht="17.100000000000001" customHeight="1">
      <c r="A927" s="1" t="s">
        <v>717</v>
      </c>
      <c r="B927" s="1" t="s">
        <v>14</v>
      </c>
      <c r="C927" s="1" t="str">
        <f>VLOOKUP((A927&amp;B927),[1]Bond_Master!$A$1:$J$236,3)</f>
        <v>金融債</v>
      </c>
      <c r="D927" s="1" t="str">
        <f>VLOOKUP((A927&amp;B927),[1]Bond_Master!$A$1:$J$236,4)</f>
        <v>Morgan Stanley</v>
      </c>
      <c r="E927" s="1">
        <f>VLOOKUP((A927&amp;B927),[1]Bond_Master!$A$1:$J$236,10)</f>
        <v>4</v>
      </c>
      <c r="F927" s="7">
        <v>46033</v>
      </c>
      <c r="G927" s="29">
        <v>21600</v>
      </c>
      <c r="H927" s="29">
        <v>21600</v>
      </c>
    </row>
    <row r="928" spans="1:8" s="1" customFormat="1" ht="17.100000000000001" customHeight="1">
      <c r="A928" s="1" t="s">
        <v>717</v>
      </c>
      <c r="B928" s="1" t="s">
        <v>14</v>
      </c>
      <c r="C928" s="1" t="str">
        <f>VLOOKUP((A928&amp;B928),[1]Bond_Master!$A$1:$J$236,3)</f>
        <v>金融債</v>
      </c>
      <c r="D928" s="1" t="str">
        <f>VLOOKUP((A928&amp;B928),[1]Bond_Master!$A$1:$J$236,4)</f>
        <v>Morgan Stanley</v>
      </c>
      <c r="E928" s="1">
        <f>VLOOKUP((A928&amp;B928),[1]Bond_Master!$A$1:$J$236,10)</f>
        <v>4</v>
      </c>
      <c r="F928" s="17">
        <v>46214</v>
      </c>
      <c r="G928" s="29">
        <v>21600</v>
      </c>
      <c r="H928" s="29">
        <v>21600</v>
      </c>
    </row>
    <row r="929" spans="1:8" s="1" customFormat="1" ht="17.100000000000001" customHeight="1">
      <c r="A929" s="1" t="s">
        <v>717</v>
      </c>
      <c r="B929" s="1" t="s">
        <v>14</v>
      </c>
      <c r="C929" s="1" t="str">
        <f>VLOOKUP((A929&amp;B929),[1]Bond_Master!$A$1:$J$236,3)</f>
        <v>金融債</v>
      </c>
      <c r="D929" s="1" t="str">
        <f>VLOOKUP((A929&amp;B929),[1]Bond_Master!$A$1:$J$236,4)</f>
        <v>Morgan Stanley</v>
      </c>
      <c r="E929" s="1">
        <f>VLOOKUP((A929&amp;B929),[1]Bond_Master!$A$1:$J$236,10)</f>
        <v>4</v>
      </c>
      <c r="F929" s="7">
        <v>46398</v>
      </c>
      <c r="G929" s="29">
        <v>21600</v>
      </c>
      <c r="H929" s="29">
        <v>21600</v>
      </c>
    </row>
    <row r="930" spans="1:8" s="1" customFormat="1" ht="17.100000000000001" customHeight="1">
      <c r="A930" s="1" t="s">
        <v>717</v>
      </c>
      <c r="B930" s="1" t="s">
        <v>14</v>
      </c>
      <c r="C930" s="1" t="str">
        <f>VLOOKUP((A930&amp;B930),[1]Bond_Master!$A$1:$J$236,3)</f>
        <v>金融債</v>
      </c>
      <c r="D930" s="1" t="str">
        <f>VLOOKUP((A930&amp;B930),[1]Bond_Master!$A$1:$J$236,4)</f>
        <v>Morgan Stanley</v>
      </c>
      <c r="E930" s="1">
        <f>VLOOKUP((A930&amp;B930),[1]Bond_Master!$A$1:$J$236,10)</f>
        <v>4</v>
      </c>
      <c r="F930" s="17">
        <v>46579</v>
      </c>
      <c r="G930" s="29">
        <v>21600</v>
      </c>
      <c r="H930" s="29">
        <v>21600</v>
      </c>
    </row>
    <row r="931" spans="1:8" ht="17.100000000000001" customHeight="1">
      <c r="A931" s="1" t="s">
        <v>717</v>
      </c>
      <c r="B931" s="1" t="s">
        <v>14</v>
      </c>
      <c r="C931" s="1" t="str">
        <f>VLOOKUP((A931&amp;B931),[1]Bond_Master!$A$1:$J$236,3)</f>
        <v>金融債</v>
      </c>
      <c r="D931" s="1" t="str">
        <f>VLOOKUP((A931&amp;B931),[1]Bond_Master!$A$1:$J$236,4)</f>
        <v>Morgan Stanley</v>
      </c>
      <c r="E931" s="1">
        <f>VLOOKUP((A931&amp;B931),[1]Bond_Master!$A$1:$J$236,10)</f>
        <v>4</v>
      </c>
      <c r="F931" s="7">
        <v>46763</v>
      </c>
      <c r="G931" s="29">
        <v>21600</v>
      </c>
      <c r="H931" s="29">
        <v>21600</v>
      </c>
    </row>
    <row r="932" spans="1:8" s="1" customFormat="1" ht="17.100000000000001" customHeight="1">
      <c r="A932" s="1" t="s">
        <v>717</v>
      </c>
      <c r="B932" s="1" t="s">
        <v>14</v>
      </c>
      <c r="C932" s="1" t="str">
        <f>VLOOKUP((A932&amp;B932),[1]Bond_Master!$A$1:$J$236,3)</f>
        <v>金融債</v>
      </c>
      <c r="D932" s="1" t="str">
        <f>VLOOKUP((A932&amp;B932),[1]Bond_Master!$A$1:$J$236,4)</f>
        <v>Morgan Stanley</v>
      </c>
      <c r="E932" s="1">
        <f>VLOOKUP((A932&amp;B932),[1]Bond_Master!$A$1:$J$236,10)</f>
        <v>4</v>
      </c>
      <c r="F932" s="17">
        <v>46945</v>
      </c>
      <c r="G932" s="29">
        <v>21600</v>
      </c>
      <c r="H932" s="29">
        <v>21600</v>
      </c>
    </row>
    <row r="933" spans="1:8" s="1" customFormat="1" ht="17.100000000000001" customHeight="1">
      <c r="A933" s="1" t="s">
        <v>717</v>
      </c>
      <c r="B933" s="1" t="s">
        <v>14</v>
      </c>
      <c r="C933" s="1" t="str">
        <f>VLOOKUP((A933&amp;B933),[1]Bond_Master!$A$1:$J$236,3)</f>
        <v>金融債</v>
      </c>
      <c r="D933" s="1" t="str">
        <f>VLOOKUP((A933&amp;B933),[1]Bond_Master!$A$1:$J$236,4)</f>
        <v>Morgan Stanley</v>
      </c>
      <c r="E933" s="1">
        <f>VLOOKUP((A933&amp;B933),[1]Bond_Master!$A$1:$J$236,10)</f>
        <v>4</v>
      </c>
      <c r="F933" s="7">
        <v>47129</v>
      </c>
      <c r="G933" s="29">
        <v>21600</v>
      </c>
      <c r="H933" s="29">
        <v>21600</v>
      </c>
    </row>
    <row r="934" spans="1:8" s="1" customFormat="1" ht="17.100000000000001" customHeight="1">
      <c r="A934" s="1" t="s">
        <v>717</v>
      </c>
      <c r="B934" s="1" t="s">
        <v>14</v>
      </c>
      <c r="C934" s="1" t="str">
        <f>VLOOKUP((A934&amp;B934),[1]Bond_Master!$A$1:$J$236,3)</f>
        <v>金融債</v>
      </c>
      <c r="D934" s="1" t="str">
        <f>VLOOKUP((A934&amp;B934),[1]Bond_Master!$A$1:$J$236,4)</f>
        <v>Morgan Stanley</v>
      </c>
      <c r="E934" s="1">
        <f>VLOOKUP((A934&amp;B934),[1]Bond_Master!$A$1:$J$236,10)</f>
        <v>4</v>
      </c>
      <c r="F934" s="17">
        <v>47310</v>
      </c>
      <c r="G934" s="29">
        <v>21600</v>
      </c>
      <c r="H934" s="29">
        <v>21600</v>
      </c>
    </row>
    <row r="935" spans="1:8" s="1" customFormat="1" ht="17.100000000000001" customHeight="1">
      <c r="A935" s="1" t="s">
        <v>717</v>
      </c>
      <c r="B935" s="1" t="s">
        <v>14</v>
      </c>
      <c r="C935" s="1" t="str">
        <f>VLOOKUP((A935&amp;B935),[1]Bond_Master!$A$1:$J$236,3)</f>
        <v>金融債</v>
      </c>
      <c r="D935" s="1" t="str">
        <f>VLOOKUP((A935&amp;B935),[1]Bond_Master!$A$1:$J$236,4)</f>
        <v>Morgan Stanley</v>
      </c>
      <c r="E935" s="1">
        <f>VLOOKUP((A935&amp;B935),[1]Bond_Master!$A$1:$J$236,10)</f>
        <v>4</v>
      </c>
      <c r="F935" s="7">
        <v>47494</v>
      </c>
      <c r="G935" s="29">
        <v>21600</v>
      </c>
      <c r="H935" s="29">
        <v>21600</v>
      </c>
    </row>
    <row r="936" spans="1:8" s="1" customFormat="1" ht="17.100000000000001" customHeight="1">
      <c r="A936" s="1" t="s">
        <v>717</v>
      </c>
      <c r="B936" s="1" t="s">
        <v>14</v>
      </c>
      <c r="C936" s="1" t="str">
        <f>VLOOKUP((A936&amp;B936),[1]Bond_Master!$A$1:$J$236,3)</f>
        <v>金融債</v>
      </c>
      <c r="D936" s="1" t="str">
        <f>VLOOKUP((A936&amp;B936),[1]Bond_Master!$A$1:$J$236,4)</f>
        <v>Morgan Stanley</v>
      </c>
      <c r="E936" s="1">
        <f>VLOOKUP((A936&amp;B936),[1]Bond_Master!$A$1:$J$236,10)</f>
        <v>4</v>
      </c>
      <c r="F936" s="17">
        <v>47675</v>
      </c>
      <c r="G936" s="29">
        <v>21600</v>
      </c>
      <c r="H936" s="29">
        <v>21600</v>
      </c>
    </row>
    <row r="937" spans="1:8" s="1" customFormat="1" ht="17.100000000000001" customHeight="1">
      <c r="A937" s="1" t="s">
        <v>717</v>
      </c>
      <c r="B937" s="1" t="s">
        <v>14</v>
      </c>
      <c r="C937" s="1" t="str">
        <f>VLOOKUP((A937&amp;B937),[1]Bond_Master!$A$1:$J$236,3)</f>
        <v>金融債</v>
      </c>
      <c r="D937" s="1" t="str">
        <f>VLOOKUP((A937&amp;B937),[1]Bond_Master!$A$1:$J$236,4)</f>
        <v>Morgan Stanley</v>
      </c>
      <c r="E937" s="1">
        <f>VLOOKUP((A937&amp;B937),[1]Bond_Master!$A$1:$J$236,10)</f>
        <v>4</v>
      </c>
      <c r="F937" s="7">
        <v>47859</v>
      </c>
      <c r="G937" s="29">
        <v>21600</v>
      </c>
      <c r="H937" s="29">
        <v>21600</v>
      </c>
    </row>
    <row r="938" spans="1:8" s="1" customFormat="1" ht="17.100000000000001" customHeight="1">
      <c r="A938" s="1" t="s">
        <v>717</v>
      </c>
      <c r="B938" s="1" t="s">
        <v>14</v>
      </c>
      <c r="C938" s="1" t="str">
        <f>VLOOKUP((A938&amp;B938),[1]Bond_Master!$A$1:$J$236,3)</f>
        <v>金融債</v>
      </c>
      <c r="D938" s="1" t="str">
        <f>VLOOKUP((A938&amp;B938),[1]Bond_Master!$A$1:$J$236,4)</f>
        <v>Morgan Stanley</v>
      </c>
      <c r="E938" s="1">
        <f>VLOOKUP((A938&amp;B938),[1]Bond_Master!$A$1:$J$236,10)</f>
        <v>4</v>
      </c>
      <c r="F938" s="17">
        <v>48040</v>
      </c>
      <c r="G938" s="29">
        <v>21600</v>
      </c>
      <c r="H938" s="29">
        <v>21600</v>
      </c>
    </row>
    <row r="939" spans="1:8" s="1" customFormat="1" ht="17.100000000000001" customHeight="1">
      <c r="A939" s="1" t="s">
        <v>717</v>
      </c>
      <c r="B939" s="1" t="s">
        <v>14</v>
      </c>
      <c r="C939" s="1" t="str">
        <f>VLOOKUP((A939&amp;B939),[1]Bond_Master!$A$1:$J$236,3)</f>
        <v>金融債</v>
      </c>
      <c r="D939" s="1" t="str">
        <f>VLOOKUP((A939&amp;B939),[1]Bond_Master!$A$1:$J$236,4)</f>
        <v>Morgan Stanley</v>
      </c>
      <c r="E939" s="1">
        <f>VLOOKUP((A939&amp;B939),[1]Bond_Master!$A$1:$J$236,10)</f>
        <v>4</v>
      </c>
      <c r="F939" s="7">
        <v>48224</v>
      </c>
      <c r="G939" s="29">
        <v>21600</v>
      </c>
      <c r="H939" s="29">
        <v>1821600</v>
      </c>
    </row>
    <row r="940" spans="1:8" s="1" customFormat="1" ht="17.100000000000001" customHeight="1">
      <c r="A940" s="1" t="s">
        <v>218</v>
      </c>
      <c r="B940" s="1" t="s">
        <v>149</v>
      </c>
      <c r="C940" s="1" t="str">
        <f>VLOOKUP((A940&amp;B940),[1]Bond_Master!$A$1:$J$236,3)</f>
        <v>公司債</v>
      </c>
      <c r="D940" s="1" t="str">
        <f>VLOOKUP((A940&amp;B940),[1]Bond_Master!$A$1:$J$236,4)</f>
        <v>Morgan Stanley</v>
      </c>
      <c r="E940" s="1">
        <f>VLOOKUP((A940&amp;B940),[1]Bond_Master!$A$1:$J$236,10)</f>
        <v>1</v>
      </c>
      <c r="F940" s="7">
        <v>45049</v>
      </c>
      <c r="G940" s="27">
        <v>46875</v>
      </c>
      <c r="H940" s="27">
        <v>46875</v>
      </c>
    </row>
    <row r="941" spans="1:8" s="1" customFormat="1" ht="17.100000000000001" customHeight="1">
      <c r="A941" s="1" t="s">
        <v>718</v>
      </c>
      <c r="B941" s="1" t="s">
        <v>719</v>
      </c>
      <c r="C941" s="1" t="str">
        <f>VLOOKUP((A941&amp;B941),[1]Bond_Master!$A$1:$J$236,3)</f>
        <v>公司債</v>
      </c>
      <c r="D941" s="1" t="str">
        <f>VLOOKUP((A941&amp;B941),[1]Bond_Master!$A$1:$J$236,4)</f>
        <v>Morgan Stanley</v>
      </c>
      <c r="E941" s="1">
        <f>VLOOKUP((A941&amp;B941),[1]Bond_Master!$A$1:$J$236,10)</f>
        <v>1</v>
      </c>
      <c r="F941" s="7">
        <v>45233</v>
      </c>
      <c r="G941" s="27">
        <v>46875</v>
      </c>
      <c r="H941" s="27">
        <v>46875</v>
      </c>
    </row>
    <row r="942" spans="1:8" s="1" customFormat="1" ht="17.100000000000001" customHeight="1">
      <c r="A942" s="1" t="s">
        <v>718</v>
      </c>
      <c r="B942" s="1" t="s">
        <v>719</v>
      </c>
      <c r="C942" s="1" t="str">
        <f>VLOOKUP((A942&amp;B942),[1]Bond_Master!$A$1:$J$236,3)</f>
        <v>公司債</v>
      </c>
      <c r="D942" s="1" t="str">
        <f>VLOOKUP((A942&amp;B942),[1]Bond_Master!$A$1:$J$236,4)</f>
        <v>Morgan Stanley</v>
      </c>
      <c r="E942" s="1">
        <f>VLOOKUP((A942&amp;B942),[1]Bond_Master!$A$1:$J$236,10)</f>
        <v>1</v>
      </c>
      <c r="F942" s="7">
        <v>45415</v>
      </c>
      <c r="G942" s="27">
        <v>46875</v>
      </c>
      <c r="H942" s="27">
        <v>46875</v>
      </c>
    </row>
    <row r="943" spans="1:8" s="1" customFormat="1" ht="17.100000000000001" customHeight="1">
      <c r="A943" s="1" t="s">
        <v>718</v>
      </c>
      <c r="B943" s="1" t="s">
        <v>719</v>
      </c>
      <c r="C943" s="1" t="str">
        <f>VLOOKUP((A943&amp;B943),[1]Bond_Master!$A$1:$J$236,3)</f>
        <v>公司債</v>
      </c>
      <c r="D943" s="1" t="str">
        <f>VLOOKUP((A943&amp;B943),[1]Bond_Master!$A$1:$J$236,4)</f>
        <v>Morgan Stanley</v>
      </c>
      <c r="E943" s="1">
        <f>VLOOKUP((A943&amp;B943),[1]Bond_Master!$A$1:$J$236,10)</f>
        <v>1</v>
      </c>
      <c r="F943" s="7">
        <v>45599</v>
      </c>
      <c r="G943" s="27">
        <v>46875</v>
      </c>
      <c r="H943" s="27">
        <v>46875</v>
      </c>
    </row>
    <row r="944" spans="1:8" s="1" customFormat="1" ht="17.100000000000001" customHeight="1">
      <c r="A944" s="1" t="s">
        <v>718</v>
      </c>
      <c r="B944" s="1" t="s">
        <v>719</v>
      </c>
      <c r="C944" s="1" t="str">
        <f>VLOOKUP((A944&amp;B944),[1]Bond_Master!$A$1:$J$236,3)</f>
        <v>公司債</v>
      </c>
      <c r="D944" s="1" t="str">
        <f>VLOOKUP((A944&amp;B944),[1]Bond_Master!$A$1:$J$236,4)</f>
        <v>Morgan Stanley</v>
      </c>
      <c r="E944" s="1">
        <f>VLOOKUP((A944&amp;B944),[1]Bond_Master!$A$1:$J$236,10)</f>
        <v>1</v>
      </c>
      <c r="F944" s="7">
        <v>45780</v>
      </c>
      <c r="G944" s="27">
        <v>46875</v>
      </c>
      <c r="H944" s="27">
        <v>46875</v>
      </c>
    </row>
    <row r="945" spans="1:8" s="1" customFormat="1" ht="17.100000000000001" customHeight="1">
      <c r="A945" s="1" t="s">
        <v>718</v>
      </c>
      <c r="B945" s="1" t="s">
        <v>719</v>
      </c>
      <c r="C945" s="1" t="str">
        <f>VLOOKUP((A945&amp;B945),[1]Bond_Master!$A$1:$J$236,3)</f>
        <v>公司債</v>
      </c>
      <c r="D945" s="1" t="str">
        <f>VLOOKUP((A945&amp;B945),[1]Bond_Master!$A$1:$J$236,4)</f>
        <v>Morgan Stanley</v>
      </c>
      <c r="E945" s="1">
        <f>VLOOKUP((A945&amp;B945),[1]Bond_Master!$A$1:$J$236,10)</f>
        <v>1</v>
      </c>
      <c r="F945" s="7">
        <v>45964</v>
      </c>
      <c r="G945" s="27">
        <v>46875</v>
      </c>
      <c r="H945" s="27">
        <v>3046875</v>
      </c>
    </row>
    <row r="946" spans="1:8" s="1" customFormat="1" ht="17.100000000000001" customHeight="1">
      <c r="A946" s="1" t="s">
        <v>200</v>
      </c>
      <c r="B946" s="1" t="s">
        <v>64</v>
      </c>
      <c r="C946" s="1" t="str">
        <f>VLOOKUP((A946&amp;B946),[1]Bond_Master!$A$1:$J$236,3)</f>
        <v>公司債</v>
      </c>
      <c r="D946" s="1" t="str">
        <f>VLOOKUP((A946&amp;B946),[1]Bond_Master!$A$1:$J$236,4)</f>
        <v>Morgan Stanley</v>
      </c>
      <c r="E946" s="1">
        <f>VLOOKUP((A946&amp;B946),[1]Bond_Master!$A$1:$J$236,10)</f>
        <v>1</v>
      </c>
      <c r="F946" s="7">
        <v>45144</v>
      </c>
      <c r="G946" s="27">
        <v>66000</v>
      </c>
      <c r="H946" s="27">
        <v>66000</v>
      </c>
    </row>
    <row r="947" spans="1:8" s="1" customFormat="1" ht="17.100000000000001" customHeight="1">
      <c r="A947" s="1" t="s">
        <v>200</v>
      </c>
      <c r="B947" s="1" t="s">
        <v>64</v>
      </c>
      <c r="C947" s="1" t="str">
        <f>VLOOKUP((A947&amp;B947),[1]Bond_Master!$A$1:$J$236,3)</f>
        <v>公司債</v>
      </c>
      <c r="D947" s="1" t="str">
        <f>VLOOKUP((A947&amp;B947),[1]Bond_Master!$A$1:$J$236,4)</f>
        <v>Morgan Stanley</v>
      </c>
      <c r="E947" s="1">
        <f>VLOOKUP((A947&amp;B947),[1]Bond_Master!$A$1:$J$236,10)</f>
        <v>1</v>
      </c>
      <c r="F947" s="7">
        <v>45328</v>
      </c>
      <c r="G947" s="27">
        <v>66000</v>
      </c>
      <c r="H947" s="27">
        <v>66000</v>
      </c>
    </row>
    <row r="948" spans="1:8" s="1" customFormat="1" ht="17.100000000000001" customHeight="1">
      <c r="A948" s="1" t="s">
        <v>200</v>
      </c>
      <c r="B948" s="1" t="s">
        <v>64</v>
      </c>
      <c r="C948" s="1" t="str">
        <f>VLOOKUP((A948&amp;B948),[1]Bond_Master!$A$1:$J$236,3)</f>
        <v>公司債</v>
      </c>
      <c r="D948" s="1" t="str">
        <f>VLOOKUP((A948&amp;B948),[1]Bond_Master!$A$1:$J$236,4)</f>
        <v>Morgan Stanley</v>
      </c>
      <c r="E948" s="1">
        <f>VLOOKUP((A948&amp;B948),[1]Bond_Master!$A$1:$J$236,10)</f>
        <v>1</v>
      </c>
      <c r="F948" s="7">
        <v>45510</v>
      </c>
      <c r="G948" s="27">
        <v>66000</v>
      </c>
      <c r="H948" s="27">
        <v>66000</v>
      </c>
    </row>
    <row r="949" spans="1:8" s="1" customFormat="1" ht="17.100000000000001" customHeight="1">
      <c r="A949" s="1" t="s">
        <v>200</v>
      </c>
      <c r="B949" s="1" t="s">
        <v>64</v>
      </c>
      <c r="C949" s="1" t="str">
        <f>VLOOKUP((A949&amp;B949),[1]Bond_Master!$A$1:$J$236,3)</f>
        <v>公司債</v>
      </c>
      <c r="D949" s="1" t="str">
        <f>VLOOKUP((A949&amp;B949),[1]Bond_Master!$A$1:$J$236,4)</f>
        <v>Morgan Stanley</v>
      </c>
      <c r="E949" s="1">
        <f>VLOOKUP((A949&amp;B949),[1]Bond_Master!$A$1:$J$236,10)</f>
        <v>1</v>
      </c>
      <c r="F949" s="7">
        <v>45694</v>
      </c>
      <c r="G949" s="27">
        <v>66000</v>
      </c>
      <c r="H949" s="27">
        <v>66000</v>
      </c>
    </row>
    <row r="950" spans="1:8" s="1" customFormat="1" ht="17.100000000000001" customHeight="1">
      <c r="A950" s="1" t="s">
        <v>200</v>
      </c>
      <c r="B950" s="1" t="s">
        <v>64</v>
      </c>
      <c r="C950" s="1" t="str">
        <f>VLOOKUP((A950&amp;B950),[1]Bond_Master!$A$1:$J$236,3)</f>
        <v>公司債</v>
      </c>
      <c r="D950" s="1" t="str">
        <f>VLOOKUP((A950&amp;B950),[1]Bond_Master!$A$1:$J$236,4)</f>
        <v>Morgan Stanley</v>
      </c>
      <c r="E950" s="1">
        <f>VLOOKUP((A950&amp;B950),[1]Bond_Master!$A$1:$J$236,10)</f>
        <v>1</v>
      </c>
      <c r="F950" s="7">
        <v>45875</v>
      </c>
      <c r="G950" s="27">
        <v>66000</v>
      </c>
      <c r="H950" s="27">
        <v>66000</v>
      </c>
    </row>
    <row r="951" spans="1:8" s="1" customFormat="1" ht="17.100000000000001" customHeight="1">
      <c r="A951" s="1" t="s">
        <v>200</v>
      </c>
      <c r="B951" s="1" t="s">
        <v>64</v>
      </c>
      <c r="C951" s="1" t="str">
        <f>VLOOKUP((A951&amp;B951),[1]Bond_Master!$A$1:$J$236,3)</f>
        <v>公司債</v>
      </c>
      <c r="D951" s="1" t="str">
        <f>VLOOKUP((A951&amp;B951),[1]Bond_Master!$A$1:$J$236,4)</f>
        <v>Morgan Stanley</v>
      </c>
      <c r="E951" s="1">
        <f>VLOOKUP((A951&amp;B951),[1]Bond_Master!$A$1:$J$236,10)</f>
        <v>1</v>
      </c>
      <c r="F951" s="7">
        <v>46059</v>
      </c>
      <c r="G951" s="27">
        <v>66000</v>
      </c>
      <c r="H951" s="27">
        <v>66000</v>
      </c>
    </row>
    <row r="952" spans="1:8" s="1" customFormat="1" ht="17.100000000000001" customHeight="1">
      <c r="A952" s="1" t="s">
        <v>200</v>
      </c>
      <c r="B952" s="1" t="s">
        <v>64</v>
      </c>
      <c r="C952" s="1" t="str">
        <f>VLOOKUP((A952&amp;B952),[1]Bond_Master!$A$1:$J$236,3)</f>
        <v>公司債</v>
      </c>
      <c r="D952" s="1" t="str">
        <f>VLOOKUP((A952&amp;B952),[1]Bond_Master!$A$1:$J$236,4)</f>
        <v>Morgan Stanley</v>
      </c>
      <c r="E952" s="1">
        <f>VLOOKUP((A952&amp;B952),[1]Bond_Master!$A$1:$J$236,10)</f>
        <v>1</v>
      </c>
      <c r="F952" s="7">
        <v>46240</v>
      </c>
      <c r="G952" s="27">
        <v>66000</v>
      </c>
      <c r="H952" s="27">
        <v>66000</v>
      </c>
    </row>
    <row r="953" spans="1:8" s="1" customFormat="1" ht="17.100000000000001" customHeight="1">
      <c r="A953" s="1" t="s">
        <v>200</v>
      </c>
      <c r="B953" s="1" t="s">
        <v>64</v>
      </c>
      <c r="C953" s="1" t="str">
        <f>VLOOKUP((A953&amp;B953),[1]Bond_Master!$A$1:$J$236,3)</f>
        <v>公司債</v>
      </c>
      <c r="D953" s="1" t="str">
        <f>VLOOKUP((A953&amp;B953),[1]Bond_Master!$A$1:$J$236,4)</f>
        <v>Morgan Stanley</v>
      </c>
      <c r="E953" s="1">
        <f>VLOOKUP((A953&amp;B953),[1]Bond_Master!$A$1:$J$236,10)</f>
        <v>1</v>
      </c>
      <c r="F953" s="7">
        <v>46424</v>
      </c>
      <c r="G953" s="27">
        <v>66000</v>
      </c>
      <c r="H953" s="27">
        <v>4066000</v>
      </c>
    </row>
    <row r="954" spans="1:8" s="1" customFormat="1" ht="17.100000000000001" customHeight="1">
      <c r="A954" s="1" t="s">
        <v>129</v>
      </c>
      <c r="B954" s="1" t="s">
        <v>14</v>
      </c>
      <c r="C954" s="1" t="str">
        <f>VLOOKUP((A954&amp;B954),[1]Bond_Master!$A$1:$J$236,3)</f>
        <v>金融債</v>
      </c>
      <c r="D954" s="1" t="str">
        <f>VLOOKUP((A954&amp;B954),[1]Bond_Master!$A$1:$J$236,4)</f>
        <v>Morgan Stanley</v>
      </c>
      <c r="E954" s="1">
        <f>VLOOKUP((A954&amp;B954),[1]Bond_Master!$A$1:$J$236,10)</f>
        <v>4</v>
      </c>
      <c r="F954" s="7">
        <v>45119</v>
      </c>
      <c r="G954" s="27">
        <v>62075</v>
      </c>
      <c r="H954" s="27">
        <v>62075</v>
      </c>
    </row>
    <row r="955" spans="1:8" s="1" customFormat="1" ht="17.100000000000001" customHeight="1">
      <c r="A955" s="1" t="s">
        <v>720</v>
      </c>
      <c r="B955" s="1" t="s">
        <v>14</v>
      </c>
      <c r="C955" s="1" t="str">
        <f>VLOOKUP((A955&amp;B955),[1]Bond_Master!$A$1:$J$236,3)</f>
        <v>金融債</v>
      </c>
      <c r="D955" s="1" t="str">
        <f>VLOOKUP((A955&amp;B955),[1]Bond_Master!$A$1:$J$236,4)</f>
        <v>Morgan Stanley</v>
      </c>
      <c r="E955" s="1">
        <f>VLOOKUP((A955&amp;B955),[1]Bond_Master!$A$1:$J$236,10)</f>
        <v>4</v>
      </c>
      <c r="F955" s="17">
        <v>45303</v>
      </c>
      <c r="G955" s="29">
        <v>62075</v>
      </c>
      <c r="H955" s="29">
        <v>62075</v>
      </c>
    </row>
    <row r="956" spans="1:8" s="1" customFormat="1" ht="17.100000000000001" customHeight="1">
      <c r="A956" s="1" t="s">
        <v>720</v>
      </c>
      <c r="B956" s="1" t="s">
        <v>14</v>
      </c>
      <c r="C956" s="1" t="str">
        <f>VLOOKUP((A956&amp;B956),[1]Bond_Master!$A$1:$J$236,3)</f>
        <v>金融債</v>
      </c>
      <c r="D956" s="1" t="str">
        <f>VLOOKUP((A956&amp;B956),[1]Bond_Master!$A$1:$J$236,4)</f>
        <v>Morgan Stanley</v>
      </c>
      <c r="E956" s="1">
        <f>VLOOKUP((A956&amp;B956),[1]Bond_Master!$A$1:$J$236,10)</f>
        <v>4</v>
      </c>
      <c r="F956" s="17">
        <v>45303</v>
      </c>
      <c r="G956" s="29">
        <v>62075</v>
      </c>
      <c r="H956" s="29">
        <v>62075</v>
      </c>
    </row>
    <row r="957" spans="1:8" s="1" customFormat="1" ht="17.100000000000001" customHeight="1">
      <c r="A957" s="1" t="s">
        <v>720</v>
      </c>
      <c r="B957" s="1" t="s">
        <v>14</v>
      </c>
      <c r="C957" s="1" t="str">
        <f>VLOOKUP((A957&amp;B957),[1]Bond_Master!$A$1:$J$236,3)</f>
        <v>金融債</v>
      </c>
      <c r="D957" s="1" t="str">
        <f>VLOOKUP((A957&amp;B957),[1]Bond_Master!$A$1:$J$236,4)</f>
        <v>Morgan Stanley</v>
      </c>
      <c r="E957" s="1">
        <f>VLOOKUP((A957&amp;B957),[1]Bond_Master!$A$1:$J$236,10)</f>
        <v>4</v>
      </c>
      <c r="F957" s="17">
        <v>45669</v>
      </c>
      <c r="G957" s="29">
        <v>62075</v>
      </c>
      <c r="H957" s="29">
        <v>62075</v>
      </c>
    </row>
    <row r="958" spans="1:8" s="1" customFormat="1" ht="17.100000000000001" customHeight="1">
      <c r="A958" s="1" t="s">
        <v>720</v>
      </c>
      <c r="B958" s="1" t="s">
        <v>14</v>
      </c>
      <c r="C958" s="1" t="str">
        <f>VLOOKUP((A958&amp;B958),[1]Bond_Master!$A$1:$J$236,3)</f>
        <v>金融債</v>
      </c>
      <c r="D958" s="1" t="str">
        <f>VLOOKUP((A958&amp;B958),[1]Bond_Master!$A$1:$J$236,4)</f>
        <v>Morgan Stanley</v>
      </c>
      <c r="E958" s="1">
        <f>VLOOKUP((A958&amp;B958),[1]Bond_Master!$A$1:$J$236,10)</f>
        <v>4</v>
      </c>
      <c r="F958" s="17">
        <v>45303</v>
      </c>
      <c r="G958" s="29">
        <v>62075</v>
      </c>
      <c r="H958" s="29">
        <v>62075</v>
      </c>
    </row>
    <row r="959" spans="1:8" s="1" customFormat="1" ht="17.100000000000001" customHeight="1">
      <c r="A959" s="1" t="s">
        <v>720</v>
      </c>
      <c r="B959" s="1" t="s">
        <v>14</v>
      </c>
      <c r="C959" s="1" t="str">
        <f>VLOOKUP((A959&amp;B959),[1]Bond_Master!$A$1:$J$236,3)</f>
        <v>金融債</v>
      </c>
      <c r="D959" s="1" t="str">
        <f>VLOOKUP((A959&amp;B959),[1]Bond_Master!$A$1:$J$236,4)</f>
        <v>Morgan Stanley</v>
      </c>
      <c r="E959" s="1">
        <f>VLOOKUP((A959&amp;B959),[1]Bond_Master!$A$1:$J$236,10)</f>
        <v>4</v>
      </c>
      <c r="F959" s="17">
        <v>46034</v>
      </c>
      <c r="G959" s="29">
        <v>62075</v>
      </c>
      <c r="H959" s="29">
        <v>2562075</v>
      </c>
    </row>
    <row r="960" spans="1:8" s="1" customFormat="1" ht="17.100000000000001" customHeight="1">
      <c r="A960" s="1" t="s">
        <v>322</v>
      </c>
      <c r="B960" s="1" t="s">
        <v>141</v>
      </c>
      <c r="C960" s="1" t="str">
        <f>VLOOKUP((A960&amp;B960),[1]Bond_Master!$A$1:$J$236,3)</f>
        <v>公司債</v>
      </c>
      <c r="D960" s="1" t="str">
        <f>VLOOKUP((A960&amp;B960),[1]Bond_Master!$A$1:$J$236,4)</f>
        <v>Morgan Stanley</v>
      </c>
      <c r="E960" s="1">
        <f>VLOOKUP((A960&amp;B960),[1]Bond_Master!$A$1:$J$236,10)</f>
        <v>4</v>
      </c>
      <c r="F960" s="7">
        <v>45196</v>
      </c>
      <c r="G960" s="27">
        <v>12411.75</v>
      </c>
      <c r="H960" s="27">
        <v>12411.75</v>
      </c>
    </row>
    <row r="961" spans="1:8" s="1" customFormat="1" ht="17.100000000000001" customHeight="1">
      <c r="A961" s="1" t="s">
        <v>322</v>
      </c>
      <c r="B961" s="1" t="s">
        <v>141</v>
      </c>
      <c r="C961" s="1" t="str">
        <f>VLOOKUP((A961&amp;B961),[1]Bond_Master!$A$1:$J$236,3)</f>
        <v>公司債</v>
      </c>
      <c r="D961" s="1" t="str">
        <f>VLOOKUP((A961&amp;B961),[1]Bond_Master!$A$1:$J$236,4)</f>
        <v>Morgan Stanley</v>
      </c>
      <c r="E961" s="1">
        <f>VLOOKUP((A961&amp;B961),[1]Bond_Master!$A$1:$J$236,10)</f>
        <v>4</v>
      </c>
      <c r="F961" s="17">
        <v>45378</v>
      </c>
      <c r="G961" s="29">
        <v>12411.75</v>
      </c>
      <c r="H961" s="29">
        <v>12411.75</v>
      </c>
    </row>
    <row r="962" spans="1:8" s="1" customFormat="1" ht="17.100000000000001" customHeight="1">
      <c r="A962" s="1" t="s">
        <v>721</v>
      </c>
      <c r="B962" s="1" t="s">
        <v>141</v>
      </c>
      <c r="C962" s="1" t="str">
        <f>VLOOKUP((A962&amp;B962),[1]Bond_Master!$A$1:$J$236,3)</f>
        <v>公司債</v>
      </c>
      <c r="D962" s="1" t="str">
        <f>VLOOKUP((A962&amp;B962),[1]Bond_Master!$A$1:$J$236,4)</f>
        <v>Morgan Stanley</v>
      </c>
      <c r="E962" s="1">
        <f>VLOOKUP((A962&amp;B962),[1]Bond_Master!$A$1:$J$236,10)</f>
        <v>4</v>
      </c>
      <c r="F962" s="17">
        <v>45562</v>
      </c>
      <c r="G962" s="29">
        <v>12411.75</v>
      </c>
      <c r="H962" s="29">
        <v>12411.75</v>
      </c>
    </row>
    <row r="963" spans="1:8" s="1" customFormat="1" ht="17.100000000000001" customHeight="1">
      <c r="A963" s="1" t="s">
        <v>721</v>
      </c>
      <c r="B963" s="1" t="s">
        <v>141</v>
      </c>
      <c r="C963" s="1" t="str">
        <f>VLOOKUP((A963&amp;B963),[1]Bond_Master!$A$1:$J$236,3)</f>
        <v>公司債</v>
      </c>
      <c r="D963" s="1" t="str">
        <f>VLOOKUP((A963&amp;B963),[1]Bond_Master!$A$1:$J$236,4)</f>
        <v>Morgan Stanley</v>
      </c>
      <c r="E963" s="1">
        <f>VLOOKUP((A963&amp;B963),[1]Bond_Master!$A$1:$J$236,10)</f>
        <v>4</v>
      </c>
      <c r="F963" s="17">
        <v>45743</v>
      </c>
      <c r="G963" s="29">
        <v>12411.75</v>
      </c>
      <c r="H963" s="29">
        <v>12411.75</v>
      </c>
    </row>
    <row r="964" spans="1:8" s="1" customFormat="1" ht="17.100000000000001" customHeight="1">
      <c r="A964" s="1" t="s">
        <v>721</v>
      </c>
      <c r="B964" s="1" t="s">
        <v>141</v>
      </c>
      <c r="C964" s="1" t="str">
        <f>VLOOKUP((A964&amp;B964),[1]Bond_Master!$A$1:$J$236,3)</f>
        <v>公司債</v>
      </c>
      <c r="D964" s="1" t="str">
        <f>VLOOKUP((A964&amp;B964),[1]Bond_Master!$A$1:$J$236,4)</f>
        <v>Morgan Stanley</v>
      </c>
      <c r="E964" s="1">
        <f>VLOOKUP((A964&amp;B964),[1]Bond_Master!$A$1:$J$236,10)</f>
        <v>4</v>
      </c>
      <c r="F964" s="17">
        <v>45927</v>
      </c>
      <c r="G964" s="29">
        <v>12411.75</v>
      </c>
      <c r="H964" s="29">
        <v>12411.75</v>
      </c>
    </row>
    <row r="965" spans="1:8" s="1" customFormat="1" ht="17.100000000000001" customHeight="1">
      <c r="A965" s="1" t="s">
        <v>721</v>
      </c>
      <c r="B965" s="1" t="s">
        <v>141</v>
      </c>
      <c r="C965" s="1" t="str">
        <f>VLOOKUP((A965&amp;B965),[1]Bond_Master!$A$1:$J$236,3)</f>
        <v>公司債</v>
      </c>
      <c r="D965" s="1" t="str">
        <f>VLOOKUP((A965&amp;B965),[1]Bond_Master!$A$1:$J$236,4)</f>
        <v>Morgan Stanley</v>
      </c>
      <c r="E965" s="1">
        <f>VLOOKUP((A965&amp;B965),[1]Bond_Master!$A$1:$J$236,10)</f>
        <v>4</v>
      </c>
      <c r="F965" s="17">
        <v>46108</v>
      </c>
      <c r="G965" s="29">
        <v>12411.75</v>
      </c>
      <c r="H965" s="29">
        <v>12411.75</v>
      </c>
    </row>
    <row r="966" spans="1:8" ht="17.100000000000001" customHeight="1">
      <c r="A966" s="1" t="s">
        <v>721</v>
      </c>
      <c r="B966" s="1" t="s">
        <v>141</v>
      </c>
      <c r="C966" s="1" t="str">
        <f>VLOOKUP((A966&amp;B966),[1]Bond_Master!$A$1:$J$236,3)</f>
        <v>公司債</v>
      </c>
      <c r="D966" s="1" t="str">
        <f>VLOOKUP((A966&amp;B966),[1]Bond_Master!$A$1:$J$236,4)</f>
        <v>Morgan Stanley</v>
      </c>
      <c r="E966" s="1">
        <f>VLOOKUP((A966&amp;B966),[1]Bond_Master!$A$1:$J$236,10)</f>
        <v>4</v>
      </c>
      <c r="F966" s="17">
        <v>46292</v>
      </c>
      <c r="G966" s="29">
        <v>12411.75</v>
      </c>
      <c r="H966" s="29">
        <v>12411.75</v>
      </c>
    </row>
    <row r="967" spans="1:8" s="1" customFormat="1" ht="17.100000000000001" customHeight="1">
      <c r="A967" s="1" t="s">
        <v>721</v>
      </c>
      <c r="B967" s="1" t="s">
        <v>141</v>
      </c>
      <c r="C967" s="1" t="str">
        <f>VLOOKUP((A967&amp;B967),[1]Bond_Master!$A$1:$J$236,3)</f>
        <v>公司債</v>
      </c>
      <c r="D967" s="1" t="str">
        <f>VLOOKUP((A967&amp;B967),[1]Bond_Master!$A$1:$J$236,4)</f>
        <v>Morgan Stanley</v>
      </c>
      <c r="E967" s="1">
        <f>VLOOKUP((A967&amp;B967),[1]Bond_Master!$A$1:$J$236,10)</f>
        <v>4</v>
      </c>
      <c r="F967" s="17">
        <v>46473</v>
      </c>
      <c r="G967" s="29">
        <v>12411.75</v>
      </c>
      <c r="H967" s="29">
        <v>12411.75</v>
      </c>
    </row>
    <row r="968" spans="1:8" s="1" customFormat="1" ht="17.100000000000001" customHeight="1">
      <c r="A968" s="1" t="s">
        <v>721</v>
      </c>
      <c r="B968" s="1" t="s">
        <v>141</v>
      </c>
      <c r="C968" s="1" t="str">
        <f>VLOOKUP((A968&amp;B968),[1]Bond_Master!$A$1:$J$236,3)</f>
        <v>公司債</v>
      </c>
      <c r="D968" s="1" t="str">
        <f>VLOOKUP((A968&amp;B968),[1]Bond_Master!$A$1:$J$236,4)</f>
        <v>Morgan Stanley</v>
      </c>
      <c r="E968" s="1">
        <f>VLOOKUP((A968&amp;B968),[1]Bond_Master!$A$1:$J$236,10)</f>
        <v>4</v>
      </c>
      <c r="F968" s="17">
        <v>46657</v>
      </c>
      <c r="G968" s="29">
        <v>12411.75</v>
      </c>
      <c r="H968" s="29">
        <v>12411.75</v>
      </c>
    </row>
    <row r="969" spans="1:8" s="1" customFormat="1" ht="17.100000000000001" customHeight="1">
      <c r="A969" s="1" t="s">
        <v>721</v>
      </c>
      <c r="B969" s="1" t="s">
        <v>141</v>
      </c>
      <c r="C969" s="1" t="str">
        <f>VLOOKUP((A969&amp;B969),[1]Bond_Master!$A$1:$J$236,3)</f>
        <v>公司債</v>
      </c>
      <c r="D969" s="1" t="str">
        <f>VLOOKUP((A969&amp;B969),[1]Bond_Master!$A$1:$J$236,4)</f>
        <v>Morgan Stanley</v>
      </c>
      <c r="E969" s="1">
        <f>VLOOKUP((A969&amp;B969),[1]Bond_Master!$A$1:$J$236,10)</f>
        <v>4</v>
      </c>
      <c r="F969" s="17">
        <v>46839</v>
      </c>
      <c r="G969" s="29">
        <v>12411.75</v>
      </c>
      <c r="H969" s="29">
        <v>12411.75</v>
      </c>
    </row>
    <row r="970" spans="1:8" s="1" customFormat="1" ht="17.100000000000001" customHeight="1">
      <c r="A970" s="1" t="s">
        <v>721</v>
      </c>
      <c r="B970" s="1" t="s">
        <v>141</v>
      </c>
      <c r="C970" s="1" t="str">
        <f>VLOOKUP((A970&amp;B970),[1]Bond_Master!$A$1:$J$236,3)</f>
        <v>公司債</v>
      </c>
      <c r="D970" s="1" t="str">
        <f>VLOOKUP((A970&amp;B970),[1]Bond_Master!$A$1:$J$236,4)</f>
        <v>Morgan Stanley</v>
      </c>
      <c r="E970" s="1">
        <f>VLOOKUP((A970&amp;B970),[1]Bond_Master!$A$1:$J$236,10)</f>
        <v>4</v>
      </c>
      <c r="F970" s="17">
        <v>47023</v>
      </c>
      <c r="G970" s="29">
        <v>12411.75</v>
      </c>
      <c r="H970" s="29">
        <v>12411.75</v>
      </c>
    </row>
    <row r="971" spans="1:8" s="1" customFormat="1" ht="17.100000000000001" customHeight="1">
      <c r="A971" s="1" t="s">
        <v>721</v>
      </c>
      <c r="B971" s="1" t="s">
        <v>141</v>
      </c>
      <c r="C971" s="1" t="str">
        <f>VLOOKUP((A971&amp;B971),[1]Bond_Master!$A$1:$J$236,3)</f>
        <v>公司債</v>
      </c>
      <c r="D971" s="1" t="str">
        <f>VLOOKUP((A971&amp;B971),[1]Bond_Master!$A$1:$J$236,4)</f>
        <v>Morgan Stanley</v>
      </c>
      <c r="E971" s="1">
        <f>VLOOKUP((A971&amp;B971),[1]Bond_Master!$A$1:$J$236,10)</f>
        <v>4</v>
      </c>
      <c r="F971" s="17">
        <v>47204</v>
      </c>
      <c r="G971" s="29">
        <v>12411.75</v>
      </c>
      <c r="H971" s="29">
        <v>12411.75</v>
      </c>
    </row>
    <row r="972" spans="1:8" s="1" customFormat="1" ht="17.100000000000001" customHeight="1">
      <c r="A972" s="1" t="s">
        <v>721</v>
      </c>
      <c r="B972" s="1" t="s">
        <v>141</v>
      </c>
      <c r="C972" s="1" t="str">
        <f>VLOOKUP((A972&amp;B972),[1]Bond_Master!$A$1:$J$236,3)</f>
        <v>公司債</v>
      </c>
      <c r="D972" s="1" t="str">
        <f>VLOOKUP((A972&amp;B972),[1]Bond_Master!$A$1:$J$236,4)</f>
        <v>Morgan Stanley</v>
      </c>
      <c r="E972" s="1">
        <f>VLOOKUP((A972&amp;B972),[1]Bond_Master!$A$1:$J$236,10)</f>
        <v>4</v>
      </c>
      <c r="F972" s="17">
        <v>47388</v>
      </c>
      <c r="G972" s="29">
        <v>12411.75</v>
      </c>
      <c r="H972" s="29">
        <v>12411.75</v>
      </c>
    </row>
    <row r="973" spans="1:8" s="1" customFormat="1" ht="17.100000000000001" customHeight="1">
      <c r="A973" s="1" t="s">
        <v>721</v>
      </c>
      <c r="B973" s="1" t="s">
        <v>141</v>
      </c>
      <c r="C973" s="1" t="str">
        <f>VLOOKUP((A973&amp;B973),[1]Bond_Master!$A$1:$J$236,3)</f>
        <v>公司債</v>
      </c>
      <c r="D973" s="1" t="str">
        <f>VLOOKUP((A973&amp;B973),[1]Bond_Master!$A$1:$J$236,4)</f>
        <v>Morgan Stanley</v>
      </c>
      <c r="E973" s="1">
        <f>VLOOKUP((A973&amp;B973),[1]Bond_Master!$A$1:$J$236,10)</f>
        <v>4</v>
      </c>
      <c r="F973" s="17">
        <v>47569</v>
      </c>
      <c r="G973" s="29">
        <v>12411.75</v>
      </c>
      <c r="H973" s="29">
        <v>883411.75</v>
      </c>
    </row>
    <row r="974" spans="1:8" s="1" customFormat="1" ht="17.100000000000001" customHeight="1">
      <c r="A974" s="1" t="s">
        <v>295</v>
      </c>
      <c r="B974" s="1" t="s">
        <v>149</v>
      </c>
      <c r="C974" s="1" t="str">
        <f>VLOOKUP((A974&amp;B974),[1]Bond_Master!$A$1:$J$236,3)</f>
        <v>公司債</v>
      </c>
      <c r="D974" s="1" t="str">
        <f>VLOOKUP((A974&amp;B974),[1]Bond_Master!$A$1:$J$236,4)</f>
        <v>Morgan Stanley</v>
      </c>
      <c r="E974" s="1">
        <f>VLOOKUP((A974&amp;B974),[1]Bond_Master!$A$1:$J$236,10)</f>
        <v>6</v>
      </c>
      <c r="F974" s="7">
        <v>45200</v>
      </c>
      <c r="G974" s="27">
        <v>28500</v>
      </c>
      <c r="H974" s="27">
        <v>28500</v>
      </c>
    </row>
    <row r="975" spans="1:8" s="1" customFormat="1" ht="17.100000000000001" customHeight="1">
      <c r="A975" s="1" t="s">
        <v>295</v>
      </c>
      <c r="B975" s="1" t="s">
        <v>149</v>
      </c>
      <c r="C975" s="1" t="str">
        <f>VLOOKUP((A975&amp;B975),[1]Bond_Master!$A$1:$J$236,3)</f>
        <v>公司債</v>
      </c>
      <c r="D975" s="1" t="str">
        <f>VLOOKUP((A975&amp;B975),[1]Bond_Master!$A$1:$J$236,4)</f>
        <v>Morgan Stanley</v>
      </c>
      <c r="E975" s="1">
        <f>VLOOKUP((A975&amp;B975),[1]Bond_Master!$A$1:$J$236,10)</f>
        <v>6</v>
      </c>
      <c r="F975" s="7">
        <v>45383</v>
      </c>
      <c r="G975" s="27">
        <v>28500</v>
      </c>
      <c r="H975" s="27">
        <v>28500</v>
      </c>
    </row>
    <row r="976" spans="1:8" s="1" customFormat="1" ht="17.100000000000001" customHeight="1">
      <c r="A976" s="1" t="s">
        <v>295</v>
      </c>
      <c r="B976" s="1" t="s">
        <v>149</v>
      </c>
      <c r="C976" s="1" t="str">
        <f>VLOOKUP((A976&amp;B976),[1]Bond_Master!$A$1:$J$236,3)</f>
        <v>公司債</v>
      </c>
      <c r="D976" s="1" t="str">
        <f>VLOOKUP((A976&amp;B976),[1]Bond_Master!$A$1:$J$236,4)</f>
        <v>Morgan Stanley</v>
      </c>
      <c r="E976" s="1">
        <f>VLOOKUP((A976&amp;B976),[1]Bond_Master!$A$1:$J$236,10)</f>
        <v>6</v>
      </c>
      <c r="F976" s="7">
        <v>45566</v>
      </c>
      <c r="G976" s="27">
        <v>28500</v>
      </c>
      <c r="H976" s="27">
        <v>28500</v>
      </c>
    </row>
    <row r="977" spans="1:8" s="1" customFormat="1" ht="17.100000000000001" customHeight="1">
      <c r="A977" s="1" t="s">
        <v>295</v>
      </c>
      <c r="B977" s="1" t="s">
        <v>149</v>
      </c>
      <c r="C977" s="1" t="str">
        <f>VLOOKUP((A977&amp;B977),[1]Bond_Master!$A$1:$J$236,3)</f>
        <v>公司債</v>
      </c>
      <c r="D977" s="1" t="str">
        <f>VLOOKUP((A977&amp;B977),[1]Bond_Master!$A$1:$J$236,4)</f>
        <v>Morgan Stanley</v>
      </c>
      <c r="E977" s="1">
        <f>VLOOKUP((A977&amp;B977),[1]Bond_Master!$A$1:$J$236,10)</f>
        <v>6</v>
      </c>
      <c r="F977" s="7">
        <v>45383</v>
      </c>
      <c r="G977" s="27">
        <v>28500</v>
      </c>
      <c r="H977" s="27">
        <v>28500</v>
      </c>
    </row>
    <row r="978" spans="1:8" s="1" customFormat="1" ht="17.100000000000001" customHeight="1">
      <c r="A978" s="1" t="s">
        <v>295</v>
      </c>
      <c r="B978" s="1" t="s">
        <v>149</v>
      </c>
      <c r="C978" s="1" t="str">
        <f>VLOOKUP((A978&amp;B978),[1]Bond_Master!$A$1:$J$236,3)</f>
        <v>公司債</v>
      </c>
      <c r="D978" s="1" t="str">
        <f>VLOOKUP((A978&amp;B978),[1]Bond_Master!$A$1:$J$236,4)</f>
        <v>Morgan Stanley</v>
      </c>
      <c r="E978" s="1">
        <f>VLOOKUP((A978&amp;B978),[1]Bond_Master!$A$1:$J$236,10)</f>
        <v>6</v>
      </c>
      <c r="F978" s="7">
        <v>45566</v>
      </c>
      <c r="G978" s="27">
        <v>28500</v>
      </c>
      <c r="H978" s="27">
        <v>28500</v>
      </c>
    </row>
    <row r="979" spans="1:8" s="1" customFormat="1" ht="17.100000000000001" customHeight="1">
      <c r="A979" s="1" t="s">
        <v>295</v>
      </c>
      <c r="B979" s="1" t="s">
        <v>149</v>
      </c>
      <c r="C979" s="1" t="str">
        <f>VLOOKUP((A979&amp;B979),[1]Bond_Master!$A$1:$J$236,3)</f>
        <v>公司債</v>
      </c>
      <c r="D979" s="1" t="str">
        <f>VLOOKUP((A979&amp;B979),[1]Bond_Master!$A$1:$J$236,4)</f>
        <v>Morgan Stanley</v>
      </c>
      <c r="E979" s="1">
        <f>VLOOKUP((A979&amp;B979),[1]Bond_Master!$A$1:$J$236,10)</f>
        <v>6</v>
      </c>
      <c r="F979" s="7">
        <v>45383</v>
      </c>
      <c r="G979" s="27">
        <v>28500</v>
      </c>
      <c r="H979" s="27">
        <v>28500</v>
      </c>
    </row>
    <row r="980" spans="1:8" s="1" customFormat="1" ht="17.100000000000001" customHeight="1">
      <c r="A980" s="1" t="s">
        <v>295</v>
      </c>
      <c r="B980" s="1" t="s">
        <v>149</v>
      </c>
      <c r="C980" s="1" t="str">
        <f>VLOOKUP((A980&amp;B980),[1]Bond_Master!$A$1:$J$236,3)</f>
        <v>公司債</v>
      </c>
      <c r="D980" s="1" t="str">
        <f>VLOOKUP((A980&amp;B980),[1]Bond_Master!$A$1:$J$236,4)</f>
        <v>Morgan Stanley</v>
      </c>
      <c r="E980" s="1">
        <f>VLOOKUP((A980&amp;B980),[1]Bond_Master!$A$1:$J$236,10)</f>
        <v>6</v>
      </c>
      <c r="F980" s="7">
        <v>45566</v>
      </c>
      <c r="G980" s="27">
        <v>28500</v>
      </c>
      <c r="H980" s="27">
        <v>28500</v>
      </c>
    </row>
    <row r="981" spans="1:8" s="1" customFormat="1" ht="17.100000000000001" customHeight="1">
      <c r="A981" s="1" t="s">
        <v>295</v>
      </c>
      <c r="B981" s="1" t="s">
        <v>149</v>
      </c>
      <c r="C981" s="1" t="str">
        <f>VLOOKUP((A981&amp;B981),[1]Bond_Master!$A$1:$J$236,3)</f>
        <v>公司債</v>
      </c>
      <c r="D981" s="1" t="str">
        <f>VLOOKUP((A981&amp;B981),[1]Bond_Master!$A$1:$J$236,4)</f>
        <v>Morgan Stanley</v>
      </c>
      <c r="E981" s="1">
        <f>VLOOKUP((A981&amp;B981),[1]Bond_Master!$A$1:$J$236,10)</f>
        <v>6</v>
      </c>
      <c r="F981" s="7">
        <v>45383</v>
      </c>
      <c r="G981" s="27">
        <v>28500</v>
      </c>
      <c r="H981" s="27">
        <v>28500</v>
      </c>
    </row>
    <row r="982" spans="1:8" s="1" customFormat="1" ht="17.100000000000001" customHeight="1">
      <c r="A982" s="1" t="s">
        <v>295</v>
      </c>
      <c r="B982" s="1" t="s">
        <v>149</v>
      </c>
      <c r="C982" s="1" t="str">
        <f>VLOOKUP((A982&amp;B982),[1]Bond_Master!$A$1:$J$236,3)</f>
        <v>公司債</v>
      </c>
      <c r="D982" s="1" t="str">
        <f>VLOOKUP((A982&amp;B982),[1]Bond_Master!$A$1:$J$236,4)</f>
        <v>Morgan Stanley</v>
      </c>
      <c r="E982" s="1">
        <f>VLOOKUP((A982&amp;B982),[1]Bond_Master!$A$1:$J$236,10)</f>
        <v>6</v>
      </c>
      <c r="F982" s="7">
        <v>45566</v>
      </c>
      <c r="G982" s="27">
        <v>28500</v>
      </c>
      <c r="H982" s="27">
        <v>28500</v>
      </c>
    </row>
    <row r="983" spans="1:8" s="1" customFormat="1" ht="17.100000000000001" customHeight="1">
      <c r="A983" s="1" t="s">
        <v>295</v>
      </c>
      <c r="B983" s="1" t="s">
        <v>149</v>
      </c>
      <c r="C983" s="1" t="str">
        <f>VLOOKUP((A983&amp;B983),[1]Bond_Master!$A$1:$J$236,3)</f>
        <v>公司債</v>
      </c>
      <c r="D983" s="1" t="str">
        <f>VLOOKUP((A983&amp;B983),[1]Bond_Master!$A$1:$J$236,4)</f>
        <v>Morgan Stanley</v>
      </c>
      <c r="E983" s="1">
        <f>VLOOKUP((A983&amp;B983),[1]Bond_Master!$A$1:$J$236,10)</f>
        <v>6</v>
      </c>
      <c r="F983" s="7">
        <v>45383</v>
      </c>
      <c r="G983" s="27">
        <v>28500</v>
      </c>
      <c r="H983" s="27">
        <v>28500</v>
      </c>
    </row>
    <row r="984" spans="1:8" s="1" customFormat="1" ht="17.100000000000001" customHeight="1">
      <c r="A984" s="1" t="s">
        <v>295</v>
      </c>
      <c r="B984" s="1" t="s">
        <v>149</v>
      </c>
      <c r="C984" s="1" t="str">
        <f>VLOOKUP((A984&amp;B984),[1]Bond_Master!$A$1:$J$236,3)</f>
        <v>公司債</v>
      </c>
      <c r="D984" s="1" t="str">
        <f>VLOOKUP((A984&amp;B984),[1]Bond_Master!$A$1:$J$236,4)</f>
        <v>Morgan Stanley</v>
      </c>
      <c r="E984" s="1">
        <f>VLOOKUP((A984&amp;B984),[1]Bond_Master!$A$1:$J$236,10)</f>
        <v>6</v>
      </c>
      <c r="F984" s="7">
        <v>45566</v>
      </c>
      <c r="G984" s="27">
        <v>28500</v>
      </c>
      <c r="H984" s="27">
        <v>28500</v>
      </c>
    </row>
    <row r="985" spans="1:8" s="1" customFormat="1" ht="17.100000000000001" customHeight="1">
      <c r="A985" s="1" t="s">
        <v>295</v>
      </c>
      <c r="B985" s="1" t="s">
        <v>149</v>
      </c>
      <c r="C985" s="1" t="str">
        <f>VLOOKUP((A985&amp;B985),[1]Bond_Master!$A$1:$J$236,3)</f>
        <v>公司債</v>
      </c>
      <c r="D985" s="1" t="str">
        <f>VLOOKUP((A985&amp;B985),[1]Bond_Master!$A$1:$J$236,4)</f>
        <v>Morgan Stanley</v>
      </c>
      <c r="E985" s="1">
        <f>VLOOKUP((A985&amp;B985),[1]Bond_Master!$A$1:$J$236,10)</f>
        <v>6</v>
      </c>
      <c r="F985" s="7">
        <v>45383</v>
      </c>
      <c r="G985" s="27">
        <v>28500</v>
      </c>
      <c r="H985" s="27">
        <v>28500</v>
      </c>
    </row>
    <row r="986" spans="1:8" s="1" customFormat="1" ht="17.100000000000001" customHeight="1">
      <c r="A986" s="1" t="s">
        <v>295</v>
      </c>
      <c r="B986" s="1" t="s">
        <v>149</v>
      </c>
      <c r="C986" s="1" t="str">
        <f>VLOOKUP((A986&amp;B986),[1]Bond_Master!$A$1:$J$236,3)</f>
        <v>公司債</v>
      </c>
      <c r="D986" s="1" t="str">
        <f>VLOOKUP((A986&amp;B986),[1]Bond_Master!$A$1:$J$236,4)</f>
        <v>Morgan Stanley</v>
      </c>
      <c r="E986" s="1">
        <f>VLOOKUP((A986&amp;B986),[1]Bond_Master!$A$1:$J$236,10)</f>
        <v>6</v>
      </c>
      <c r="F986" s="7">
        <v>45566</v>
      </c>
      <c r="G986" s="27">
        <v>28500</v>
      </c>
      <c r="H986" s="27">
        <v>28500</v>
      </c>
    </row>
    <row r="987" spans="1:8" s="1" customFormat="1" ht="17.100000000000001" customHeight="1">
      <c r="A987" s="1" t="s">
        <v>295</v>
      </c>
      <c r="B987" s="1" t="s">
        <v>149</v>
      </c>
      <c r="C987" s="1" t="str">
        <f>VLOOKUP((A987&amp;B987),[1]Bond_Master!$A$1:$J$236,3)</f>
        <v>公司債</v>
      </c>
      <c r="D987" s="1" t="str">
        <f>VLOOKUP((A987&amp;B987),[1]Bond_Master!$A$1:$J$236,4)</f>
        <v>Morgan Stanley</v>
      </c>
      <c r="E987" s="1">
        <f>VLOOKUP((A987&amp;B987),[1]Bond_Master!$A$1:$J$236,10)</f>
        <v>6</v>
      </c>
      <c r="F987" s="7">
        <v>45383</v>
      </c>
      <c r="G987" s="27">
        <v>28500</v>
      </c>
      <c r="H987" s="27">
        <v>2028500</v>
      </c>
    </row>
    <row r="988" spans="1:8" s="1" customFormat="1" ht="17.100000000000001" customHeight="1">
      <c r="A988" s="1" t="s">
        <v>722</v>
      </c>
      <c r="B988" s="1" t="s">
        <v>64</v>
      </c>
      <c r="C988" s="1" t="str">
        <f>VLOOKUP((A988&amp;B988),[1]Bond_Master!$A$1:$J$236,3)</f>
        <v>公司債</v>
      </c>
      <c r="D988" s="1" t="str">
        <f>VLOOKUP((A988&amp;B988),[1]Bond_Master!$A$1:$J$236,4)</f>
        <v>Morgan Stanley</v>
      </c>
      <c r="E988" s="1">
        <f>VLOOKUP((A988&amp;B988),[1]Bond_Master!$A$1:$J$236,10)</f>
        <v>7</v>
      </c>
      <c r="F988" s="17">
        <v>45519</v>
      </c>
      <c r="G988" s="27">
        <v>132500</v>
      </c>
      <c r="H988" s="27">
        <v>132500</v>
      </c>
    </row>
    <row r="989" spans="1:8" s="1" customFormat="1" ht="17.100000000000001" customHeight="1">
      <c r="A989" s="19" t="s">
        <v>564</v>
      </c>
      <c r="B989" s="19" t="s">
        <v>549</v>
      </c>
      <c r="C989" s="1" t="str">
        <f>VLOOKUP((A989&amp;B989),[1]Bond_Master!$A$1:$J$236,3)</f>
        <v>公司債</v>
      </c>
      <c r="D989" s="1" t="str">
        <f>VLOOKUP((A989&amp;B989),[1]Bond_Master!$A$1:$J$236,4)</f>
        <v>Morgan Stanley</v>
      </c>
      <c r="E989" s="1">
        <f>VLOOKUP((A989&amp;B989),[1]Bond_Master!$A$1:$J$236,10)</f>
        <v>7</v>
      </c>
      <c r="F989" s="17">
        <v>45703</v>
      </c>
      <c r="G989" s="27">
        <v>132500</v>
      </c>
      <c r="H989" s="27">
        <v>132500</v>
      </c>
    </row>
    <row r="990" spans="1:8" s="1" customFormat="1" ht="17.100000000000001" customHeight="1">
      <c r="A990" s="19" t="s">
        <v>723</v>
      </c>
      <c r="B990" s="19" t="s">
        <v>549</v>
      </c>
      <c r="C990" s="1" t="str">
        <f>VLOOKUP((A990&amp;B990),[1]Bond_Master!$A$1:$J$236,3)</f>
        <v>公司債</v>
      </c>
      <c r="D990" s="1" t="str">
        <f>VLOOKUP((A990&amp;B990),[1]Bond_Master!$A$1:$J$236,4)</f>
        <v>Morgan Stanley</v>
      </c>
      <c r="E990" s="1">
        <f>VLOOKUP((A990&amp;B990),[1]Bond_Master!$A$1:$J$236,10)</f>
        <v>7</v>
      </c>
      <c r="F990" s="17">
        <v>45884</v>
      </c>
      <c r="G990" s="27">
        <v>132500</v>
      </c>
      <c r="H990" s="27">
        <v>132500</v>
      </c>
    </row>
    <row r="991" spans="1:8" s="1" customFormat="1" ht="17.100000000000001" customHeight="1">
      <c r="A991" s="19" t="s">
        <v>723</v>
      </c>
      <c r="B991" s="19" t="s">
        <v>549</v>
      </c>
      <c r="C991" s="1" t="str">
        <f>VLOOKUP((A991&amp;B991),[1]Bond_Master!$A$1:$J$236,3)</f>
        <v>公司債</v>
      </c>
      <c r="D991" s="1" t="str">
        <f>VLOOKUP((A991&amp;B991),[1]Bond_Master!$A$1:$J$236,4)</f>
        <v>Morgan Stanley</v>
      </c>
      <c r="E991" s="1">
        <f>VLOOKUP((A991&amp;B991),[1]Bond_Master!$A$1:$J$236,10)</f>
        <v>7</v>
      </c>
      <c r="F991" s="17">
        <v>46068</v>
      </c>
      <c r="G991" s="27">
        <v>132500</v>
      </c>
      <c r="H991" s="27">
        <v>132500</v>
      </c>
    </row>
    <row r="992" spans="1:8" s="1" customFormat="1" ht="17.100000000000001" customHeight="1">
      <c r="A992" s="19" t="s">
        <v>723</v>
      </c>
      <c r="B992" s="19" t="s">
        <v>549</v>
      </c>
      <c r="C992" s="1" t="str">
        <f>VLOOKUP((A992&amp;B992),[1]Bond_Master!$A$1:$J$236,3)</f>
        <v>公司債</v>
      </c>
      <c r="D992" s="1" t="str">
        <f>VLOOKUP((A992&amp;B992),[1]Bond_Master!$A$1:$J$236,4)</f>
        <v>Morgan Stanley</v>
      </c>
      <c r="E992" s="1">
        <f>VLOOKUP((A992&amp;B992),[1]Bond_Master!$A$1:$J$236,10)</f>
        <v>7</v>
      </c>
      <c r="F992" s="17">
        <v>46249</v>
      </c>
      <c r="G992" s="27">
        <v>132500</v>
      </c>
      <c r="H992" s="27">
        <v>132500</v>
      </c>
    </row>
    <row r="993" spans="1:8" s="1" customFormat="1" ht="17.100000000000001" customHeight="1">
      <c r="A993" s="19" t="s">
        <v>723</v>
      </c>
      <c r="B993" s="19" t="s">
        <v>549</v>
      </c>
      <c r="C993" s="1" t="str">
        <f>VLOOKUP((A993&amp;B993),[1]Bond_Master!$A$1:$J$236,3)</f>
        <v>公司債</v>
      </c>
      <c r="D993" s="1" t="str">
        <f>VLOOKUP((A993&amp;B993),[1]Bond_Master!$A$1:$J$236,4)</f>
        <v>Morgan Stanley</v>
      </c>
      <c r="E993" s="1">
        <f>VLOOKUP((A993&amp;B993),[1]Bond_Master!$A$1:$J$236,10)</f>
        <v>7</v>
      </c>
      <c r="F993" s="17">
        <v>46433</v>
      </c>
      <c r="G993" s="27">
        <v>132500</v>
      </c>
      <c r="H993" s="27">
        <v>132500</v>
      </c>
    </row>
    <row r="994" spans="1:8" s="1" customFormat="1" ht="17.100000000000001" customHeight="1">
      <c r="A994" s="19" t="s">
        <v>723</v>
      </c>
      <c r="B994" s="19" t="s">
        <v>549</v>
      </c>
      <c r="C994" s="1" t="str">
        <f>VLOOKUP((A994&amp;B994),[1]Bond_Master!$A$1:$J$236,3)</f>
        <v>公司債</v>
      </c>
      <c r="D994" s="1" t="str">
        <f>VLOOKUP((A994&amp;B994),[1]Bond_Master!$A$1:$J$236,4)</f>
        <v>Morgan Stanley</v>
      </c>
      <c r="E994" s="1">
        <f>VLOOKUP((A994&amp;B994),[1]Bond_Master!$A$1:$J$236,10)</f>
        <v>7</v>
      </c>
      <c r="F994" s="17">
        <v>46614</v>
      </c>
      <c r="G994" s="27">
        <v>132500</v>
      </c>
      <c r="H994" s="27">
        <v>132500</v>
      </c>
    </row>
    <row r="995" spans="1:8" s="1" customFormat="1" ht="17.100000000000001" customHeight="1">
      <c r="A995" s="19" t="s">
        <v>723</v>
      </c>
      <c r="B995" s="19" t="s">
        <v>549</v>
      </c>
      <c r="C995" s="1" t="str">
        <f>VLOOKUP((A995&amp;B995),[1]Bond_Master!$A$1:$J$236,3)</f>
        <v>公司債</v>
      </c>
      <c r="D995" s="1" t="str">
        <f>VLOOKUP((A995&amp;B995),[1]Bond_Master!$A$1:$J$236,4)</f>
        <v>Morgan Stanley</v>
      </c>
      <c r="E995" s="1">
        <f>VLOOKUP((A995&amp;B995),[1]Bond_Master!$A$1:$J$236,10)</f>
        <v>7</v>
      </c>
      <c r="F995" s="17">
        <v>46798</v>
      </c>
      <c r="G995" s="27">
        <v>132500</v>
      </c>
      <c r="H995" s="27">
        <v>132500</v>
      </c>
    </row>
    <row r="996" spans="1:8" s="1" customFormat="1" ht="17.100000000000001" customHeight="1">
      <c r="A996" s="19" t="s">
        <v>723</v>
      </c>
      <c r="B996" s="19" t="s">
        <v>549</v>
      </c>
      <c r="C996" s="1" t="str">
        <f>VLOOKUP((A996&amp;B996),[1]Bond_Master!$A$1:$J$236,3)</f>
        <v>公司債</v>
      </c>
      <c r="D996" s="1" t="str">
        <f>VLOOKUP((A996&amp;B996),[1]Bond_Master!$A$1:$J$236,4)</f>
        <v>Morgan Stanley</v>
      </c>
      <c r="E996" s="1">
        <f>VLOOKUP((A996&amp;B996),[1]Bond_Master!$A$1:$J$236,10)</f>
        <v>7</v>
      </c>
      <c r="F996" s="17">
        <v>46980</v>
      </c>
      <c r="G996" s="27">
        <v>132500</v>
      </c>
      <c r="H996" s="27">
        <v>132500</v>
      </c>
    </row>
    <row r="997" spans="1:8" s="1" customFormat="1" ht="17.100000000000001" customHeight="1">
      <c r="A997" s="19" t="s">
        <v>723</v>
      </c>
      <c r="B997" s="19" t="s">
        <v>549</v>
      </c>
      <c r="C997" s="1" t="str">
        <f>VLOOKUP((A997&amp;B997),[1]Bond_Master!$A$1:$J$236,3)</f>
        <v>公司債</v>
      </c>
      <c r="D997" s="1" t="str">
        <f>VLOOKUP((A997&amp;B997),[1]Bond_Master!$A$1:$J$236,4)</f>
        <v>Morgan Stanley</v>
      </c>
      <c r="E997" s="1">
        <f>VLOOKUP((A997&amp;B997),[1]Bond_Master!$A$1:$J$236,10)</f>
        <v>7</v>
      </c>
      <c r="F997" s="17">
        <v>47164</v>
      </c>
      <c r="G997" s="27">
        <v>132500</v>
      </c>
      <c r="H997" s="27">
        <v>132500</v>
      </c>
    </row>
    <row r="998" spans="1:8" s="1" customFormat="1" ht="17.100000000000001" customHeight="1">
      <c r="A998" s="19" t="s">
        <v>723</v>
      </c>
      <c r="B998" s="19" t="s">
        <v>549</v>
      </c>
      <c r="C998" s="1" t="str">
        <f>VLOOKUP((A998&amp;B998),[1]Bond_Master!$A$1:$J$236,3)</f>
        <v>公司債</v>
      </c>
      <c r="D998" s="1" t="str">
        <f>VLOOKUP((A998&amp;B998),[1]Bond_Master!$A$1:$J$236,4)</f>
        <v>Morgan Stanley</v>
      </c>
      <c r="E998" s="1">
        <f>VLOOKUP((A998&amp;B998),[1]Bond_Master!$A$1:$J$236,10)</f>
        <v>7</v>
      </c>
      <c r="F998" s="17">
        <v>47345</v>
      </c>
      <c r="G998" s="27">
        <v>132500</v>
      </c>
      <c r="H998" s="27">
        <v>132500</v>
      </c>
    </row>
    <row r="999" spans="1:8" s="1" customFormat="1" ht="17.100000000000001" customHeight="1">
      <c r="A999" s="19" t="s">
        <v>723</v>
      </c>
      <c r="B999" s="19" t="s">
        <v>549</v>
      </c>
      <c r="C999" s="1" t="str">
        <f>VLOOKUP((A999&amp;B999),[1]Bond_Master!$A$1:$J$236,3)</f>
        <v>公司債</v>
      </c>
      <c r="D999" s="1" t="str">
        <f>VLOOKUP((A999&amp;B999),[1]Bond_Master!$A$1:$J$236,4)</f>
        <v>Morgan Stanley</v>
      </c>
      <c r="E999" s="1">
        <f>VLOOKUP((A999&amp;B999),[1]Bond_Master!$A$1:$J$236,10)</f>
        <v>7</v>
      </c>
      <c r="F999" s="17">
        <v>47529</v>
      </c>
      <c r="G999" s="27">
        <v>132500</v>
      </c>
      <c r="H999" s="27">
        <v>132500</v>
      </c>
    </row>
    <row r="1000" spans="1:8" s="1" customFormat="1" ht="17.100000000000001" customHeight="1">
      <c r="A1000" s="19" t="s">
        <v>723</v>
      </c>
      <c r="B1000" s="19" t="s">
        <v>549</v>
      </c>
      <c r="C1000" s="1" t="str">
        <f>VLOOKUP((A1000&amp;B1000),[1]Bond_Master!$A$1:$J$236,3)</f>
        <v>公司債</v>
      </c>
      <c r="D1000" s="1" t="str">
        <f>VLOOKUP((A1000&amp;B1000),[1]Bond_Master!$A$1:$J$236,4)</f>
        <v>Morgan Stanley</v>
      </c>
      <c r="E1000" s="1">
        <f>VLOOKUP((A1000&amp;B1000),[1]Bond_Master!$A$1:$J$236,10)</f>
        <v>7</v>
      </c>
      <c r="F1000" s="17">
        <v>47710</v>
      </c>
      <c r="G1000" s="27">
        <v>132500</v>
      </c>
      <c r="H1000" s="27">
        <v>132500</v>
      </c>
    </row>
    <row r="1001" spans="1:8" s="1" customFormat="1" ht="17.100000000000001" customHeight="1">
      <c r="A1001" s="19" t="s">
        <v>723</v>
      </c>
      <c r="B1001" s="19" t="s">
        <v>549</v>
      </c>
      <c r="C1001" s="1" t="str">
        <f>VLOOKUP((A1001&amp;B1001),[1]Bond_Master!$A$1:$J$236,3)</f>
        <v>公司債</v>
      </c>
      <c r="D1001" s="1" t="str">
        <f>VLOOKUP((A1001&amp;B1001),[1]Bond_Master!$A$1:$J$236,4)</f>
        <v>Morgan Stanley</v>
      </c>
      <c r="E1001" s="1">
        <f>VLOOKUP((A1001&amp;B1001),[1]Bond_Master!$A$1:$J$236,10)</f>
        <v>7</v>
      </c>
      <c r="F1001" s="17">
        <v>47894</v>
      </c>
      <c r="G1001" s="27">
        <v>132500</v>
      </c>
      <c r="H1001" s="27">
        <v>5132500</v>
      </c>
    </row>
    <row r="1002" spans="1:8" s="1" customFormat="1" ht="17.100000000000001" customHeight="1">
      <c r="A1002" s="1" t="s">
        <v>379</v>
      </c>
      <c r="B1002" s="1" t="s">
        <v>76</v>
      </c>
      <c r="C1002" s="1" t="str">
        <f>VLOOKUP((A1002&amp;B1002),[1]Bond_Master!$A$1:$J$236,3)</f>
        <v>金融債</v>
      </c>
      <c r="D1002" s="1" t="str">
        <f>VLOOKUP((A1002&amp;B1002),[1]Bond_Master!$A$1:$J$236,4)</f>
        <v>Morgan Stanley</v>
      </c>
      <c r="E1002" s="1">
        <f>VLOOKUP((A1002&amp;B1002),[1]Bond_Master!$A$1:$J$236,10)</f>
        <v>7</v>
      </c>
      <c r="F1002" s="7">
        <v>45444</v>
      </c>
      <c r="G1002" s="27">
        <v>23000</v>
      </c>
      <c r="H1002" s="27">
        <v>23000</v>
      </c>
    </row>
    <row r="1003" spans="1:8" s="1" customFormat="1" ht="17.100000000000001" customHeight="1">
      <c r="A1003" s="1" t="s">
        <v>379</v>
      </c>
      <c r="B1003" s="1" t="s">
        <v>76</v>
      </c>
      <c r="C1003" s="1" t="str">
        <f>VLOOKUP((A1003&amp;B1003),[1]Bond_Master!$A$1:$J$236,3)</f>
        <v>金融債</v>
      </c>
      <c r="D1003" s="1" t="str">
        <f>VLOOKUP((A1003&amp;B1003),[1]Bond_Master!$A$1:$J$236,4)</f>
        <v>Morgan Stanley</v>
      </c>
      <c r="E1003" s="1">
        <f>VLOOKUP((A1003&amp;B1003),[1]Bond_Master!$A$1:$J$236,10)</f>
        <v>7</v>
      </c>
      <c r="F1003" s="17">
        <v>45627</v>
      </c>
      <c r="G1003" s="29">
        <v>23000</v>
      </c>
      <c r="H1003" s="29">
        <v>23000</v>
      </c>
    </row>
    <row r="1004" spans="1:8" s="1" customFormat="1" ht="17.100000000000001" customHeight="1">
      <c r="A1004" s="1" t="s">
        <v>379</v>
      </c>
      <c r="B1004" s="1" t="s">
        <v>76</v>
      </c>
      <c r="C1004" s="1" t="str">
        <f>VLOOKUP((A1004&amp;B1004),[1]Bond_Master!$A$1:$J$236,3)</f>
        <v>金融債</v>
      </c>
      <c r="D1004" s="1" t="str">
        <f>VLOOKUP((A1004&amp;B1004),[1]Bond_Master!$A$1:$J$236,4)</f>
        <v>Morgan Stanley</v>
      </c>
      <c r="E1004" s="1">
        <f>VLOOKUP((A1004&amp;B1004),[1]Bond_Master!$A$1:$J$236,10)</f>
        <v>7</v>
      </c>
      <c r="F1004" s="17">
        <v>45809</v>
      </c>
      <c r="G1004" s="29">
        <v>23000</v>
      </c>
      <c r="H1004" s="29">
        <v>23000</v>
      </c>
    </row>
    <row r="1005" spans="1:8" s="1" customFormat="1" ht="17.100000000000001" customHeight="1">
      <c r="A1005" s="1" t="s">
        <v>724</v>
      </c>
      <c r="B1005" s="1" t="s">
        <v>76</v>
      </c>
      <c r="C1005" s="1" t="str">
        <f>VLOOKUP((A1005&amp;B1005),[1]Bond_Master!$A$1:$J$236,3)</f>
        <v>金融債</v>
      </c>
      <c r="D1005" s="1" t="str">
        <f>VLOOKUP((A1005&amp;B1005),[1]Bond_Master!$A$1:$J$236,4)</f>
        <v>Morgan Stanley</v>
      </c>
      <c r="E1005" s="1">
        <f>VLOOKUP((A1005&amp;B1005),[1]Bond_Master!$A$1:$J$236,10)</f>
        <v>7</v>
      </c>
      <c r="F1005" s="17">
        <v>45992</v>
      </c>
      <c r="G1005" s="29">
        <v>23000</v>
      </c>
      <c r="H1005" s="29">
        <v>23000</v>
      </c>
    </row>
    <row r="1006" spans="1:8" s="1" customFormat="1" ht="17.100000000000001" customHeight="1">
      <c r="A1006" s="1" t="s">
        <v>724</v>
      </c>
      <c r="B1006" s="1" t="s">
        <v>76</v>
      </c>
      <c r="C1006" s="1" t="str">
        <f>VLOOKUP((A1006&amp;B1006),[1]Bond_Master!$A$1:$J$236,3)</f>
        <v>金融債</v>
      </c>
      <c r="D1006" s="1" t="str">
        <f>VLOOKUP((A1006&amp;B1006),[1]Bond_Master!$A$1:$J$236,4)</f>
        <v>Morgan Stanley</v>
      </c>
      <c r="E1006" s="1">
        <f>VLOOKUP((A1006&amp;B1006),[1]Bond_Master!$A$1:$J$236,10)</f>
        <v>7</v>
      </c>
      <c r="F1006" s="17">
        <v>46174</v>
      </c>
      <c r="G1006" s="29">
        <v>23000</v>
      </c>
      <c r="H1006" s="29">
        <v>23000</v>
      </c>
    </row>
    <row r="1007" spans="1:8" s="1" customFormat="1" ht="17.100000000000001" customHeight="1">
      <c r="A1007" s="1" t="s">
        <v>724</v>
      </c>
      <c r="B1007" s="1" t="s">
        <v>76</v>
      </c>
      <c r="C1007" s="1" t="str">
        <f>VLOOKUP((A1007&amp;B1007),[1]Bond_Master!$A$1:$J$236,3)</f>
        <v>金融債</v>
      </c>
      <c r="D1007" s="1" t="str">
        <f>VLOOKUP((A1007&amp;B1007),[1]Bond_Master!$A$1:$J$236,4)</f>
        <v>Morgan Stanley</v>
      </c>
      <c r="E1007" s="1">
        <f>VLOOKUP((A1007&amp;B1007),[1]Bond_Master!$A$1:$J$236,10)</f>
        <v>7</v>
      </c>
      <c r="F1007" s="17">
        <v>46357</v>
      </c>
      <c r="G1007" s="29">
        <v>23000</v>
      </c>
      <c r="H1007" s="29">
        <v>23000</v>
      </c>
    </row>
    <row r="1008" spans="1:8" s="1" customFormat="1" ht="17.100000000000001" customHeight="1">
      <c r="A1008" s="1" t="s">
        <v>724</v>
      </c>
      <c r="B1008" s="1" t="s">
        <v>76</v>
      </c>
      <c r="C1008" s="1" t="str">
        <f>VLOOKUP((A1008&amp;B1008),[1]Bond_Master!$A$1:$J$236,3)</f>
        <v>金融債</v>
      </c>
      <c r="D1008" s="1" t="str">
        <f>VLOOKUP((A1008&amp;B1008),[1]Bond_Master!$A$1:$J$236,4)</f>
        <v>Morgan Stanley</v>
      </c>
      <c r="E1008" s="1">
        <f>VLOOKUP((A1008&amp;B1008),[1]Bond_Master!$A$1:$J$236,10)</f>
        <v>7</v>
      </c>
      <c r="F1008" s="17">
        <v>46539</v>
      </c>
      <c r="G1008" s="29">
        <v>23000</v>
      </c>
      <c r="H1008" s="29">
        <v>23000</v>
      </c>
    </row>
    <row r="1009" spans="1:8" s="1" customFormat="1" ht="17.100000000000001" customHeight="1">
      <c r="A1009" s="1" t="s">
        <v>724</v>
      </c>
      <c r="B1009" s="1" t="s">
        <v>76</v>
      </c>
      <c r="C1009" s="1" t="str">
        <f>VLOOKUP((A1009&amp;B1009),[1]Bond_Master!$A$1:$J$236,3)</f>
        <v>金融債</v>
      </c>
      <c r="D1009" s="1" t="str">
        <f>VLOOKUP((A1009&amp;B1009),[1]Bond_Master!$A$1:$J$236,4)</f>
        <v>Morgan Stanley</v>
      </c>
      <c r="E1009" s="1">
        <f>VLOOKUP((A1009&amp;B1009),[1]Bond_Master!$A$1:$J$236,10)</f>
        <v>7</v>
      </c>
      <c r="F1009" s="17">
        <v>46722</v>
      </c>
      <c r="G1009" s="29">
        <v>23000</v>
      </c>
      <c r="H1009" s="29">
        <v>23000</v>
      </c>
    </row>
    <row r="1010" spans="1:8" s="1" customFormat="1" ht="17.100000000000001" customHeight="1">
      <c r="A1010" s="1" t="s">
        <v>724</v>
      </c>
      <c r="B1010" s="1" t="s">
        <v>76</v>
      </c>
      <c r="C1010" s="1" t="str">
        <f>VLOOKUP((A1010&amp;B1010),[1]Bond_Master!$A$1:$J$236,3)</f>
        <v>金融債</v>
      </c>
      <c r="D1010" s="1" t="str">
        <f>VLOOKUP((A1010&amp;B1010),[1]Bond_Master!$A$1:$J$236,4)</f>
        <v>Morgan Stanley</v>
      </c>
      <c r="E1010" s="1">
        <f>VLOOKUP((A1010&amp;B1010),[1]Bond_Master!$A$1:$J$236,10)</f>
        <v>7</v>
      </c>
      <c r="F1010" s="17">
        <v>46905</v>
      </c>
      <c r="G1010" s="29">
        <v>23000</v>
      </c>
      <c r="H1010" s="29">
        <v>23000</v>
      </c>
    </row>
    <row r="1011" spans="1:8" s="1" customFormat="1" ht="17.100000000000001" customHeight="1">
      <c r="A1011" s="1" t="s">
        <v>724</v>
      </c>
      <c r="B1011" s="1" t="s">
        <v>76</v>
      </c>
      <c r="C1011" s="1" t="str">
        <f>VLOOKUP((A1011&amp;B1011),[1]Bond_Master!$A$1:$J$236,3)</f>
        <v>金融債</v>
      </c>
      <c r="D1011" s="1" t="str">
        <f>VLOOKUP((A1011&amp;B1011),[1]Bond_Master!$A$1:$J$236,4)</f>
        <v>Morgan Stanley</v>
      </c>
      <c r="E1011" s="1">
        <f>VLOOKUP((A1011&amp;B1011),[1]Bond_Master!$A$1:$J$236,10)</f>
        <v>7</v>
      </c>
      <c r="F1011" s="17">
        <v>47088</v>
      </c>
      <c r="G1011" s="29">
        <v>23000</v>
      </c>
      <c r="H1011" s="29">
        <v>23000</v>
      </c>
    </row>
    <row r="1012" spans="1:8" s="1" customFormat="1" ht="17.100000000000001" customHeight="1">
      <c r="A1012" s="1" t="s">
        <v>724</v>
      </c>
      <c r="B1012" s="1" t="s">
        <v>76</v>
      </c>
      <c r="C1012" s="1" t="str">
        <f>VLOOKUP((A1012&amp;B1012),[1]Bond_Master!$A$1:$J$236,3)</f>
        <v>金融債</v>
      </c>
      <c r="D1012" s="1" t="str">
        <f>VLOOKUP((A1012&amp;B1012),[1]Bond_Master!$A$1:$J$236,4)</f>
        <v>Morgan Stanley</v>
      </c>
      <c r="E1012" s="1">
        <f>VLOOKUP((A1012&amp;B1012),[1]Bond_Master!$A$1:$J$236,10)</f>
        <v>7</v>
      </c>
      <c r="F1012" s="17">
        <v>47270</v>
      </c>
      <c r="G1012" s="29">
        <v>23000</v>
      </c>
      <c r="H1012" s="29">
        <v>23000</v>
      </c>
    </row>
    <row r="1013" spans="1:8" s="1" customFormat="1" ht="17.100000000000001" customHeight="1">
      <c r="A1013" s="1" t="s">
        <v>724</v>
      </c>
      <c r="B1013" s="1" t="s">
        <v>76</v>
      </c>
      <c r="C1013" s="1" t="str">
        <f>VLOOKUP((A1013&amp;B1013),[1]Bond_Master!$A$1:$J$236,3)</f>
        <v>金融債</v>
      </c>
      <c r="D1013" s="1" t="str">
        <f>VLOOKUP((A1013&amp;B1013),[1]Bond_Master!$A$1:$J$236,4)</f>
        <v>Morgan Stanley</v>
      </c>
      <c r="E1013" s="1">
        <f>VLOOKUP((A1013&amp;B1013),[1]Bond_Master!$A$1:$J$236,10)</f>
        <v>7</v>
      </c>
      <c r="F1013" s="17">
        <v>47453</v>
      </c>
      <c r="G1013" s="29">
        <v>23000</v>
      </c>
      <c r="H1013" s="29">
        <v>23000</v>
      </c>
    </row>
    <row r="1014" spans="1:8" ht="17.100000000000001" customHeight="1">
      <c r="A1014" s="1" t="s">
        <v>724</v>
      </c>
      <c r="B1014" s="1" t="s">
        <v>76</v>
      </c>
      <c r="C1014" s="1" t="str">
        <f>VLOOKUP((A1014&amp;B1014),[1]Bond_Master!$A$1:$J$236,3)</f>
        <v>金融債</v>
      </c>
      <c r="D1014" s="1" t="str">
        <f>VLOOKUP((A1014&amp;B1014),[1]Bond_Master!$A$1:$J$236,4)</f>
        <v>Morgan Stanley</v>
      </c>
      <c r="E1014" s="1">
        <f>VLOOKUP((A1014&amp;B1014),[1]Bond_Master!$A$1:$J$236,10)</f>
        <v>7</v>
      </c>
      <c r="F1014" s="17">
        <v>47635</v>
      </c>
      <c r="G1014" s="29">
        <v>23000</v>
      </c>
      <c r="H1014" s="29">
        <v>2023000</v>
      </c>
    </row>
    <row r="1015" spans="1:8" ht="17.100000000000001" customHeight="1">
      <c r="A1015" s="1" t="s">
        <v>379</v>
      </c>
      <c r="B1015" s="1" t="s">
        <v>64</v>
      </c>
      <c r="C1015" s="1" t="str">
        <f>VLOOKUP((A1015&amp;B1015),[1]Bond_Master!$A$1:$J$236,3)</f>
        <v>金融債</v>
      </c>
      <c r="D1015" s="1" t="str">
        <f>VLOOKUP((A1015&amp;B1015),[1]Bond_Master!$A$1:$J$236,4)</f>
        <v>Morgan Stanley</v>
      </c>
      <c r="E1015" s="1">
        <f>VLOOKUP((A1015&amp;B1015),[1]Bond_Master!$A$1:$J$236,10)</f>
        <v>7</v>
      </c>
      <c r="F1015" s="7">
        <v>45444</v>
      </c>
      <c r="G1015" s="27">
        <v>28750</v>
      </c>
      <c r="H1015" s="27">
        <v>28750</v>
      </c>
    </row>
    <row r="1016" spans="1:8" ht="17.100000000000001" customHeight="1">
      <c r="A1016" s="1" t="s">
        <v>379</v>
      </c>
      <c r="B1016" s="1" t="s">
        <v>64</v>
      </c>
      <c r="C1016" s="1" t="str">
        <f>VLOOKUP((A1016&amp;B1016),[1]Bond_Master!$A$1:$J$236,3)</f>
        <v>金融債</v>
      </c>
      <c r="D1016" s="1" t="str">
        <f>VLOOKUP((A1016&amp;B1016),[1]Bond_Master!$A$1:$J$236,4)</f>
        <v>Morgan Stanley</v>
      </c>
      <c r="E1016" s="1">
        <f>VLOOKUP((A1016&amp;B1016),[1]Bond_Master!$A$1:$J$236,10)</f>
        <v>7</v>
      </c>
      <c r="F1016" s="17">
        <v>45627</v>
      </c>
      <c r="G1016" s="27">
        <v>28750</v>
      </c>
      <c r="H1016" s="27">
        <v>28750</v>
      </c>
    </row>
    <row r="1017" spans="1:8" ht="17.100000000000001" customHeight="1">
      <c r="A1017" s="1" t="s">
        <v>379</v>
      </c>
      <c r="B1017" s="1" t="s">
        <v>64</v>
      </c>
      <c r="C1017" s="1" t="str">
        <f>VLOOKUP((A1017&amp;B1017),[1]Bond_Master!$A$1:$J$236,3)</f>
        <v>金融債</v>
      </c>
      <c r="D1017" s="1" t="str">
        <f>VLOOKUP((A1017&amp;B1017),[1]Bond_Master!$A$1:$J$236,4)</f>
        <v>Morgan Stanley</v>
      </c>
      <c r="E1017" s="1">
        <f>VLOOKUP((A1017&amp;B1017),[1]Bond_Master!$A$1:$J$236,10)</f>
        <v>7</v>
      </c>
      <c r="F1017" s="17">
        <v>45809</v>
      </c>
      <c r="G1017" s="27">
        <v>28750</v>
      </c>
      <c r="H1017" s="27">
        <v>28750</v>
      </c>
    </row>
    <row r="1018" spans="1:8" ht="17.100000000000001" customHeight="1">
      <c r="A1018" s="1" t="s">
        <v>724</v>
      </c>
      <c r="B1018" s="1" t="s">
        <v>64</v>
      </c>
      <c r="C1018" s="1" t="str">
        <f>VLOOKUP((A1018&amp;B1018),[1]Bond_Master!$A$1:$J$236,3)</f>
        <v>金融債</v>
      </c>
      <c r="D1018" s="1" t="str">
        <f>VLOOKUP((A1018&amp;B1018),[1]Bond_Master!$A$1:$J$236,4)</f>
        <v>Morgan Stanley</v>
      </c>
      <c r="E1018" s="1">
        <f>VLOOKUP((A1018&amp;B1018),[1]Bond_Master!$A$1:$J$236,10)</f>
        <v>7</v>
      </c>
      <c r="F1018" s="17">
        <v>45992</v>
      </c>
      <c r="G1018" s="27">
        <v>28750</v>
      </c>
      <c r="H1018" s="27">
        <v>28750</v>
      </c>
    </row>
    <row r="1019" spans="1:8" ht="17.100000000000001" customHeight="1">
      <c r="A1019" s="1" t="s">
        <v>724</v>
      </c>
      <c r="B1019" s="1" t="s">
        <v>64</v>
      </c>
      <c r="C1019" s="1" t="str">
        <f>VLOOKUP((A1019&amp;B1019),[1]Bond_Master!$A$1:$J$236,3)</f>
        <v>金融債</v>
      </c>
      <c r="D1019" s="1" t="str">
        <f>VLOOKUP((A1019&amp;B1019),[1]Bond_Master!$A$1:$J$236,4)</f>
        <v>Morgan Stanley</v>
      </c>
      <c r="E1019" s="1">
        <f>VLOOKUP((A1019&amp;B1019),[1]Bond_Master!$A$1:$J$236,10)</f>
        <v>7</v>
      </c>
      <c r="F1019" s="17">
        <v>46174</v>
      </c>
      <c r="G1019" s="27">
        <v>28750</v>
      </c>
      <c r="H1019" s="27">
        <v>28750</v>
      </c>
    </row>
    <row r="1020" spans="1:8" ht="17.100000000000001" customHeight="1">
      <c r="A1020" s="1" t="s">
        <v>724</v>
      </c>
      <c r="B1020" s="1" t="s">
        <v>64</v>
      </c>
      <c r="C1020" s="1" t="str">
        <f>VLOOKUP((A1020&amp;B1020),[1]Bond_Master!$A$1:$J$236,3)</f>
        <v>金融債</v>
      </c>
      <c r="D1020" s="1" t="str">
        <f>VLOOKUP((A1020&amp;B1020),[1]Bond_Master!$A$1:$J$236,4)</f>
        <v>Morgan Stanley</v>
      </c>
      <c r="E1020" s="1">
        <f>VLOOKUP((A1020&amp;B1020),[1]Bond_Master!$A$1:$J$236,10)</f>
        <v>7</v>
      </c>
      <c r="F1020" s="17">
        <v>46357</v>
      </c>
      <c r="G1020" s="27">
        <v>28750</v>
      </c>
      <c r="H1020" s="27">
        <v>28750</v>
      </c>
    </row>
    <row r="1021" spans="1:8" ht="17.100000000000001" customHeight="1">
      <c r="A1021" s="1" t="s">
        <v>724</v>
      </c>
      <c r="B1021" s="1" t="s">
        <v>64</v>
      </c>
      <c r="C1021" s="1" t="str">
        <f>VLOOKUP((A1021&amp;B1021),[1]Bond_Master!$A$1:$J$236,3)</f>
        <v>金融債</v>
      </c>
      <c r="D1021" s="1" t="str">
        <f>VLOOKUP((A1021&amp;B1021),[1]Bond_Master!$A$1:$J$236,4)</f>
        <v>Morgan Stanley</v>
      </c>
      <c r="E1021" s="1">
        <f>VLOOKUP((A1021&amp;B1021),[1]Bond_Master!$A$1:$J$236,10)</f>
        <v>7</v>
      </c>
      <c r="F1021" s="17">
        <v>46539</v>
      </c>
      <c r="G1021" s="27">
        <v>28750</v>
      </c>
      <c r="H1021" s="27">
        <v>28750</v>
      </c>
    </row>
    <row r="1022" spans="1:8" s="1" customFormat="1" ht="17.100000000000001" customHeight="1">
      <c r="A1022" s="1" t="s">
        <v>724</v>
      </c>
      <c r="B1022" s="1" t="s">
        <v>64</v>
      </c>
      <c r="C1022" s="1" t="str">
        <f>VLOOKUP((A1022&amp;B1022),[1]Bond_Master!$A$1:$J$236,3)</f>
        <v>金融債</v>
      </c>
      <c r="D1022" s="1" t="str">
        <f>VLOOKUP((A1022&amp;B1022),[1]Bond_Master!$A$1:$J$236,4)</f>
        <v>Morgan Stanley</v>
      </c>
      <c r="E1022" s="1">
        <f>VLOOKUP((A1022&amp;B1022),[1]Bond_Master!$A$1:$J$236,10)</f>
        <v>7</v>
      </c>
      <c r="F1022" s="17">
        <v>46722</v>
      </c>
      <c r="G1022" s="27">
        <v>28750</v>
      </c>
      <c r="H1022" s="27">
        <v>28750</v>
      </c>
    </row>
    <row r="1023" spans="1:8" ht="17.100000000000001" customHeight="1">
      <c r="A1023" s="1" t="s">
        <v>724</v>
      </c>
      <c r="B1023" s="1" t="s">
        <v>64</v>
      </c>
      <c r="C1023" s="1" t="str">
        <f>VLOOKUP((A1023&amp;B1023),[1]Bond_Master!$A$1:$J$236,3)</f>
        <v>金融債</v>
      </c>
      <c r="D1023" s="1" t="str">
        <f>VLOOKUP((A1023&amp;B1023),[1]Bond_Master!$A$1:$J$236,4)</f>
        <v>Morgan Stanley</v>
      </c>
      <c r="E1023" s="1">
        <f>VLOOKUP((A1023&amp;B1023),[1]Bond_Master!$A$1:$J$236,10)</f>
        <v>7</v>
      </c>
      <c r="F1023" s="17">
        <v>46905</v>
      </c>
      <c r="G1023" s="27">
        <v>28750</v>
      </c>
      <c r="H1023" s="27">
        <v>28750</v>
      </c>
    </row>
    <row r="1024" spans="1:8" ht="17.100000000000001" customHeight="1">
      <c r="A1024" s="1" t="s">
        <v>724</v>
      </c>
      <c r="B1024" s="1" t="s">
        <v>64</v>
      </c>
      <c r="C1024" s="1" t="str">
        <f>VLOOKUP((A1024&amp;B1024),[1]Bond_Master!$A$1:$J$236,3)</f>
        <v>金融債</v>
      </c>
      <c r="D1024" s="1" t="str">
        <f>VLOOKUP((A1024&amp;B1024),[1]Bond_Master!$A$1:$J$236,4)</f>
        <v>Morgan Stanley</v>
      </c>
      <c r="E1024" s="1">
        <f>VLOOKUP((A1024&amp;B1024),[1]Bond_Master!$A$1:$J$236,10)</f>
        <v>7</v>
      </c>
      <c r="F1024" s="17">
        <v>47088</v>
      </c>
      <c r="G1024" s="27">
        <v>28750</v>
      </c>
      <c r="H1024" s="27">
        <v>28750</v>
      </c>
    </row>
    <row r="1025" spans="1:8" ht="17.100000000000001" customHeight="1">
      <c r="A1025" s="1" t="s">
        <v>724</v>
      </c>
      <c r="B1025" s="1" t="s">
        <v>64</v>
      </c>
      <c r="C1025" s="1" t="str">
        <f>VLOOKUP((A1025&amp;B1025),[1]Bond_Master!$A$1:$J$236,3)</f>
        <v>金融債</v>
      </c>
      <c r="D1025" s="1" t="str">
        <f>VLOOKUP((A1025&amp;B1025),[1]Bond_Master!$A$1:$J$236,4)</f>
        <v>Morgan Stanley</v>
      </c>
      <c r="E1025" s="1">
        <f>VLOOKUP((A1025&amp;B1025),[1]Bond_Master!$A$1:$J$236,10)</f>
        <v>7</v>
      </c>
      <c r="F1025" s="17">
        <v>47270</v>
      </c>
      <c r="G1025" s="27">
        <v>28750</v>
      </c>
      <c r="H1025" s="27">
        <v>28750</v>
      </c>
    </row>
    <row r="1026" spans="1:8" ht="17.100000000000001" customHeight="1">
      <c r="A1026" s="1" t="s">
        <v>724</v>
      </c>
      <c r="B1026" s="1" t="s">
        <v>64</v>
      </c>
      <c r="C1026" s="1" t="str">
        <f>VLOOKUP((A1026&amp;B1026),[1]Bond_Master!$A$1:$J$236,3)</f>
        <v>金融債</v>
      </c>
      <c r="D1026" s="1" t="str">
        <f>VLOOKUP((A1026&amp;B1026),[1]Bond_Master!$A$1:$J$236,4)</f>
        <v>Morgan Stanley</v>
      </c>
      <c r="E1026" s="1">
        <f>VLOOKUP((A1026&amp;B1026),[1]Bond_Master!$A$1:$J$236,10)</f>
        <v>7</v>
      </c>
      <c r="F1026" s="17">
        <v>47453</v>
      </c>
      <c r="G1026" s="27">
        <v>28750</v>
      </c>
      <c r="H1026" s="27">
        <v>28750</v>
      </c>
    </row>
    <row r="1027" spans="1:8" ht="17.100000000000001" customHeight="1">
      <c r="A1027" s="1" t="s">
        <v>724</v>
      </c>
      <c r="B1027" s="1" t="s">
        <v>64</v>
      </c>
      <c r="C1027" s="1" t="str">
        <f>VLOOKUP((A1027&amp;B1027),[1]Bond_Master!$A$1:$J$236,3)</f>
        <v>金融債</v>
      </c>
      <c r="D1027" s="1" t="str">
        <f>VLOOKUP((A1027&amp;B1027),[1]Bond_Master!$A$1:$J$236,4)</f>
        <v>Morgan Stanley</v>
      </c>
      <c r="E1027" s="1">
        <f>VLOOKUP((A1027&amp;B1027),[1]Bond_Master!$A$1:$J$236,10)</f>
        <v>7</v>
      </c>
      <c r="F1027" s="17">
        <v>47635</v>
      </c>
      <c r="G1027" s="27">
        <v>28750</v>
      </c>
      <c r="H1027" s="27">
        <v>2528750</v>
      </c>
    </row>
    <row r="1028" spans="1:8" ht="17.100000000000001" customHeight="1">
      <c r="A1028" s="1" t="s">
        <v>206</v>
      </c>
      <c r="B1028" s="1" t="s">
        <v>141</v>
      </c>
      <c r="C1028" s="1" t="str">
        <f>VLOOKUP((A1028&amp;B1028),[1]Bond_Master!$A$1:$J$236,3)</f>
        <v>公司債</v>
      </c>
      <c r="D1028" s="1" t="str">
        <f>VLOOKUP((A1028&amp;B1028),[1]Bond_Master!$A$1:$J$236,4)</f>
        <v>Morgan Stanley</v>
      </c>
      <c r="E1028" s="1">
        <f>VLOOKUP((A1028&amp;B1028),[1]Bond_Master!$A$1:$J$236,10)</f>
        <v>5</v>
      </c>
      <c r="F1028" s="7">
        <v>45031</v>
      </c>
      <c r="G1028" s="27">
        <v>15000</v>
      </c>
      <c r="H1028" s="27">
        <v>15000</v>
      </c>
    </row>
    <row r="1029" spans="1:8" ht="17.100000000000001" customHeight="1">
      <c r="A1029" s="1" t="s">
        <v>206</v>
      </c>
      <c r="B1029" s="1" t="s">
        <v>141</v>
      </c>
      <c r="C1029" s="1" t="str">
        <f>VLOOKUP((A1029&amp;B1029),[1]Bond_Master!$A$1:$J$236,3)</f>
        <v>公司債</v>
      </c>
      <c r="D1029" s="1" t="str">
        <f>VLOOKUP((A1029&amp;B1029),[1]Bond_Master!$A$1:$J$236,4)</f>
        <v>Morgan Stanley</v>
      </c>
      <c r="E1029" s="1">
        <f>VLOOKUP((A1029&amp;B1029),[1]Bond_Master!$A$1:$J$236,10)</f>
        <v>5</v>
      </c>
      <c r="F1029" s="7">
        <v>45214</v>
      </c>
      <c r="G1029" s="27">
        <v>15000</v>
      </c>
      <c r="H1029" s="27">
        <v>15000</v>
      </c>
    </row>
    <row r="1030" spans="1:8" ht="17.100000000000001" customHeight="1">
      <c r="A1030" s="1" t="s">
        <v>206</v>
      </c>
      <c r="B1030" s="1" t="s">
        <v>141</v>
      </c>
      <c r="C1030" s="1" t="str">
        <f>VLOOKUP((A1030&amp;B1030),[1]Bond_Master!$A$1:$J$236,3)</f>
        <v>公司債</v>
      </c>
      <c r="D1030" s="1" t="str">
        <f>VLOOKUP((A1030&amp;B1030),[1]Bond_Master!$A$1:$J$236,4)</f>
        <v>Morgan Stanley</v>
      </c>
      <c r="E1030" s="1">
        <f>VLOOKUP((A1030&amp;B1030),[1]Bond_Master!$A$1:$J$236,10)</f>
        <v>5</v>
      </c>
      <c r="F1030" s="7">
        <v>45397</v>
      </c>
      <c r="G1030" s="27">
        <v>15000</v>
      </c>
      <c r="H1030" s="27">
        <v>15000</v>
      </c>
    </row>
    <row r="1031" spans="1:8" ht="17.100000000000001" customHeight="1">
      <c r="A1031" s="1" t="s">
        <v>206</v>
      </c>
      <c r="B1031" s="1" t="s">
        <v>141</v>
      </c>
      <c r="C1031" s="1" t="str">
        <f>VLOOKUP((A1031&amp;B1031),[1]Bond_Master!$A$1:$J$236,3)</f>
        <v>公司債</v>
      </c>
      <c r="D1031" s="1" t="str">
        <f>VLOOKUP((A1031&amp;B1031),[1]Bond_Master!$A$1:$J$236,4)</f>
        <v>Morgan Stanley</v>
      </c>
      <c r="E1031" s="1">
        <f>VLOOKUP((A1031&amp;B1031),[1]Bond_Master!$A$1:$J$236,10)</f>
        <v>5</v>
      </c>
      <c r="F1031" s="7">
        <v>45580</v>
      </c>
      <c r="G1031" s="27">
        <v>15000</v>
      </c>
      <c r="H1031" s="27">
        <v>15000</v>
      </c>
    </row>
    <row r="1032" spans="1:8" s="1" customFormat="1" ht="17.100000000000001" customHeight="1">
      <c r="A1032" s="1" t="s">
        <v>206</v>
      </c>
      <c r="B1032" s="1" t="s">
        <v>141</v>
      </c>
      <c r="C1032" s="1" t="str">
        <f>VLOOKUP((A1032&amp;B1032),[1]Bond_Master!$A$1:$J$236,3)</f>
        <v>公司債</v>
      </c>
      <c r="D1032" s="1" t="str">
        <f>VLOOKUP((A1032&amp;B1032),[1]Bond_Master!$A$1:$J$236,4)</f>
        <v>Morgan Stanley</v>
      </c>
      <c r="E1032" s="1">
        <f>VLOOKUP((A1032&amp;B1032),[1]Bond_Master!$A$1:$J$236,10)</f>
        <v>5</v>
      </c>
      <c r="F1032" s="7">
        <v>45762</v>
      </c>
      <c r="G1032" s="27">
        <v>15000</v>
      </c>
      <c r="H1032" s="27">
        <v>15000</v>
      </c>
    </row>
    <row r="1033" spans="1:8" ht="17.100000000000001" customHeight="1">
      <c r="A1033" s="1" t="s">
        <v>206</v>
      </c>
      <c r="B1033" s="1" t="s">
        <v>141</v>
      </c>
      <c r="C1033" s="1" t="str">
        <f>VLOOKUP((A1033&amp;B1033),[1]Bond_Master!$A$1:$J$236,3)</f>
        <v>公司債</v>
      </c>
      <c r="D1033" s="1" t="str">
        <f>VLOOKUP((A1033&amp;B1033),[1]Bond_Master!$A$1:$J$236,4)</f>
        <v>Morgan Stanley</v>
      </c>
      <c r="E1033" s="1">
        <f>VLOOKUP((A1033&amp;B1033),[1]Bond_Master!$A$1:$J$236,10)</f>
        <v>5</v>
      </c>
      <c r="F1033" s="7">
        <v>45945</v>
      </c>
      <c r="G1033" s="27">
        <v>15000</v>
      </c>
      <c r="H1033" s="27">
        <v>15000</v>
      </c>
    </row>
    <row r="1034" spans="1:8" ht="17.100000000000001" customHeight="1">
      <c r="A1034" s="1" t="s">
        <v>206</v>
      </c>
      <c r="B1034" s="1" t="s">
        <v>141</v>
      </c>
      <c r="C1034" s="1" t="str">
        <f>VLOOKUP((A1034&amp;B1034),[1]Bond_Master!$A$1:$J$236,3)</f>
        <v>公司債</v>
      </c>
      <c r="D1034" s="1" t="str">
        <f>VLOOKUP((A1034&amp;B1034),[1]Bond_Master!$A$1:$J$236,4)</f>
        <v>Morgan Stanley</v>
      </c>
      <c r="E1034" s="1">
        <f>VLOOKUP((A1034&amp;B1034),[1]Bond_Master!$A$1:$J$236,10)</f>
        <v>5</v>
      </c>
      <c r="F1034" s="7">
        <v>46127</v>
      </c>
      <c r="G1034" s="27">
        <v>15000</v>
      </c>
      <c r="H1034" s="27">
        <v>15000</v>
      </c>
    </row>
    <row r="1035" spans="1:8" ht="17.100000000000001" customHeight="1">
      <c r="A1035" s="1" t="s">
        <v>206</v>
      </c>
      <c r="B1035" s="1" t="s">
        <v>141</v>
      </c>
      <c r="C1035" s="1" t="str">
        <f>VLOOKUP((A1035&amp;B1035),[1]Bond_Master!$A$1:$J$236,3)</f>
        <v>公司債</v>
      </c>
      <c r="D1035" s="1" t="str">
        <f>VLOOKUP((A1035&amp;B1035),[1]Bond_Master!$A$1:$J$236,4)</f>
        <v>Morgan Stanley</v>
      </c>
      <c r="E1035" s="1">
        <f>VLOOKUP((A1035&amp;B1035),[1]Bond_Master!$A$1:$J$236,10)</f>
        <v>5</v>
      </c>
      <c r="F1035" s="7">
        <v>46310</v>
      </c>
      <c r="G1035" s="27">
        <v>15000</v>
      </c>
      <c r="H1035" s="27">
        <v>15000</v>
      </c>
    </row>
    <row r="1036" spans="1:8" ht="17.100000000000001" customHeight="1">
      <c r="A1036" s="1" t="s">
        <v>206</v>
      </c>
      <c r="B1036" s="1" t="s">
        <v>141</v>
      </c>
      <c r="C1036" s="1" t="str">
        <f>VLOOKUP((A1036&amp;B1036),[1]Bond_Master!$A$1:$J$236,3)</f>
        <v>公司債</v>
      </c>
      <c r="D1036" s="1" t="str">
        <f>VLOOKUP((A1036&amp;B1036),[1]Bond_Master!$A$1:$J$236,4)</f>
        <v>Morgan Stanley</v>
      </c>
      <c r="E1036" s="1">
        <f>VLOOKUP((A1036&amp;B1036),[1]Bond_Master!$A$1:$J$236,10)</f>
        <v>5</v>
      </c>
      <c r="F1036" s="7">
        <v>46492</v>
      </c>
      <c r="G1036" s="27">
        <v>15000</v>
      </c>
      <c r="H1036" s="27">
        <v>15000</v>
      </c>
    </row>
    <row r="1037" spans="1:8" ht="17.100000000000001" customHeight="1">
      <c r="A1037" s="1" t="s">
        <v>206</v>
      </c>
      <c r="B1037" s="1" t="s">
        <v>141</v>
      </c>
      <c r="C1037" s="1" t="str">
        <f>VLOOKUP((A1037&amp;B1037),[1]Bond_Master!$A$1:$J$236,3)</f>
        <v>公司債</v>
      </c>
      <c r="D1037" s="1" t="str">
        <f>VLOOKUP((A1037&amp;B1037),[1]Bond_Master!$A$1:$J$236,4)</f>
        <v>Morgan Stanley</v>
      </c>
      <c r="E1037" s="1">
        <f>VLOOKUP((A1037&amp;B1037),[1]Bond_Master!$A$1:$J$236,10)</f>
        <v>5</v>
      </c>
      <c r="F1037" s="7">
        <v>46675</v>
      </c>
      <c r="G1037" s="27">
        <v>15000</v>
      </c>
      <c r="H1037" s="27">
        <v>1015000</v>
      </c>
    </row>
    <row r="1038" spans="1:8" ht="17.100000000000001" customHeight="1">
      <c r="A1038" s="1" t="s">
        <v>298</v>
      </c>
      <c r="B1038" s="1" t="s">
        <v>149</v>
      </c>
      <c r="C1038" s="1" t="str">
        <f>VLOOKUP((A1038&amp;B1038),[1]Bond_Master!$A$1:$J$236,3)</f>
        <v>公司債</v>
      </c>
      <c r="D1038" s="1" t="str">
        <f>VLOOKUP((A1038&amp;B1038),[1]Bond_Master!$A$1:$J$236,4)</f>
        <v>Morgan Stanley</v>
      </c>
      <c r="E1038" s="1">
        <f>VLOOKUP((A1038&amp;B1038),[1]Bond_Master!$A$1:$J$236,10)</f>
        <v>5</v>
      </c>
      <c r="F1038" s="7">
        <v>45249</v>
      </c>
      <c r="G1038" s="27">
        <v>69750</v>
      </c>
      <c r="H1038" s="27">
        <v>69750</v>
      </c>
    </row>
    <row r="1039" spans="1:8" ht="17.100000000000001" customHeight="1">
      <c r="A1039" s="1" t="s">
        <v>298</v>
      </c>
      <c r="B1039" s="1" t="s">
        <v>149</v>
      </c>
      <c r="C1039" s="1" t="str">
        <f>VLOOKUP((A1039&amp;B1039),[1]Bond_Master!$A$1:$J$236,3)</f>
        <v>公司債</v>
      </c>
      <c r="D1039" s="1" t="str">
        <f>VLOOKUP((A1039&amp;B1039),[1]Bond_Master!$A$1:$J$236,4)</f>
        <v>Morgan Stanley</v>
      </c>
      <c r="E1039" s="1">
        <f>VLOOKUP((A1039&amp;B1039),[1]Bond_Master!$A$1:$J$236,10)</f>
        <v>5</v>
      </c>
      <c r="F1039" s="7">
        <v>45431</v>
      </c>
      <c r="G1039" s="27">
        <v>69750</v>
      </c>
      <c r="H1039" s="27">
        <v>69750</v>
      </c>
    </row>
    <row r="1040" spans="1:8" ht="17.100000000000001" customHeight="1">
      <c r="A1040" s="1" t="s">
        <v>298</v>
      </c>
      <c r="B1040" s="1" t="s">
        <v>149</v>
      </c>
      <c r="C1040" s="1" t="str">
        <f>VLOOKUP((A1040&amp;B1040),[1]Bond_Master!$A$1:$J$236,3)</f>
        <v>公司債</v>
      </c>
      <c r="D1040" s="1" t="str">
        <f>VLOOKUP((A1040&amp;B1040),[1]Bond_Master!$A$1:$J$236,4)</f>
        <v>Morgan Stanley</v>
      </c>
      <c r="E1040" s="1">
        <f>VLOOKUP((A1040&amp;B1040),[1]Bond_Master!$A$1:$J$236,10)</f>
        <v>5</v>
      </c>
      <c r="F1040" s="7">
        <v>45615</v>
      </c>
      <c r="G1040" s="27">
        <v>69750</v>
      </c>
      <c r="H1040" s="27">
        <v>69750</v>
      </c>
    </row>
    <row r="1041" spans="1:8" ht="17.100000000000001" customHeight="1">
      <c r="A1041" s="1" t="s">
        <v>298</v>
      </c>
      <c r="B1041" s="1" t="s">
        <v>149</v>
      </c>
      <c r="C1041" s="1" t="str">
        <f>VLOOKUP((A1041&amp;B1041),[1]Bond_Master!$A$1:$J$236,3)</f>
        <v>公司債</v>
      </c>
      <c r="D1041" s="1" t="str">
        <f>VLOOKUP((A1041&amp;B1041),[1]Bond_Master!$A$1:$J$236,4)</f>
        <v>Morgan Stanley</v>
      </c>
      <c r="E1041" s="1">
        <f>VLOOKUP((A1041&amp;B1041),[1]Bond_Master!$A$1:$J$236,10)</f>
        <v>5</v>
      </c>
      <c r="F1041" s="7">
        <v>45796</v>
      </c>
      <c r="G1041" s="27">
        <v>69750</v>
      </c>
      <c r="H1041" s="27">
        <v>69750</v>
      </c>
    </row>
    <row r="1042" spans="1:8" s="1" customFormat="1" ht="17.100000000000001" customHeight="1">
      <c r="A1042" s="1" t="s">
        <v>298</v>
      </c>
      <c r="B1042" s="1" t="s">
        <v>149</v>
      </c>
      <c r="C1042" s="1" t="str">
        <f>VLOOKUP((A1042&amp;B1042),[1]Bond_Master!$A$1:$J$236,3)</f>
        <v>公司債</v>
      </c>
      <c r="D1042" s="1" t="str">
        <f>VLOOKUP((A1042&amp;B1042),[1]Bond_Master!$A$1:$J$236,4)</f>
        <v>Morgan Stanley</v>
      </c>
      <c r="E1042" s="1">
        <f>VLOOKUP((A1042&amp;B1042),[1]Bond_Master!$A$1:$J$236,10)</f>
        <v>5</v>
      </c>
      <c r="F1042" s="7">
        <v>45980</v>
      </c>
      <c r="G1042" s="27">
        <v>69750</v>
      </c>
      <c r="H1042" s="27">
        <v>69750</v>
      </c>
    </row>
    <row r="1043" spans="1:8" s="1" customFormat="1" ht="17.100000000000001" customHeight="1">
      <c r="A1043" s="1" t="s">
        <v>298</v>
      </c>
      <c r="B1043" s="1" t="s">
        <v>149</v>
      </c>
      <c r="C1043" s="1" t="str">
        <f>VLOOKUP((A1043&amp;B1043),[1]Bond_Master!$A$1:$J$236,3)</f>
        <v>公司債</v>
      </c>
      <c r="D1043" s="1" t="str">
        <f>VLOOKUP((A1043&amp;B1043),[1]Bond_Master!$A$1:$J$236,4)</f>
        <v>Morgan Stanley</v>
      </c>
      <c r="E1043" s="1">
        <f>VLOOKUP((A1043&amp;B1043),[1]Bond_Master!$A$1:$J$236,10)</f>
        <v>5</v>
      </c>
      <c r="F1043" s="7">
        <v>46161</v>
      </c>
      <c r="G1043" s="27">
        <v>69750</v>
      </c>
      <c r="H1043" s="27">
        <v>69750</v>
      </c>
    </row>
    <row r="1044" spans="1:8" s="1" customFormat="1" ht="17.100000000000001" customHeight="1">
      <c r="A1044" s="1" t="s">
        <v>298</v>
      </c>
      <c r="B1044" s="1" t="s">
        <v>149</v>
      </c>
      <c r="C1044" s="1" t="str">
        <f>VLOOKUP((A1044&amp;B1044),[1]Bond_Master!$A$1:$J$236,3)</f>
        <v>公司債</v>
      </c>
      <c r="D1044" s="1" t="str">
        <f>VLOOKUP((A1044&amp;B1044),[1]Bond_Master!$A$1:$J$236,4)</f>
        <v>Morgan Stanley</v>
      </c>
      <c r="E1044" s="1">
        <f>VLOOKUP((A1044&amp;B1044),[1]Bond_Master!$A$1:$J$236,10)</f>
        <v>5</v>
      </c>
      <c r="F1044" s="7">
        <v>46345</v>
      </c>
      <c r="G1044" s="27">
        <v>69750</v>
      </c>
      <c r="H1044" s="27">
        <v>69750</v>
      </c>
    </row>
    <row r="1045" spans="1:8" s="1" customFormat="1" ht="17.100000000000001" customHeight="1">
      <c r="A1045" s="1" t="s">
        <v>298</v>
      </c>
      <c r="B1045" s="1" t="s">
        <v>149</v>
      </c>
      <c r="C1045" s="1" t="str">
        <f>VLOOKUP((A1045&amp;B1045),[1]Bond_Master!$A$1:$J$236,3)</f>
        <v>公司債</v>
      </c>
      <c r="D1045" s="1" t="str">
        <f>VLOOKUP((A1045&amp;B1045),[1]Bond_Master!$A$1:$J$236,4)</f>
        <v>Morgan Stanley</v>
      </c>
      <c r="E1045" s="1">
        <f>VLOOKUP((A1045&amp;B1045),[1]Bond_Master!$A$1:$J$236,10)</f>
        <v>5</v>
      </c>
      <c r="F1045" s="7">
        <v>46526</v>
      </c>
      <c r="G1045" s="27">
        <v>69750</v>
      </c>
      <c r="H1045" s="27">
        <v>69750</v>
      </c>
    </row>
    <row r="1046" spans="1:8" s="1" customFormat="1" ht="17.100000000000001" customHeight="1">
      <c r="A1046" s="1" t="s">
        <v>298</v>
      </c>
      <c r="B1046" s="1" t="s">
        <v>149</v>
      </c>
      <c r="C1046" s="1" t="str">
        <f>VLOOKUP((A1046&amp;B1046),[1]Bond_Master!$A$1:$J$236,3)</f>
        <v>公司債</v>
      </c>
      <c r="D1046" s="1" t="str">
        <f>VLOOKUP((A1046&amp;B1046),[1]Bond_Master!$A$1:$J$236,4)</f>
        <v>Morgan Stanley</v>
      </c>
      <c r="E1046" s="1">
        <f>VLOOKUP((A1046&amp;B1046),[1]Bond_Master!$A$1:$J$236,10)</f>
        <v>5</v>
      </c>
      <c r="F1046" s="7">
        <v>46710</v>
      </c>
      <c r="G1046" s="27">
        <v>69750</v>
      </c>
      <c r="H1046" s="27">
        <v>69750</v>
      </c>
    </row>
    <row r="1047" spans="1:8" s="1" customFormat="1" ht="17.100000000000001" customHeight="1">
      <c r="A1047" s="1" t="s">
        <v>298</v>
      </c>
      <c r="B1047" s="1" t="s">
        <v>149</v>
      </c>
      <c r="C1047" s="1" t="str">
        <f>VLOOKUP((A1047&amp;B1047),[1]Bond_Master!$A$1:$J$236,3)</f>
        <v>公司債</v>
      </c>
      <c r="D1047" s="1" t="str">
        <f>VLOOKUP((A1047&amp;B1047),[1]Bond_Master!$A$1:$J$236,4)</f>
        <v>Morgan Stanley</v>
      </c>
      <c r="E1047" s="1">
        <f>VLOOKUP((A1047&amp;B1047),[1]Bond_Master!$A$1:$J$236,10)</f>
        <v>5</v>
      </c>
      <c r="F1047" s="7">
        <v>46892</v>
      </c>
      <c r="G1047" s="27">
        <v>69750</v>
      </c>
      <c r="H1047" s="27">
        <v>69750</v>
      </c>
    </row>
    <row r="1048" spans="1:8" s="1" customFormat="1" ht="17.100000000000001" customHeight="1">
      <c r="A1048" s="1" t="s">
        <v>298</v>
      </c>
      <c r="B1048" s="1" t="s">
        <v>149</v>
      </c>
      <c r="C1048" s="1" t="str">
        <f>VLOOKUP((A1048&amp;B1048),[1]Bond_Master!$A$1:$J$236,3)</f>
        <v>公司債</v>
      </c>
      <c r="D1048" s="1" t="str">
        <f>VLOOKUP((A1048&amp;B1048),[1]Bond_Master!$A$1:$J$236,4)</f>
        <v>Morgan Stanley</v>
      </c>
      <c r="E1048" s="1">
        <f>VLOOKUP((A1048&amp;B1048),[1]Bond_Master!$A$1:$J$236,10)</f>
        <v>5</v>
      </c>
      <c r="F1048" s="7">
        <v>47076</v>
      </c>
      <c r="G1048" s="27">
        <v>69750</v>
      </c>
      <c r="H1048" s="27">
        <v>69750</v>
      </c>
    </row>
    <row r="1049" spans="1:8" s="1" customFormat="1" ht="17.100000000000001" customHeight="1">
      <c r="A1049" s="1" t="s">
        <v>298</v>
      </c>
      <c r="B1049" s="1" t="s">
        <v>149</v>
      </c>
      <c r="C1049" s="1" t="str">
        <f>VLOOKUP((A1049&amp;B1049),[1]Bond_Master!$A$1:$J$236,3)</f>
        <v>公司債</v>
      </c>
      <c r="D1049" s="1" t="str">
        <f>VLOOKUP((A1049&amp;B1049),[1]Bond_Master!$A$1:$J$236,4)</f>
        <v>Morgan Stanley</v>
      </c>
      <c r="E1049" s="1">
        <f>VLOOKUP((A1049&amp;B1049),[1]Bond_Master!$A$1:$J$236,10)</f>
        <v>5</v>
      </c>
      <c r="F1049" s="7">
        <v>47257</v>
      </c>
      <c r="G1049" s="27">
        <v>69750</v>
      </c>
      <c r="H1049" s="27">
        <v>69750</v>
      </c>
    </row>
    <row r="1050" spans="1:8" s="1" customFormat="1" ht="17.100000000000001" customHeight="1">
      <c r="A1050" s="1" t="s">
        <v>298</v>
      </c>
      <c r="B1050" s="1" t="s">
        <v>149</v>
      </c>
      <c r="C1050" s="1" t="str">
        <f>VLOOKUP((A1050&amp;B1050),[1]Bond_Master!$A$1:$J$236,3)</f>
        <v>公司債</v>
      </c>
      <c r="D1050" s="1" t="str">
        <f>VLOOKUP((A1050&amp;B1050),[1]Bond_Master!$A$1:$J$236,4)</f>
        <v>Morgan Stanley</v>
      </c>
      <c r="E1050" s="1">
        <f>VLOOKUP((A1050&amp;B1050),[1]Bond_Master!$A$1:$J$236,10)</f>
        <v>5</v>
      </c>
      <c r="F1050" s="7">
        <v>47441</v>
      </c>
      <c r="G1050" s="27">
        <v>69750</v>
      </c>
      <c r="H1050" s="27">
        <v>69750</v>
      </c>
    </row>
    <row r="1051" spans="1:8" s="1" customFormat="1" ht="17.100000000000001" customHeight="1">
      <c r="A1051" s="1" t="s">
        <v>298</v>
      </c>
      <c r="B1051" s="1" t="s">
        <v>149</v>
      </c>
      <c r="C1051" s="1" t="str">
        <f>VLOOKUP((A1051&amp;B1051),[1]Bond_Master!$A$1:$J$236,3)</f>
        <v>公司債</v>
      </c>
      <c r="D1051" s="1" t="str">
        <f>VLOOKUP((A1051&amp;B1051),[1]Bond_Master!$A$1:$J$236,4)</f>
        <v>Morgan Stanley</v>
      </c>
      <c r="E1051" s="1">
        <f>VLOOKUP((A1051&amp;B1051),[1]Bond_Master!$A$1:$J$236,10)</f>
        <v>5</v>
      </c>
      <c r="F1051" s="7">
        <v>47622</v>
      </c>
      <c r="G1051" s="27">
        <v>69750</v>
      </c>
      <c r="H1051" s="27">
        <v>3069750</v>
      </c>
    </row>
    <row r="1052" spans="1:8" s="1" customFormat="1" ht="17.100000000000001" customHeight="1">
      <c r="A1052" s="1" t="s">
        <v>298</v>
      </c>
      <c r="B1052" s="1" t="s">
        <v>141</v>
      </c>
      <c r="C1052" s="1" t="str">
        <f>VLOOKUP((A1052&amp;B1052),[1]Bond_Master!$A$1:$J$236,3)</f>
        <v>公司債</v>
      </c>
      <c r="D1052" s="1" t="str">
        <f>VLOOKUP((A1052&amp;B1052),[1]Bond_Master!$A$1:$J$236,4)</f>
        <v>Morgan Stanley</v>
      </c>
      <c r="E1052" s="1">
        <f>VLOOKUP((A1052&amp;B1052),[1]Bond_Master!$A$1:$J$236,10)</f>
        <v>5</v>
      </c>
      <c r="F1052" s="7">
        <v>45249</v>
      </c>
      <c r="G1052" s="27">
        <v>174375</v>
      </c>
      <c r="H1052" s="27">
        <v>174375</v>
      </c>
    </row>
    <row r="1053" spans="1:8" s="1" customFormat="1" ht="17.100000000000001" customHeight="1">
      <c r="A1053" s="1" t="s">
        <v>298</v>
      </c>
      <c r="B1053" s="1" t="s">
        <v>141</v>
      </c>
      <c r="C1053" s="1" t="str">
        <f>VLOOKUP((A1053&amp;B1053),[1]Bond_Master!$A$1:$J$236,3)</f>
        <v>公司債</v>
      </c>
      <c r="D1053" s="1" t="str">
        <f>VLOOKUP((A1053&amp;B1053),[1]Bond_Master!$A$1:$J$236,4)</f>
        <v>Morgan Stanley</v>
      </c>
      <c r="E1053" s="1">
        <f>VLOOKUP((A1053&amp;B1053),[1]Bond_Master!$A$1:$J$236,10)</f>
        <v>5</v>
      </c>
      <c r="F1053" s="7">
        <v>45431</v>
      </c>
      <c r="G1053" s="27">
        <v>174375</v>
      </c>
      <c r="H1053" s="27">
        <v>174375</v>
      </c>
    </row>
    <row r="1054" spans="1:8" s="1" customFormat="1" ht="17.100000000000001" customHeight="1">
      <c r="A1054" s="1" t="s">
        <v>725</v>
      </c>
      <c r="B1054" s="1" t="s">
        <v>141</v>
      </c>
      <c r="C1054" s="1" t="str">
        <f>VLOOKUP((A1054&amp;B1054),[1]Bond_Master!$A$1:$J$236,3)</f>
        <v>公司債</v>
      </c>
      <c r="D1054" s="1" t="str">
        <f>VLOOKUP((A1054&amp;B1054),[1]Bond_Master!$A$1:$J$236,4)</f>
        <v>Morgan Stanley</v>
      </c>
      <c r="E1054" s="1">
        <f>VLOOKUP((A1054&amp;B1054),[1]Bond_Master!$A$1:$J$236,10)</f>
        <v>5</v>
      </c>
      <c r="F1054" s="7">
        <v>45615</v>
      </c>
      <c r="G1054" s="27">
        <v>174375</v>
      </c>
      <c r="H1054" s="27">
        <v>174375</v>
      </c>
    </row>
    <row r="1055" spans="1:8" s="1" customFormat="1" ht="17.100000000000001" customHeight="1">
      <c r="A1055" s="1" t="s">
        <v>725</v>
      </c>
      <c r="B1055" s="1" t="s">
        <v>141</v>
      </c>
      <c r="C1055" s="1" t="str">
        <f>VLOOKUP((A1055&amp;B1055),[1]Bond_Master!$A$1:$J$236,3)</f>
        <v>公司債</v>
      </c>
      <c r="D1055" s="1" t="str">
        <f>VLOOKUP((A1055&amp;B1055),[1]Bond_Master!$A$1:$J$236,4)</f>
        <v>Morgan Stanley</v>
      </c>
      <c r="E1055" s="1">
        <f>VLOOKUP((A1055&amp;B1055),[1]Bond_Master!$A$1:$J$236,10)</f>
        <v>5</v>
      </c>
      <c r="F1055" s="7">
        <v>45796</v>
      </c>
      <c r="G1055" s="27">
        <v>174375</v>
      </c>
      <c r="H1055" s="27">
        <v>174375</v>
      </c>
    </row>
    <row r="1056" spans="1:8" s="1" customFormat="1" ht="17.100000000000001" customHeight="1">
      <c r="A1056" s="1" t="s">
        <v>725</v>
      </c>
      <c r="B1056" s="1" t="s">
        <v>141</v>
      </c>
      <c r="C1056" s="1" t="str">
        <f>VLOOKUP((A1056&amp;B1056),[1]Bond_Master!$A$1:$J$236,3)</f>
        <v>公司債</v>
      </c>
      <c r="D1056" s="1" t="str">
        <f>VLOOKUP((A1056&amp;B1056),[1]Bond_Master!$A$1:$J$236,4)</f>
        <v>Morgan Stanley</v>
      </c>
      <c r="E1056" s="1">
        <f>VLOOKUP((A1056&amp;B1056),[1]Bond_Master!$A$1:$J$236,10)</f>
        <v>5</v>
      </c>
      <c r="F1056" s="7">
        <v>45980</v>
      </c>
      <c r="G1056" s="27">
        <v>174375</v>
      </c>
      <c r="H1056" s="27">
        <v>174375</v>
      </c>
    </row>
    <row r="1057" spans="1:8" s="1" customFormat="1" ht="17.100000000000001" customHeight="1">
      <c r="A1057" s="1" t="s">
        <v>725</v>
      </c>
      <c r="B1057" s="1" t="s">
        <v>141</v>
      </c>
      <c r="C1057" s="1" t="str">
        <f>VLOOKUP((A1057&amp;B1057),[1]Bond_Master!$A$1:$J$236,3)</f>
        <v>公司債</v>
      </c>
      <c r="D1057" s="1" t="str">
        <f>VLOOKUP((A1057&amp;B1057),[1]Bond_Master!$A$1:$J$236,4)</f>
        <v>Morgan Stanley</v>
      </c>
      <c r="E1057" s="1">
        <f>VLOOKUP((A1057&amp;B1057),[1]Bond_Master!$A$1:$J$236,10)</f>
        <v>5</v>
      </c>
      <c r="F1057" s="7">
        <v>46161</v>
      </c>
      <c r="G1057" s="27">
        <v>174375</v>
      </c>
      <c r="H1057" s="27">
        <v>174375</v>
      </c>
    </row>
    <row r="1058" spans="1:8" s="1" customFormat="1" ht="17.100000000000001" customHeight="1">
      <c r="A1058" s="1" t="s">
        <v>725</v>
      </c>
      <c r="B1058" s="1" t="s">
        <v>141</v>
      </c>
      <c r="C1058" s="1" t="str">
        <f>VLOOKUP((A1058&amp;B1058),[1]Bond_Master!$A$1:$J$236,3)</f>
        <v>公司債</v>
      </c>
      <c r="D1058" s="1" t="str">
        <f>VLOOKUP((A1058&amp;B1058),[1]Bond_Master!$A$1:$J$236,4)</f>
        <v>Morgan Stanley</v>
      </c>
      <c r="E1058" s="1">
        <f>VLOOKUP((A1058&amp;B1058),[1]Bond_Master!$A$1:$J$236,10)</f>
        <v>5</v>
      </c>
      <c r="F1058" s="7">
        <v>46345</v>
      </c>
      <c r="G1058" s="27">
        <v>174375</v>
      </c>
      <c r="H1058" s="27">
        <v>174375</v>
      </c>
    </row>
    <row r="1059" spans="1:8" s="1" customFormat="1" ht="17.100000000000001" customHeight="1">
      <c r="A1059" s="1" t="s">
        <v>725</v>
      </c>
      <c r="B1059" s="1" t="s">
        <v>141</v>
      </c>
      <c r="C1059" s="1" t="str">
        <f>VLOOKUP((A1059&amp;B1059),[1]Bond_Master!$A$1:$J$236,3)</f>
        <v>公司債</v>
      </c>
      <c r="D1059" s="1" t="str">
        <f>VLOOKUP((A1059&amp;B1059),[1]Bond_Master!$A$1:$J$236,4)</f>
        <v>Morgan Stanley</v>
      </c>
      <c r="E1059" s="1">
        <f>VLOOKUP((A1059&amp;B1059),[1]Bond_Master!$A$1:$J$236,10)</f>
        <v>5</v>
      </c>
      <c r="F1059" s="7">
        <v>46526</v>
      </c>
      <c r="G1059" s="27">
        <v>174375</v>
      </c>
      <c r="H1059" s="27">
        <v>174375</v>
      </c>
    </row>
    <row r="1060" spans="1:8" s="1" customFormat="1" ht="17.100000000000001" customHeight="1">
      <c r="A1060" s="1" t="s">
        <v>725</v>
      </c>
      <c r="B1060" s="1" t="s">
        <v>141</v>
      </c>
      <c r="C1060" s="1" t="str">
        <f>VLOOKUP((A1060&amp;B1060),[1]Bond_Master!$A$1:$J$236,3)</f>
        <v>公司債</v>
      </c>
      <c r="D1060" s="1" t="str">
        <f>VLOOKUP((A1060&amp;B1060),[1]Bond_Master!$A$1:$J$236,4)</f>
        <v>Morgan Stanley</v>
      </c>
      <c r="E1060" s="1">
        <f>VLOOKUP((A1060&amp;B1060),[1]Bond_Master!$A$1:$J$236,10)</f>
        <v>5</v>
      </c>
      <c r="F1060" s="7">
        <v>46710</v>
      </c>
      <c r="G1060" s="27">
        <v>174375</v>
      </c>
      <c r="H1060" s="27">
        <v>174375</v>
      </c>
    </row>
    <row r="1061" spans="1:8" s="1" customFormat="1" ht="17.100000000000001" customHeight="1">
      <c r="A1061" s="1" t="s">
        <v>725</v>
      </c>
      <c r="B1061" s="1" t="s">
        <v>141</v>
      </c>
      <c r="C1061" s="1" t="str">
        <f>VLOOKUP((A1061&amp;B1061),[1]Bond_Master!$A$1:$J$236,3)</f>
        <v>公司債</v>
      </c>
      <c r="D1061" s="1" t="str">
        <f>VLOOKUP((A1061&amp;B1061),[1]Bond_Master!$A$1:$J$236,4)</f>
        <v>Morgan Stanley</v>
      </c>
      <c r="E1061" s="1">
        <f>VLOOKUP((A1061&amp;B1061),[1]Bond_Master!$A$1:$J$236,10)</f>
        <v>5</v>
      </c>
      <c r="F1061" s="7">
        <v>46892</v>
      </c>
      <c r="G1061" s="27">
        <v>174375</v>
      </c>
      <c r="H1061" s="27">
        <v>174375</v>
      </c>
    </row>
    <row r="1062" spans="1:8" s="1" customFormat="1" ht="17.100000000000001" customHeight="1">
      <c r="A1062" s="1" t="s">
        <v>725</v>
      </c>
      <c r="B1062" s="1" t="s">
        <v>141</v>
      </c>
      <c r="C1062" s="1" t="str">
        <f>VLOOKUP((A1062&amp;B1062),[1]Bond_Master!$A$1:$J$236,3)</f>
        <v>公司債</v>
      </c>
      <c r="D1062" s="1" t="str">
        <f>VLOOKUP((A1062&amp;B1062),[1]Bond_Master!$A$1:$J$236,4)</f>
        <v>Morgan Stanley</v>
      </c>
      <c r="E1062" s="1">
        <f>VLOOKUP((A1062&amp;B1062),[1]Bond_Master!$A$1:$J$236,10)</f>
        <v>5</v>
      </c>
      <c r="F1062" s="7">
        <v>47076</v>
      </c>
      <c r="G1062" s="27">
        <v>174375</v>
      </c>
      <c r="H1062" s="27">
        <v>174375</v>
      </c>
    </row>
    <row r="1063" spans="1:8" s="1" customFormat="1" ht="17.100000000000001" customHeight="1">
      <c r="A1063" s="1" t="s">
        <v>725</v>
      </c>
      <c r="B1063" s="1" t="s">
        <v>141</v>
      </c>
      <c r="C1063" s="1" t="str">
        <f>VLOOKUP((A1063&amp;B1063),[1]Bond_Master!$A$1:$J$236,3)</f>
        <v>公司債</v>
      </c>
      <c r="D1063" s="1" t="str">
        <f>VLOOKUP((A1063&amp;B1063),[1]Bond_Master!$A$1:$J$236,4)</f>
        <v>Morgan Stanley</v>
      </c>
      <c r="E1063" s="1">
        <f>VLOOKUP((A1063&amp;B1063),[1]Bond_Master!$A$1:$J$236,10)</f>
        <v>5</v>
      </c>
      <c r="F1063" s="7">
        <v>47257</v>
      </c>
      <c r="G1063" s="27">
        <v>174375</v>
      </c>
      <c r="H1063" s="27">
        <v>174375</v>
      </c>
    </row>
    <row r="1064" spans="1:8" s="1" customFormat="1" ht="17.100000000000001" customHeight="1">
      <c r="A1064" s="1" t="s">
        <v>725</v>
      </c>
      <c r="B1064" s="1" t="s">
        <v>141</v>
      </c>
      <c r="C1064" s="1" t="str">
        <f>VLOOKUP((A1064&amp;B1064),[1]Bond_Master!$A$1:$J$236,3)</f>
        <v>公司債</v>
      </c>
      <c r="D1064" s="1" t="str">
        <f>VLOOKUP((A1064&amp;B1064),[1]Bond_Master!$A$1:$J$236,4)</f>
        <v>Morgan Stanley</v>
      </c>
      <c r="E1064" s="1">
        <f>VLOOKUP((A1064&amp;B1064),[1]Bond_Master!$A$1:$J$236,10)</f>
        <v>5</v>
      </c>
      <c r="F1064" s="7">
        <v>47441</v>
      </c>
      <c r="G1064" s="27">
        <v>174375</v>
      </c>
      <c r="H1064" s="27">
        <v>174375</v>
      </c>
    </row>
    <row r="1065" spans="1:8" s="1" customFormat="1" ht="17.100000000000001" customHeight="1">
      <c r="A1065" s="1" t="s">
        <v>725</v>
      </c>
      <c r="B1065" s="1" t="s">
        <v>141</v>
      </c>
      <c r="C1065" s="1" t="str">
        <f>VLOOKUP((A1065&amp;B1065),[1]Bond_Master!$A$1:$J$236,3)</f>
        <v>公司債</v>
      </c>
      <c r="D1065" s="1" t="str">
        <f>VLOOKUP((A1065&amp;B1065),[1]Bond_Master!$A$1:$J$236,4)</f>
        <v>Morgan Stanley</v>
      </c>
      <c r="E1065" s="1">
        <f>VLOOKUP((A1065&amp;B1065),[1]Bond_Master!$A$1:$J$236,10)</f>
        <v>5</v>
      </c>
      <c r="F1065" s="7">
        <v>47622</v>
      </c>
      <c r="G1065" s="27">
        <v>174375</v>
      </c>
      <c r="H1065" s="27">
        <v>7674375</v>
      </c>
    </row>
    <row r="1066" spans="1:8" ht="17.100000000000001" customHeight="1">
      <c r="A1066" s="1" t="s">
        <v>210</v>
      </c>
      <c r="B1066" s="1" t="s">
        <v>141</v>
      </c>
      <c r="C1066" s="1" t="str">
        <f>VLOOKUP((A1066&amp;B1066),[1]Bond_Master!$A$1:$J$236,3)</f>
        <v>公司債</v>
      </c>
      <c r="D1066" s="1" t="str">
        <f>VLOOKUP((A1066&amp;B1066),[1]Bond_Master!$A$1:$J$236,4)</f>
        <v>Morgan Stanley</v>
      </c>
      <c r="E1066" s="1">
        <f>VLOOKUP((A1066&amp;B1066),[1]Bond_Master!$A$1:$J$236,10)</f>
        <v>5</v>
      </c>
      <c r="F1066" s="7">
        <v>45092</v>
      </c>
      <c r="G1066" s="27">
        <v>22500</v>
      </c>
      <c r="H1066" s="27">
        <v>22500</v>
      </c>
    </row>
    <row r="1067" spans="1:8" ht="17.100000000000001" customHeight="1">
      <c r="A1067" s="1" t="s">
        <v>210</v>
      </c>
      <c r="B1067" s="1" t="s">
        <v>141</v>
      </c>
      <c r="C1067" s="1" t="str">
        <f>VLOOKUP((A1067&amp;B1067),[1]Bond_Master!$A$1:$J$236,3)</f>
        <v>公司債</v>
      </c>
      <c r="D1067" s="1" t="str">
        <f>VLOOKUP((A1067&amp;B1067),[1]Bond_Master!$A$1:$J$236,4)</f>
        <v>Morgan Stanley</v>
      </c>
      <c r="E1067" s="1">
        <f>VLOOKUP((A1067&amp;B1067),[1]Bond_Master!$A$1:$J$236,10)</f>
        <v>5</v>
      </c>
      <c r="F1067" s="7">
        <v>45275</v>
      </c>
      <c r="G1067" s="27">
        <v>22500</v>
      </c>
      <c r="H1067" s="27">
        <v>22500</v>
      </c>
    </row>
    <row r="1068" spans="1:8" ht="17.100000000000001" customHeight="1">
      <c r="A1068" s="1" t="s">
        <v>210</v>
      </c>
      <c r="B1068" s="1" t="s">
        <v>141</v>
      </c>
      <c r="C1068" s="1" t="str">
        <f>VLOOKUP((A1068&amp;B1068),[1]Bond_Master!$A$1:$J$236,3)</f>
        <v>公司債</v>
      </c>
      <c r="D1068" s="1" t="str">
        <f>VLOOKUP((A1068&amp;B1068),[1]Bond_Master!$A$1:$J$236,4)</f>
        <v>Morgan Stanley</v>
      </c>
      <c r="E1068" s="1">
        <f>VLOOKUP((A1068&amp;B1068),[1]Bond_Master!$A$1:$J$236,10)</f>
        <v>5</v>
      </c>
      <c r="F1068" s="7">
        <v>45458</v>
      </c>
      <c r="G1068" s="27">
        <v>22500</v>
      </c>
      <c r="H1068" s="27">
        <v>22500</v>
      </c>
    </row>
    <row r="1069" spans="1:8" ht="17.100000000000001" customHeight="1">
      <c r="A1069" s="1" t="s">
        <v>210</v>
      </c>
      <c r="B1069" s="1" t="s">
        <v>141</v>
      </c>
      <c r="C1069" s="1" t="str">
        <f>VLOOKUP((A1069&amp;B1069),[1]Bond_Master!$A$1:$J$236,3)</f>
        <v>公司債</v>
      </c>
      <c r="D1069" s="1" t="str">
        <f>VLOOKUP((A1069&amp;B1069),[1]Bond_Master!$A$1:$J$236,4)</f>
        <v>Morgan Stanley</v>
      </c>
      <c r="E1069" s="1">
        <f>VLOOKUP((A1069&amp;B1069),[1]Bond_Master!$A$1:$J$236,10)</f>
        <v>5</v>
      </c>
      <c r="F1069" s="7">
        <v>45641</v>
      </c>
      <c r="G1069" s="27">
        <v>22500</v>
      </c>
      <c r="H1069" s="27">
        <v>22500</v>
      </c>
    </row>
    <row r="1070" spans="1:8" ht="17.100000000000001" customHeight="1">
      <c r="A1070" s="1" t="s">
        <v>210</v>
      </c>
      <c r="B1070" s="1" t="s">
        <v>141</v>
      </c>
      <c r="C1070" s="1" t="str">
        <f>VLOOKUP((A1070&amp;B1070),[1]Bond_Master!$A$1:$J$236,3)</f>
        <v>公司債</v>
      </c>
      <c r="D1070" s="1" t="str">
        <f>VLOOKUP((A1070&amp;B1070),[1]Bond_Master!$A$1:$J$236,4)</f>
        <v>Morgan Stanley</v>
      </c>
      <c r="E1070" s="1">
        <f>VLOOKUP((A1070&amp;B1070),[1]Bond_Master!$A$1:$J$236,10)</f>
        <v>5</v>
      </c>
      <c r="F1070" s="7">
        <v>45823</v>
      </c>
      <c r="G1070" s="27">
        <v>22500</v>
      </c>
      <c r="H1070" s="27">
        <v>22500</v>
      </c>
    </row>
    <row r="1071" spans="1:8" ht="17.100000000000001" customHeight="1">
      <c r="A1071" s="1" t="s">
        <v>210</v>
      </c>
      <c r="B1071" s="1" t="s">
        <v>141</v>
      </c>
      <c r="C1071" s="1" t="str">
        <f>VLOOKUP((A1071&amp;B1071),[1]Bond_Master!$A$1:$J$236,3)</f>
        <v>公司債</v>
      </c>
      <c r="D1071" s="1" t="str">
        <f>VLOOKUP((A1071&amp;B1071),[1]Bond_Master!$A$1:$J$236,4)</f>
        <v>Morgan Stanley</v>
      </c>
      <c r="E1071" s="1">
        <f>VLOOKUP((A1071&amp;B1071),[1]Bond_Master!$A$1:$J$236,10)</f>
        <v>5</v>
      </c>
      <c r="F1071" s="7">
        <v>46006</v>
      </c>
      <c r="G1071" s="27">
        <v>22500</v>
      </c>
      <c r="H1071" s="27">
        <v>22500</v>
      </c>
    </row>
    <row r="1072" spans="1:8" ht="17.100000000000001" customHeight="1">
      <c r="A1072" s="1" t="s">
        <v>210</v>
      </c>
      <c r="B1072" s="1" t="s">
        <v>141</v>
      </c>
      <c r="C1072" s="1" t="str">
        <f>VLOOKUP((A1072&amp;B1072),[1]Bond_Master!$A$1:$J$236,3)</f>
        <v>公司債</v>
      </c>
      <c r="D1072" s="1" t="str">
        <f>VLOOKUP((A1072&amp;B1072),[1]Bond_Master!$A$1:$J$236,4)</f>
        <v>Morgan Stanley</v>
      </c>
      <c r="E1072" s="1">
        <f>VLOOKUP((A1072&amp;B1072),[1]Bond_Master!$A$1:$J$236,10)</f>
        <v>5</v>
      </c>
      <c r="F1072" s="7">
        <v>46188</v>
      </c>
      <c r="G1072" s="27">
        <v>22500</v>
      </c>
      <c r="H1072" s="27">
        <v>22500</v>
      </c>
    </row>
    <row r="1073" spans="1:8" ht="17.100000000000001" customHeight="1">
      <c r="A1073" s="1" t="s">
        <v>210</v>
      </c>
      <c r="B1073" s="1" t="s">
        <v>141</v>
      </c>
      <c r="C1073" s="1" t="str">
        <f>VLOOKUP((A1073&amp;B1073),[1]Bond_Master!$A$1:$J$236,3)</f>
        <v>公司債</v>
      </c>
      <c r="D1073" s="1" t="str">
        <f>VLOOKUP((A1073&amp;B1073),[1]Bond_Master!$A$1:$J$236,4)</f>
        <v>Morgan Stanley</v>
      </c>
      <c r="E1073" s="1">
        <f>VLOOKUP((A1073&amp;B1073),[1]Bond_Master!$A$1:$J$236,10)</f>
        <v>5</v>
      </c>
      <c r="F1073" s="7">
        <v>46371</v>
      </c>
      <c r="G1073" s="27">
        <v>22500</v>
      </c>
      <c r="H1073" s="27">
        <v>1522500</v>
      </c>
    </row>
    <row r="1074" spans="1:8" ht="17.100000000000001" customHeight="1">
      <c r="A1074" s="1" t="s">
        <v>404</v>
      </c>
      <c r="B1074" s="1" t="s">
        <v>64</v>
      </c>
      <c r="C1074" s="1" t="str">
        <f>VLOOKUP((A1074&amp;B1074),[1]Bond_Master!$A$1:$J$236,3)</f>
        <v>公司債</v>
      </c>
      <c r="D1074" s="1" t="str">
        <f>VLOOKUP((A1074&amp;B1074),[1]Bond_Master!$A$1:$J$236,4)</f>
        <v>Morgan Stanley</v>
      </c>
      <c r="E1074" s="1">
        <f>VLOOKUP((A1074&amp;B1074),[1]Bond_Master!$A$1:$J$236,10)</f>
        <v>6</v>
      </c>
      <c r="F1074" s="7">
        <v>45542</v>
      </c>
      <c r="G1074" s="27">
        <v>110000</v>
      </c>
      <c r="H1074" s="27">
        <v>110000</v>
      </c>
    </row>
    <row r="1075" spans="1:8" ht="17.100000000000001" customHeight="1">
      <c r="A1075" s="1" t="s">
        <v>404</v>
      </c>
      <c r="B1075" s="1" t="s">
        <v>64</v>
      </c>
      <c r="C1075" s="1" t="str">
        <f>VLOOKUP((A1075&amp;B1075),[1]Bond_Master!$A$1:$J$236,3)</f>
        <v>公司債</v>
      </c>
      <c r="D1075" s="1" t="str">
        <f>VLOOKUP((A1075&amp;B1075),[1]Bond_Master!$A$1:$J$236,4)</f>
        <v>Morgan Stanley</v>
      </c>
      <c r="E1075" s="1">
        <f>VLOOKUP((A1075&amp;B1075),[1]Bond_Master!$A$1:$J$236,10)</f>
        <v>6</v>
      </c>
      <c r="F1075" s="7">
        <v>45723</v>
      </c>
      <c r="G1075" s="27">
        <v>110000</v>
      </c>
      <c r="H1075" s="27">
        <v>110000</v>
      </c>
    </row>
    <row r="1076" spans="1:8" ht="17.100000000000001" customHeight="1">
      <c r="A1076" s="1" t="s">
        <v>726</v>
      </c>
      <c r="B1076" s="1" t="s">
        <v>64</v>
      </c>
      <c r="C1076" s="1" t="str">
        <f>VLOOKUP((A1076&amp;B1076),[1]Bond_Master!$A$1:$J$236,3)</f>
        <v>公司債</v>
      </c>
      <c r="D1076" s="1" t="str">
        <f>VLOOKUP((A1076&amp;B1076),[1]Bond_Master!$A$1:$J$236,4)</f>
        <v>Morgan Stanley</v>
      </c>
      <c r="E1076" s="1">
        <f>VLOOKUP((A1076&amp;B1076),[1]Bond_Master!$A$1:$J$236,10)</f>
        <v>6</v>
      </c>
      <c r="F1076" s="7">
        <v>45907</v>
      </c>
      <c r="G1076" s="27">
        <v>110000</v>
      </c>
      <c r="H1076" s="27">
        <v>110000</v>
      </c>
    </row>
    <row r="1077" spans="1:8" s="1" customFormat="1" ht="17.100000000000001" customHeight="1">
      <c r="A1077" s="1" t="s">
        <v>726</v>
      </c>
      <c r="B1077" s="1" t="s">
        <v>64</v>
      </c>
      <c r="C1077" s="1" t="str">
        <f>VLOOKUP((A1077&amp;B1077),[1]Bond_Master!$A$1:$J$236,3)</f>
        <v>公司債</v>
      </c>
      <c r="D1077" s="1" t="str">
        <f>VLOOKUP((A1077&amp;B1077),[1]Bond_Master!$A$1:$J$236,4)</f>
        <v>Morgan Stanley</v>
      </c>
      <c r="E1077" s="1">
        <f>VLOOKUP((A1077&amp;B1077),[1]Bond_Master!$A$1:$J$236,10)</f>
        <v>6</v>
      </c>
      <c r="F1077" s="7">
        <v>46088</v>
      </c>
      <c r="G1077" s="27">
        <v>110000</v>
      </c>
      <c r="H1077" s="27">
        <v>110000</v>
      </c>
    </row>
    <row r="1078" spans="1:8" ht="17.100000000000001" customHeight="1">
      <c r="A1078" s="1" t="s">
        <v>726</v>
      </c>
      <c r="B1078" s="1" t="s">
        <v>64</v>
      </c>
      <c r="C1078" s="1" t="str">
        <f>VLOOKUP((A1078&amp;B1078),[1]Bond_Master!$A$1:$J$236,3)</f>
        <v>公司債</v>
      </c>
      <c r="D1078" s="1" t="str">
        <f>VLOOKUP((A1078&amp;B1078),[1]Bond_Master!$A$1:$J$236,4)</f>
        <v>Morgan Stanley</v>
      </c>
      <c r="E1078" s="1">
        <f>VLOOKUP((A1078&amp;B1078),[1]Bond_Master!$A$1:$J$236,10)</f>
        <v>6</v>
      </c>
      <c r="F1078" s="7">
        <v>46272</v>
      </c>
      <c r="G1078" s="27">
        <v>110000</v>
      </c>
      <c r="H1078" s="27">
        <v>110000</v>
      </c>
    </row>
    <row r="1079" spans="1:8" ht="17.100000000000001" customHeight="1">
      <c r="A1079" s="1" t="s">
        <v>726</v>
      </c>
      <c r="B1079" s="1" t="s">
        <v>64</v>
      </c>
      <c r="C1079" s="1" t="str">
        <f>VLOOKUP((A1079&amp;B1079),[1]Bond_Master!$A$1:$J$236,3)</f>
        <v>公司債</v>
      </c>
      <c r="D1079" s="1" t="str">
        <f>VLOOKUP((A1079&amp;B1079),[1]Bond_Master!$A$1:$J$236,4)</f>
        <v>Morgan Stanley</v>
      </c>
      <c r="E1079" s="1">
        <f>VLOOKUP((A1079&amp;B1079),[1]Bond_Master!$A$1:$J$236,10)</f>
        <v>6</v>
      </c>
      <c r="F1079" s="7">
        <v>46453</v>
      </c>
      <c r="G1079" s="27">
        <v>110000</v>
      </c>
      <c r="H1079" s="27">
        <v>110000</v>
      </c>
    </row>
    <row r="1080" spans="1:8" ht="17.100000000000001" customHeight="1">
      <c r="A1080" s="1" t="s">
        <v>726</v>
      </c>
      <c r="B1080" s="1" t="s">
        <v>64</v>
      </c>
      <c r="C1080" s="1" t="str">
        <f>VLOOKUP((A1080&amp;B1080),[1]Bond_Master!$A$1:$J$236,3)</f>
        <v>公司債</v>
      </c>
      <c r="D1080" s="1" t="str">
        <f>VLOOKUP((A1080&amp;B1080),[1]Bond_Master!$A$1:$J$236,4)</f>
        <v>Morgan Stanley</v>
      </c>
      <c r="E1080" s="1">
        <f>VLOOKUP((A1080&amp;B1080),[1]Bond_Master!$A$1:$J$236,10)</f>
        <v>6</v>
      </c>
      <c r="F1080" s="7">
        <v>46637</v>
      </c>
      <c r="G1080" s="27">
        <v>110000</v>
      </c>
      <c r="H1080" s="27">
        <v>110000</v>
      </c>
    </row>
    <row r="1081" spans="1:8" ht="17.100000000000001" customHeight="1">
      <c r="A1081" s="1" t="s">
        <v>726</v>
      </c>
      <c r="B1081" s="1" t="s">
        <v>64</v>
      </c>
      <c r="C1081" s="1" t="str">
        <f>VLOOKUP((A1081&amp;B1081),[1]Bond_Master!$A$1:$J$236,3)</f>
        <v>公司債</v>
      </c>
      <c r="D1081" s="1" t="str">
        <f>VLOOKUP((A1081&amp;B1081),[1]Bond_Master!$A$1:$J$236,4)</f>
        <v>Morgan Stanley</v>
      </c>
      <c r="E1081" s="1">
        <f>VLOOKUP((A1081&amp;B1081),[1]Bond_Master!$A$1:$J$236,10)</f>
        <v>6</v>
      </c>
      <c r="F1081" s="7">
        <v>46819</v>
      </c>
      <c r="G1081" s="27">
        <v>110000</v>
      </c>
      <c r="H1081" s="27">
        <v>110000</v>
      </c>
    </row>
    <row r="1082" spans="1:8" ht="17.100000000000001" customHeight="1">
      <c r="A1082" s="1" t="s">
        <v>726</v>
      </c>
      <c r="B1082" s="1" t="s">
        <v>64</v>
      </c>
      <c r="C1082" s="1" t="str">
        <f>VLOOKUP((A1082&amp;B1082),[1]Bond_Master!$A$1:$J$236,3)</f>
        <v>公司債</v>
      </c>
      <c r="D1082" s="1" t="str">
        <f>VLOOKUP((A1082&amp;B1082),[1]Bond_Master!$A$1:$J$236,4)</f>
        <v>Morgan Stanley</v>
      </c>
      <c r="E1082" s="1">
        <f>VLOOKUP((A1082&amp;B1082),[1]Bond_Master!$A$1:$J$236,10)</f>
        <v>6</v>
      </c>
      <c r="F1082" s="7">
        <v>47003</v>
      </c>
      <c r="G1082" s="27">
        <v>110000</v>
      </c>
      <c r="H1082" s="27">
        <v>110000</v>
      </c>
    </row>
    <row r="1083" spans="1:8" ht="17.100000000000001" customHeight="1">
      <c r="A1083" s="1" t="s">
        <v>726</v>
      </c>
      <c r="B1083" s="1" t="s">
        <v>64</v>
      </c>
      <c r="C1083" s="1" t="str">
        <f>VLOOKUP((A1083&amp;B1083),[1]Bond_Master!$A$1:$J$236,3)</f>
        <v>公司債</v>
      </c>
      <c r="D1083" s="1" t="str">
        <f>VLOOKUP((A1083&amp;B1083),[1]Bond_Master!$A$1:$J$236,4)</f>
        <v>Morgan Stanley</v>
      </c>
      <c r="E1083" s="1">
        <f>VLOOKUP((A1083&amp;B1083),[1]Bond_Master!$A$1:$J$236,10)</f>
        <v>6</v>
      </c>
      <c r="F1083" s="7">
        <v>47184</v>
      </c>
      <c r="G1083" s="27">
        <v>110000</v>
      </c>
      <c r="H1083" s="27">
        <v>110000</v>
      </c>
    </row>
    <row r="1084" spans="1:8" ht="17.100000000000001" customHeight="1">
      <c r="A1084" s="1" t="s">
        <v>726</v>
      </c>
      <c r="B1084" s="1" t="s">
        <v>64</v>
      </c>
      <c r="C1084" s="1" t="str">
        <f>VLOOKUP((A1084&amp;B1084),[1]Bond_Master!$A$1:$J$236,3)</f>
        <v>公司債</v>
      </c>
      <c r="D1084" s="1" t="str">
        <f>VLOOKUP((A1084&amp;B1084),[1]Bond_Master!$A$1:$J$236,4)</f>
        <v>Morgan Stanley</v>
      </c>
      <c r="E1084" s="1">
        <f>VLOOKUP((A1084&amp;B1084),[1]Bond_Master!$A$1:$J$236,10)</f>
        <v>6</v>
      </c>
      <c r="F1084" s="7">
        <v>47368</v>
      </c>
      <c r="G1084" s="27">
        <v>110000</v>
      </c>
      <c r="H1084" s="27">
        <v>110000</v>
      </c>
    </row>
    <row r="1085" spans="1:8" ht="17.100000000000001" customHeight="1">
      <c r="A1085" s="1" t="s">
        <v>726</v>
      </c>
      <c r="B1085" s="1" t="s">
        <v>64</v>
      </c>
      <c r="C1085" s="1" t="str">
        <f>VLOOKUP((A1085&amp;B1085),[1]Bond_Master!$A$1:$J$236,3)</f>
        <v>公司債</v>
      </c>
      <c r="D1085" s="1" t="str">
        <f>VLOOKUP((A1085&amp;B1085),[1]Bond_Master!$A$1:$J$236,4)</f>
        <v>Morgan Stanley</v>
      </c>
      <c r="E1085" s="1">
        <f>VLOOKUP((A1085&amp;B1085),[1]Bond_Master!$A$1:$J$236,10)</f>
        <v>6</v>
      </c>
      <c r="F1085" s="7">
        <v>47549</v>
      </c>
      <c r="G1085" s="27">
        <v>110000</v>
      </c>
      <c r="H1085" s="27">
        <v>110000</v>
      </c>
    </row>
    <row r="1086" spans="1:8" ht="17.100000000000001" customHeight="1">
      <c r="A1086" s="1" t="s">
        <v>726</v>
      </c>
      <c r="B1086" s="1" t="s">
        <v>64</v>
      </c>
      <c r="C1086" s="1" t="str">
        <f>VLOOKUP((A1086&amp;B1086),[1]Bond_Master!$A$1:$J$236,3)</f>
        <v>公司債</v>
      </c>
      <c r="D1086" s="1" t="str">
        <f>VLOOKUP((A1086&amp;B1086),[1]Bond_Master!$A$1:$J$236,4)</f>
        <v>Morgan Stanley</v>
      </c>
      <c r="E1086" s="1">
        <f>VLOOKUP((A1086&amp;B1086),[1]Bond_Master!$A$1:$J$236,10)</f>
        <v>6</v>
      </c>
      <c r="F1086" s="7">
        <v>47733</v>
      </c>
      <c r="G1086" s="27">
        <v>110000</v>
      </c>
      <c r="H1086" s="27">
        <v>4110000</v>
      </c>
    </row>
    <row r="1087" spans="1:8" ht="17.100000000000001" customHeight="1">
      <c r="A1087" s="1" t="s">
        <v>383</v>
      </c>
      <c r="B1087" s="1" t="s">
        <v>76</v>
      </c>
      <c r="C1087" s="1" t="str">
        <f>VLOOKUP((A1087&amp;B1087),[1]Bond_Master!$A$1:$J$236,3)</f>
        <v>公司債</v>
      </c>
      <c r="D1087" s="1" t="str">
        <f>VLOOKUP((A1087&amp;B1087),[1]Bond_Master!$A$1:$J$236,4)</f>
        <v>Morgan Stanley</v>
      </c>
      <c r="E1087" s="1">
        <f>VLOOKUP((A1087&amp;B1087),[1]Bond_Master!$A$1:$J$236,10)</f>
        <v>6</v>
      </c>
      <c r="F1087" s="7">
        <v>45517</v>
      </c>
      <c r="G1087" s="27">
        <v>128124.99999999999</v>
      </c>
      <c r="H1087" s="27">
        <v>128124.99999999999</v>
      </c>
    </row>
    <row r="1088" spans="1:8" ht="17.100000000000001" customHeight="1">
      <c r="A1088" s="1" t="s">
        <v>383</v>
      </c>
      <c r="B1088" s="1" t="s">
        <v>76</v>
      </c>
      <c r="C1088" s="1" t="str">
        <f>VLOOKUP((A1088&amp;B1088),[1]Bond_Master!$A$1:$J$236,3)</f>
        <v>公司債</v>
      </c>
      <c r="D1088" s="1" t="str">
        <f>VLOOKUP((A1088&amp;B1088),[1]Bond_Master!$A$1:$J$236,4)</f>
        <v>Morgan Stanley</v>
      </c>
      <c r="E1088" s="1">
        <f>VLOOKUP((A1088&amp;B1088),[1]Bond_Master!$A$1:$J$236,10)</f>
        <v>6</v>
      </c>
      <c r="F1088" s="7">
        <v>45701</v>
      </c>
      <c r="G1088" s="27">
        <v>128124.99999999999</v>
      </c>
      <c r="H1088" s="27">
        <v>128124.99999999999</v>
      </c>
    </row>
    <row r="1089" spans="1:8" ht="17.100000000000001" customHeight="1">
      <c r="A1089" s="1" t="s">
        <v>727</v>
      </c>
      <c r="B1089" s="1" t="s">
        <v>76</v>
      </c>
      <c r="C1089" s="1" t="str">
        <f>VLOOKUP((A1089&amp;B1089),[1]Bond_Master!$A$1:$J$236,3)</f>
        <v>公司債</v>
      </c>
      <c r="D1089" s="1" t="str">
        <f>VLOOKUP((A1089&amp;B1089),[1]Bond_Master!$A$1:$J$236,4)</f>
        <v>Morgan Stanley</v>
      </c>
      <c r="E1089" s="1">
        <f>VLOOKUP((A1089&amp;B1089),[1]Bond_Master!$A$1:$J$236,10)</f>
        <v>6</v>
      </c>
      <c r="F1089" s="7">
        <v>45882</v>
      </c>
      <c r="G1089" s="27">
        <v>128124.99999999999</v>
      </c>
      <c r="H1089" s="27">
        <v>128124.99999999999</v>
      </c>
    </row>
    <row r="1090" spans="1:8" ht="17.100000000000001" customHeight="1">
      <c r="A1090" s="1" t="s">
        <v>727</v>
      </c>
      <c r="B1090" s="1" t="s">
        <v>76</v>
      </c>
      <c r="C1090" s="1" t="str">
        <f>VLOOKUP((A1090&amp;B1090),[1]Bond_Master!$A$1:$J$236,3)</f>
        <v>公司債</v>
      </c>
      <c r="D1090" s="1" t="str">
        <f>VLOOKUP((A1090&amp;B1090),[1]Bond_Master!$A$1:$J$236,4)</f>
        <v>Morgan Stanley</v>
      </c>
      <c r="E1090" s="1">
        <f>VLOOKUP((A1090&amp;B1090),[1]Bond_Master!$A$1:$J$236,10)</f>
        <v>6</v>
      </c>
      <c r="F1090" s="7">
        <v>46066</v>
      </c>
      <c r="G1090" s="27">
        <v>128124.99999999999</v>
      </c>
      <c r="H1090" s="27">
        <v>128124.99999999999</v>
      </c>
    </row>
    <row r="1091" spans="1:8" s="1" customFormat="1" ht="17.100000000000001" customHeight="1">
      <c r="A1091" s="1" t="s">
        <v>727</v>
      </c>
      <c r="B1091" s="1" t="s">
        <v>76</v>
      </c>
      <c r="C1091" s="1" t="str">
        <f>VLOOKUP((A1091&amp;B1091),[1]Bond_Master!$A$1:$J$236,3)</f>
        <v>公司債</v>
      </c>
      <c r="D1091" s="1" t="str">
        <f>VLOOKUP((A1091&amp;B1091),[1]Bond_Master!$A$1:$J$236,4)</f>
        <v>Morgan Stanley</v>
      </c>
      <c r="E1091" s="1">
        <f>VLOOKUP((A1091&amp;B1091),[1]Bond_Master!$A$1:$J$236,10)</f>
        <v>6</v>
      </c>
      <c r="F1091" s="7">
        <v>46247</v>
      </c>
      <c r="G1091" s="27">
        <v>128124.99999999999</v>
      </c>
      <c r="H1091" s="27">
        <v>128124.99999999999</v>
      </c>
    </row>
    <row r="1092" spans="1:8" s="1" customFormat="1" ht="17.100000000000001" customHeight="1">
      <c r="A1092" s="1" t="s">
        <v>727</v>
      </c>
      <c r="B1092" s="1" t="s">
        <v>76</v>
      </c>
      <c r="C1092" s="1" t="str">
        <f>VLOOKUP((A1092&amp;B1092),[1]Bond_Master!$A$1:$J$236,3)</f>
        <v>公司債</v>
      </c>
      <c r="D1092" s="1" t="str">
        <f>VLOOKUP((A1092&amp;B1092),[1]Bond_Master!$A$1:$J$236,4)</f>
        <v>Morgan Stanley</v>
      </c>
      <c r="E1092" s="1">
        <f>VLOOKUP((A1092&amp;B1092),[1]Bond_Master!$A$1:$J$236,10)</f>
        <v>6</v>
      </c>
      <c r="F1092" s="7">
        <v>46431</v>
      </c>
      <c r="G1092" s="27">
        <v>128124.99999999999</v>
      </c>
      <c r="H1092" s="27">
        <v>128124.99999999999</v>
      </c>
    </row>
    <row r="1093" spans="1:8" s="1" customFormat="1" ht="17.100000000000001" customHeight="1">
      <c r="A1093" s="1" t="s">
        <v>727</v>
      </c>
      <c r="B1093" s="1" t="s">
        <v>76</v>
      </c>
      <c r="C1093" s="1" t="str">
        <f>VLOOKUP((A1093&amp;B1093),[1]Bond_Master!$A$1:$J$236,3)</f>
        <v>公司債</v>
      </c>
      <c r="D1093" s="1" t="str">
        <f>VLOOKUP((A1093&amp;B1093),[1]Bond_Master!$A$1:$J$236,4)</f>
        <v>Morgan Stanley</v>
      </c>
      <c r="E1093" s="1">
        <f>VLOOKUP((A1093&amp;B1093),[1]Bond_Master!$A$1:$J$236,10)</f>
        <v>6</v>
      </c>
      <c r="F1093" s="7">
        <v>46612</v>
      </c>
      <c r="G1093" s="27">
        <v>128124.99999999999</v>
      </c>
      <c r="H1093" s="27">
        <v>128124.99999999999</v>
      </c>
    </row>
    <row r="1094" spans="1:8" s="1" customFormat="1" ht="17.100000000000001" customHeight="1">
      <c r="A1094" s="1" t="s">
        <v>727</v>
      </c>
      <c r="B1094" s="1" t="s">
        <v>76</v>
      </c>
      <c r="C1094" s="1" t="str">
        <f>VLOOKUP((A1094&amp;B1094),[1]Bond_Master!$A$1:$J$236,3)</f>
        <v>公司債</v>
      </c>
      <c r="D1094" s="1" t="str">
        <f>VLOOKUP((A1094&amp;B1094),[1]Bond_Master!$A$1:$J$236,4)</f>
        <v>Morgan Stanley</v>
      </c>
      <c r="E1094" s="1">
        <f>VLOOKUP((A1094&amp;B1094),[1]Bond_Master!$A$1:$J$236,10)</f>
        <v>6</v>
      </c>
      <c r="F1094" s="7">
        <v>46796</v>
      </c>
      <c r="G1094" s="27">
        <v>128124.99999999999</v>
      </c>
      <c r="H1094" s="27">
        <v>128124.99999999999</v>
      </c>
    </row>
    <row r="1095" spans="1:8" s="1" customFormat="1" ht="17.100000000000001" customHeight="1">
      <c r="A1095" s="1" t="s">
        <v>727</v>
      </c>
      <c r="B1095" s="1" t="s">
        <v>76</v>
      </c>
      <c r="C1095" s="1" t="str">
        <f>VLOOKUP((A1095&amp;B1095),[1]Bond_Master!$A$1:$J$236,3)</f>
        <v>公司債</v>
      </c>
      <c r="D1095" s="1" t="str">
        <f>VLOOKUP((A1095&amp;B1095),[1]Bond_Master!$A$1:$J$236,4)</f>
        <v>Morgan Stanley</v>
      </c>
      <c r="E1095" s="1">
        <f>VLOOKUP((A1095&amp;B1095),[1]Bond_Master!$A$1:$J$236,10)</f>
        <v>6</v>
      </c>
      <c r="F1095" s="7">
        <v>46978</v>
      </c>
      <c r="G1095" s="27">
        <v>128124.99999999999</v>
      </c>
      <c r="H1095" s="27">
        <v>128124.99999999999</v>
      </c>
    </row>
    <row r="1096" spans="1:8" s="1" customFormat="1" ht="17.100000000000001" customHeight="1">
      <c r="A1096" s="1" t="s">
        <v>727</v>
      </c>
      <c r="B1096" s="1" t="s">
        <v>76</v>
      </c>
      <c r="C1096" s="1" t="str">
        <f>VLOOKUP((A1096&amp;B1096),[1]Bond_Master!$A$1:$J$236,3)</f>
        <v>公司債</v>
      </c>
      <c r="D1096" s="1" t="str">
        <f>VLOOKUP((A1096&amp;B1096),[1]Bond_Master!$A$1:$J$236,4)</f>
        <v>Morgan Stanley</v>
      </c>
      <c r="E1096" s="1">
        <f>VLOOKUP((A1096&amp;B1096),[1]Bond_Master!$A$1:$J$236,10)</f>
        <v>6</v>
      </c>
      <c r="F1096" s="7">
        <v>47162</v>
      </c>
      <c r="G1096" s="27">
        <v>128124.99999999999</v>
      </c>
      <c r="H1096" s="27">
        <v>128124.99999999999</v>
      </c>
    </row>
    <row r="1097" spans="1:8" s="1" customFormat="1" ht="17.100000000000001" customHeight="1">
      <c r="A1097" s="1" t="s">
        <v>727</v>
      </c>
      <c r="B1097" s="1" t="s">
        <v>76</v>
      </c>
      <c r="C1097" s="1" t="str">
        <f>VLOOKUP((A1097&amp;B1097),[1]Bond_Master!$A$1:$J$236,3)</f>
        <v>公司債</v>
      </c>
      <c r="D1097" s="1" t="str">
        <f>VLOOKUP((A1097&amp;B1097),[1]Bond_Master!$A$1:$J$236,4)</f>
        <v>Morgan Stanley</v>
      </c>
      <c r="E1097" s="1">
        <f>VLOOKUP((A1097&amp;B1097),[1]Bond_Master!$A$1:$J$236,10)</f>
        <v>6</v>
      </c>
      <c r="F1097" s="7">
        <v>47343</v>
      </c>
      <c r="G1097" s="27">
        <v>128124.99999999999</v>
      </c>
      <c r="H1097" s="27">
        <v>128124.99999999999</v>
      </c>
    </row>
    <row r="1098" spans="1:8" s="1" customFormat="1" ht="17.100000000000001" customHeight="1">
      <c r="A1098" s="1" t="s">
        <v>727</v>
      </c>
      <c r="B1098" s="1" t="s">
        <v>76</v>
      </c>
      <c r="C1098" s="1" t="str">
        <f>VLOOKUP((A1098&amp;B1098),[1]Bond_Master!$A$1:$J$236,3)</f>
        <v>公司債</v>
      </c>
      <c r="D1098" s="1" t="str">
        <f>VLOOKUP((A1098&amp;B1098),[1]Bond_Master!$A$1:$J$236,4)</f>
        <v>Morgan Stanley</v>
      </c>
      <c r="E1098" s="1">
        <f>VLOOKUP((A1098&amp;B1098),[1]Bond_Master!$A$1:$J$236,10)</f>
        <v>6</v>
      </c>
      <c r="F1098" s="7">
        <v>47527</v>
      </c>
      <c r="G1098" s="27">
        <v>128124.99999999999</v>
      </c>
      <c r="H1098" s="27">
        <v>128124.99999999999</v>
      </c>
    </row>
    <row r="1099" spans="1:8" s="1" customFormat="1" ht="17.100000000000001" customHeight="1">
      <c r="A1099" s="1" t="s">
        <v>727</v>
      </c>
      <c r="B1099" s="1" t="s">
        <v>76</v>
      </c>
      <c r="C1099" s="1" t="str">
        <f>VLOOKUP((A1099&amp;B1099),[1]Bond_Master!$A$1:$J$236,3)</f>
        <v>公司債</v>
      </c>
      <c r="D1099" s="1" t="str">
        <f>VLOOKUP((A1099&amp;B1099),[1]Bond_Master!$A$1:$J$236,4)</f>
        <v>Morgan Stanley</v>
      </c>
      <c r="E1099" s="1">
        <f>VLOOKUP((A1099&amp;B1099),[1]Bond_Master!$A$1:$J$236,10)</f>
        <v>6</v>
      </c>
      <c r="F1099" s="7">
        <v>47708</v>
      </c>
      <c r="G1099" s="27">
        <v>128124.99999999999</v>
      </c>
      <c r="H1099" s="27">
        <v>128124.99999999999</v>
      </c>
    </row>
    <row r="1100" spans="1:8" s="1" customFormat="1" ht="17.100000000000001" customHeight="1">
      <c r="A1100" s="1" t="s">
        <v>727</v>
      </c>
      <c r="B1100" s="1" t="s">
        <v>76</v>
      </c>
      <c r="C1100" s="1" t="str">
        <f>VLOOKUP((A1100&amp;B1100),[1]Bond_Master!$A$1:$J$236,3)</f>
        <v>公司債</v>
      </c>
      <c r="D1100" s="1" t="str">
        <f>VLOOKUP((A1100&amp;B1100),[1]Bond_Master!$A$1:$J$236,4)</f>
        <v>Morgan Stanley</v>
      </c>
      <c r="E1100" s="1">
        <f>VLOOKUP((A1100&amp;B1100),[1]Bond_Master!$A$1:$J$236,10)</f>
        <v>6</v>
      </c>
      <c r="F1100" s="7">
        <v>47892</v>
      </c>
      <c r="G1100" s="27">
        <v>128124.99999999999</v>
      </c>
      <c r="H1100" s="27">
        <v>5128125</v>
      </c>
    </row>
    <row r="1101" spans="1:8" s="1" customFormat="1" ht="17.100000000000001" customHeight="1">
      <c r="A1101" s="1" t="s">
        <v>235</v>
      </c>
      <c r="B1101" s="1" t="s">
        <v>64</v>
      </c>
      <c r="C1101" s="1" t="str">
        <f>VLOOKUP((A1101&amp;B1101),[1]Bond_Master!$A$1:$J$236,3)</f>
        <v>公司債</v>
      </c>
      <c r="D1101" s="1" t="str">
        <f>VLOOKUP((A1101&amp;B1101),[1]Bond_Master!$A$1:$J$236,4)</f>
        <v>Morgan Stanley</v>
      </c>
      <c r="E1101" s="1">
        <f>VLOOKUP((A1101&amp;B1101),[1]Bond_Master!$A$1:$J$236,10)</f>
        <v>4</v>
      </c>
      <c r="F1101" s="7">
        <v>45194</v>
      </c>
      <c r="G1101" s="27">
        <v>75000</v>
      </c>
      <c r="H1101" s="27">
        <v>75000</v>
      </c>
    </row>
    <row r="1102" spans="1:8" s="1" customFormat="1" ht="17.100000000000001" customHeight="1">
      <c r="A1102" s="1" t="s">
        <v>235</v>
      </c>
      <c r="B1102" s="1" t="s">
        <v>64</v>
      </c>
      <c r="C1102" s="1" t="str">
        <f>VLOOKUP((A1102&amp;B1102),[1]Bond_Master!$A$1:$J$236,3)</f>
        <v>公司債</v>
      </c>
      <c r="D1102" s="1" t="str">
        <f>VLOOKUP((A1102&amp;B1102),[1]Bond_Master!$A$1:$J$236,4)</f>
        <v>Morgan Stanley</v>
      </c>
      <c r="E1102" s="1">
        <f>VLOOKUP((A1102&amp;B1102),[1]Bond_Master!$A$1:$J$236,10)</f>
        <v>4</v>
      </c>
      <c r="F1102" s="7">
        <v>45376</v>
      </c>
      <c r="G1102" s="27">
        <v>75000</v>
      </c>
      <c r="H1102" s="27">
        <v>75000</v>
      </c>
    </row>
    <row r="1103" spans="1:8" s="1" customFormat="1" ht="17.100000000000001" customHeight="1">
      <c r="A1103" s="1" t="s">
        <v>235</v>
      </c>
      <c r="B1103" s="1" t="s">
        <v>64</v>
      </c>
      <c r="C1103" s="1" t="str">
        <f>VLOOKUP((A1103&amp;B1103),[1]Bond_Master!$A$1:$J$236,3)</f>
        <v>公司債</v>
      </c>
      <c r="D1103" s="1" t="str">
        <f>VLOOKUP((A1103&amp;B1103),[1]Bond_Master!$A$1:$J$236,4)</f>
        <v>Morgan Stanley</v>
      </c>
      <c r="E1103" s="1">
        <f>VLOOKUP((A1103&amp;B1103),[1]Bond_Master!$A$1:$J$236,10)</f>
        <v>4</v>
      </c>
      <c r="F1103" s="7">
        <v>45560</v>
      </c>
      <c r="G1103" s="27">
        <v>75000</v>
      </c>
      <c r="H1103" s="27">
        <v>75000</v>
      </c>
    </row>
    <row r="1104" spans="1:8" s="1" customFormat="1" ht="17.100000000000001" customHeight="1">
      <c r="A1104" s="1" t="s">
        <v>235</v>
      </c>
      <c r="B1104" s="1" t="s">
        <v>64</v>
      </c>
      <c r="C1104" s="1" t="str">
        <f>VLOOKUP((A1104&amp;B1104),[1]Bond_Master!$A$1:$J$236,3)</f>
        <v>公司債</v>
      </c>
      <c r="D1104" s="1" t="str">
        <f>VLOOKUP((A1104&amp;B1104),[1]Bond_Master!$A$1:$J$236,4)</f>
        <v>Morgan Stanley</v>
      </c>
      <c r="E1104" s="1">
        <f>VLOOKUP((A1104&amp;B1104),[1]Bond_Master!$A$1:$J$236,10)</f>
        <v>4</v>
      </c>
      <c r="F1104" s="7">
        <v>45741</v>
      </c>
      <c r="G1104" s="27">
        <v>75000</v>
      </c>
      <c r="H1104" s="27">
        <v>75000</v>
      </c>
    </row>
    <row r="1105" spans="1:8" s="1" customFormat="1" ht="17.100000000000001" customHeight="1">
      <c r="A1105" s="1" t="s">
        <v>235</v>
      </c>
      <c r="B1105" s="1" t="s">
        <v>64</v>
      </c>
      <c r="C1105" s="1" t="str">
        <f>VLOOKUP((A1105&amp;B1105),[1]Bond_Master!$A$1:$J$236,3)</f>
        <v>公司債</v>
      </c>
      <c r="D1105" s="1" t="str">
        <f>VLOOKUP((A1105&amp;B1105),[1]Bond_Master!$A$1:$J$236,4)</f>
        <v>Morgan Stanley</v>
      </c>
      <c r="E1105" s="1">
        <f>VLOOKUP((A1105&amp;B1105),[1]Bond_Master!$A$1:$J$236,10)</f>
        <v>4</v>
      </c>
      <c r="F1105" s="7">
        <v>45925</v>
      </c>
      <c r="G1105" s="27">
        <v>75000</v>
      </c>
      <c r="H1105" s="27">
        <v>75000</v>
      </c>
    </row>
    <row r="1106" spans="1:8" s="1" customFormat="1" ht="17.100000000000001" customHeight="1">
      <c r="A1106" s="1" t="s">
        <v>235</v>
      </c>
      <c r="B1106" s="1" t="s">
        <v>64</v>
      </c>
      <c r="C1106" s="1" t="str">
        <f>VLOOKUP((A1106&amp;B1106),[1]Bond_Master!$A$1:$J$236,3)</f>
        <v>公司債</v>
      </c>
      <c r="D1106" s="1" t="str">
        <f>VLOOKUP((A1106&amp;B1106),[1]Bond_Master!$A$1:$J$236,4)</f>
        <v>Morgan Stanley</v>
      </c>
      <c r="E1106" s="1">
        <f>VLOOKUP((A1106&amp;B1106),[1]Bond_Master!$A$1:$J$236,10)</f>
        <v>4</v>
      </c>
      <c r="F1106" s="7">
        <v>46106</v>
      </c>
      <c r="G1106" s="27">
        <v>75000</v>
      </c>
      <c r="H1106" s="27">
        <v>75000</v>
      </c>
    </row>
    <row r="1107" spans="1:8" s="1" customFormat="1" ht="17.100000000000001" customHeight="1">
      <c r="A1107" s="1" t="s">
        <v>235</v>
      </c>
      <c r="B1107" s="1" t="s">
        <v>64</v>
      </c>
      <c r="C1107" s="1" t="str">
        <f>VLOOKUP((A1107&amp;B1107),[1]Bond_Master!$A$1:$J$236,3)</f>
        <v>公司債</v>
      </c>
      <c r="D1107" s="1" t="str">
        <f>VLOOKUP((A1107&amp;B1107),[1]Bond_Master!$A$1:$J$236,4)</f>
        <v>Morgan Stanley</v>
      </c>
      <c r="E1107" s="1">
        <f>VLOOKUP((A1107&amp;B1107),[1]Bond_Master!$A$1:$J$236,10)</f>
        <v>4</v>
      </c>
      <c r="F1107" s="7">
        <v>46290</v>
      </c>
      <c r="G1107" s="27">
        <v>75000</v>
      </c>
      <c r="H1107" s="27">
        <v>75000</v>
      </c>
    </row>
    <row r="1108" spans="1:8" s="1" customFormat="1" ht="17.100000000000001" customHeight="1">
      <c r="A1108" s="1" t="s">
        <v>235</v>
      </c>
      <c r="B1108" s="1" t="s">
        <v>64</v>
      </c>
      <c r="C1108" s="1" t="str">
        <f>VLOOKUP((A1108&amp;B1108),[1]Bond_Master!$A$1:$J$236,3)</f>
        <v>公司債</v>
      </c>
      <c r="D1108" s="1" t="str">
        <f>VLOOKUP((A1108&amp;B1108),[1]Bond_Master!$A$1:$J$236,4)</f>
        <v>Morgan Stanley</v>
      </c>
      <c r="E1108" s="1">
        <f>VLOOKUP((A1108&amp;B1108),[1]Bond_Master!$A$1:$J$236,10)</f>
        <v>4</v>
      </c>
      <c r="F1108" s="7">
        <v>46471</v>
      </c>
      <c r="G1108" s="27">
        <v>75000</v>
      </c>
      <c r="H1108" s="27">
        <v>75000</v>
      </c>
    </row>
    <row r="1109" spans="1:8" s="1" customFormat="1" ht="17.100000000000001" customHeight="1">
      <c r="A1109" s="1" t="s">
        <v>235</v>
      </c>
      <c r="B1109" s="1" t="s">
        <v>64</v>
      </c>
      <c r="C1109" s="1" t="str">
        <f>VLOOKUP((A1109&amp;B1109),[1]Bond_Master!$A$1:$J$236,3)</f>
        <v>公司債</v>
      </c>
      <c r="D1109" s="1" t="str">
        <f>VLOOKUP((A1109&amp;B1109),[1]Bond_Master!$A$1:$J$236,4)</f>
        <v>Morgan Stanley</v>
      </c>
      <c r="E1109" s="1">
        <f>VLOOKUP((A1109&amp;B1109),[1]Bond_Master!$A$1:$J$236,10)</f>
        <v>4</v>
      </c>
      <c r="F1109" s="7">
        <v>46655</v>
      </c>
      <c r="G1109" s="27">
        <v>75000</v>
      </c>
      <c r="H1109" s="27">
        <v>75000</v>
      </c>
    </row>
    <row r="1110" spans="1:8" s="1" customFormat="1" ht="17.100000000000001" customHeight="1">
      <c r="A1110" s="1" t="s">
        <v>235</v>
      </c>
      <c r="B1110" s="1" t="s">
        <v>64</v>
      </c>
      <c r="C1110" s="1" t="str">
        <f>VLOOKUP((A1110&amp;B1110),[1]Bond_Master!$A$1:$J$236,3)</f>
        <v>公司債</v>
      </c>
      <c r="D1110" s="1" t="str">
        <f>VLOOKUP((A1110&amp;B1110),[1]Bond_Master!$A$1:$J$236,4)</f>
        <v>Morgan Stanley</v>
      </c>
      <c r="E1110" s="1">
        <f>VLOOKUP((A1110&amp;B1110),[1]Bond_Master!$A$1:$J$236,10)</f>
        <v>4</v>
      </c>
      <c r="F1110" s="7">
        <v>46837</v>
      </c>
      <c r="G1110" s="27">
        <v>75000</v>
      </c>
      <c r="H1110" s="27">
        <v>75000</v>
      </c>
    </row>
    <row r="1111" spans="1:8" s="1" customFormat="1" ht="17.100000000000001" customHeight="1">
      <c r="A1111" s="1" t="s">
        <v>235</v>
      </c>
      <c r="B1111" s="1" t="s">
        <v>64</v>
      </c>
      <c r="C1111" s="1" t="str">
        <f>VLOOKUP((A1111&amp;B1111),[1]Bond_Master!$A$1:$J$236,3)</f>
        <v>公司債</v>
      </c>
      <c r="D1111" s="1" t="str">
        <f>VLOOKUP((A1111&amp;B1111),[1]Bond_Master!$A$1:$J$236,4)</f>
        <v>Morgan Stanley</v>
      </c>
      <c r="E1111" s="1">
        <f>VLOOKUP((A1111&amp;B1111),[1]Bond_Master!$A$1:$J$236,10)</f>
        <v>4</v>
      </c>
      <c r="F1111" s="7">
        <v>47021</v>
      </c>
      <c r="G1111" s="27">
        <v>75000</v>
      </c>
      <c r="H1111" s="27">
        <v>75000</v>
      </c>
    </row>
    <row r="1112" spans="1:8" s="1" customFormat="1" ht="17.100000000000001" customHeight="1">
      <c r="A1112" s="1" t="s">
        <v>235</v>
      </c>
      <c r="B1112" s="1" t="s">
        <v>64</v>
      </c>
      <c r="C1112" s="1" t="str">
        <f>VLOOKUP((A1112&amp;B1112),[1]Bond_Master!$A$1:$J$236,3)</f>
        <v>公司債</v>
      </c>
      <c r="D1112" s="1" t="str">
        <f>VLOOKUP((A1112&amp;B1112),[1]Bond_Master!$A$1:$J$236,4)</f>
        <v>Morgan Stanley</v>
      </c>
      <c r="E1112" s="1">
        <f>VLOOKUP((A1112&amp;B1112),[1]Bond_Master!$A$1:$J$236,10)</f>
        <v>4</v>
      </c>
      <c r="F1112" s="7">
        <v>47202</v>
      </c>
      <c r="G1112" s="27">
        <v>75000</v>
      </c>
      <c r="H1112" s="27">
        <v>75000</v>
      </c>
    </row>
    <row r="1113" spans="1:8" s="1" customFormat="1" ht="17.100000000000001" customHeight="1">
      <c r="A1113" s="1" t="s">
        <v>235</v>
      </c>
      <c r="B1113" s="1" t="s">
        <v>64</v>
      </c>
      <c r="C1113" s="1" t="str">
        <f>VLOOKUP((A1113&amp;B1113),[1]Bond_Master!$A$1:$J$236,3)</f>
        <v>公司債</v>
      </c>
      <c r="D1113" s="1" t="str">
        <f>VLOOKUP((A1113&amp;B1113),[1]Bond_Master!$A$1:$J$236,4)</f>
        <v>Morgan Stanley</v>
      </c>
      <c r="E1113" s="1">
        <f>VLOOKUP((A1113&amp;B1113),[1]Bond_Master!$A$1:$J$236,10)</f>
        <v>4</v>
      </c>
      <c r="F1113" s="7">
        <v>47386</v>
      </c>
      <c r="G1113" s="27">
        <v>75000</v>
      </c>
      <c r="H1113" s="27">
        <v>75000</v>
      </c>
    </row>
    <row r="1114" spans="1:8" s="1" customFormat="1" ht="17.100000000000001" customHeight="1">
      <c r="A1114" s="1" t="s">
        <v>235</v>
      </c>
      <c r="B1114" s="1" t="s">
        <v>64</v>
      </c>
      <c r="C1114" s="1" t="str">
        <f>VLOOKUP((A1114&amp;B1114),[1]Bond_Master!$A$1:$J$236,3)</f>
        <v>公司債</v>
      </c>
      <c r="D1114" s="1" t="str">
        <f>VLOOKUP((A1114&amp;B1114),[1]Bond_Master!$A$1:$J$236,4)</f>
        <v>Morgan Stanley</v>
      </c>
      <c r="E1114" s="1">
        <f>VLOOKUP((A1114&amp;B1114),[1]Bond_Master!$A$1:$J$236,10)</f>
        <v>4</v>
      </c>
      <c r="F1114" s="7">
        <v>47567</v>
      </c>
      <c r="G1114" s="27">
        <v>75000</v>
      </c>
      <c r="H1114" s="27">
        <v>5075000</v>
      </c>
    </row>
    <row r="1115" spans="1:8" s="1" customFormat="1" ht="17.100000000000001" customHeight="1">
      <c r="A1115" s="1" t="s">
        <v>235</v>
      </c>
      <c r="B1115" s="1" t="s">
        <v>141</v>
      </c>
      <c r="C1115" s="1" t="str">
        <f>VLOOKUP((A1115&amp;B1115),[1]Bond_Master!$A$1:$J$236,3)</f>
        <v>公司債</v>
      </c>
      <c r="D1115" s="1" t="str">
        <f>VLOOKUP((A1115&amp;B1115),[1]Bond_Master!$A$1:$J$236,4)</f>
        <v>Morgan Stanley</v>
      </c>
      <c r="E1115" s="1">
        <f>VLOOKUP((A1115&amp;B1115),[1]Bond_Master!$A$1:$J$236,10)</f>
        <v>4</v>
      </c>
      <c r="F1115" s="7">
        <v>45194</v>
      </c>
      <c r="G1115" s="27">
        <v>75000</v>
      </c>
      <c r="H1115" s="27">
        <v>75000</v>
      </c>
    </row>
    <row r="1116" spans="1:8" s="1" customFormat="1" ht="17.100000000000001" customHeight="1">
      <c r="A1116" s="1" t="s">
        <v>235</v>
      </c>
      <c r="B1116" s="1" t="s">
        <v>141</v>
      </c>
      <c r="C1116" s="1" t="str">
        <f>VLOOKUP((A1116&amp;B1116),[1]Bond_Master!$A$1:$J$236,3)</f>
        <v>公司債</v>
      </c>
      <c r="D1116" s="1" t="str">
        <f>VLOOKUP((A1116&amp;B1116),[1]Bond_Master!$A$1:$J$236,4)</f>
        <v>Morgan Stanley</v>
      </c>
      <c r="E1116" s="1">
        <f>VLOOKUP((A1116&amp;B1116),[1]Bond_Master!$A$1:$J$236,10)</f>
        <v>4</v>
      </c>
      <c r="F1116" s="7">
        <v>45376</v>
      </c>
      <c r="G1116" s="27">
        <v>75000</v>
      </c>
      <c r="H1116" s="27">
        <v>75000</v>
      </c>
    </row>
    <row r="1117" spans="1:8" s="1" customFormat="1" ht="17.100000000000001" customHeight="1">
      <c r="A1117" s="1" t="s">
        <v>235</v>
      </c>
      <c r="B1117" s="1" t="s">
        <v>141</v>
      </c>
      <c r="C1117" s="1" t="str">
        <f>VLOOKUP((A1117&amp;B1117),[1]Bond_Master!$A$1:$J$236,3)</f>
        <v>公司債</v>
      </c>
      <c r="D1117" s="1" t="str">
        <f>VLOOKUP((A1117&amp;B1117),[1]Bond_Master!$A$1:$J$236,4)</f>
        <v>Morgan Stanley</v>
      </c>
      <c r="E1117" s="1">
        <f>VLOOKUP((A1117&amp;B1117),[1]Bond_Master!$A$1:$J$236,10)</f>
        <v>4</v>
      </c>
      <c r="F1117" s="7">
        <v>45560</v>
      </c>
      <c r="G1117" s="27">
        <v>75000</v>
      </c>
      <c r="H1117" s="27">
        <v>75000</v>
      </c>
    </row>
    <row r="1118" spans="1:8" s="1" customFormat="1" ht="17.100000000000001" customHeight="1">
      <c r="A1118" s="1" t="s">
        <v>235</v>
      </c>
      <c r="B1118" s="1" t="s">
        <v>141</v>
      </c>
      <c r="C1118" s="1" t="str">
        <f>VLOOKUP((A1118&amp;B1118),[1]Bond_Master!$A$1:$J$236,3)</f>
        <v>公司債</v>
      </c>
      <c r="D1118" s="1" t="str">
        <f>VLOOKUP((A1118&amp;B1118),[1]Bond_Master!$A$1:$J$236,4)</f>
        <v>Morgan Stanley</v>
      </c>
      <c r="E1118" s="1">
        <f>VLOOKUP((A1118&amp;B1118),[1]Bond_Master!$A$1:$J$236,10)</f>
        <v>4</v>
      </c>
      <c r="F1118" s="7">
        <v>45741</v>
      </c>
      <c r="G1118" s="27">
        <v>75000</v>
      </c>
      <c r="H1118" s="27">
        <v>75000</v>
      </c>
    </row>
    <row r="1119" spans="1:8" s="1" customFormat="1" ht="17.100000000000001" customHeight="1">
      <c r="A1119" s="1" t="s">
        <v>235</v>
      </c>
      <c r="B1119" s="1" t="s">
        <v>141</v>
      </c>
      <c r="C1119" s="1" t="str">
        <f>VLOOKUP((A1119&amp;B1119),[1]Bond_Master!$A$1:$J$236,3)</f>
        <v>公司債</v>
      </c>
      <c r="D1119" s="1" t="str">
        <f>VLOOKUP((A1119&amp;B1119),[1]Bond_Master!$A$1:$J$236,4)</f>
        <v>Morgan Stanley</v>
      </c>
      <c r="E1119" s="1">
        <f>VLOOKUP((A1119&amp;B1119),[1]Bond_Master!$A$1:$J$236,10)</f>
        <v>4</v>
      </c>
      <c r="F1119" s="7">
        <v>45925</v>
      </c>
      <c r="G1119" s="27">
        <v>75000</v>
      </c>
      <c r="H1119" s="27">
        <v>75000</v>
      </c>
    </row>
    <row r="1120" spans="1:8" s="1" customFormat="1" ht="17.100000000000001" customHeight="1">
      <c r="A1120" s="1" t="s">
        <v>235</v>
      </c>
      <c r="B1120" s="1" t="s">
        <v>141</v>
      </c>
      <c r="C1120" s="1" t="str">
        <f>VLOOKUP((A1120&amp;B1120),[1]Bond_Master!$A$1:$J$236,3)</f>
        <v>公司債</v>
      </c>
      <c r="D1120" s="1" t="str">
        <f>VLOOKUP((A1120&amp;B1120),[1]Bond_Master!$A$1:$J$236,4)</f>
        <v>Morgan Stanley</v>
      </c>
      <c r="E1120" s="1">
        <f>VLOOKUP((A1120&amp;B1120),[1]Bond_Master!$A$1:$J$236,10)</f>
        <v>4</v>
      </c>
      <c r="F1120" s="7">
        <v>46106</v>
      </c>
      <c r="G1120" s="27">
        <v>75000</v>
      </c>
      <c r="H1120" s="27">
        <v>75000</v>
      </c>
    </row>
    <row r="1121" spans="1:8" s="1" customFormat="1" ht="17.100000000000001" customHeight="1">
      <c r="A1121" s="1" t="s">
        <v>235</v>
      </c>
      <c r="B1121" s="1" t="s">
        <v>141</v>
      </c>
      <c r="C1121" s="1" t="str">
        <f>VLOOKUP((A1121&amp;B1121),[1]Bond_Master!$A$1:$J$236,3)</f>
        <v>公司債</v>
      </c>
      <c r="D1121" s="1" t="str">
        <f>VLOOKUP((A1121&amp;B1121),[1]Bond_Master!$A$1:$J$236,4)</f>
        <v>Morgan Stanley</v>
      </c>
      <c r="E1121" s="1">
        <f>VLOOKUP((A1121&amp;B1121),[1]Bond_Master!$A$1:$J$236,10)</f>
        <v>4</v>
      </c>
      <c r="F1121" s="7">
        <v>46290</v>
      </c>
      <c r="G1121" s="27">
        <v>75000</v>
      </c>
      <c r="H1121" s="27">
        <v>75000</v>
      </c>
    </row>
    <row r="1122" spans="1:8" s="1" customFormat="1" ht="17.100000000000001" customHeight="1">
      <c r="A1122" s="1" t="s">
        <v>235</v>
      </c>
      <c r="B1122" s="1" t="s">
        <v>141</v>
      </c>
      <c r="C1122" s="1" t="str">
        <f>VLOOKUP((A1122&amp;B1122),[1]Bond_Master!$A$1:$J$236,3)</f>
        <v>公司債</v>
      </c>
      <c r="D1122" s="1" t="str">
        <f>VLOOKUP((A1122&amp;B1122),[1]Bond_Master!$A$1:$J$236,4)</f>
        <v>Morgan Stanley</v>
      </c>
      <c r="E1122" s="1">
        <f>VLOOKUP((A1122&amp;B1122),[1]Bond_Master!$A$1:$J$236,10)</f>
        <v>4</v>
      </c>
      <c r="F1122" s="7">
        <v>46471</v>
      </c>
      <c r="G1122" s="27">
        <v>75000</v>
      </c>
      <c r="H1122" s="27">
        <v>75000</v>
      </c>
    </row>
    <row r="1123" spans="1:8" s="1" customFormat="1" ht="17.100000000000001" customHeight="1">
      <c r="A1123" s="1" t="s">
        <v>235</v>
      </c>
      <c r="B1123" s="1" t="s">
        <v>141</v>
      </c>
      <c r="C1123" s="1" t="str">
        <f>VLOOKUP((A1123&amp;B1123),[1]Bond_Master!$A$1:$J$236,3)</f>
        <v>公司債</v>
      </c>
      <c r="D1123" s="1" t="str">
        <f>VLOOKUP((A1123&amp;B1123),[1]Bond_Master!$A$1:$J$236,4)</f>
        <v>Morgan Stanley</v>
      </c>
      <c r="E1123" s="1">
        <f>VLOOKUP((A1123&amp;B1123),[1]Bond_Master!$A$1:$J$236,10)</f>
        <v>4</v>
      </c>
      <c r="F1123" s="7">
        <v>46655</v>
      </c>
      <c r="G1123" s="27">
        <v>75000</v>
      </c>
      <c r="H1123" s="27">
        <v>75000</v>
      </c>
    </row>
    <row r="1124" spans="1:8" s="1" customFormat="1" ht="17.100000000000001" customHeight="1">
      <c r="A1124" s="1" t="s">
        <v>235</v>
      </c>
      <c r="B1124" s="1" t="s">
        <v>141</v>
      </c>
      <c r="C1124" s="1" t="str">
        <f>VLOOKUP((A1124&amp;B1124),[1]Bond_Master!$A$1:$J$236,3)</f>
        <v>公司債</v>
      </c>
      <c r="D1124" s="1" t="str">
        <f>VLOOKUP((A1124&amp;B1124),[1]Bond_Master!$A$1:$J$236,4)</f>
        <v>Morgan Stanley</v>
      </c>
      <c r="E1124" s="1">
        <f>VLOOKUP((A1124&amp;B1124),[1]Bond_Master!$A$1:$J$236,10)</f>
        <v>4</v>
      </c>
      <c r="F1124" s="7">
        <v>46837</v>
      </c>
      <c r="G1124" s="27">
        <v>75000</v>
      </c>
      <c r="H1124" s="27">
        <v>75000</v>
      </c>
    </row>
    <row r="1125" spans="1:8" s="1" customFormat="1" ht="17.100000000000001" customHeight="1">
      <c r="A1125" s="1" t="s">
        <v>235</v>
      </c>
      <c r="B1125" s="1" t="s">
        <v>141</v>
      </c>
      <c r="C1125" s="1" t="str">
        <f>VLOOKUP((A1125&amp;B1125),[1]Bond_Master!$A$1:$J$236,3)</f>
        <v>公司債</v>
      </c>
      <c r="D1125" s="1" t="str">
        <f>VLOOKUP((A1125&amp;B1125),[1]Bond_Master!$A$1:$J$236,4)</f>
        <v>Morgan Stanley</v>
      </c>
      <c r="E1125" s="1">
        <f>VLOOKUP((A1125&amp;B1125),[1]Bond_Master!$A$1:$J$236,10)</f>
        <v>4</v>
      </c>
      <c r="F1125" s="7">
        <v>47021</v>
      </c>
      <c r="G1125" s="27">
        <v>75000</v>
      </c>
      <c r="H1125" s="27">
        <v>75000</v>
      </c>
    </row>
    <row r="1126" spans="1:8" s="1" customFormat="1" ht="17.100000000000001" customHeight="1">
      <c r="A1126" s="1" t="s">
        <v>235</v>
      </c>
      <c r="B1126" s="1" t="s">
        <v>141</v>
      </c>
      <c r="C1126" s="1" t="str">
        <f>VLOOKUP((A1126&amp;B1126),[1]Bond_Master!$A$1:$J$236,3)</f>
        <v>公司債</v>
      </c>
      <c r="D1126" s="1" t="str">
        <f>VLOOKUP((A1126&amp;B1126),[1]Bond_Master!$A$1:$J$236,4)</f>
        <v>Morgan Stanley</v>
      </c>
      <c r="E1126" s="1">
        <f>VLOOKUP((A1126&amp;B1126),[1]Bond_Master!$A$1:$J$236,10)</f>
        <v>4</v>
      </c>
      <c r="F1126" s="7">
        <v>47202</v>
      </c>
      <c r="G1126" s="27">
        <v>75000</v>
      </c>
      <c r="H1126" s="27">
        <v>75000</v>
      </c>
    </row>
    <row r="1127" spans="1:8" s="1" customFormat="1" ht="17.100000000000001" customHeight="1">
      <c r="A1127" s="1" t="s">
        <v>235</v>
      </c>
      <c r="B1127" s="1" t="s">
        <v>141</v>
      </c>
      <c r="C1127" s="1" t="str">
        <f>VLOOKUP((A1127&amp;B1127),[1]Bond_Master!$A$1:$J$236,3)</f>
        <v>公司債</v>
      </c>
      <c r="D1127" s="1" t="str">
        <f>VLOOKUP((A1127&amp;B1127),[1]Bond_Master!$A$1:$J$236,4)</f>
        <v>Morgan Stanley</v>
      </c>
      <c r="E1127" s="1">
        <f>VLOOKUP((A1127&amp;B1127),[1]Bond_Master!$A$1:$J$236,10)</f>
        <v>4</v>
      </c>
      <c r="F1127" s="7">
        <v>47386</v>
      </c>
      <c r="G1127" s="27">
        <v>75000</v>
      </c>
      <c r="H1127" s="27">
        <v>75000</v>
      </c>
    </row>
    <row r="1128" spans="1:8" s="1" customFormat="1" ht="17.100000000000001" customHeight="1">
      <c r="A1128" s="1" t="s">
        <v>235</v>
      </c>
      <c r="B1128" s="1" t="s">
        <v>141</v>
      </c>
      <c r="C1128" s="1" t="str">
        <f>VLOOKUP((A1128&amp;B1128),[1]Bond_Master!$A$1:$J$236,3)</f>
        <v>公司債</v>
      </c>
      <c r="D1128" s="1" t="str">
        <f>VLOOKUP((A1128&amp;B1128),[1]Bond_Master!$A$1:$J$236,4)</f>
        <v>Morgan Stanley</v>
      </c>
      <c r="E1128" s="1">
        <f>VLOOKUP((A1128&amp;B1128),[1]Bond_Master!$A$1:$J$236,10)</f>
        <v>4</v>
      </c>
      <c r="F1128" s="7">
        <v>47567</v>
      </c>
      <c r="G1128" s="27">
        <v>75000</v>
      </c>
      <c r="H1128" s="27">
        <v>5075000</v>
      </c>
    </row>
    <row r="1129" spans="1:8" s="1" customFormat="1" ht="17.100000000000001" customHeight="1">
      <c r="A1129" s="1" t="s">
        <v>397</v>
      </c>
      <c r="B1129" s="1" t="s">
        <v>141</v>
      </c>
      <c r="C1129" s="1" t="str">
        <f>VLOOKUP((A1129&amp;B1129),[1]Bond_Master!$A$1:$J$236,3)</f>
        <v>金融債</v>
      </c>
      <c r="D1129" s="1" t="str">
        <f>VLOOKUP((A1129&amp;B1129),[1]Bond_Master!$A$1:$J$236,4)</f>
        <v>Morgan Stanley</v>
      </c>
      <c r="E1129" s="1">
        <f>VLOOKUP((A1129&amp;B1129),[1]Bond_Master!$A$1:$J$236,10)</f>
        <v>6</v>
      </c>
      <c r="F1129" s="7">
        <v>45396</v>
      </c>
      <c r="G1129" s="27">
        <v>17500</v>
      </c>
      <c r="H1129" s="27">
        <v>17500</v>
      </c>
    </row>
    <row r="1130" spans="1:8" s="1" customFormat="1" ht="17.100000000000001" customHeight="1">
      <c r="A1130" s="1" t="s">
        <v>397</v>
      </c>
      <c r="B1130" s="1" t="s">
        <v>141</v>
      </c>
      <c r="C1130" s="1" t="str">
        <f>VLOOKUP((A1130&amp;B1130),[1]Bond_Master!$A$1:$J$236,3)</f>
        <v>金融債</v>
      </c>
      <c r="D1130" s="1" t="str">
        <f>VLOOKUP((A1130&amp;B1130),[1]Bond_Master!$A$1:$J$236,4)</f>
        <v>Morgan Stanley</v>
      </c>
      <c r="E1130" s="1">
        <f>VLOOKUP((A1130&amp;B1130),[1]Bond_Master!$A$1:$J$236,10)</f>
        <v>6</v>
      </c>
      <c r="F1130" s="7">
        <v>45579</v>
      </c>
      <c r="G1130" s="27">
        <v>17500</v>
      </c>
      <c r="H1130" s="27">
        <v>17500</v>
      </c>
    </row>
    <row r="1131" spans="1:8" s="1" customFormat="1" ht="17.100000000000001" customHeight="1">
      <c r="A1131" s="1" t="s">
        <v>728</v>
      </c>
      <c r="B1131" s="1" t="s">
        <v>141</v>
      </c>
      <c r="C1131" s="1" t="str">
        <f>VLOOKUP((A1131&amp;B1131),[1]Bond_Master!$A$1:$J$236,3)</f>
        <v>金融債</v>
      </c>
      <c r="D1131" s="1" t="str">
        <f>VLOOKUP((A1131&amp;B1131),[1]Bond_Master!$A$1:$J$236,4)</f>
        <v>Morgan Stanley</v>
      </c>
      <c r="E1131" s="1">
        <f>VLOOKUP((A1131&amp;B1131),[1]Bond_Master!$A$1:$J$236,10)</f>
        <v>6</v>
      </c>
      <c r="F1131" s="7">
        <v>45761</v>
      </c>
      <c r="G1131" s="27">
        <v>17500</v>
      </c>
      <c r="H1131" s="27">
        <v>17500</v>
      </c>
    </row>
    <row r="1132" spans="1:8" s="1" customFormat="1" ht="17.100000000000001" customHeight="1">
      <c r="A1132" s="1" t="s">
        <v>728</v>
      </c>
      <c r="B1132" s="1" t="s">
        <v>141</v>
      </c>
      <c r="C1132" s="1" t="str">
        <f>VLOOKUP((A1132&amp;B1132),[1]Bond_Master!$A$1:$J$236,3)</f>
        <v>金融債</v>
      </c>
      <c r="D1132" s="1" t="str">
        <f>VLOOKUP((A1132&amp;B1132),[1]Bond_Master!$A$1:$J$236,4)</f>
        <v>Morgan Stanley</v>
      </c>
      <c r="E1132" s="1">
        <f>VLOOKUP((A1132&amp;B1132),[1]Bond_Master!$A$1:$J$236,10)</f>
        <v>6</v>
      </c>
      <c r="F1132" s="7">
        <v>45944</v>
      </c>
      <c r="G1132" s="27">
        <v>17500</v>
      </c>
      <c r="H1132" s="27">
        <v>17500</v>
      </c>
    </row>
    <row r="1133" spans="1:8" s="1" customFormat="1" ht="17.100000000000001" customHeight="1">
      <c r="A1133" s="1" t="s">
        <v>728</v>
      </c>
      <c r="B1133" s="1" t="s">
        <v>141</v>
      </c>
      <c r="C1133" s="1" t="str">
        <f>VLOOKUP((A1133&amp;B1133),[1]Bond_Master!$A$1:$J$236,3)</f>
        <v>金融債</v>
      </c>
      <c r="D1133" s="1" t="str">
        <f>VLOOKUP((A1133&amp;B1133),[1]Bond_Master!$A$1:$J$236,4)</f>
        <v>Morgan Stanley</v>
      </c>
      <c r="E1133" s="1">
        <f>VLOOKUP((A1133&amp;B1133),[1]Bond_Master!$A$1:$J$236,10)</f>
        <v>6</v>
      </c>
      <c r="F1133" s="7">
        <v>46126</v>
      </c>
      <c r="G1133" s="27">
        <v>17500</v>
      </c>
      <c r="H1133" s="27">
        <v>17500</v>
      </c>
    </row>
    <row r="1134" spans="1:8" s="1" customFormat="1" ht="17.100000000000001" customHeight="1">
      <c r="A1134" s="1" t="s">
        <v>728</v>
      </c>
      <c r="B1134" s="1" t="s">
        <v>141</v>
      </c>
      <c r="C1134" s="1" t="str">
        <f>VLOOKUP((A1134&amp;B1134),[1]Bond_Master!$A$1:$J$236,3)</f>
        <v>金融債</v>
      </c>
      <c r="D1134" s="1" t="str">
        <f>VLOOKUP((A1134&amp;B1134),[1]Bond_Master!$A$1:$J$236,4)</f>
        <v>Morgan Stanley</v>
      </c>
      <c r="E1134" s="1">
        <f>VLOOKUP((A1134&amp;B1134),[1]Bond_Master!$A$1:$J$236,10)</f>
        <v>6</v>
      </c>
      <c r="F1134" s="7">
        <v>46309</v>
      </c>
      <c r="G1134" s="27">
        <v>17500</v>
      </c>
      <c r="H1134" s="27">
        <v>17500</v>
      </c>
    </row>
    <row r="1135" spans="1:8" s="1" customFormat="1" ht="17.100000000000001" customHeight="1">
      <c r="A1135" s="1" t="s">
        <v>728</v>
      </c>
      <c r="B1135" s="1" t="s">
        <v>141</v>
      </c>
      <c r="C1135" s="1" t="str">
        <f>VLOOKUP((A1135&amp;B1135),[1]Bond_Master!$A$1:$J$236,3)</f>
        <v>金融債</v>
      </c>
      <c r="D1135" s="1" t="str">
        <f>VLOOKUP((A1135&amp;B1135),[1]Bond_Master!$A$1:$J$236,4)</f>
        <v>Morgan Stanley</v>
      </c>
      <c r="E1135" s="1">
        <f>VLOOKUP((A1135&amp;B1135),[1]Bond_Master!$A$1:$J$236,10)</f>
        <v>6</v>
      </c>
      <c r="F1135" s="7">
        <v>46491</v>
      </c>
      <c r="G1135" s="27">
        <v>17500</v>
      </c>
      <c r="H1135" s="27">
        <v>17500</v>
      </c>
    </row>
    <row r="1136" spans="1:8" ht="17.100000000000001" customHeight="1">
      <c r="A1136" s="1" t="s">
        <v>728</v>
      </c>
      <c r="B1136" s="1" t="s">
        <v>141</v>
      </c>
      <c r="C1136" s="1" t="str">
        <f>VLOOKUP((A1136&amp;B1136),[1]Bond_Master!$A$1:$J$236,3)</f>
        <v>金融債</v>
      </c>
      <c r="D1136" s="1" t="str">
        <f>VLOOKUP((A1136&amp;B1136),[1]Bond_Master!$A$1:$J$236,4)</f>
        <v>Morgan Stanley</v>
      </c>
      <c r="E1136" s="1">
        <f>VLOOKUP((A1136&amp;B1136),[1]Bond_Master!$A$1:$J$236,10)</f>
        <v>6</v>
      </c>
      <c r="F1136" s="7">
        <v>46674</v>
      </c>
      <c r="G1136" s="27">
        <v>17500</v>
      </c>
      <c r="H1136" s="27">
        <v>17500</v>
      </c>
    </row>
    <row r="1137" spans="1:8" ht="17.100000000000001" customHeight="1">
      <c r="A1137" s="1" t="s">
        <v>728</v>
      </c>
      <c r="B1137" s="1" t="s">
        <v>141</v>
      </c>
      <c r="C1137" s="1" t="str">
        <f>VLOOKUP((A1137&amp;B1137),[1]Bond_Master!$A$1:$J$236,3)</f>
        <v>金融債</v>
      </c>
      <c r="D1137" s="1" t="str">
        <f>VLOOKUP((A1137&amp;B1137),[1]Bond_Master!$A$1:$J$236,4)</f>
        <v>Morgan Stanley</v>
      </c>
      <c r="E1137" s="1">
        <f>VLOOKUP((A1137&amp;B1137),[1]Bond_Master!$A$1:$J$236,10)</f>
        <v>6</v>
      </c>
      <c r="F1137" s="7">
        <v>46857</v>
      </c>
      <c r="G1137" s="27">
        <v>17500</v>
      </c>
      <c r="H1137" s="27">
        <v>17500</v>
      </c>
    </row>
    <row r="1138" spans="1:8" ht="17.100000000000001" customHeight="1">
      <c r="A1138" s="1" t="s">
        <v>728</v>
      </c>
      <c r="B1138" s="1" t="s">
        <v>141</v>
      </c>
      <c r="C1138" s="1" t="str">
        <f>VLOOKUP((A1138&amp;B1138),[1]Bond_Master!$A$1:$J$236,3)</f>
        <v>金融債</v>
      </c>
      <c r="D1138" s="1" t="str">
        <f>VLOOKUP((A1138&amp;B1138),[1]Bond_Master!$A$1:$J$236,4)</f>
        <v>Morgan Stanley</v>
      </c>
      <c r="E1138" s="1">
        <f>VLOOKUP((A1138&amp;B1138),[1]Bond_Master!$A$1:$J$236,10)</f>
        <v>6</v>
      </c>
      <c r="F1138" s="7">
        <v>47040</v>
      </c>
      <c r="G1138" s="27">
        <v>17500</v>
      </c>
      <c r="H1138" s="27">
        <v>17500</v>
      </c>
    </row>
    <row r="1139" spans="1:8" ht="17.100000000000001" customHeight="1">
      <c r="A1139" s="1" t="s">
        <v>728</v>
      </c>
      <c r="B1139" s="1" t="s">
        <v>141</v>
      </c>
      <c r="C1139" s="1" t="str">
        <f>VLOOKUP((A1139&amp;B1139),[1]Bond_Master!$A$1:$J$236,3)</f>
        <v>金融債</v>
      </c>
      <c r="D1139" s="1" t="str">
        <f>VLOOKUP((A1139&amp;B1139),[1]Bond_Master!$A$1:$J$236,4)</f>
        <v>Morgan Stanley</v>
      </c>
      <c r="E1139" s="1">
        <f>VLOOKUP((A1139&amp;B1139),[1]Bond_Master!$A$1:$J$236,10)</f>
        <v>6</v>
      </c>
      <c r="F1139" s="7">
        <v>47222</v>
      </c>
      <c r="G1139" s="27">
        <v>17500</v>
      </c>
      <c r="H1139" s="27">
        <v>17500</v>
      </c>
    </row>
    <row r="1140" spans="1:8" ht="17.100000000000001" customHeight="1">
      <c r="A1140" s="1" t="s">
        <v>728</v>
      </c>
      <c r="B1140" s="1" t="s">
        <v>141</v>
      </c>
      <c r="C1140" s="1" t="str">
        <f>VLOOKUP((A1140&amp;B1140),[1]Bond_Master!$A$1:$J$236,3)</f>
        <v>金融債</v>
      </c>
      <c r="D1140" s="1" t="str">
        <f>VLOOKUP((A1140&amp;B1140),[1]Bond_Master!$A$1:$J$236,4)</f>
        <v>Morgan Stanley</v>
      </c>
      <c r="E1140" s="1">
        <f>VLOOKUP((A1140&amp;B1140),[1]Bond_Master!$A$1:$J$236,10)</f>
        <v>6</v>
      </c>
      <c r="F1140" s="7">
        <v>47405</v>
      </c>
      <c r="G1140" s="27">
        <v>17500</v>
      </c>
      <c r="H1140" s="27">
        <v>17500</v>
      </c>
    </row>
    <row r="1141" spans="1:8" ht="17.100000000000001" customHeight="1">
      <c r="A1141" s="1" t="s">
        <v>728</v>
      </c>
      <c r="B1141" s="1" t="s">
        <v>141</v>
      </c>
      <c r="C1141" s="1" t="str">
        <f>VLOOKUP((A1141&amp;B1141),[1]Bond_Master!$A$1:$J$236,3)</f>
        <v>金融債</v>
      </c>
      <c r="D1141" s="1" t="str">
        <f>VLOOKUP((A1141&amp;B1141),[1]Bond_Master!$A$1:$J$236,4)</f>
        <v>Morgan Stanley</v>
      </c>
      <c r="E1141" s="1">
        <f>VLOOKUP((A1141&amp;B1141),[1]Bond_Master!$A$1:$J$236,10)</f>
        <v>6</v>
      </c>
      <c r="F1141" s="7">
        <v>47587</v>
      </c>
      <c r="G1141" s="27">
        <v>17500</v>
      </c>
      <c r="H1141" s="27">
        <v>1137500</v>
      </c>
    </row>
    <row r="1142" spans="1:8" ht="17.100000000000001" customHeight="1">
      <c r="A1142" s="1" t="s">
        <v>397</v>
      </c>
      <c r="B1142" s="1" t="s">
        <v>64</v>
      </c>
      <c r="C1142" s="1" t="str">
        <f>VLOOKUP((A1142&amp;B1142),[1]Bond_Master!$A$1:$J$236,3)</f>
        <v>金融債</v>
      </c>
      <c r="D1142" s="1" t="str">
        <f>VLOOKUP((A1142&amp;B1142),[1]Bond_Master!$A$1:$J$236,4)</f>
        <v>Morgan Stanley</v>
      </c>
      <c r="E1142" s="1">
        <f>VLOOKUP((A1142&amp;B1142),[1]Bond_Master!$A$1:$J$236,10)</f>
        <v>6</v>
      </c>
      <c r="F1142" s="7">
        <v>45396</v>
      </c>
      <c r="G1142" s="27">
        <v>39062.5</v>
      </c>
      <c r="H1142" s="27">
        <v>39062.5</v>
      </c>
    </row>
    <row r="1143" spans="1:8" ht="17.100000000000001" customHeight="1">
      <c r="A1143" s="1" t="s">
        <v>397</v>
      </c>
      <c r="B1143" s="1" t="s">
        <v>64</v>
      </c>
      <c r="C1143" s="1" t="str">
        <f>VLOOKUP((A1143&amp;B1143),[1]Bond_Master!$A$1:$J$236,3)</f>
        <v>金融債</v>
      </c>
      <c r="D1143" s="1" t="str">
        <f>VLOOKUP((A1143&amp;B1143),[1]Bond_Master!$A$1:$J$236,4)</f>
        <v>Morgan Stanley</v>
      </c>
      <c r="E1143" s="1">
        <f>VLOOKUP((A1143&amp;B1143),[1]Bond_Master!$A$1:$J$236,10)</f>
        <v>6</v>
      </c>
      <c r="F1143" s="7">
        <v>45579</v>
      </c>
      <c r="G1143" s="27">
        <v>39062.5</v>
      </c>
      <c r="H1143" s="27">
        <v>39062.5</v>
      </c>
    </row>
    <row r="1144" spans="1:8" ht="17.100000000000001" customHeight="1">
      <c r="A1144" s="1" t="s">
        <v>728</v>
      </c>
      <c r="B1144" s="1" t="s">
        <v>64</v>
      </c>
      <c r="C1144" s="1" t="str">
        <f>VLOOKUP((A1144&amp;B1144),[1]Bond_Master!$A$1:$J$236,3)</f>
        <v>金融債</v>
      </c>
      <c r="D1144" s="1" t="str">
        <f>VLOOKUP((A1144&amp;B1144),[1]Bond_Master!$A$1:$J$236,4)</f>
        <v>Morgan Stanley</v>
      </c>
      <c r="E1144" s="1">
        <f>VLOOKUP((A1144&amp;B1144),[1]Bond_Master!$A$1:$J$236,10)</f>
        <v>6</v>
      </c>
      <c r="F1144" s="7">
        <v>45761</v>
      </c>
      <c r="G1144" s="27">
        <v>39062.5</v>
      </c>
      <c r="H1144" s="27">
        <v>39062.5</v>
      </c>
    </row>
    <row r="1145" spans="1:8" ht="17.100000000000001" customHeight="1">
      <c r="A1145" s="1" t="s">
        <v>728</v>
      </c>
      <c r="B1145" s="1" t="s">
        <v>64</v>
      </c>
      <c r="C1145" s="1" t="str">
        <f>VLOOKUP((A1145&amp;B1145),[1]Bond_Master!$A$1:$J$236,3)</f>
        <v>金融債</v>
      </c>
      <c r="D1145" s="1" t="str">
        <f>VLOOKUP((A1145&amp;B1145),[1]Bond_Master!$A$1:$J$236,4)</f>
        <v>Morgan Stanley</v>
      </c>
      <c r="E1145" s="1">
        <f>VLOOKUP((A1145&amp;B1145),[1]Bond_Master!$A$1:$J$236,10)</f>
        <v>6</v>
      </c>
      <c r="F1145" s="7">
        <v>45944</v>
      </c>
      <c r="G1145" s="27">
        <v>39062.5</v>
      </c>
      <c r="H1145" s="27">
        <v>39062.5</v>
      </c>
    </row>
    <row r="1146" spans="1:8" ht="17.100000000000001" customHeight="1">
      <c r="A1146" s="1" t="s">
        <v>728</v>
      </c>
      <c r="B1146" s="1" t="s">
        <v>64</v>
      </c>
      <c r="C1146" s="1" t="str">
        <f>VLOOKUP((A1146&amp;B1146),[1]Bond_Master!$A$1:$J$236,3)</f>
        <v>金融債</v>
      </c>
      <c r="D1146" s="1" t="str">
        <f>VLOOKUP((A1146&amp;B1146),[1]Bond_Master!$A$1:$J$236,4)</f>
        <v>Morgan Stanley</v>
      </c>
      <c r="E1146" s="1">
        <f>VLOOKUP((A1146&amp;B1146),[1]Bond_Master!$A$1:$J$236,10)</f>
        <v>6</v>
      </c>
      <c r="F1146" s="7">
        <v>46126</v>
      </c>
      <c r="G1146" s="27">
        <v>39062.5</v>
      </c>
      <c r="H1146" s="27">
        <v>39062.5</v>
      </c>
    </row>
    <row r="1147" spans="1:8" ht="17.100000000000001" customHeight="1">
      <c r="A1147" s="1" t="s">
        <v>728</v>
      </c>
      <c r="B1147" s="1" t="s">
        <v>64</v>
      </c>
      <c r="C1147" s="1" t="str">
        <f>VLOOKUP((A1147&amp;B1147),[1]Bond_Master!$A$1:$J$236,3)</f>
        <v>金融債</v>
      </c>
      <c r="D1147" s="1" t="str">
        <f>VLOOKUP((A1147&amp;B1147),[1]Bond_Master!$A$1:$J$236,4)</f>
        <v>Morgan Stanley</v>
      </c>
      <c r="E1147" s="1">
        <f>VLOOKUP((A1147&amp;B1147),[1]Bond_Master!$A$1:$J$236,10)</f>
        <v>6</v>
      </c>
      <c r="F1147" s="7">
        <v>46309</v>
      </c>
      <c r="G1147" s="27">
        <v>39062.5</v>
      </c>
      <c r="H1147" s="27">
        <v>39062.5</v>
      </c>
    </row>
    <row r="1148" spans="1:8" ht="17.100000000000001" customHeight="1">
      <c r="A1148" s="1" t="s">
        <v>728</v>
      </c>
      <c r="B1148" s="1" t="s">
        <v>64</v>
      </c>
      <c r="C1148" s="1" t="str">
        <f>VLOOKUP((A1148&amp;B1148),[1]Bond_Master!$A$1:$J$236,3)</f>
        <v>金融債</v>
      </c>
      <c r="D1148" s="1" t="str">
        <f>VLOOKUP((A1148&amp;B1148),[1]Bond_Master!$A$1:$J$236,4)</f>
        <v>Morgan Stanley</v>
      </c>
      <c r="E1148" s="1">
        <f>VLOOKUP((A1148&amp;B1148),[1]Bond_Master!$A$1:$J$236,10)</f>
        <v>6</v>
      </c>
      <c r="F1148" s="7">
        <v>46491</v>
      </c>
      <c r="G1148" s="27">
        <v>39062.5</v>
      </c>
      <c r="H1148" s="27">
        <v>39062.5</v>
      </c>
    </row>
    <row r="1149" spans="1:8" ht="17.100000000000001" customHeight="1">
      <c r="A1149" s="1" t="s">
        <v>728</v>
      </c>
      <c r="B1149" s="1" t="s">
        <v>64</v>
      </c>
      <c r="C1149" s="1" t="str">
        <f>VLOOKUP((A1149&amp;B1149),[1]Bond_Master!$A$1:$J$236,3)</f>
        <v>金融債</v>
      </c>
      <c r="D1149" s="1" t="str">
        <f>VLOOKUP((A1149&amp;B1149),[1]Bond_Master!$A$1:$J$236,4)</f>
        <v>Morgan Stanley</v>
      </c>
      <c r="E1149" s="1">
        <f>VLOOKUP((A1149&amp;B1149),[1]Bond_Master!$A$1:$J$236,10)</f>
        <v>6</v>
      </c>
      <c r="F1149" s="7">
        <v>46674</v>
      </c>
      <c r="G1149" s="27">
        <v>39062.5</v>
      </c>
      <c r="H1149" s="27">
        <v>39062.5</v>
      </c>
    </row>
    <row r="1150" spans="1:8" ht="17.100000000000001" customHeight="1">
      <c r="A1150" s="1" t="s">
        <v>728</v>
      </c>
      <c r="B1150" s="1" t="s">
        <v>64</v>
      </c>
      <c r="C1150" s="1" t="str">
        <f>VLOOKUP((A1150&amp;B1150),[1]Bond_Master!$A$1:$J$236,3)</f>
        <v>金融債</v>
      </c>
      <c r="D1150" s="1" t="str">
        <f>VLOOKUP((A1150&amp;B1150),[1]Bond_Master!$A$1:$J$236,4)</f>
        <v>Morgan Stanley</v>
      </c>
      <c r="E1150" s="1">
        <f>VLOOKUP((A1150&amp;B1150),[1]Bond_Master!$A$1:$J$236,10)</f>
        <v>6</v>
      </c>
      <c r="F1150" s="7">
        <v>46857</v>
      </c>
      <c r="G1150" s="27">
        <v>39062.5</v>
      </c>
      <c r="H1150" s="27">
        <v>39062.5</v>
      </c>
    </row>
    <row r="1151" spans="1:8" s="1" customFormat="1" ht="17.100000000000001" customHeight="1">
      <c r="A1151" s="1" t="s">
        <v>728</v>
      </c>
      <c r="B1151" s="1" t="s">
        <v>64</v>
      </c>
      <c r="C1151" s="1" t="str">
        <f>VLOOKUP((A1151&amp;B1151),[1]Bond_Master!$A$1:$J$236,3)</f>
        <v>金融債</v>
      </c>
      <c r="D1151" s="1" t="str">
        <f>VLOOKUP((A1151&amp;B1151),[1]Bond_Master!$A$1:$J$236,4)</f>
        <v>Morgan Stanley</v>
      </c>
      <c r="E1151" s="1">
        <f>VLOOKUP((A1151&amp;B1151),[1]Bond_Master!$A$1:$J$236,10)</f>
        <v>6</v>
      </c>
      <c r="F1151" s="7">
        <v>47040</v>
      </c>
      <c r="G1151" s="27">
        <v>39062.5</v>
      </c>
      <c r="H1151" s="27">
        <v>39062.5</v>
      </c>
    </row>
    <row r="1152" spans="1:8" s="1" customFormat="1" ht="17.100000000000001" customHeight="1">
      <c r="A1152" s="1" t="s">
        <v>728</v>
      </c>
      <c r="B1152" s="1" t="s">
        <v>64</v>
      </c>
      <c r="C1152" s="1" t="str">
        <f>VLOOKUP((A1152&amp;B1152),[1]Bond_Master!$A$1:$J$236,3)</f>
        <v>金融債</v>
      </c>
      <c r="D1152" s="1" t="str">
        <f>VLOOKUP((A1152&amp;B1152),[1]Bond_Master!$A$1:$J$236,4)</f>
        <v>Morgan Stanley</v>
      </c>
      <c r="E1152" s="1">
        <f>VLOOKUP((A1152&amp;B1152),[1]Bond_Master!$A$1:$J$236,10)</f>
        <v>6</v>
      </c>
      <c r="F1152" s="7">
        <v>47222</v>
      </c>
      <c r="G1152" s="27">
        <v>39062.5</v>
      </c>
      <c r="H1152" s="27">
        <v>39062.5</v>
      </c>
    </row>
    <row r="1153" spans="1:8" s="1" customFormat="1" ht="17.100000000000001" customHeight="1">
      <c r="A1153" s="1" t="s">
        <v>728</v>
      </c>
      <c r="B1153" s="1" t="s">
        <v>64</v>
      </c>
      <c r="C1153" s="1" t="str">
        <f>VLOOKUP((A1153&amp;B1153),[1]Bond_Master!$A$1:$J$236,3)</f>
        <v>金融債</v>
      </c>
      <c r="D1153" s="1" t="str">
        <f>VLOOKUP((A1153&amp;B1153),[1]Bond_Master!$A$1:$J$236,4)</f>
        <v>Morgan Stanley</v>
      </c>
      <c r="E1153" s="1">
        <f>VLOOKUP((A1153&amp;B1153),[1]Bond_Master!$A$1:$J$236,10)</f>
        <v>6</v>
      </c>
      <c r="F1153" s="7">
        <v>47405</v>
      </c>
      <c r="G1153" s="27">
        <v>39062.5</v>
      </c>
      <c r="H1153" s="27">
        <v>39062.5</v>
      </c>
    </row>
    <row r="1154" spans="1:8" s="1" customFormat="1" ht="17.100000000000001" customHeight="1">
      <c r="A1154" s="1" t="s">
        <v>728</v>
      </c>
      <c r="B1154" s="1" t="s">
        <v>64</v>
      </c>
      <c r="C1154" s="1" t="str">
        <f>VLOOKUP((A1154&amp;B1154),[1]Bond_Master!$A$1:$J$236,3)</f>
        <v>金融債</v>
      </c>
      <c r="D1154" s="1" t="str">
        <f>VLOOKUP((A1154&amp;B1154),[1]Bond_Master!$A$1:$J$236,4)</f>
        <v>Morgan Stanley</v>
      </c>
      <c r="E1154" s="1">
        <f>VLOOKUP((A1154&amp;B1154),[1]Bond_Master!$A$1:$J$236,10)</f>
        <v>6</v>
      </c>
      <c r="F1154" s="7">
        <v>47587</v>
      </c>
      <c r="G1154" s="27">
        <v>39062.5</v>
      </c>
      <c r="H1154" s="27">
        <v>2539062.5</v>
      </c>
    </row>
    <row r="1155" spans="1:8" s="1" customFormat="1" ht="17.100000000000001" customHeight="1">
      <c r="A1155" s="1" t="s">
        <v>729</v>
      </c>
      <c r="B1155" s="1" t="s">
        <v>64</v>
      </c>
      <c r="C1155" s="1" t="str">
        <f>VLOOKUP((A1155&amp;B1155),[1]Bond_Master!$A$1:$J$236,3)</f>
        <v>金融債</v>
      </c>
      <c r="D1155" s="1" t="str">
        <f>VLOOKUP((A1155&amp;B1155),[1]Bond_Master!$A$1:$J$236,4)</f>
        <v>Morgan Stanley</v>
      </c>
      <c r="E1155" s="1">
        <f>VLOOKUP((A1155&amp;B1155),[1]Bond_Master!$A$1:$J$236,10)</f>
        <v>6</v>
      </c>
      <c r="F1155" s="7">
        <v>45559</v>
      </c>
      <c r="G1155" s="27">
        <v>145000</v>
      </c>
      <c r="H1155" s="27">
        <v>145000</v>
      </c>
    </row>
    <row r="1156" spans="1:8" s="1" customFormat="1" ht="17.100000000000001" customHeight="1">
      <c r="A1156" s="19" t="s">
        <v>560</v>
      </c>
      <c r="B1156" s="19" t="s">
        <v>549</v>
      </c>
      <c r="C1156" s="1" t="str">
        <f>VLOOKUP((A1156&amp;B1156),[1]Bond_Master!$A$1:$J$236,3)</f>
        <v>金融債</v>
      </c>
      <c r="D1156" s="1" t="str">
        <f>VLOOKUP((A1156&amp;B1156),[1]Bond_Master!$A$1:$J$236,4)</f>
        <v>Morgan Stanley</v>
      </c>
      <c r="E1156" s="1">
        <f>VLOOKUP((A1156&amp;B1156),[1]Bond_Master!$A$1:$J$236,10)</f>
        <v>6</v>
      </c>
      <c r="F1156" s="17">
        <v>45740</v>
      </c>
      <c r="G1156" s="9">
        <v>145000</v>
      </c>
      <c r="H1156" s="9">
        <v>145000</v>
      </c>
    </row>
    <row r="1157" spans="1:8" s="1" customFormat="1" ht="17.100000000000001" customHeight="1">
      <c r="A1157" s="19" t="s">
        <v>730</v>
      </c>
      <c r="B1157" s="19" t="s">
        <v>549</v>
      </c>
      <c r="C1157" s="1" t="str">
        <f>VLOOKUP((A1157&amp;B1157),[1]Bond_Master!$A$1:$J$236,3)</f>
        <v>金融債</v>
      </c>
      <c r="D1157" s="1" t="str">
        <f>VLOOKUP((A1157&amp;B1157),[1]Bond_Master!$A$1:$J$236,4)</f>
        <v>Morgan Stanley</v>
      </c>
      <c r="E1157" s="1">
        <f>VLOOKUP((A1157&amp;B1157),[1]Bond_Master!$A$1:$J$236,10)</f>
        <v>6</v>
      </c>
      <c r="F1157" s="17">
        <v>45924</v>
      </c>
      <c r="G1157" s="9">
        <v>145000</v>
      </c>
      <c r="H1157" s="9">
        <v>145000</v>
      </c>
    </row>
    <row r="1158" spans="1:8" s="1" customFormat="1" ht="17.100000000000001" customHeight="1">
      <c r="A1158" s="19" t="s">
        <v>730</v>
      </c>
      <c r="B1158" s="19" t="s">
        <v>549</v>
      </c>
      <c r="C1158" s="1" t="str">
        <f>VLOOKUP((A1158&amp;B1158),[1]Bond_Master!$A$1:$J$236,3)</f>
        <v>金融債</v>
      </c>
      <c r="D1158" s="1" t="str">
        <f>VLOOKUP((A1158&amp;B1158),[1]Bond_Master!$A$1:$J$236,4)</f>
        <v>Morgan Stanley</v>
      </c>
      <c r="E1158" s="1">
        <f>VLOOKUP((A1158&amp;B1158),[1]Bond_Master!$A$1:$J$236,10)</f>
        <v>6</v>
      </c>
      <c r="F1158" s="17">
        <v>46105</v>
      </c>
      <c r="G1158" s="9">
        <v>145000</v>
      </c>
      <c r="H1158" s="9">
        <v>145000</v>
      </c>
    </row>
    <row r="1159" spans="1:8" s="1" customFormat="1" ht="17.100000000000001" customHeight="1">
      <c r="A1159" s="19" t="s">
        <v>730</v>
      </c>
      <c r="B1159" s="19" t="s">
        <v>549</v>
      </c>
      <c r="C1159" s="1" t="str">
        <f>VLOOKUP((A1159&amp;B1159),[1]Bond_Master!$A$1:$J$236,3)</f>
        <v>金融債</v>
      </c>
      <c r="D1159" s="1" t="str">
        <f>VLOOKUP((A1159&amp;B1159),[1]Bond_Master!$A$1:$J$236,4)</f>
        <v>Morgan Stanley</v>
      </c>
      <c r="E1159" s="1">
        <f>VLOOKUP((A1159&amp;B1159),[1]Bond_Master!$A$1:$J$236,10)</f>
        <v>6</v>
      </c>
      <c r="F1159" s="17">
        <v>46289</v>
      </c>
      <c r="G1159" s="9">
        <v>145000</v>
      </c>
      <c r="H1159" s="9">
        <v>145000</v>
      </c>
    </row>
    <row r="1160" spans="1:8" s="1" customFormat="1" ht="17.100000000000001" customHeight="1">
      <c r="A1160" s="19" t="s">
        <v>730</v>
      </c>
      <c r="B1160" s="19" t="s">
        <v>549</v>
      </c>
      <c r="C1160" s="1" t="str">
        <f>VLOOKUP((A1160&amp;B1160),[1]Bond_Master!$A$1:$J$236,3)</f>
        <v>金融債</v>
      </c>
      <c r="D1160" s="1" t="str">
        <f>VLOOKUP((A1160&amp;B1160),[1]Bond_Master!$A$1:$J$236,4)</f>
        <v>Morgan Stanley</v>
      </c>
      <c r="E1160" s="1">
        <f>VLOOKUP((A1160&amp;B1160),[1]Bond_Master!$A$1:$J$236,10)</f>
        <v>6</v>
      </c>
      <c r="F1160" s="17">
        <v>46470</v>
      </c>
      <c r="G1160" s="9">
        <v>145000</v>
      </c>
      <c r="H1160" s="9">
        <v>145000</v>
      </c>
    </row>
    <row r="1161" spans="1:8" s="1" customFormat="1" ht="17.100000000000001" customHeight="1">
      <c r="A1161" s="19" t="s">
        <v>730</v>
      </c>
      <c r="B1161" s="19" t="s">
        <v>549</v>
      </c>
      <c r="C1161" s="1" t="str">
        <f>VLOOKUP((A1161&amp;B1161),[1]Bond_Master!$A$1:$J$236,3)</f>
        <v>金融債</v>
      </c>
      <c r="D1161" s="1" t="str">
        <f>VLOOKUP((A1161&amp;B1161),[1]Bond_Master!$A$1:$J$236,4)</f>
        <v>Morgan Stanley</v>
      </c>
      <c r="E1161" s="1">
        <f>VLOOKUP((A1161&amp;B1161),[1]Bond_Master!$A$1:$J$236,10)</f>
        <v>6</v>
      </c>
      <c r="F1161" s="17">
        <v>46654</v>
      </c>
      <c r="G1161" s="9">
        <v>145000</v>
      </c>
      <c r="H1161" s="9">
        <v>145000</v>
      </c>
    </row>
    <row r="1162" spans="1:8" ht="17.100000000000001" customHeight="1">
      <c r="A1162" s="19" t="s">
        <v>730</v>
      </c>
      <c r="B1162" s="19" t="s">
        <v>549</v>
      </c>
      <c r="C1162" s="1" t="str">
        <f>VLOOKUP((A1162&amp;B1162),[1]Bond_Master!$A$1:$J$236,3)</f>
        <v>金融債</v>
      </c>
      <c r="D1162" s="1" t="str">
        <f>VLOOKUP((A1162&amp;B1162),[1]Bond_Master!$A$1:$J$236,4)</f>
        <v>Morgan Stanley</v>
      </c>
      <c r="E1162" s="1">
        <f>VLOOKUP((A1162&amp;B1162),[1]Bond_Master!$A$1:$J$236,10)</f>
        <v>6</v>
      </c>
      <c r="F1162" s="17">
        <v>46836</v>
      </c>
      <c r="G1162" s="9">
        <v>145000</v>
      </c>
      <c r="H1162" s="9">
        <v>145000</v>
      </c>
    </row>
    <row r="1163" spans="1:8" ht="17.100000000000001" customHeight="1">
      <c r="A1163" s="19" t="s">
        <v>730</v>
      </c>
      <c r="B1163" s="19" t="s">
        <v>549</v>
      </c>
      <c r="C1163" s="1" t="str">
        <f>VLOOKUP((A1163&amp;B1163),[1]Bond_Master!$A$1:$J$236,3)</f>
        <v>金融債</v>
      </c>
      <c r="D1163" s="1" t="str">
        <f>VLOOKUP((A1163&amp;B1163),[1]Bond_Master!$A$1:$J$236,4)</f>
        <v>Morgan Stanley</v>
      </c>
      <c r="E1163" s="1">
        <f>VLOOKUP((A1163&amp;B1163),[1]Bond_Master!$A$1:$J$236,10)</f>
        <v>6</v>
      </c>
      <c r="F1163" s="17">
        <v>47020</v>
      </c>
      <c r="G1163" s="9">
        <v>145000</v>
      </c>
      <c r="H1163" s="9">
        <v>145000</v>
      </c>
    </row>
    <row r="1164" spans="1:8" ht="17.100000000000001" customHeight="1">
      <c r="A1164" s="19" t="s">
        <v>730</v>
      </c>
      <c r="B1164" s="19" t="s">
        <v>549</v>
      </c>
      <c r="C1164" s="1" t="str">
        <f>VLOOKUP((A1164&amp;B1164),[1]Bond_Master!$A$1:$J$236,3)</f>
        <v>金融債</v>
      </c>
      <c r="D1164" s="1" t="str">
        <f>VLOOKUP((A1164&amp;B1164),[1]Bond_Master!$A$1:$J$236,4)</f>
        <v>Morgan Stanley</v>
      </c>
      <c r="E1164" s="1">
        <f>VLOOKUP((A1164&amp;B1164),[1]Bond_Master!$A$1:$J$236,10)</f>
        <v>6</v>
      </c>
      <c r="F1164" s="17">
        <v>47201</v>
      </c>
      <c r="G1164" s="9">
        <v>145000</v>
      </c>
      <c r="H1164" s="9">
        <v>145000</v>
      </c>
    </row>
    <row r="1165" spans="1:8" ht="17.100000000000001" customHeight="1">
      <c r="A1165" s="19" t="s">
        <v>730</v>
      </c>
      <c r="B1165" s="19" t="s">
        <v>549</v>
      </c>
      <c r="C1165" s="1" t="str">
        <f>VLOOKUP((A1165&amp;B1165),[1]Bond_Master!$A$1:$J$236,3)</f>
        <v>金融債</v>
      </c>
      <c r="D1165" s="1" t="str">
        <f>VLOOKUP((A1165&amp;B1165),[1]Bond_Master!$A$1:$J$236,4)</f>
        <v>Morgan Stanley</v>
      </c>
      <c r="E1165" s="1">
        <f>VLOOKUP((A1165&amp;B1165),[1]Bond_Master!$A$1:$J$236,10)</f>
        <v>6</v>
      </c>
      <c r="F1165" s="17">
        <v>47385</v>
      </c>
      <c r="G1165" s="9">
        <v>145000</v>
      </c>
      <c r="H1165" s="9">
        <v>145000</v>
      </c>
    </row>
    <row r="1166" spans="1:8" ht="17.100000000000001" customHeight="1">
      <c r="A1166" s="19" t="s">
        <v>730</v>
      </c>
      <c r="B1166" s="19" t="s">
        <v>549</v>
      </c>
      <c r="C1166" s="1" t="str">
        <f>VLOOKUP((A1166&amp;B1166),[1]Bond_Master!$A$1:$J$236,3)</f>
        <v>金融債</v>
      </c>
      <c r="D1166" s="1" t="str">
        <f>VLOOKUP((A1166&amp;B1166),[1]Bond_Master!$A$1:$J$236,4)</f>
        <v>Morgan Stanley</v>
      </c>
      <c r="E1166" s="1">
        <f>VLOOKUP((A1166&amp;B1166),[1]Bond_Master!$A$1:$J$236,10)</f>
        <v>6</v>
      </c>
      <c r="F1166" s="17">
        <v>47566</v>
      </c>
      <c r="G1166" s="9">
        <v>145000</v>
      </c>
      <c r="H1166" s="9">
        <v>145000</v>
      </c>
    </row>
    <row r="1167" spans="1:8" ht="17.100000000000001" customHeight="1">
      <c r="A1167" s="19" t="s">
        <v>730</v>
      </c>
      <c r="B1167" s="19" t="s">
        <v>549</v>
      </c>
      <c r="C1167" s="1" t="str">
        <f>VLOOKUP((A1167&amp;B1167),[1]Bond_Master!$A$1:$J$236,3)</f>
        <v>金融債</v>
      </c>
      <c r="D1167" s="1" t="str">
        <f>VLOOKUP((A1167&amp;B1167),[1]Bond_Master!$A$1:$J$236,4)</f>
        <v>Morgan Stanley</v>
      </c>
      <c r="E1167" s="1">
        <f>VLOOKUP((A1167&amp;B1167),[1]Bond_Master!$A$1:$J$236,10)</f>
        <v>6</v>
      </c>
      <c r="F1167" s="17">
        <v>47750</v>
      </c>
      <c r="G1167" s="9">
        <v>145000</v>
      </c>
      <c r="H1167" s="9">
        <v>145000</v>
      </c>
    </row>
    <row r="1168" spans="1:8" ht="17.100000000000001" customHeight="1">
      <c r="A1168" s="19" t="s">
        <v>730</v>
      </c>
      <c r="B1168" s="19" t="s">
        <v>549</v>
      </c>
      <c r="C1168" s="1" t="str">
        <f>VLOOKUP((A1168&amp;B1168),[1]Bond_Master!$A$1:$J$236,3)</f>
        <v>金融債</v>
      </c>
      <c r="D1168" s="1" t="str">
        <f>VLOOKUP((A1168&amp;B1168),[1]Bond_Master!$A$1:$J$236,4)</f>
        <v>Morgan Stanley</v>
      </c>
      <c r="E1168" s="1">
        <f>VLOOKUP((A1168&amp;B1168),[1]Bond_Master!$A$1:$J$236,10)</f>
        <v>6</v>
      </c>
      <c r="F1168" s="17">
        <v>47931</v>
      </c>
      <c r="G1168" s="9">
        <v>145000</v>
      </c>
      <c r="H1168" s="9">
        <v>145000</v>
      </c>
    </row>
    <row r="1169" spans="1:8" ht="17.100000000000001" customHeight="1">
      <c r="A1169" s="19" t="s">
        <v>730</v>
      </c>
      <c r="B1169" s="19" t="s">
        <v>549</v>
      </c>
      <c r="C1169" s="1" t="str">
        <f>VLOOKUP((A1169&amp;B1169),[1]Bond_Master!$A$1:$J$236,3)</f>
        <v>金融債</v>
      </c>
      <c r="D1169" s="1" t="str">
        <f>VLOOKUP((A1169&amp;B1169),[1]Bond_Master!$A$1:$J$236,4)</f>
        <v>Morgan Stanley</v>
      </c>
      <c r="E1169" s="1">
        <f>VLOOKUP((A1169&amp;B1169),[1]Bond_Master!$A$1:$J$236,10)</f>
        <v>6</v>
      </c>
      <c r="F1169" s="17">
        <v>48115</v>
      </c>
      <c r="G1169" s="9">
        <v>145000</v>
      </c>
      <c r="H1169" s="9">
        <v>145000</v>
      </c>
    </row>
    <row r="1170" spans="1:8" s="1" customFormat="1" ht="17.100000000000001" customHeight="1">
      <c r="A1170" s="19" t="s">
        <v>730</v>
      </c>
      <c r="B1170" s="19" t="s">
        <v>549</v>
      </c>
      <c r="C1170" s="1" t="str">
        <f>VLOOKUP((A1170&amp;B1170),[1]Bond_Master!$A$1:$J$236,3)</f>
        <v>金融債</v>
      </c>
      <c r="D1170" s="1" t="str">
        <f>VLOOKUP((A1170&amp;B1170),[1]Bond_Master!$A$1:$J$236,4)</f>
        <v>Morgan Stanley</v>
      </c>
      <c r="E1170" s="1">
        <f>VLOOKUP((A1170&amp;B1170),[1]Bond_Master!$A$1:$J$236,10)</f>
        <v>6</v>
      </c>
      <c r="F1170" s="17">
        <v>48297</v>
      </c>
      <c r="G1170" s="9">
        <v>145000</v>
      </c>
      <c r="H1170" s="9">
        <v>8145000</v>
      </c>
    </row>
    <row r="1171" spans="1:8" s="1" customFormat="1" ht="17.100000000000001" customHeight="1">
      <c r="A1171" s="1" t="s">
        <v>133</v>
      </c>
      <c r="B1171" s="1" t="s">
        <v>14</v>
      </c>
      <c r="C1171" s="1" t="str">
        <f>VLOOKUP((A1171&amp;B1171),[1]Bond_Master!$A$1:$J$236,3)</f>
        <v>金融債</v>
      </c>
      <c r="D1171" s="1" t="str">
        <f>VLOOKUP((A1171&amp;B1171),[1]Bond_Master!$A$1:$J$236,4)</f>
        <v>Morgan Stanley</v>
      </c>
      <c r="E1171" s="1">
        <f>VLOOKUP((A1171&amp;B1171),[1]Bond_Master!$A$1:$J$236,10)</f>
        <v>6</v>
      </c>
      <c r="F1171" s="7">
        <v>45030</v>
      </c>
      <c r="G1171" s="27">
        <v>39062.5</v>
      </c>
      <c r="H1171" s="27">
        <v>39062.5</v>
      </c>
    </row>
    <row r="1172" spans="1:8" s="1" customFormat="1" ht="17.100000000000001" customHeight="1">
      <c r="A1172" s="1" t="s">
        <v>731</v>
      </c>
      <c r="B1172" s="1" t="s">
        <v>14</v>
      </c>
      <c r="C1172" s="1" t="str">
        <f>VLOOKUP((A1172&amp;B1172),[1]Bond_Master!$A$1:$J$236,3)</f>
        <v>金融債</v>
      </c>
      <c r="D1172" s="1" t="str">
        <f>VLOOKUP((A1172&amp;B1172),[1]Bond_Master!$A$1:$J$236,4)</f>
        <v>Morgan Stanley</v>
      </c>
      <c r="E1172" s="1">
        <f>VLOOKUP((A1172&amp;B1172),[1]Bond_Master!$A$1:$J$236,10)</f>
        <v>6</v>
      </c>
      <c r="F1172" s="17">
        <v>45213</v>
      </c>
      <c r="G1172" s="29">
        <v>39062.5</v>
      </c>
      <c r="H1172" s="29">
        <v>39062.5</v>
      </c>
    </row>
    <row r="1173" spans="1:8" s="1" customFormat="1" ht="17.100000000000001" customHeight="1">
      <c r="A1173" s="1" t="s">
        <v>731</v>
      </c>
      <c r="B1173" s="1" t="s">
        <v>14</v>
      </c>
      <c r="C1173" s="1" t="str">
        <f>VLOOKUP((A1173&amp;B1173),[1]Bond_Master!$A$1:$J$236,3)</f>
        <v>金融債</v>
      </c>
      <c r="D1173" s="1" t="str">
        <f>VLOOKUP((A1173&amp;B1173),[1]Bond_Master!$A$1:$J$236,4)</f>
        <v>Morgan Stanley</v>
      </c>
      <c r="E1173" s="1">
        <f>VLOOKUP((A1173&amp;B1173),[1]Bond_Master!$A$1:$J$236,10)</f>
        <v>6</v>
      </c>
      <c r="F1173" s="7">
        <v>45396</v>
      </c>
      <c r="G1173" s="29">
        <v>39062.5</v>
      </c>
      <c r="H1173" s="29">
        <v>39062.5</v>
      </c>
    </row>
    <row r="1174" spans="1:8" s="1" customFormat="1" ht="17.100000000000001" customHeight="1">
      <c r="A1174" s="1" t="s">
        <v>731</v>
      </c>
      <c r="B1174" s="1" t="s">
        <v>14</v>
      </c>
      <c r="C1174" s="1" t="str">
        <f>VLOOKUP((A1174&amp;B1174),[1]Bond_Master!$A$1:$J$236,3)</f>
        <v>金融債</v>
      </c>
      <c r="D1174" s="1" t="str">
        <f>VLOOKUP((A1174&amp;B1174),[1]Bond_Master!$A$1:$J$236,4)</f>
        <v>Morgan Stanley</v>
      </c>
      <c r="E1174" s="1">
        <f>VLOOKUP((A1174&amp;B1174),[1]Bond_Master!$A$1:$J$236,10)</f>
        <v>6</v>
      </c>
      <c r="F1174" s="17">
        <v>45579</v>
      </c>
      <c r="G1174" s="29">
        <v>39062.5</v>
      </c>
      <c r="H1174" s="29">
        <v>39062.5</v>
      </c>
    </row>
    <row r="1175" spans="1:8" s="1" customFormat="1" ht="17.100000000000001" customHeight="1">
      <c r="A1175" s="1" t="s">
        <v>731</v>
      </c>
      <c r="B1175" s="1" t="s">
        <v>14</v>
      </c>
      <c r="C1175" s="1" t="str">
        <f>VLOOKUP((A1175&amp;B1175),[1]Bond_Master!$A$1:$J$236,3)</f>
        <v>金融債</v>
      </c>
      <c r="D1175" s="1" t="str">
        <f>VLOOKUP((A1175&amp;B1175),[1]Bond_Master!$A$1:$J$236,4)</f>
        <v>Morgan Stanley</v>
      </c>
      <c r="E1175" s="1">
        <f>VLOOKUP((A1175&amp;B1175),[1]Bond_Master!$A$1:$J$236,10)</f>
        <v>6</v>
      </c>
      <c r="F1175" s="7">
        <v>45761</v>
      </c>
      <c r="G1175" s="29">
        <v>39062.5</v>
      </c>
      <c r="H1175" s="29">
        <v>39062.5</v>
      </c>
    </row>
    <row r="1176" spans="1:8" s="1" customFormat="1" ht="17.100000000000001" customHeight="1">
      <c r="A1176" s="1" t="s">
        <v>731</v>
      </c>
      <c r="B1176" s="1" t="s">
        <v>14</v>
      </c>
      <c r="C1176" s="1" t="str">
        <f>VLOOKUP((A1176&amp;B1176),[1]Bond_Master!$A$1:$J$236,3)</f>
        <v>金融債</v>
      </c>
      <c r="D1176" s="1" t="str">
        <f>VLOOKUP((A1176&amp;B1176),[1]Bond_Master!$A$1:$J$236,4)</f>
        <v>Morgan Stanley</v>
      </c>
      <c r="E1176" s="1">
        <f>VLOOKUP((A1176&amp;B1176),[1]Bond_Master!$A$1:$J$236,10)</f>
        <v>6</v>
      </c>
      <c r="F1176" s="17">
        <v>45944</v>
      </c>
      <c r="G1176" s="29">
        <v>39062.5</v>
      </c>
      <c r="H1176" s="29">
        <v>39062.5</v>
      </c>
    </row>
    <row r="1177" spans="1:8" s="1" customFormat="1" ht="17.100000000000001" customHeight="1">
      <c r="A1177" s="1" t="s">
        <v>731</v>
      </c>
      <c r="B1177" s="1" t="s">
        <v>14</v>
      </c>
      <c r="C1177" s="1" t="str">
        <f>VLOOKUP((A1177&amp;B1177),[1]Bond_Master!$A$1:$J$236,3)</f>
        <v>金融債</v>
      </c>
      <c r="D1177" s="1" t="str">
        <f>VLOOKUP((A1177&amp;B1177),[1]Bond_Master!$A$1:$J$236,4)</f>
        <v>Morgan Stanley</v>
      </c>
      <c r="E1177" s="1">
        <f>VLOOKUP((A1177&amp;B1177),[1]Bond_Master!$A$1:$J$236,10)</f>
        <v>6</v>
      </c>
      <c r="F1177" s="7">
        <v>46126</v>
      </c>
      <c r="G1177" s="29">
        <v>39062.5</v>
      </c>
      <c r="H1177" s="29">
        <v>39062.5</v>
      </c>
    </row>
    <row r="1178" spans="1:8" s="1" customFormat="1" ht="17.100000000000001" customHeight="1">
      <c r="A1178" s="1" t="s">
        <v>731</v>
      </c>
      <c r="B1178" s="1" t="s">
        <v>14</v>
      </c>
      <c r="C1178" s="1" t="str">
        <f>VLOOKUP((A1178&amp;B1178),[1]Bond_Master!$A$1:$J$236,3)</f>
        <v>金融債</v>
      </c>
      <c r="D1178" s="1" t="str">
        <f>VLOOKUP((A1178&amp;B1178),[1]Bond_Master!$A$1:$J$236,4)</f>
        <v>Morgan Stanley</v>
      </c>
      <c r="E1178" s="1">
        <f>VLOOKUP((A1178&amp;B1178),[1]Bond_Master!$A$1:$J$236,10)</f>
        <v>6</v>
      </c>
      <c r="F1178" s="17">
        <v>46309</v>
      </c>
      <c r="G1178" s="29">
        <v>39062.5</v>
      </c>
      <c r="H1178" s="29">
        <v>39062.5</v>
      </c>
    </row>
    <row r="1179" spans="1:8" s="1" customFormat="1" ht="17.100000000000001" customHeight="1">
      <c r="A1179" s="1" t="s">
        <v>731</v>
      </c>
      <c r="B1179" s="1" t="s">
        <v>14</v>
      </c>
      <c r="C1179" s="1" t="str">
        <f>VLOOKUP((A1179&amp;B1179),[1]Bond_Master!$A$1:$J$236,3)</f>
        <v>金融債</v>
      </c>
      <c r="D1179" s="1" t="str">
        <f>VLOOKUP((A1179&amp;B1179),[1]Bond_Master!$A$1:$J$236,4)</f>
        <v>Morgan Stanley</v>
      </c>
      <c r="E1179" s="1">
        <f>VLOOKUP((A1179&amp;B1179),[1]Bond_Master!$A$1:$J$236,10)</f>
        <v>6</v>
      </c>
      <c r="F1179" s="7">
        <v>46491</v>
      </c>
      <c r="G1179" s="29">
        <v>39062.5</v>
      </c>
      <c r="H1179" s="29">
        <v>39062.5</v>
      </c>
    </row>
    <row r="1180" spans="1:8" s="1" customFormat="1" ht="17.100000000000001" customHeight="1">
      <c r="A1180" s="1" t="s">
        <v>731</v>
      </c>
      <c r="B1180" s="1" t="s">
        <v>14</v>
      </c>
      <c r="C1180" s="1" t="str">
        <f>VLOOKUP((A1180&amp;B1180),[1]Bond_Master!$A$1:$J$236,3)</f>
        <v>金融債</v>
      </c>
      <c r="D1180" s="1" t="str">
        <f>VLOOKUP((A1180&amp;B1180),[1]Bond_Master!$A$1:$J$236,4)</f>
        <v>Morgan Stanley</v>
      </c>
      <c r="E1180" s="1">
        <f>VLOOKUP((A1180&amp;B1180),[1]Bond_Master!$A$1:$J$236,10)</f>
        <v>6</v>
      </c>
      <c r="F1180" s="17">
        <v>46674</v>
      </c>
      <c r="G1180" s="29">
        <v>39062.5</v>
      </c>
      <c r="H1180" s="29">
        <v>39062.5</v>
      </c>
    </row>
    <row r="1181" spans="1:8" s="1" customFormat="1" ht="17.100000000000001" customHeight="1">
      <c r="A1181" s="1" t="s">
        <v>731</v>
      </c>
      <c r="B1181" s="1" t="s">
        <v>14</v>
      </c>
      <c r="C1181" s="1" t="str">
        <f>VLOOKUP((A1181&amp;B1181),[1]Bond_Master!$A$1:$J$236,3)</f>
        <v>金融債</v>
      </c>
      <c r="D1181" s="1" t="str">
        <f>VLOOKUP((A1181&amp;B1181),[1]Bond_Master!$A$1:$J$236,4)</f>
        <v>Morgan Stanley</v>
      </c>
      <c r="E1181" s="1">
        <f>VLOOKUP((A1181&amp;B1181),[1]Bond_Master!$A$1:$J$236,10)</f>
        <v>6</v>
      </c>
      <c r="F1181" s="7">
        <v>46857</v>
      </c>
      <c r="G1181" s="29">
        <v>39062.5</v>
      </c>
      <c r="H1181" s="29">
        <v>39062.5</v>
      </c>
    </row>
    <row r="1182" spans="1:8" s="1" customFormat="1" ht="17.100000000000001" customHeight="1">
      <c r="A1182" s="1" t="s">
        <v>731</v>
      </c>
      <c r="B1182" s="1" t="s">
        <v>14</v>
      </c>
      <c r="C1182" s="1" t="str">
        <f>VLOOKUP((A1182&amp;B1182),[1]Bond_Master!$A$1:$J$236,3)</f>
        <v>金融債</v>
      </c>
      <c r="D1182" s="1" t="str">
        <f>VLOOKUP((A1182&amp;B1182),[1]Bond_Master!$A$1:$J$236,4)</f>
        <v>Morgan Stanley</v>
      </c>
      <c r="E1182" s="1">
        <f>VLOOKUP((A1182&amp;B1182),[1]Bond_Master!$A$1:$J$236,10)</f>
        <v>6</v>
      </c>
      <c r="F1182" s="17">
        <v>47040</v>
      </c>
      <c r="G1182" s="29">
        <v>39062.5</v>
      </c>
      <c r="H1182" s="29">
        <v>39062.5</v>
      </c>
    </row>
    <row r="1183" spans="1:8" s="1" customFormat="1" ht="17.100000000000001" customHeight="1">
      <c r="A1183" s="1" t="s">
        <v>731</v>
      </c>
      <c r="B1183" s="1" t="s">
        <v>14</v>
      </c>
      <c r="C1183" s="1" t="str">
        <f>VLOOKUP((A1183&amp;B1183),[1]Bond_Master!$A$1:$J$236,3)</f>
        <v>金融債</v>
      </c>
      <c r="D1183" s="1" t="str">
        <f>VLOOKUP((A1183&amp;B1183),[1]Bond_Master!$A$1:$J$236,4)</f>
        <v>Morgan Stanley</v>
      </c>
      <c r="E1183" s="1">
        <f>VLOOKUP((A1183&amp;B1183),[1]Bond_Master!$A$1:$J$236,10)</f>
        <v>6</v>
      </c>
      <c r="F1183" s="7">
        <v>47222</v>
      </c>
      <c r="G1183" s="29">
        <v>39062.5</v>
      </c>
      <c r="H1183" s="29">
        <v>39062.5</v>
      </c>
    </row>
    <row r="1184" spans="1:8" s="1" customFormat="1" ht="17.100000000000001" customHeight="1">
      <c r="A1184" s="1" t="s">
        <v>731</v>
      </c>
      <c r="B1184" s="1" t="s">
        <v>14</v>
      </c>
      <c r="C1184" s="1" t="str">
        <f>VLOOKUP((A1184&amp;B1184),[1]Bond_Master!$A$1:$J$236,3)</f>
        <v>金融債</v>
      </c>
      <c r="D1184" s="1" t="str">
        <f>VLOOKUP((A1184&amp;B1184),[1]Bond_Master!$A$1:$J$236,4)</f>
        <v>Morgan Stanley</v>
      </c>
      <c r="E1184" s="1">
        <f>VLOOKUP((A1184&amp;B1184),[1]Bond_Master!$A$1:$J$236,10)</f>
        <v>6</v>
      </c>
      <c r="F1184" s="17">
        <v>47405</v>
      </c>
      <c r="G1184" s="29">
        <v>39062.5</v>
      </c>
      <c r="H1184" s="29">
        <v>39062.5</v>
      </c>
    </row>
    <row r="1185" spans="1:8" s="1" customFormat="1" ht="17.100000000000001" customHeight="1">
      <c r="A1185" s="1" t="s">
        <v>731</v>
      </c>
      <c r="B1185" s="1" t="s">
        <v>14</v>
      </c>
      <c r="C1185" s="1" t="str">
        <f>VLOOKUP((A1185&amp;B1185),[1]Bond_Master!$A$1:$J$236,3)</f>
        <v>金融債</v>
      </c>
      <c r="D1185" s="1" t="str">
        <f>VLOOKUP((A1185&amp;B1185),[1]Bond_Master!$A$1:$J$236,4)</f>
        <v>Morgan Stanley</v>
      </c>
      <c r="E1185" s="1">
        <f>VLOOKUP((A1185&amp;B1185),[1]Bond_Master!$A$1:$J$236,10)</f>
        <v>6</v>
      </c>
      <c r="F1185" s="7">
        <v>47587</v>
      </c>
      <c r="G1185" s="29">
        <v>39062.5</v>
      </c>
      <c r="H1185" s="29">
        <v>2539062.5</v>
      </c>
    </row>
    <row r="1186" spans="1:8" s="1" customFormat="1" ht="17.100000000000001" customHeight="1">
      <c r="A1186" s="1" t="s">
        <v>488</v>
      </c>
      <c r="B1186" s="1" t="s">
        <v>141</v>
      </c>
      <c r="C1186" s="1" t="str">
        <f>VLOOKUP((A1186&amp;B1186),[1]Bond_Master!$A$1:$J$236,3)</f>
        <v>金融債</v>
      </c>
      <c r="D1186" s="1" t="str">
        <f>VLOOKUP((A1186&amp;B1186),[1]Bond_Master!$A$1:$J$236,4)</f>
        <v>Morgan Stanley</v>
      </c>
      <c r="E1186" s="1">
        <f>VLOOKUP((A1186&amp;B1186),[1]Bond_Master!$A$1:$J$236,10)</f>
        <v>7</v>
      </c>
      <c r="F1186" s="7">
        <v>45538</v>
      </c>
      <c r="G1186" s="27">
        <v>29000</v>
      </c>
      <c r="H1186" s="27">
        <v>29000</v>
      </c>
    </row>
    <row r="1187" spans="1:8" s="1" customFormat="1" ht="17.100000000000001" customHeight="1">
      <c r="A1187" s="1" t="s">
        <v>488</v>
      </c>
      <c r="B1187" s="1" t="s">
        <v>141</v>
      </c>
      <c r="C1187" s="1" t="str">
        <f>VLOOKUP((A1187&amp;B1187),[1]Bond_Master!$A$1:$J$236,3)</f>
        <v>金融債</v>
      </c>
      <c r="D1187" s="1" t="str">
        <f>VLOOKUP((A1187&amp;B1187),[1]Bond_Master!$A$1:$J$236,4)</f>
        <v>Morgan Stanley</v>
      </c>
      <c r="E1187" s="1">
        <f>VLOOKUP((A1187&amp;B1187),[1]Bond_Master!$A$1:$J$236,10)</f>
        <v>7</v>
      </c>
      <c r="F1187" s="7">
        <v>45719</v>
      </c>
      <c r="G1187" s="27">
        <v>29000</v>
      </c>
      <c r="H1187" s="27">
        <v>29000</v>
      </c>
    </row>
    <row r="1188" spans="1:8" s="1" customFormat="1" ht="17.100000000000001" customHeight="1">
      <c r="A1188" s="1" t="s">
        <v>732</v>
      </c>
      <c r="B1188" s="1" t="s">
        <v>141</v>
      </c>
      <c r="C1188" s="1" t="str">
        <f>VLOOKUP((A1188&amp;B1188),[1]Bond_Master!$A$1:$J$236,3)</f>
        <v>金融債</v>
      </c>
      <c r="D1188" s="1" t="str">
        <f>VLOOKUP((A1188&amp;B1188),[1]Bond_Master!$A$1:$J$236,4)</f>
        <v>Morgan Stanley</v>
      </c>
      <c r="E1188" s="1">
        <f>VLOOKUP((A1188&amp;B1188),[1]Bond_Master!$A$1:$J$236,10)</f>
        <v>7</v>
      </c>
      <c r="F1188" s="7">
        <v>45903</v>
      </c>
      <c r="G1188" s="27">
        <v>29000</v>
      </c>
      <c r="H1188" s="27">
        <v>29000</v>
      </c>
    </row>
    <row r="1189" spans="1:8" s="1" customFormat="1" ht="17.100000000000001" customHeight="1">
      <c r="A1189" s="1" t="s">
        <v>732</v>
      </c>
      <c r="B1189" s="1" t="s">
        <v>141</v>
      </c>
      <c r="C1189" s="1" t="str">
        <f>VLOOKUP((A1189&amp;B1189),[1]Bond_Master!$A$1:$J$236,3)</f>
        <v>金融債</v>
      </c>
      <c r="D1189" s="1" t="str">
        <f>VLOOKUP((A1189&amp;B1189),[1]Bond_Master!$A$1:$J$236,4)</f>
        <v>Morgan Stanley</v>
      </c>
      <c r="E1189" s="1">
        <f>VLOOKUP((A1189&amp;B1189),[1]Bond_Master!$A$1:$J$236,10)</f>
        <v>7</v>
      </c>
      <c r="F1189" s="7">
        <v>46084</v>
      </c>
      <c r="G1189" s="27">
        <v>29000</v>
      </c>
      <c r="H1189" s="27">
        <v>29000</v>
      </c>
    </row>
    <row r="1190" spans="1:8" s="1" customFormat="1" ht="17.100000000000001" customHeight="1">
      <c r="A1190" s="1" t="s">
        <v>732</v>
      </c>
      <c r="B1190" s="1" t="s">
        <v>141</v>
      </c>
      <c r="C1190" s="1" t="str">
        <f>VLOOKUP((A1190&amp;B1190),[1]Bond_Master!$A$1:$J$236,3)</f>
        <v>金融債</v>
      </c>
      <c r="D1190" s="1" t="str">
        <f>VLOOKUP((A1190&amp;B1190),[1]Bond_Master!$A$1:$J$236,4)</f>
        <v>Morgan Stanley</v>
      </c>
      <c r="E1190" s="1">
        <f>VLOOKUP((A1190&amp;B1190),[1]Bond_Master!$A$1:$J$236,10)</f>
        <v>7</v>
      </c>
      <c r="F1190" s="7">
        <v>46268</v>
      </c>
      <c r="G1190" s="27">
        <v>29000</v>
      </c>
      <c r="H1190" s="27">
        <v>29000</v>
      </c>
    </row>
    <row r="1191" spans="1:8" s="1" customFormat="1" ht="17.100000000000001" customHeight="1">
      <c r="A1191" s="1" t="s">
        <v>732</v>
      </c>
      <c r="B1191" s="1" t="s">
        <v>141</v>
      </c>
      <c r="C1191" s="1" t="str">
        <f>VLOOKUP((A1191&amp;B1191),[1]Bond_Master!$A$1:$J$236,3)</f>
        <v>金融債</v>
      </c>
      <c r="D1191" s="1" t="str">
        <f>VLOOKUP((A1191&amp;B1191),[1]Bond_Master!$A$1:$J$236,4)</f>
        <v>Morgan Stanley</v>
      </c>
      <c r="E1191" s="1">
        <f>VLOOKUP((A1191&amp;B1191),[1]Bond_Master!$A$1:$J$236,10)</f>
        <v>7</v>
      </c>
      <c r="F1191" s="7">
        <v>46449</v>
      </c>
      <c r="G1191" s="27">
        <v>29000</v>
      </c>
      <c r="H1191" s="27">
        <v>29000</v>
      </c>
    </row>
    <row r="1192" spans="1:8" s="1" customFormat="1" ht="17.100000000000001" customHeight="1">
      <c r="A1192" s="1" t="s">
        <v>732</v>
      </c>
      <c r="B1192" s="1" t="s">
        <v>141</v>
      </c>
      <c r="C1192" s="1" t="str">
        <f>VLOOKUP((A1192&amp;B1192),[1]Bond_Master!$A$1:$J$236,3)</f>
        <v>金融債</v>
      </c>
      <c r="D1192" s="1" t="str">
        <f>VLOOKUP((A1192&amp;B1192),[1]Bond_Master!$A$1:$J$236,4)</f>
        <v>Morgan Stanley</v>
      </c>
      <c r="E1192" s="1">
        <f>VLOOKUP((A1192&amp;B1192),[1]Bond_Master!$A$1:$J$236,10)</f>
        <v>7</v>
      </c>
      <c r="F1192" s="7">
        <v>46633</v>
      </c>
      <c r="G1192" s="27">
        <v>29000</v>
      </c>
      <c r="H1192" s="27">
        <v>29000</v>
      </c>
    </row>
    <row r="1193" spans="1:8" s="1" customFormat="1" ht="17.100000000000001" customHeight="1">
      <c r="A1193" s="1" t="s">
        <v>732</v>
      </c>
      <c r="B1193" s="1" t="s">
        <v>141</v>
      </c>
      <c r="C1193" s="1" t="str">
        <f>VLOOKUP((A1193&amp;B1193),[1]Bond_Master!$A$1:$J$236,3)</f>
        <v>金融債</v>
      </c>
      <c r="D1193" s="1" t="str">
        <f>VLOOKUP((A1193&amp;B1193),[1]Bond_Master!$A$1:$J$236,4)</f>
        <v>Morgan Stanley</v>
      </c>
      <c r="E1193" s="1">
        <f>VLOOKUP((A1193&amp;B1193),[1]Bond_Master!$A$1:$J$236,10)</f>
        <v>7</v>
      </c>
      <c r="F1193" s="7">
        <v>46815</v>
      </c>
      <c r="G1193" s="27">
        <v>29000</v>
      </c>
      <c r="H1193" s="27">
        <v>29000</v>
      </c>
    </row>
    <row r="1194" spans="1:8" s="1" customFormat="1" ht="17.100000000000001" customHeight="1">
      <c r="A1194" s="1" t="s">
        <v>732</v>
      </c>
      <c r="B1194" s="1" t="s">
        <v>141</v>
      </c>
      <c r="C1194" s="1" t="str">
        <f>VLOOKUP((A1194&amp;B1194),[1]Bond_Master!$A$1:$J$236,3)</f>
        <v>金融債</v>
      </c>
      <c r="D1194" s="1" t="str">
        <f>VLOOKUP((A1194&amp;B1194),[1]Bond_Master!$A$1:$J$236,4)</f>
        <v>Morgan Stanley</v>
      </c>
      <c r="E1194" s="1">
        <f>VLOOKUP((A1194&amp;B1194),[1]Bond_Master!$A$1:$J$236,10)</f>
        <v>7</v>
      </c>
      <c r="F1194" s="7">
        <v>46999</v>
      </c>
      <c r="G1194" s="27">
        <v>29000</v>
      </c>
      <c r="H1194" s="27">
        <v>29000</v>
      </c>
    </row>
    <row r="1195" spans="1:8" s="1" customFormat="1" ht="17.100000000000001" customHeight="1">
      <c r="A1195" s="1" t="s">
        <v>732</v>
      </c>
      <c r="B1195" s="1" t="s">
        <v>141</v>
      </c>
      <c r="C1195" s="1" t="str">
        <f>VLOOKUP((A1195&amp;B1195),[1]Bond_Master!$A$1:$J$236,3)</f>
        <v>金融債</v>
      </c>
      <c r="D1195" s="1" t="str">
        <f>VLOOKUP((A1195&amp;B1195),[1]Bond_Master!$A$1:$J$236,4)</f>
        <v>Morgan Stanley</v>
      </c>
      <c r="E1195" s="1">
        <f>VLOOKUP((A1195&amp;B1195),[1]Bond_Master!$A$1:$J$236,10)</f>
        <v>7</v>
      </c>
      <c r="F1195" s="7">
        <v>47180</v>
      </c>
      <c r="G1195" s="27">
        <v>29000</v>
      </c>
      <c r="H1195" s="27">
        <v>29000</v>
      </c>
    </row>
    <row r="1196" spans="1:8" s="1" customFormat="1" ht="17.100000000000001" customHeight="1">
      <c r="A1196" s="1" t="s">
        <v>732</v>
      </c>
      <c r="B1196" s="1" t="s">
        <v>141</v>
      </c>
      <c r="C1196" s="1" t="str">
        <f>VLOOKUP((A1196&amp;B1196),[1]Bond_Master!$A$1:$J$236,3)</f>
        <v>金融債</v>
      </c>
      <c r="D1196" s="1" t="str">
        <f>VLOOKUP((A1196&amp;B1196),[1]Bond_Master!$A$1:$J$236,4)</f>
        <v>Morgan Stanley</v>
      </c>
      <c r="E1196" s="1">
        <f>VLOOKUP((A1196&amp;B1196),[1]Bond_Master!$A$1:$J$236,10)</f>
        <v>7</v>
      </c>
      <c r="F1196" s="7">
        <v>47364</v>
      </c>
      <c r="G1196" s="27">
        <v>29000</v>
      </c>
      <c r="H1196" s="27">
        <v>29000</v>
      </c>
    </row>
    <row r="1197" spans="1:8" s="1" customFormat="1" ht="17.100000000000001" customHeight="1">
      <c r="A1197" s="1" t="s">
        <v>732</v>
      </c>
      <c r="B1197" s="1" t="s">
        <v>141</v>
      </c>
      <c r="C1197" s="1" t="str">
        <f>VLOOKUP((A1197&amp;B1197),[1]Bond_Master!$A$1:$J$236,3)</f>
        <v>金融債</v>
      </c>
      <c r="D1197" s="1" t="str">
        <f>VLOOKUP((A1197&amp;B1197),[1]Bond_Master!$A$1:$J$236,4)</f>
        <v>Morgan Stanley</v>
      </c>
      <c r="E1197" s="1">
        <f>VLOOKUP((A1197&amp;B1197),[1]Bond_Master!$A$1:$J$236,10)</f>
        <v>7</v>
      </c>
      <c r="F1197" s="7">
        <v>47545</v>
      </c>
      <c r="G1197" s="27">
        <v>29000</v>
      </c>
      <c r="H1197" s="27">
        <v>29000</v>
      </c>
    </row>
    <row r="1198" spans="1:8" s="1" customFormat="1" ht="17.100000000000001" customHeight="1">
      <c r="A1198" s="1" t="s">
        <v>732</v>
      </c>
      <c r="B1198" s="1" t="s">
        <v>141</v>
      </c>
      <c r="C1198" s="1" t="str">
        <f>VLOOKUP((A1198&amp;B1198),[1]Bond_Master!$A$1:$J$236,3)</f>
        <v>金融債</v>
      </c>
      <c r="D1198" s="1" t="str">
        <f>VLOOKUP((A1198&amp;B1198),[1]Bond_Master!$A$1:$J$236,4)</f>
        <v>Morgan Stanley</v>
      </c>
      <c r="E1198" s="1">
        <f>VLOOKUP((A1198&amp;B1198),[1]Bond_Master!$A$1:$J$236,10)</f>
        <v>7</v>
      </c>
      <c r="F1198" s="7">
        <v>47729</v>
      </c>
      <c r="G1198" s="27">
        <v>29000</v>
      </c>
      <c r="H1198" s="27">
        <v>29000</v>
      </c>
    </row>
    <row r="1199" spans="1:8" s="1" customFormat="1" ht="17.100000000000001" customHeight="1">
      <c r="A1199" s="1" t="s">
        <v>732</v>
      </c>
      <c r="B1199" s="1" t="s">
        <v>141</v>
      </c>
      <c r="C1199" s="1" t="str">
        <f>VLOOKUP((A1199&amp;B1199),[1]Bond_Master!$A$1:$J$236,3)</f>
        <v>金融債</v>
      </c>
      <c r="D1199" s="1" t="str">
        <f>VLOOKUP((A1199&amp;B1199),[1]Bond_Master!$A$1:$J$236,4)</f>
        <v>Morgan Stanley</v>
      </c>
      <c r="E1199" s="1">
        <f>VLOOKUP((A1199&amp;B1199),[1]Bond_Master!$A$1:$J$236,10)</f>
        <v>7</v>
      </c>
      <c r="F1199" s="7">
        <v>47910</v>
      </c>
      <c r="G1199" s="27">
        <v>29000</v>
      </c>
      <c r="H1199" s="27">
        <v>29000</v>
      </c>
    </row>
    <row r="1200" spans="1:8" s="1" customFormat="1" ht="17.100000000000001" customHeight="1">
      <c r="A1200" s="1" t="s">
        <v>732</v>
      </c>
      <c r="B1200" s="1" t="s">
        <v>141</v>
      </c>
      <c r="C1200" s="1" t="str">
        <f>VLOOKUP((A1200&amp;B1200),[1]Bond_Master!$A$1:$J$236,3)</f>
        <v>金融債</v>
      </c>
      <c r="D1200" s="1" t="str">
        <f>VLOOKUP((A1200&amp;B1200),[1]Bond_Master!$A$1:$J$236,4)</f>
        <v>Morgan Stanley</v>
      </c>
      <c r="E1200" s="1">
        <f>VLOOKUP((A1200&amp;B1200),[1]Bond_Master!$A$1:$J$236,10)</f>
        <v>7</v>
      </c>
      <c r="F1200" s="7">
        <v>48460</v>
      </c>
      <c r="G1200" s="27">
        <v>29000</v>
      </c>
      <c r="H1200" s="27">
        <v>29000</v>
      </c>
    </row>
    <row r="1201" spans="1:8" ht="17.100000000000001" customHeight="1">
      <c r="A1201" s="1" t="s">
        <v>732</v>
      </c>
      <c r="B1201" s="1" t="s">
        <v>141</v>
      </c>
      <c r="C1201" s="1" t="str">
        <f>VLOOKUP((A1201&amp;B1201),[1]Bond_Master!$A$1:$J$236,3)</f>
        <v>金融債</v>
      </c>
      <c r="D1201" s="1" t="str">
        <f>VLOOKUP((A1201&amp;B1201),[1]Bond_Master!$A$1:$J$236,4)</f>
        <v>Morgan Stanley</v>
      </c>
      <c r="E1201" s="1">
        <f>VLOOKUP((A1201&amp;B1201),[1]Bond_Master!$A$1:$J$236,10)</f>
        <v>7</v>
      </c>
      <c r="F1201" s="7">
        <v>48276</v>
      </c>
      <c r="G1201" s="27">
        <v>29000</v>
      </c>
      <c r="H1201" s="27">
        <v>2029000</v>
      </c>
    </row>
    <row r="1202" spans="1:8" s="1" customFormat="1" ht="17.100000000000001" customHeight="1">
      <c r="A1202" s="1" t="s">
        <v>488</v>
      </c>
      <c r="B1202" s="1" t="s">
        <v>64</v>
      </c>
      <c r="C1202" s="1" t="str">
        <f>VLOOKUP((A1202&amp;B1202),[1]Bond_Master!$A$1:$J$236,3)</f>
        <v>金融債</v>
      </c>
      <c r="D1202" s="1" t="str">
        <f>VLOOKUP((A1202&amp;B1202),[1]Bond_Master!$A$1:$J$236,4)</f>
        <v>Morgan Stanley</v>
      </c>
      <c r="E1202" s="1">
        <f>VLOOKUP((A1202&amp;B1202),[1]Bond_Master!$A$1:$J$236,10)</f>
        <v>7</v>
      </c>
      <c r="F1202" s="7">
        <v>45538</v>
      </c>
      <c r="G1202" s="27">
        <v>29000</v>
      </c>
      <c r="H1202" s="27">
        <v>29000</v>
      </c>
    </row>
    <row r="1203" spans="1:8" s="1" customFormat="1" ht="17.100000000000001" customHeight="1">
      <c r="A1203" s="1" t="s">
        <v>488</v>
      </c>
      <c r="B1203" s="1" t="s">
        <v>64</v>
      </c>
      <c r="C1203" s="1" t="str">
        <f>VLOOKUP((A1203&amp;B1203),[1]Bond_Master!$A$1:$J$236,3)</f>
        <v>金融債</v>
      </c>
      <c r="D1203" s="1" t="str">
        <f>VLOOKUP((A1203&amp;B1203),[1]Bond_Master!$A$1:$J$236,4)</f>
        <v>Morgan Stanley</v>
      </c>
      <c r="E1203" s="1">
        <f>VLOOKUP((A1203&amp;B1203),[1]Bond_Master!$A$1:$J$236,10)</f>
        <v>7</v>
      </c>
      <c r="F1203" s="7">
        <v>45719</v>
      </c>
      <c r="G1203" s="27">
        <v>29000</v>
      </c>
      <c r="H1203" s="27">
        <v>29000</v>
      </c>
    </row>
    <row r="1204" spans="1:8" ht="17.100000000000001" customHeight="1">
      <c r="A1204" s="1" t="s">
        <v>732</v>
      </c>
      <c r="B1204" s="1" t="s">
        <v>64</v>
      </c>
      <c r="C1204" s="1" t="str">
        <f>VLOOKUP((A1204&amp;B1204),[1]Bond_Master!$A$1:$J$236,3)</f>
        <v>金融債</v>
      </c>
      <c r="D1204" s="1" t="str">
        <f>VLOOKUP((A1204&amp;B1204),[1]Bond_Master!$A$1:$J$236,4)</f>
        <v>Morgan Stanley</v>
      </c>
      <c r="E1204" s="1">
        <f>VLOOKUP((A1204&amp;B1204),[1]Bond_Master!$A$1:$J$236,10)</f>
        <v>7</v>
      </c>
      <c r="F1204" s="7">
        <v>45903</v>
      </c>
      <c r="G1204" s="27">
        <v>29000</v>
      </c>
      <c r="H1204" s="27">
        <v>29000</v>
      </c>
    </row>
    <row r="1205" spans="1:8" ht="17.100000000000001" customHeight="1">
      <c r="A1205" s="1" t="s">
        <v>732</v>
      </c>
      <c r="B1205" s="1" t="s">
        <v>64</v>
      </c>
      <c r="C1205" s="1" t="str">
        <f>VLOOKUP((A1205&amp;B1205),[1]Bond_Master!$A$1:$J$236,3)</f>
        <v>金融債</v>
      </c>
      <c r="D1205" s="1" t="str">
        <f>VLOOKUP((A1205&amp;B1205),[1]Bond_Master!$A$1:$J$236,4)</f>
        <v>Morgan Stanley</v>
      </c>
      <c r="E1205" s="1">
        <f>VLOOKUP((A1205&amp;B1205),[1]Bond_Master!$A$1:$J$236,10)</f>
        <v>7</v>
      </c>
      <c r="F1205" s="7">
        <v>46084</v>
      </c>
      <c r="G1205" s="27">
        <v>29000</v>
      </c>
      <c r="H1205" s="27">
        <v>29000</v>
      </c>
    </row>
    <row r="1206" spans="1:8" ht="17.100000000000001" customHeight="1">
      <c r="A1206" s="1" t="s">
        <v>732</v>
      </c>
      <c r="B1206" s="1" t="s">
        <v>64</v>
      </c>
      <c r="C1206" s="1" t="str">
        <f>VLOOKUP((A1206&amp;B1206),[1]Bond_Master!$A$1:$J$236,3)</f>
        <v>金融債</v>
      </c>
      <c r="D1206" s="1" t="str">
        <f>VLOOKUP((A1206&amp;B1206),[1]Bond_Master!$A$1:$J$236,4)</f>
        <v>Morgan Stanley</v>
      </c>
      <c r="E1206" s="1">
        <f>VLOOKUP((A1206&amp;B1206),[1]Bond_Master!$A$1:$J$236,10)</f>
        <v>7</v>
      </c>
      <c r="F1206" s="7">
        <v>46268</v>
      </c>
      <c r="G1206" s="27">
        <v>29000</v>
      </c>
      <c r="H1206" s="27">
        <v>29000</v>
      </c>
    </row>
    <row r="1207" spans="1:8" ht="17.100000000000001" customHeight="1">
      <c r="A1207" s="1" t="s">
        <v>732</v>
      </c>
      <c r="B1207" s="1" t="s">
        <v>64</v>
      </c>
      <c r="C1207" s="1" t="str">
        <f>VLOOKUP((A1207&amp;B1207),[1]Bond_Master!$A$1:$J$236,3)</f>
        <v>金融債</v>
      </c>
      <c r="D1207" s="1" t="str">
        <f>VLOOKUP((A1207&amp;B1207),[1]Bond_Master!$A$1:$J$236,4)</f>
        <v>Morgan Stanley</v>
      </c>
      <c r="E1207" s="1">
        <f>VLOOKUP((A1207&amp;B1207),[1]Bond_Master!$A$1:$J$236,10)</f>
        <v>7</v>
      </c>
      <c r="F1207" s="7">
        <v>46449</v>
      </c>
      <c r="G1207" s="27">
        <v>29000</v>
      </c>
      <c r="H1207" s="27">
        <v>29000</v>
      </c>
    </row>
    <row r="1208" spans="1:8" ht="17.100000000000001" customHeight="1">
      <c r="A1208" s="1" t="s">
        <v>732</v>
      </c>
      <c r="B1208" s="1" t="s">
        <v>64</v>
      </c>
      <c r="C1208" s="1" t="str">
        <f>VLOOKUP((A1208&amp;B1208),[1]Bond_Master!$A$1:$J$236,3)</f>
        <v>金融債</v>
      </c>
      <c r="D1208" s="1" t="str">
        <f>VLOOKUP((A1208&amp;B1208),[1]Bond_Master!$A$1:$J$236,4)</f>
        <v>Morgan Stanley</v>
      </c>
      <c r="E1208" s="1">
        <f>VLOOKUP((A1208&amp;B1208),[1]Bond_Master!$A$1:$J$236,10)</f>
        <v>7</v>
      </c>
      <c r="F1208" s="7">
        <v>46633</v>
      </c>
      <c r="G1208" s="27">
        <v>29000</v>
      </c>
      <c r="H1208" s="27">
        <v>29000</v>
      </c>
    </row>
    <row r="1209" spans="1:8" ht="17.100000000000001" customHeight="1">
      <c r="A1209" s="1" t="s">
        <v>732</v>
      </c>
      <c r="B1209" s="1" t="s">
        <v>64</v>
      </c>
      <c r="C1209" s="1" t="str">
        <f>VLOOKUP((A1209&amp;B1209),[1]Bond_Master!$A$1:$J$236,3)</f>
        <v>金融債</v>
      </c>
      <c r="D1209" s="1" t="str">
        <f>VLOOKUP((A1209&amp;B1209),[1]Bond_Master!$A$1:$J$236,4)</f>
        <v>Morgan Stanley</v>
      </c>
      <c r="E1209" s="1">
        <f>VLOOKUP((A1209&amp;B1209),[1]Bond_Master!$A$1:$J$236,10)</f>
        <v>7</v>
      </c>
      <c r="F1209" s="7">
        <v>46815</v>
      </c>
      <c r="G1209" s="27">
        <v>29000</v>
      </c>
      <c r="H1209" s="27">
        <v>29000</v>
      </c>
    </row>
    <row r="1210" spans="1:8" ht="17.100000000000001" customHeight="1">
      <c r="A1210" s="1" t="s">
        <v>732</v>
      </c>
      <c r="B1210" s="1" t="s">
        <v>64</v>
      </c>
      <c r="C1210" s="1" t="str">
        <f>VLOOKUP((A1210&amp;B1210),[1]Bond_Master!$A$1:$J$236,3)</f>
        <v>金融債</v>
      </c>
      <c r="D1210" s="1" t="str">
        <f>VLOOKUP((A1210&amp;B1210),[1]Bond_Master!$A$1:$J$236,4)</f>
        <v>Morgan Stanley</v>
      </c>
      <c r="E1210" s="1">
        <f>VLOOKUP((A1210&amp;B1210),[1]Bond_Master!$A$1:$J$236,10)</f>
        <v>7</v>
      </c>
      <c r="F1210" s="7">
        <v>46999</v>
      </c>
      <c r="G1210" s="27">
        <v>29000</v>
      </c>
      <c r="H1210" s="27">
        <v>29000</v>
      </c>
    </row>
    <row r="1211" spans="1:8" ht="17.100000000000001" customHeight="1">
      <c r="A1211" s="1" t="s">
        <v>732</v>
      </c>
      <c r="B1211" s="1" t="s">
        <v>64</v>
      </c>
      <c r="C1211" s="1" t="str">
        <f>VLOOKUP((A1211&amp;B1211),[1]Bond_Master!$A$1:$J$236,3)</f>
        <v>金融債</v>
      </c>
      <c r="D1211" s="1" t="str">
        <f>VLOOKUP((A1211&amp;B1211),[1]Bond_Master!$A$1:$J$236,4)</f>
        <v>Morgan Stanley</v>
      </c>
      <c r="E1211" s="1">
        <f>VLOOKUP((A1211&amp;B1211),[1]Bond_Master!$A$1:$J$236,10)</f>
        <v>7</v>
      </c>
      <c r="F1211" s="7">
        <v>47180</v>
      </c>
      <c r="G1211" s="27">
        <v>29000</v>
      </c>
      <c r="H1211" s="27">
        <v>29000</v>
      </c>
    </row>
    <row r="1212" spans="1:8" s="1" customFormat="1" ht="17.100000000000001" customHeight="1">
      <c r="A1212" s="1" t="s">
        <v>732</v>
      </c>
      <c r="B1212" s="1" t="s">
        <v>64</v>
      </c>
      <c r="C1212" s="1" t="str">
        <f>VLOOKUP((A1212&amp;B1212),[1]Bond_Master!$A$1:$J$236,3)</f>
        <v>金融債</v>
      </c>
      <c r="D1212" s="1" t="str">
        <f>VLOOKUP((A1212&amp;B1212),[1]Bond_Master!$A$1:$J$236,4)</f>
        <v>Morgan Stanley</v>
      </c>
      <c r="E1212" s="1">
        <f>VLOOKUP((A1212&amp;B1212),[1]Bond_Master!$A$1:$J$236,10)</f>
        <v>7</v>
      </c>
      <c r="F1212" s="7">
        <v>47364</v>
      </c>
      <c r="G1212" s="27">
        <v>29000</v>
      </c>
      <c r="H1212" s="27">
        <v>29000</v>
      </c>
    </row>
    <row r="1213" spans="1:8" ht="17.100000000000001" customHeight="1">
      <c r="A1213" s="1" t="s">
        <v>732</v>
      </c>
      <c r="B1213" s="1" t="s">
        <v>64</v>
      </c>
      <c r="C1213" s="1" t="str">
        <f>VLOOKUP((A1213&amp;B1213),[1]Bond_Master!$A$1:$J$236,3)</f>
        <v>金融債</v>
      </c>
      <c r="D1213" s="1" t="str">
        <f>VLOOKUP((A1213&amp;B1213),[1]Bond_Master!$A$1:$J$236,4)</f>
        <v>Morgan Stanley</v>
      </c>
      <c r="E1213" s="1">
        <f>VLOOKUP((A1213&amp;B1213),[1]Bond_Master!$A$1:$J$236,10)</f>
        <v>7</v>
      </c>
      <c r="F1213" s="7">
        <v>47545</v>
      </c>
      <c r="G1213" s="27">
        <v>29000</v>
      </c>
      <c r="H1213" s="27">
        <v>29000</v>
      </c>
    </row>
    <row r="1214" spans="1:8" ht="17.100000000000001" customHeight="1">
      <c r="A1214" s="1" t="s">
        <v>732</v>
      </c>
      <c r="B1214" s="1" t="s">
        <v>64</v>
      </c>
      <c r="C1214" s="1" t="str">
        <f>VLOOKUP((A1214&amp;B1214),[1]Bond_Master!$A$1:$J$236,3)</f>
        <v>金融債</v>
      </c>
      <c r="D1214" s="1" t="str">
        <f>VLOOKUP((A1214&amp;B1214),[1]Bond_Master!$A$1:$J$236,4)</f>
        <v>Morgan Stanley</v>
      </c>
      <c r="E1214" s="1">
        <f>VLOOKUP((A1214&amp;B1214),[1]Bond_Master!$A$1:$J$236,10)</f>
        <v>7</v>
      </c>
      <c r="F1214" s="7">
        <v>47729</v>
      </c>
      <c r="G1214" s="27">
        <v>29000</v>
      </c>
      <c r="H1214" s="27">
        <v>29000</v>
      </c>
    </row>
    <row r="1215" spans="1:8" ht="17.100000000000001" customHeight="1">
      <c r="A1215" s="1" t="s">
        <v>732</v>
      </c>
      <c r="B1215" s="1" t="s">
        <v>64</v>
      </c>
      <c r="C1215" s="1" t="str">
        <f>VLOOKUP((A1215&amp;B1215),[1]Bond_Master!$A$1:$J$236,3)</f>
        <v>金融債</v>
      </c>
      <c r="D1215" s="1" t="str">
        <f>VLOOKUP((A1215&amp;B1215),[1]Bond_Master!$A$1:$J$236,4)</f>
        <v>Morgan Stanley</v>
      </c>
      <c r="E1215" s="1">
        <f>VLOOKUP((A1215&amp;B1215),[1]Bond_Master!$A$1:$J$236,10)</f>
        <v>7</v>
      </c>
      <c r="F1215" s="7">
        <v>47910</v>
      </c>
      <c r="G1215" s="27">
        <v>29000</v>
      </c>
      <c r="H1215" s="27">
        <v>29000</v>
      </c>
    </row>
    <row r="1216" spans="1:8" ht="17.100000000000001" customHeight="1">
      <c r="A1216" s="1" t="s">
        <v>732</v>
      </c>
      <c r="B1216" s="1" t="s">
        <v>64</v>
      </c>
      <c r="C1216" s="1" t="str">
        <f>VLOOKUP((A1216&amp;B1216),[1]Bond_Master!$A$1:$J$236,3)</f>
        <v>金融債</v>
      </c>
      <c r="D1216" s="1" t="str">
        <f>VLOOKUP((A1216&amp;B1216),[1]Bond_Master!$A$1:$J$236,4)</f>
        <v>Morgan Stanley</v>
      </c>
      <c r="E1216" s="1">
        <f>VLOOKUP((A1216&amp;B1216),[1]Bond_Master!$A$1:$J$236,10)</f>
        <v>7</v>
      </c>
      <c r="F1216" s="7">
        <v>48460</v>
      </c>
      <c r="G1216" s="27">
        <v>29000</v>
      </c>
      <c r="H1216" s="27">
        <v>29000</v>
      </c>
    </row>
    <row r="1217" spans="1:8" ht="17.100000000000001" customHeight="1">
      <c r="A1217" s="1" t="s">
        <v>732</v>
      </c>
      <c r="B1217" s="1" t="s">
        <v>64</v>
      </c>
      <c r="C1217" s="1" t="str">
        <f>VLOOKUP((A1217&amp;B1217),[1]Bond_Master!$A$1:$J$236,3)</f>
        <v>金融債</v>
      </c>
      <c r="D1217" s="1" t="str">
        <f>VLOOKUP((A1217&amp;B1217),[1]Bond_Master!$A$1:$J$236,4)</f>
        <v>Morgan Stanley</v>
      </c>
      <c r="E1217" s="1">
        <f>VLOOKUP((A1217&amp;B1217),[1]Bond_Master!$A$1:$J$236,10)</f>
        <v>7</v>
      </c>
      <c r="F1217" s="7">
        <v>48276</v>
      </c>
      <c r="G1217" s="27">
        <v>29000</v>
      </c>
      <c r="H1217" s="27">
        <v>2029000</v>
      </c>
    </row>
    <row r="1218" spans="1:8" ht="17.100000000000001" customHeight="1">
      <c r="A1218" s="1" t="s">
        <v>178</v>
      </c>
      <c r="B1218" s="1" t="s">
        <v>64</v>
      </c>
      <c r="C1218" s="1" t="str">
        <f>VLOOKUP((A1218&amp;B1218),[1]Bond_Master!$A$1:$J$236,3)</f>
        <v>公司債</v>
      </c>
      <c r="D1218" s="1" t="str">
        <f>VLOOKUP((A1218&amp;B1218),[1]Bond_Master!$A$1:$J$236,4)</f>
        <v>Morgan Stanley</v>
      </c>
      <c r="E1218" s="1">
        <f>VLOOKUP((A1218&amp;B1218),[1]Bond_Master!$A$1:$J$236,10)</f>
        <v>3</v>
      </c>
      <c r="F1218" s="7">
        <v>45061</v>
      </c>
      <c r="G1218" s="27">
        <v>38750</v>
      </c>
      <c r="H1218" s="27">
        <v>38750</v>
      </c>
    </row>
    <row r="1219" spans="1:8" ht="17.100000000000001" customHeight="1">
      <c r="A1219" s="1" t="s">
        <v>178</v>
      </c>
      <c r="B1219" s="1" t="s">
        <v>64</v>
      </c>
      <c r="C1219" s="1" t="str">
        <f>VLOOKUP((A1219&amp;B1219),[1]Bond_Master!$A$1:$J$236,3)</f>
        <v>公司債</v>
      </c>
      <c r="D1219" s="1" t="str">
        <f>VLOOKUP((A1219&amp;B1219),[1]Bond_Master!$A$1:$J$236,4)</f>
        <v>Morgan Stanley</v>
      </c>
      <c r="E1219" s="1">
        <f>VLOOKUP((A1219&amp;B1219),[1]Bond_Master!$A$1:$J$236,10)</f>
        <v>3</v>
      </c>
      <c r="F1219" s="7">
        <v>45243</v>
      </c>
      <c r="G1219" s="27">
        <v>38750</v>
      </c>
      <c r="H1219" s="27">
        <v>38750</v>
      </c>
    </row>
    <row r="1220" spans="1:8" ht="17.100000000000001" customHeight="1">
      <c r="A1220" s="1" t="s">
        <v>178</v>
      </c>
      <c r="B1220" s="1" t="s">
        <v>64</v>
      </c>
      <c r="C1220" s="1" t="str">
        <f>VLOOKUP((A1220&amp;B1220),[1]Bond_Master!$A$1:$J$236,3)</f>
        <v>公司債</v>
      </c>
      <c r="D1220" s="1" t="str">
        <f>VLOOKUP((A1220&amp;B1220),[1]Bond_Master!$A$1:$J$236,4)</f>
        <v>Morgan Stanley</v>
      </c>
      <c r="E1220" s="1">
        <f>VLOOKUP((A1220&amp;B1220),[1]Bond_Master!$A$1:$J$236,10)</f>
        <v>3</v>
      </c>
      <c r="F1220" s="7">
        <v>45427</v>
      </c>
      <c r="G1220" s="27">
        <v>38750</v>
      </c>
      <c r="H1220" s="27">
        <v>38750</v>
      </c>
    </row>
    <row r="1221" spans="1:8" s="1" customFormat="1" ht="17.100000000000001" customHeight="1">
      <c r="A1221" s="1" t="s">
        <v>178</v>
      </c>
      <c r="B1221" s="1" t="s">
        <v>64</v>
      </c>
      <c r="C1221" s="1" t="str">
        <f>VLOOKUP((A1221&amp;B1221),[1]Bond_Master!$A$1:$J$236,3)</f>
        <v>公司債</v>
      </c>
      <c r="D1221" s="1" t="str">
        <f>VLOOKUP((A1221&amp;B1221),[1]Bond_Master!$A$1:$J$236,4)</f>
        <v>Morgan Stanley</v>
      </c>
      <c r="E1221" s="1">
        <f>VLOOKUP((A1221&amp;B1221),[1]Bond_Master!$A$1:$J$236,10)</f>
        <v>3</v>
      </c>
      <c r="F1221" s="7">
        <v>45609</v>
      </c>
      <c r="G1221" s="27">
        <v>38750</v>
      </c>
      <c r="H1221" s="27">
        <v>38750</v>
      </c>
    </row>
    <row r="1222" spans="1:8" ht="17.100000000000001" customHeight="1">
      <c r="A1222" s="1" t="s">
        <v>178</v>
      </c>
      <c r="B1222" s="1" t="s">
        <v>64</v>
      </c>
      <c r="C1222" s="1" t="str">
        <f>VLOOKUP((A1222&amp;B1222),[1]Bond_Master!$A$1:$J$236,3)</f>
        <v>公司債</v>
      </c>
      <c r="D1222" s="1" t="str">
        <f>VLOOKUP((A1222&amp;B1222),[1]Bond_Master!$A$1:$J$236,4)</f>
        <v>Morgan Stanley</v>
      </c>
      <c r="E1222" s="1">
        <f>VLOOKUP((A1222&amp;B1222),[1]Bond_Master!$A$1:$J$236,10)</f>
        <v>3</v>
      </c>
      <c r="F1222" s="7">
        <v>45792</v>
      </c>
      <c r="G1222" s="27">
        <v>38750</v>
      </c>
      <c r="H1222" s="27">
        <v>38750</v>
      </c>
    </row>
    <row r="1223" spans="1:8" ht="17.100000000000001" customHeight="1">
      <c r="A1223" s="1" t="s">
        <v>178</v>
      </c>
      <c r="B1223" s="1" t="s">
        <v>64</v>
      </c>
      <c r="C1223" s="1" t="str">
        <f>VLOOKUP((A1223&amp;B1223),[1]Bond_Master!$A$1:$J$236,3)</f>
        <v>公司債</v>
      </c>
      <c r="D1223" s="1" t="str">
        <f>VLOOKUP((A1223&amp;B1223),[1]Bond_Master!$A$1:$J$236,4)</f>
        <v>Morgan Stanley</v>
      </c>
      <c r="E1223" s="1">
        <f>VLOOKUP((A1223&amp;B1223),[1]Bond_Master!$A$1:$J$236,10)</f>
        <v>3</v>
      </c>
      <c r="F1223" s="7">
        <v>45974</v>
      </c>
      <c r="G1223" s="27">
        <v>38750</v>
      </c>
      <c r="H1223" s="27">
        <v>38750</v>
      </c>
    </row>
    <row r="1224" spans="1:8" ht="17.100000000000001" customHeight="1">
      <c r="A1224" s="1" t="s">
        <v>178</v>
      </c>
      <c r="B1224" s="1" t="s">
        <v>64</v>
      </c>
      <c r="C1224" s="1" t="str">
        <f>VLOOKUP((A1224&amp;B1224),[1]Bond_Master!$A$1:$J$236,3)</f>
        <v>公司債</v>
      </c>
      <c r="D1224" s="1" t="str">
        <f>VLOOKUP((A1224&amp;B1224),[1]Bond_Master!$A$1:$J$236,4)</f>
        <v>Morgan Stanley</v>
      </c>
      <c r="E1224" s="1">
        <f>VLOOKUP((A1224&amp;B1224),[1]Bond_Master!$A$1:$J$236,10)</f>
        <v>3</v>
      </c>
      <c r="F1224" s="7">
        <v>46157</v>
      </c>
      <c r="G1224" s="27">
        <v>38750</v>
      </c>
      <c r="H1224" s="27">
        <v>38750</v>
      </c>
    </row>
    <row r="1225" spans="1:8" ht="17.100000000000001" customHeight="1">
      <c r="A1225" s="1" t="s">
        <v>178</v>
      </c>
      <c r="B1225" s="1" t="s">
        <v>64</v>
      </c>
      <c r="C1225" s="1" t="str">
        <f>VLOOKUP((A1225&amp;B1225),[1]Bond_Master!$A$1:$J$236,3)</f>
        <v>公司債</v>
      </c>
      <c r="D1225" s="1" t="str">
        <f>VLOOKUP((A1225&amp;B1225),[1]Bond_Master!$A$1:$J$236,4)</f>
        <v>Morgan Stanley</v>
      </c>
      <c r="E1225" s="1">
        <f>VLOOKUP((A1225&amp;B1225),[1]Bond_Master!$A$1:$J$236,10)</f>
        <v>3</v>
      </c>
      <c r="F1225" s="7">
        <v>46339</v>
      </c>
      <c r="G1225" s="27">
        <v>38750</v>
      </c>
      <c r="H1225" s="27">
        <v>38750</v>
      </c>
    </row>
    <row r="1226" spans="1:8" ht="17.100000000000001" customHeight="1">
      <c r="A1226" s="1" t="s">
        <v>178</v>
      </c>
      <c r="B1226" s="1" t="s">
        <v>64</v>
      </c>
      <c r="C1226" s="1" t="str">
        <f>VLOOKUP((A1226&amp;B1226),[1]Bond_Master!$A$1:$J$236,3)</f>
        <v>公司債</v>
      </c>
      <c r="D1226" s="1" t="str">
        <f>VLOOKUP((A1226&amp;B1226),[1]Bond_Master!$A$1:$J$236,4)</f>
        <v>Morgan Stanley</v>
      </c>
      <c r="E1226" s="1">
        <f>VLOOKUP((A1226&amp;B1226),[1]Bond_Master!$A$1:$J$236,10)</f>
        <v>3</v>
      </c>
      <c r="F1226" s="7">
        <v>46522</v>
      </c>
      <c r="G1226" s="27">
        <v>38750</v>
      </c>
      <c r="H1226" s="27">
        <v>38750</v>
      </c>
    </row>
    <row r="1227" spans="1:8" ht="17.100000000000001" customHeight="1">
      <c r="A1227" s="1" t="s">
        <v>178</v>
      </c>
      <c r="B1227" s="1" t="s">
        <v>64</v>
      </c>
      <c r="C1227" s="1" t="str">
        <f>VLOOKUP((A1227&amp;B1227),[1]Bond_Master!$A$1:$J$236,3)</f>
        <v>公司債</v>
      </c>
      <c r="D1227" s="1" t="str">
        <f>VLOOKUP((A1227&amp;B1227),[1]Bond_Master!$A$1:$J$236,4)</f>
        <v>Morgan Stanley</v>
      </c>
      <c r="E1227" s="1">
        <f>VLOOKUP((A1227&amp;B1227),[1]Bond_Master!$A$1:$J$236,10)</f>
        <v>3</v>
      </c>
      <c r="F1227" s="7">
        <v>46704</v>
      </c>
      <c r="G1227" s="27">
        <v>38750</v>
      </c>
      <c r="H1227" s="27">
        <v>38750</v>
      </c>
    </row>
    <row r="1228" spans="1:8" ht="17.100000000000001" customHeight="1">
      <c r="A1228" s="1" t="s">
        <v>178</v>
      </c>
      <c r="B1228" s="1" t="s">
        <v>64</v>
      </c>
      <c r="C1228" s="1" t="str">
        <f>VLOOKUP((A1228&amp;B1228),[1]Bond_Master!$A$1:$J$236,3)</f>
        <v>公司債</v>
      </c>
      <c r="D1228" s="1" t="str">
        <f>VLOOKUP((A1228&amp;B1228),[1]Bond_Master!$A$1:$J$236,4)</f>
        <v>Morgan Stanley</v>
      </c>
      <c r="E1228" s="1">
        <f>VLOOKUP((A1228&amp;B1228),[1]Bond_Master!$A$1:$J$236,10)</f>
        <v>3</v>
      </c>
      <c r="F1228" s="7">
        <v>46888</v>
      </c>
      <c r="G1228" s="27">
        <v>38750</v>
      </c>
      <c r="H1228" s="27">
        <v>38750</v>
      </c>
    </row>
    <row r="1229" spans="1:8" s="1" customFormat="1" ht="17.100000000000001" customHeight="1">
      <c r="A1229" s="1" t="s">
        <v>178</v>
      </c>
      <c r="B1229" s="1" t="s">
        <v>64</v>
      </c>
      <c r="C1229" s="1" t="str">
        <f>VLOOKUP((A1229&amp;B1229),[1]Bond_Master!$A$1:$J$236,3)</f>
        <v>公司債</v>
      </c>
      <c r="D1229" s="1" t="str">
        <f>VLOOKUP((A1229&amp;B1229),[1]Bond_Master!$A$1:$J$236,4)</f>
        <v>Morgan Stanley</v>
      </c>
      <c r="E1229" s="1">
        <f>VLOOKUP((A1229&amp;B1229),[1]Bond_Master!$A$1:$J$236,10)</f>
        <v>3</v>
      </c>
      <c r="F1229" s="7">
        <v>47070</v>
      </c>
      <c r="G1229" s="27">
        <v>38750</v>
      </c>
      <c r="H1229" s="27">
        <v>2038750</v>
      </c>
    </row>
    <row r="1230" spans="1:8" s="1" customFormat="1" ht="17.100000000000001" customHeight="1">
      <c r="A1230" s="1" t="s">
        <v>178</v>
      </c>
      <c r="B1230" s="1" t="s">
        <v>141</v>
      </c>
      <c r="C1230" s="1" t="str">
        <f>VLOOKUP((A1230&amp;B1230),[1]Bond_Master!$A$1:$J$236,3)</f>
        <v>公司債</v>
      </c>
      <c r="D1230" s="1" t="str">
        <f>VLOOKUP((A1230&amp;B1230),[1]Bond_Master!$A$1:$J$236,4)</f>
        <v>Morgan Stanley</v>
      </c>
      <c r="E1230" s="1">
        <f>VLOOKUP((A1230&amp;B1230),[1]Bond_Master!$A$1:$J$236,10)</f>
        <v>3</v>
      </c>
      <c r="F1230" s="7">
        <v>45061</v>
      </c>
      <c r="G1230" s="27">
        <v>58125</v>
      </c>
      <c r="H1230" s="27">
        <v>58125</v>
      </c>
    </row>
    <row r="1231" spans="1:8" s="1" customFormat="1" ht="17.100000000000001" customHeight="1">
      <c r="A1231" s="1" t="s">
        <v>178</v>
      </c>
      <c r="B1231" s="1" t="s">
        <v>141</v>
      </c>
      <c r="C1231" s="1" t="str">
        <f>VLOOKUP((A1231&amp;B1231),[1]Bond_Master!$A$1:$J$236,3)</f>
        <v>公司債</v>
      </c>
      <c r="D1231" s="1" t="str">
        <f>VLOOKUP((A1231&amp;B1231),[1]Bond_Master!$A$1:$J$236,4)</f>
        <v>Morgan Stanley</v>
      </c>
      <c r="E1231" s="1">
        <f>VLOOKUP((A1231&amp;B1231),[1]Bond_Master!$A$1:$J$236,10)</f>
        <v>3</v>
      </c>
      <c r="F1231" s="7">
        <v>45243</v>
      </c>
      <c r="G1231" s="27">
        <v>58125</v>
      </c>
      <c r="H1231" s="27">
        <v>58125</v>
      </c>
    </row>
    <row r="1232" spans="1:8" s="1" customFormat="1" ht="17.100000000000001" customHeight="1">
      <c r="A1232" s="1" t="s">
        <v>178</v>
      </c>
      <c r="B1232" s="1" t="s">
        <v>141</v>
      </c>
      <c r="C1232" s="1" t="str">
        <f>VLOOKUP((A1232&amp;B1232),[1]Bond_Master!$A$1:$J$236,3)</f>
        <v>公司債</v>
      </c>
      <c r="D1232" s="1" t="str">
        <f>VLOOKUP((A1232&amp;B1232),[1]Bond_Master!$A$1:$J$236,4)</f>
        <v>Morgan Stanley</v>
      </c>
      <c r="E1232" s="1">
        <f>VLOOKUP((A1232&amp;B1232),[1]Bond_Master!$A$1:$J$236,10)</f>
        <v>3</v>
      </c>
      <c r="F1232" s="7">
        <v>45427</v>
      </c>
      <c r="G1232" s="27">
        <v>58125</v>
      </c>
      <c r="H1232" s="27">
        <v>58125</v>
      </c>
    </row>
    <row r="1233" spans="1:8" s="1" customFormat="1" ht="17.100000000000001" customHeight="1">
      <c r="A1233" s="1" t="s">
        <v>178</v>
      </c>
      <c r="B1233" s="1" t="s">
        <v>141</v>
      </c>
      <c r="C1233" s="1" t="str">
        <f>VLOOKUP((A1233&amp;B1233),[1]Bond_Master!$A$1:$J$236,3)</f>
        <v>公司債</v>
      </c>
      <c r="D1233" s="1" t="str">
        <f>VLOOKUP((A1233&amp;B1233),[1]Bond_Master!$A$1:$J$236,4)</f>
        <v>Morgan Stanley</v>
      </c>
      <c r="E1233" s="1">
        <f>VLOOKUP((A1233&amp;B1233),[1]Bond_Master!$A$1:$J$236,10)</f>
        <v>3</v>
      </c>
      <c r="F1233" s="7">
        <v>45609</v>
      </c>
      <c r="G1233" s="27">
        <v>58125</v>
      </c>
      <c r="H1233" s="27">
        <v>58125</v>
      </c>
    </row>
    <row r="1234" spans="1:8" s="1" customFormat="1" ht="17.100000000000001" customHeight="1">
      <c r="A1234" s="1" t="s">
        <v>178</v>
      </c>
      <c r="B1234" s="1" t="s">
        <v>141</v>
      </c>
      <c r="C1234" s="1" t="str">
        <f>VLOOKUP((A1234&amp;B1234),[1]Bond_Master!$A$1:$J$236,3)</f>
        <v>公司債</v>
      </c>
      <c r="D1234" s="1" t="str">
        <f>VLOOKUP((A1234&amp;B1234),[1]Bond_Master!$A$1:$J$236,4)</f>
        <v>Morgan Stanley</v>
      </c>
      <c r="E1234" s="1">
        <f>VLOOKUP((A1234&amp;B1234),[1]Bond_Master!$A$1:$J$236,10)</f>
        <v>3</v>
      </c>
      <c r="F1234" s="7">
        <v>45792</v>
      </c>
      <c r="G1234" s="27">
        <v>58125</v>
      </c>
      <c r="H1234" s="27">
        <v>58125</v>
      </c>
    </row>
    <row r="1235" spans="1:8" s="1" customFormat="1" ht="17.100000000000001" customHeight="1">
      <c r="A1235" s="1" t="s">
        <v>178</v>
      </c>
      <c r="B1235" s="1" t="s">
        <v>141</v>
      </c>
      <c r="C1235" s="1" t="str">
        <f>VLOOKUP((A1235&amp;B1235),[1]Bond_Master!$A$1:$J$236,3)</f>
        <v>公司債</v>
      </c>
      <c r="D1235" s="1" t="str">
        <f>VLOOKUP((A1235&amp;B1235),[1]Bond_Master!$A$1:$J$236,4)</f>
        <v>Morgan Stanley</v>
      </c>
      <c r="E1235" s="1">
        <f>VLOOKUP((A1235&amp;B1235),[1]Bond_Master!$A$1:$J$236,10)</f>
        <v>3</v>
      </c>
      <c r="F1235" s="7">
        <v>45974</v>
      </c>
      <c r="G1235" s="27">
        <v>58125</v>
      </c>
      <c r="H1235" s="27">
        <v>58125</v>
      </c>
    </row>
    <row r="1236" spans="1:8" s="1" customFormat="1" ht="17.100000000000001" customHeight="1">
      <c r="A1236" s="1" t="s">
        <v>178</v>
      </c>
      <c r="B1236" s="1" t="s">
        <v>141</v>
      </c>
      <c r="C1236" s="1" t="str">
        <f>VLOOKUP((A1236&amp;B1236),[1]Bond_Master!$A$1:$J$236,3)</f>
        <v>公司債</v>
      </c>
      <c r="D1236" s="1" t="str">
        <f>VLOOKUP((A1236&amp;B1236),[1]Bond_Master!$A$1:$J$236,4)</f>
        <v>Morgan Stanley</v>
      </c>
      <c r="E1236" s="1">
        <f>VLOOKUP((A1236&amp;B1236),[1]Bond_Master!$A$1:$J$236,10)</f>
        <v>3</v>
      </c>
      <c r="F1236" s="7">
        <v>46157</v>
      </c>
      <c r="G1236" s="27">
        <v>58125</v>
      </c>
      <c r="H1236" s="27">
        <v>58125</v>
      </c>
    </row>
    <row r="1237" spans="1:8" s="1" customFormat="1" ht="17.100000000000001" customHeight="1">
      <c r="A1237" s="1" t="s">
        <v>178</v>
      </c>
      <c r="B1237" s="1" t="s">
        <v>141</v>
      </c>
      <c r="C1237" s="1" t="str">
        <f>VLOOKUP((A1237&amp;B1237),[1]Bond_Master!$A$1:$J$236,3)</f>
        <v>公司債</v>
      </c>
      <c r="D1237" s="1" t="str">
        <f>VLOOKUP((A1237&amp;B1237),[1]Bond_Master!$A$1:$J$236,4)</f>
        <v>Morgan Stanley</v>
      </c>
      <c r="E1237" s="1">
        <f>VLOOKUP((A1237&amp;B1237),[1]Bond_Master!$A$1:$J$236,10)</f>
        <v>3</v>
      </c>
      <c r="F1237" s="7">
        <v>46339</v>
      </c>
      <c r="G1237" s="27">
        <v>58125</v>
      </c>
      <c r="H1237" s="27">
        <v>58125</v>
      </c>
    </row>
    <row r="1238" spans="1:8" s="1" customFormat="1" ht="17.100000000000001" customHeight="1">
      <c r="A1238" s="1" t="s">
        <v>178</v>
      </c>
      <c r="B1238" s="1" t="s">
        <v>141</v>
      </c>
      <c r="C1238" s="1" t="str">
        <f>VLOOKUP((A1238&amp;B1238),[1]Bond_Master!$A$1:$J$236,3)</f>
        <v>公司債</v>
      </c>
      <c r="D1238" s="1" t="str">
        <f>VLOOKUP((A1238&amp;B1238),[1]Bond_Master!$A$1:$J$236,4)</f>
        <v>Morgan Stanley</v>
      </c>
      <c r="E1238" s="1">
        <f>VLOOKUP((A1238&amp;B1238),[1]Bond_Master!$A$1:$J$236,10)</f>
        <v>3</v>
      </c>
      <c r="F1238" s="7">
        <v>46522</v>
      </c>
      <c r="G1238" s="27">
        <v>58125</v>
      </c>
      <c r="H1238" s="27">
        <v>58125</v>
      </c>
    </row>
    <row r="1239" spans="1:8" s="1" customFormat="1" ht="17.100000000000001" customHeight="1">
      <c r="A1239" s="1" t="s">
        <v>178</v>
      </c>
      <c r="B1239" s="1" t="s">
        <v>141</v>
      </c>
      <c r="C1239" s="1" t="str">
        <f>VLOOKUP((A1239&amp;B1239),[1]Bond_Master!$A$1:$J$236,3)</f>
        <v>公司債</v>
      </c>
      <c r="D1239" s="1" t="str">
        <f>VLOOKUP((A1239&amp;B1239),[1]Bond_Master!$A$1:$J$236,4)</f>
        <v>Morgan Stanley</v>
      </c>
      <c r="E1239" s="1">
        <f>VLOOKUP((A1239&amp;B1239),[1]Bond_Master!$A$1:$J$236,10)</f>
        <v>3</v>
      </c>
      <c r="F1239" s="7">
        <v>46704</v>
      </c>
      <c r="G1239" s="27">
        <v>58125</v>
      </c>
      <c r="H1239" s="27">
        <v>58125</v>
      </c>
    </row>
    <row r="1240" spans="1:8" ht="17.100000000000001" customHeight="1">
      <c r="A1240" s="1" t="s">
        <v>178</v>
      </c>
      <c r="B1240" s="1" t="s">
        <v>141</v>
      </c>
      <c r="C1240" s="1" t="str">
        <f>VLOOKUP((A1240&amp;B1240),[1]Bond_Master!$A$1:$J$236,3)</f>
        <v>公司債</v>
      </c>
      <c r="D1240" s="1" t="str">
        <f>VLOOKUP((A1240&amp;B1240),[1]Bond_Master!$A$1:$J$236,4)</f>
        <v>Morgan Stanley</v>
      </c>
      <c r="E1240" s="1">
        <f>VLOOKUP((A1240&amp;B1240),[1]Bond_Master!$A$1:$J$236,10)</f>
        <v>3</v>
      </c>
      <c r="F1240" s="7">
        <v>46888</v>
      </c>
      <c r="G1240" s="27">
        <v>58125</v>
      </c>
      <c r="H1240" s="27">
        <v>58125</v>
      </c>
    </row>
    <row r="1241" spans="1:8" ht="17.100000000000001" customHeight="1">
      <c r="A1241" s="1" t="s">
        <v>178</v>
      </c>
      <c r="B1241" s="1" t="s">
        <v>141</v>
      </c>
      <c r="C1241" s="1" t="str">
        <f>VLOOKUP((A1241&amp;B1241),[1]Bond_Master!$A$1:$J$236,3)</f>
        <v>公司債</v>
      </c>
      <c r="D1241" s="1" t="str">
        <f>VLOOKUP((A1241&amp;B1241),[1]Bond_Master!$A$1:$J$236,4)</f>
        <v>Morgan Stanley</v>
      </c>
      <c r="E1241" s="1">
        <f>VLOOKUP((A1241&amp;B1241),[1]Bond_Master!$A$1:$J$236,10)</f>
        <v>3</v>
      </c>
      <c r="F1241" s="7">
        <v>47070</v>
      </c>
      <c r="G1241" s="27">
        <v>58125</v>
      </c>
      <c r="H1241" s="27">
        <v>3058125</v>
      </c>
    </row>
    <row r="1242" spans="1:8" ht="17.100000000000001" customHeight="1">
      <c r="A1242" s="1" t="s">
        <v>178</v>
      </c>
      <c r="B1242" s="1" t="s">
        <v>64</v>
      </c>
      <c r="C1242" s="1" t="str">
        <f>VLOOKUP((A1242&amp;B1242),[1]Bond_Master!$A$1:$J$236,3)</f>
        <v>公司債</v>
      </c>
      <c r="D1242" s="1" t="str">
        <f>VLOOKUP((A1242&amp;B1242),[1]Bond_Master!$A$1:$J$236,4)</f>
        <v>Morgan Stanley</v>
      </c>
      <c r="E1242" s="1">
        <f>VLOOKUP((A1242&amp;B1242),[1]Bond_Master!$A$1:$J$236,10)</f>
        <v>3</v>
      </c>
      <c r="F1242" s="7">
        <v>45059</v>
      </c>
      <c r="G1242" s="27">
        <v>135625</v>
      </c>
      <c r="H1242" s="27">
        <v>135625</v>
      </c>
    </row>
    <row r="1243" spans="1:8" ht="17.100000000000001" customHeight="1">
      <c r="A1243" s="1" t="s">
        <v>178</v>
      </c>
      <c r="B1243" s="1" t="s">
        <v>64</v>
      </c>
      <c r="C1243" s="1" t="str">
        <f>VLOOKUP((A1243&amp;B1243),[1]Bond_Master!$A$1:$J$236,3)</f>
        <v>公司債</v>
      </c>
      <c r="D1243" s="1" t="str">
        <f>VLOOKUP((A1243&amp;B1243),[1]Bond_Master!$A$1:$J$236,4)</f>
        <v>Morgan Stanley</v>
      </c>
      <c r="E1243" s="1">
        <f>VLOOKUP((A1243&amp;B1243),[1]Bond_Master!$A$1:$J$236,10)</f>
        <v>3</v>
      </c>
      <c r="F1243" s="7">
        <v>45243</v>
      </c>
      <c r="G1243" s="27">
        <v>135625</v>
      </c>
      <c r="H1243" s="27">
        <v>135625</v>
      </c>
    </row>
    <row r="1244" spans="1:8" ht="17.100000000000001" customHeight="1">
      <c r="A1244" s="1" t="s">
        <v>178</v>
      </c>
      <c r="B1244" s="1" t="s">
        <v>64</v>
      </c>
      <c r="C1244" s="1" t="str">
        <f>VLOOKUP((A1244&amp;B1244),[1]Bond_Master!$A$1:$J$236,3)</f>
        <v>公司債</v>
      </c>
      <c r="D1244" s="1" t="str">
        <f>VLOOKUP((A1244&amp;B1244),[1]Bond_Master!$A$1:$J$236,4)</f>
        <v>Morgan Stanley</v>
      </c>
      <c r="E1244" s="1">
        <f>VLOOKUP((A1244&amp;B1244),[1]Bond_Master!$A$1:$J$236,10)</f>
        <v>3</v>
      </c>
      <c r="F1244" s="7">
        <v>45425</v>
      </c>
      <c r="G1244" s="27">
        <v>135625</v>
      </c>
      <c r="H1244" s="27">
        <v>135625</v>
      </c>
    </row>
    <row r="1245" spans="1:8" ht="17.100000000000001" customHeight="1">
      <c r="A1245" s="1" t="s">
        <v>178</v>
      </c>
      <c r="B1245" s="1" t="s">
        <v>64</v>
      </c>
      <c r="C1245" s="1" t="str">
        <f>VLOOKUP((A1245&amp;B1245),[1]Bond_Master!$A$1:$J$236,3)</f>
        <v>公司債</v>
      </c>
      <c r="D1245" s="1" t="str">
        <f>VLOOKUP((A1245&amp;B1245),[1]Bond_Master!$A$1:$J$236,4)</f>
        <v>Morgan Stanley</v>
      </c>
      <c r="E1245" s="1">
        <f>VLOOKUP((A1245&amp;B1245),[1]Bond_Master!$A$1:$J$236,10)</f>
        <v>3</v>
      </c>
      <c r="F1245" s="7">
        <v>45609</v>
      </c>
      <c r="G1245" s="27">
        <v>135625</v>
      </c>
      <c r="H1245" s="27">
        <v>135625</v>
      </c>
    </row>
    <row r="1246" spans="1:8" ht="17.100000000000001" customHeight="1">
      <c r="A1246" s="1" t="s">
        <v>178</v>
      </c>
      <c r="B1246" s="1" t="s">
        <v>64</v>
      </c>
      <c r="C1246" s="1" t="str">
        <f>VLOOKUP((A1246&amp;B1246),[1]Bond_Master!$A$1:$J$236,3)</f>
        <v>公司債</v>
      </c>
      <c r="D1246" s="1" t="str">
        <f>VLOOKUP((A1246&amp;B1246),[1]Bond_Master!$A$1:$J$236,4)</f>
        <v>Morgan Stanley</v>
      </c>
      <c r="E1246" s="1">
        <f>VLOOKUP((A1246&amp;B1246),[1]Bond_Master!$A$1:$J$236,10)</f>
        <v>3</v>
      </c>
      <c r="F1246" s="7">
        <v>45790</v>
      </c>
      <c r="G1246" s="27">
        <v>135625</v>
      </c>
      <c r="H1246" s="27">
        <v>135625</v>
      </c>
    </row>
    <row r="1247" spans="1:8" ht="17.100000000000001" customHeight="1">
      <c r="A1247" s="1" t="s">
        <v>178</v>
      </c>
      <c r="B1247" s="1" t="s">
        <v>64</v>
      </c>
      <c r="C1247" s="1" t="str">
        <f>VLOOKUP((A1247&amp;B1247),[1]Bond_Master!$A$1:$J$236,3)</f>
        <v>公司債</v>
      </c>
      <c r="D1247" s="1" t="str">
        <f>VLOOKUP((A1247&amp;B1247),[1]Bond_Master!$A$1:$J$236,4)</f>
        <v>Morgan Stanley</v>
      </c>
      <c r="E1247" s="1">
        <f>VLOOKUP((A1247&amp;B1247),[1]Bond_Master!$A$1:$J$236,10)</f>
        <v>3</v>
      </c>
      <c r="F1247" s="7">
        <v>45974</v>
      </c>
      <c r="G1247" s="27">
        <v>135625</v>
      </c>
      <c r="H1247" s="27">
        <v>135625</v>
      </c>
    </row>
    <row r="1248" spans="1:8" s="1" customFormat="1" ht="17.100000000000001" customHeight="1">
      <c r="A1248" s="1" t="s">
        <v>178</v>
      </c>
      <c r="B1248" s="1" t="s">
        <v>64</v>
      </c>
      <c r="C1248" s="1" t="str">
        <f>VLOOKUP((A1248&amp;B1248),[1]Bond_Master!$A$1:$J$236,3)</f>
        <v>公司債</v>
      </c>
      <c r="D1248" s="1" t="str">
        <f>VLOOKUP((A1248&amp;B1248),[1]Bond_Master!$A$1:$J$236,4)</f>
        <v>Morgan Stanley</v>
      </c>
      <c r="E1248" s="1">
        <f>VLOOKUP((A1248&amp;B1248),[1]Bond_Master!$A$1:$J$236,10)</f>
        <v>3</v>
      </c>
      <c r="F1248" s="7">
        <v>46155</v>
      </c>
      <c r="G1248" s="27">
        <v>135625</v>
      </c>
      <c r="H1248" s="27">
        <v>135625</v>
      </c>
    </row>
    <row r="1249" spans="1:8" ht="17.100000000000001" customHeight="1">
      <c r="A1249" s="1" t="s">
        <v>178</v>
      </c>
      <c r="B1249" s="1" t="s">
        <v>64</v>
      </c>
      <c r="C1249" s="1" t="str">
        <f>VLOOKUP((A1249&amp;B1249),[1]Bond_Master!$A$1:$J$236,3)</f>
        <v>公司債</v>
      </c>
      <c r="D1249" s="1" t="str">
        <f>VLOOKUP((A1249&amp;B1249),[1]Bond_Master!$A$1:$J$236,4)</f>
        <v>Morgan Stanley</v>
      </c>
      <c r="E1249" s="1">
        <f>VLOOKUP((A1249&amp;B1249),[1]Bond_Master!$A$1:$J$236,10)</f>
        <v>3</v>
      </c>
      <c r="F1249" s="7">
        <v>46339</v>
      </c>
      <c r="G1249" s="27">
        <v>135625</v>
      </c>
      <c r="H1249" s="27">
        <v>135625</v>
      </c>
    </row>
    <row r="1250" spans="1:8" ht="17.100000000000001" customHeight="1">
      <c r="A1250" s="1" t="s">
        <v>178</v>
      </c>
      <c r="B1250" s="1" t="s">
        <v>64</v>
      </c>
      <c r="C1250" s="1" t="str">
        <f>VLOOKUP((A1250&amp;B1250),[1]Bond_Master!$A$1:$J$236,3)</f>
        <v>公司債</v>
      </c>
      <c r="D1250" s="1" t="str">
        <f>VLOOKUP((A1250&amp;B1250),[1]Bond_Master!$A$1:$J$236,4)</f>
        <v>Morgan Stanley</v>
      </c>
      <c r="E1250" s="1">
        <f>VLOOKUP((A1250&amp;B1250),[1]Bond_Master!$A$1:$J$236,10)</f>
        <v>3</v>
      </c>
      <c r="F1250" s="7">
        <v>46520</v>
      </c>
      <c r="G1250" s="27">
        <v>135625</v>
      </c>
      <c r="H1250" s="27">
        <v>135625</v>
      </c>
    </row>
    <row r="1251" spans="1:8" ht="17.100000000000001" customHeight="1">
      <c r="A1251" s="1" t="s">
        <v>178</v>
      </c>
      <c r="B1251" s="1" t="s">
        <v>64</v>
      </c>
      <c r="C1251" s="1" t="str">
        <f>VLOOKUP((A1251&amp;B1251),[1]Bond_Master!$A$1:$J$236,3)</f>
        <v>公司債</v>
      </c>
      <c r="D1251" s="1" t="str">
        <f>VLOOKUP((A1251&amp;B1251),[1]Bond_Master!$A$1:$J$236,4)</f>
        <v>Morgan Stanley</v>
      </c>
      <c r="E1251" s="1">
        <f>VLOOKUP((A1251&amp;B1251),[1]Bond_Master!$A$1:$J$236,10)</f>
        <v>3</v>
      </c>
      <c r="F1251" s="7">
        <v>46704</v>
      </c>
      <c r="G1251" s="27">
        <v>135625</v>
      </c>
      <c r="H1251" s="27">
        <v>135625</v>
      </c>
    </row>
    <row r="1252" spans="1:8" ht="17.100000000000001" customHeight="1">
      <c r="A1252" s="1" t="s">
        <v>178</v>
      </c>
      <c r="B1252" s="1" t="s">
        <v>64</v>
      </c>
      <c r="C1252" s="1" t="str">
        <f>VLOOKUP((A1252&amp;B1252),[1]Bond_Master!$A$1:$J$236,3)</f>
        <v>公司債</v>
      </c>
      <c r="D1252" s="1" t="str">
        <f>VLOOKUP((A1252&amp;B1252),[1]Bond_Master!$A$1:$J$236,4)</f>
        <v>Morgan Stanley</v>
      </c>
      <c r="E1252" s="1">
        <f>VLOOKUP((A1252&amp;B1252),[1]Bond_Master!$A$1:$J$236,10)</f>
        <v>3</v>
      </c>
      <c r="F1252" s="7">
        <v>46886</v>
      </c>
      <c r="G1252" s="27">
        <v>135625</v>
      </c>
      <c r="H1252" s="27">
        <v>135625</v>
      </c>
    </row>
    <row r="1253" spans="1:8" ht="17.100000000000001" customHeight="1">
      <c r="A1253" s="1" t="s">
        <v>178</v>
      </c>
      <c r="B1253" s="1" t="s">
        <v>64</v>
      </c>
      <c r="C1253" s="1" t="str">
        <f>VLOOKUP((A1253&amp;B1253),[1]Bond_Master!$A$1:$J$236,3)</f>
        <v>公司債</v>
      </c>
      <c r="D1253" s="1" t="str">
        <f>VLOOKUP((A1253&amp;B1253),[1]Bond_Master!$A$1:$J$236,4)</f>
        <v>Morgan Stanley</v>
      </c>
      <c r="E1253" s="1">
        <f>VLOOKUP((A1253&amp;B1253),[1]Bond_Master!$A$1:$J$236,10)</f>
        <v>3</v>
      </c>
      <c r="F1253" s="7">
        <v>47070</v>
      </c>
      <c r="G1253" s="27">
        <v>135625</v>
      </c>
      <c r="H1253" s="27">
        <v>7135625</v>
      </c>
    </row>
    <row r="1254" spans="1:8" ht="17.100000000000001" customHeight="1">
      <c r="A1254" s="1" t="s">
        <v>97</v>
      </c>
      <c r="B1254" s="1" t="s">
        <v>64</v>
      </c>
      <c r="C1254" s="1" t="str">
        <f>VLOOKUP((A1254&amp;B1254),[1]Bond_Master!$A$1:$J$236,3)</f>
        <v>金融債</v>
      </c>
      <c r="D1254" s="1" t="str">
        <f>VLOOKUP((A1254&amp;B1254),[1]Bond_Master!$A$1:$J$236,4)</f>
        <v>Morgan Stanley</v>
      </c>
      <c r="E1254" s="1">
        <f>VLOOKUP((A1254&amp;B1254),[1]Bond_Master!$A$1:$J$236,10)</f>
        <v>5</v>
      </c>
      <c r="F1254" s="7">
        <v>45090</v>
      </c>
      <c r="G1254" s="27">
        <v>65265</v>
      </c>
      <c r="H1254" s="27">
        <v>65265</v>
      </c>
    </row>
    <row r="1255" spans="1:8" ht="17.100000000000001" customHeight="1">
      <c r="A1255" s="1" t="s">
        <v>97</v>
      </c>
      <c r="B1255" s="1" t="s">
        <v>64</v>
      </c>
      <c r="C1255" s="1" t="str">
        <f>VLOOKUP((A1255&amp;B1255),[1]Bond_Master!$A$1:$J$236,3)</f>
        <v>金融債</v>
      </c>
      <c r="D1255" s="1" t="str">
        <f>VLOOKUP((A1255&amp;B1255),[1]Bond_Master!$A$1:$J$236,4)</f>
        <v>Morgan Stanley</v>
      </c>
      <c r="E1255" s="1">
        <f>VLOOKUP((A1255&amp;B1255),[1]Bond_Master!$A$1:$J$236,10)</f>
        <v>5</v>
      </c>
      <c r="F1255" s="7">
        <v>45273</v>
      </c>
      <c r="G1255" s="27">
        <v>65265</v>
      </c>
      <c r="H1255" s="27">
        <v>65265</v>
      </c>
    </row>
    <row r="1256" spans="1:8" ht="17.100000000000001" customHeight="1">
      <c r="A1256" s="1" t="s">
        <v>97</v>
      </c>
      <c r="B1256" s="1" t="s">
        <v>64</v>
      </c>
      <c r="C1256" s="1" t="str">
        <f>VLOOKUP((A1256&amp;B1256),[1]Bond_Master!$A$1:$J$236,3)</f>
        <v>金融債</v>
      </c>
      <c r="D1256" s="1" t="str">
        <f>VLOOKUP((A1256&amp;B1256),[1]Bond_Master!$A$1:$J$236,4)</f>
        <v>Morgan Stanley</v>
      </c>
      <c r="E1256" s="1">
        <f>VLOOKUP((A1256&amp;B1256),[1]Bond_Master!$A$1:$J$236,10)</f>
        <v>5</v>
      </c>
      <c r="F1256" s="7">
        <v>45456</v>
      </c>
      <c r="G1256" s="27">
        <v>65265</v>
      </c>
      <c r="H1256" s="27">
        <v>65265</v>
      </c>
    </row>
    <row r="1257" spans="1:8" ht="17.100000000000001" customHeight="1">
      <c r="A1257" s="1" t="s">
        <v>97</v>
      </c>
      <c r="B1257" s="1" t="s">
        <v>64</v>
      </c>
      <c r="C1257" s="1" t="str">
        <f>VLOOKUP((A1257&amp;B1257),[1]Bond_Master!$A$1:$J$236,3)</f>
        <v>金融債</v>
      </c>
      <c r="D1257" s="1" t="str">
        <f>VLOOKUP((A1257&amp;B1257),[1]Bond_Master!$A$1:$J$236,4)</f>
        <v>Morgan Stanley</v>
      </c>
      <c r="E1257" s="1">
        <f>VLOOKUP((A1257&amp;B1257),[1]Bond_Master!$A$1:$J$236,10)</f>
        <v>5</v>
      </c>
      <c r="F1257" s="7">
        <v>45639</v>
      </c>
      <c r="G1257" s="27">
        <v>65265</v>
      </c>
      <c r="H1257" s="27">
        <v>65265</v>
      </c>
    </row>
    <row r="1258" spans="1:8" ht="17.100000000000001" customHeight="1">
      <c r="A1258" s="1" t="s">
        <v>97</v>
      </c>
      <c r="B1258" s="1" t="s">
        <v>64</v>
      </c>
      <c r="C1258" s="1" t="str">
        <f>VLOOKUP((A1258&amp;B1258),[1]Bond_Master!$A$1:$J$236,3)</f>
        <v>金融債</v>
      </c>
      <c r="D1258" s="1" t="str">
        <f>VLOOKUP((A1258&amp;B1258),[1]Bond_Master!$A$1:$J$236,4)</f>
        <v>Morgan Stanley</v>
      </c>
      <c r="E1258" s="1">
        <f>VLOOKUP((A1258&amp;B1258),[1]Bond_Master!$A$1:$J$236,10)</f>
        <v>5</v>
      </c>
      <c r="F1258" s="7">
        <v>45821</v>
      </c>
      <c r="G1258" s="27">
        <v>65265</v>
      </c>
      <c r="H1258" s="27">
        <v>3065265</v>
      </c>
    </row>
    <row r="1259" spans="1:8" ht="17.100000000000001" customHeight="1">
      <c r="A1259" s="1" t="s">
        <v>101</v>
      </c>
      <c r="B1259" s="1" t="s">
        <v>64</v>
      </c>
      <c r="C1259" s="1" t="str">
        <f>VLOOKUP((A1259&amp;B1259),[1]Bond_Master!$A$1:$J$236,3)</f>
        <v>公司債</v>
      </c>
      <c r="D1259" s="1" t="str">
        <f>VLOOKUP((A1259&amp;B1259),[1]Bond_Master!$A$1:$J$236,4)</f>
        <v>Morgan Stanley</v>
      </c>
      <c r="E1259" s="1">
        <f>VLOOKUP((A1259&amp;B1259),[1]Bond_Master!$A$1:$J$236,10)</f>
        <v>10</v>
      </c>
      <c r="F1259" s="7">
        <v>45031</v>
      </c>
      <c r="G1259" s="27">
        <v>35000</v>
      </c>
      <c r="H1259" s="27">
        <v>35000</v>
      </c>
    </row>
    <row r="1260" spans="1:8" ht="17.100000000000001" customHeight="1">
      <c r="A1260" s="1" t="s">
        <v>101</v>
      </c>
      <c r="B1260" s="1" t="s">
        <v>64</v>
      </c>
      <c r="C1260" s="1" t="str">
        <f>VLOOKUP((A1260&amp;B1260),[1]Bond_Master!$A$1:$J$236,3)</f>
        <v>公司債</v>
      </c>
      <c r="D1260" s="1" t="str">
        <f>VLOOKUP((A1260&amp;B1260),[1]Bond_Master!$A$1:$J$236,4)</f>
        <v>Morgan Stanley</v>
      </c>
      <c r="E1260" s="1">
        <f>VLOOKUP((A1260&amp;B1260),[1]Bond_Master!$A$1:$J$236,10)</f>
        <v>10</v>
      </c>
      <c r="F1260" s="7">
        <v>45214</v>
      </c>
      <c r="G1260" s="27">
        <v>35000</v>
      </c>
      <c r="H1260" s="27">
        <v>35000</v>
      </c>
    </row>
    <row r="1261" spans="1:8" ht="17.100000000000001" customHeight="1">
      <c r="A1261" s="1" t="s">
        <v>101</v>
      </c>
      <c r="B1261" s="1" t="s">
        <v>64</v>
      </c>
      <c r="C1261" s="1" t="str">
        <f>VLOOKUP((A1261&amp;B1261),[1]Bond_Master!$A$1:$J$236,3)</f>
        <v>公司債</v>
      </c>
      <c r="D1261" s="1" t="str">
        <f>VLOOKUP((A1261&amp;B1261),[1]Bond_Master!$A$1:$J$236,4)</f>
        <v>Morgan Stanley</v>
      </c>
      <c r="E1261" s="1">
        <f>VLOOKUP((A1261&amp;B1261),[1]Bond_Master!$A$1:$J$236,10)</f>
        <v>10</v>
      </c>
      <c r="F1261" s="7">
        <v>45397</v>
      </c>
      <c r="G1261" s="27">
        <v>35000</v>
      </c>
      <c r="H1261" s="27">
        <v>35000</v>
      </c>
    </row>
    <row r="1262" spans="1:8" ht="17.100000000000001" customHeight="1">
      <c r="A1262" s="1" t="s">
        <v>101</v>
      </c>
      <c r="B1262" s="1" t="s">
        <v>64</v>
      </c>
      <c r="C1262" s="1" t="str">
        <f>VLOOKUP((A1262&amp;B1262),[1]Bond_Master!$A$1:$J$236,3)</f>
        <v>公司債</v>
      </c>
      <c r="D1262" s="1" t="str">
        <f>VLOOKUP((A1262&amp;B1262),[1]Bond_Master!$A$1:$J$236,4)</f>
        <v>Morgan Stanley</v>
      </c>
      <c r="E1262" s="1">
        <f>VLOOKUP((A1262&amp;B1262),[1]Bond_Master!$A$1:$J$236,10)</f>
        <v>10</v>
      </c>
      <c r="F1262" s="7">
        <v>45580</v>
      </c>
      <c r="G1262" s="27">
        <v>35000</v>
      </c>
      <c r="H1262" s="27">
        <v>35000</v>
      </c>
    </row>
    <row r="1263" spans="1:8" ht="17.100000000000001" customHeight="1">
      <c r="A1263" s="1" t="s">
        <v>101</v>
      </c>
      <c r="B1263" s="1" t="s">
        <v>64</v>
      </c>
      <c r="C1263" s="1" t="str">
        <f>VLOOKUP((A1263&amp;B1263),[1]Bond_Master!$A$1:$J$236,3)</f>
        <v>公司債</v>
      </c>
      <c r="D1263" s="1" t="str">
        <f>VLOOKUP((A1263&amp;B1263),[1]Bond_Master!$A$1:$J$236,4)</f>
        <v>Morgan Stanley</v>
      </c>
      <c r="E1263" s="1">
        <f>VLOOKUP((A1263&amp;B1263),[1]Bond_Master!$A$1:$J$236,10)</f>
        <v>10</v>
      </c>
      <c r="F1263" s="7">
        <v>45762</v>
      </c>
      <c r="G1263" s="27">
        <v>35000</v>
      </c>
      <c r="H1263" s="27">
        <v>2035000</v>
      </c>
    </row>
    <row r="1264" spans="1:8" ht="17.100000000000001" customHeight="1">
      <c r="A1264" s="1" t="s">
        <v>53</v>
      </c>
      <c r="B1264" s="1" t="s">
        <v>54</v>
      </c>
      <c r="C1264" s="1" t="str">
        <f>VLOOKUP((A1264&amp;B1264),[1]Bond_Master!$A$1:$J$236,3)</f>
        <v>公司債</v>
      </c>
      <c r="D1264" s="1" t="str">
        <f>VLOOKUP((A1264&amp;B1264),[1]Bond_Master!$A$1:$J$236,4)</f>
        <v>花旗銀行</v>
      </c>
      <c r="E1264" s="1">
        <f>VLOOKUP((A1264&amp;B1264),[1]Bond_Master!$A$1:$J$236,10)</f>
        <v>4</v>
      </c>
      <c r="F1264" s="7">
        <v>44856</v>
      </c>
      <c r="G1264" s="27">
        <v>58125</v>
      </c>
      <c r="H1264" s="27">
        <v>58125</v>
      </c>
    </row>
    <row r="1265" spans="1:8" s="1" customFormat="1" ht="17.100000000000001" customHeight="1">
      <c r="A1265" s="1" t="s">
        <v>53</v>
      </c>
      <c r="B1265" s="1" t="s">
        <v>54</v>
      </c>
      <c r="C1265" s="1" t="str">
        <f>VLOOKUP((A1265&amp;B1265),[1]Bond_Master!$A$1:$J$236,3)</f>
        <v>公司債</v>
      </c>
      <c r="D1265" s="1" t="str">
        <f>VLOOKUP((A1265&amp;B1265),[1]Bond_Master!$A$1:$J$236,4)</f>
        <v>花旗銀行</v>
      </c>
      <c r="E1265" s="1">
        <f>VLOOKUP((A1265&amp;B1265),[1]Bond_Master!$A$1:$J$236,10)</f>
        <v>4</v>
      </c>
      <c r="F1265" s="7">
        <v>45038</v>
      </c>
      <c r="G1265" s="27">
        <v>58125</v>
      </c>
      <c r="H1265" s="27">
        <v>58125</v>
      </c>
    </row>
    <row r="1266" spans="1:8" ht="17.100000000000001" customHeight="1">
      <c r="A1266" s="1" t="s">
        <v>53</v>
      </c>
      <c r="B1266" s="1" t="s">
        <v>54</v>
      </c>
      <c r="C1266" s="1" t="str">
        <f>VLOOKUP((A1266&amp;B1266),[1]Bond_Master!$A$1:$J$236,3)</f>
        <v>公司債</v>
      </c>
      <c r="D1266" s="1" t="str">
        <f>VLOOKUP((A1266&amp;B1266),[1]Bond_Master!$A$1:$J$236,4)</f>
        <v>花旗銀行</v>
      </c>
      <c r="E1266" s="1">
        <f>VLOOKUP((A1266&amp;B1266),[1]Bond_Master!$A$1:$J$236,10)</f>
        <v>4</v>
      </c>
      <c r="F1266" s="7">
        <v>45221</v>
      </c>
      <c r="G1266" s="27">
        <v>58125</v>
      </c>
      <c r="H1266" s="27">
        <v>58125</v>
      </c>
    </row>
    <row r="1267" spans="1:8" ht="17.100000000000001" customHeight="1">
      <c r="A1267" s="1" t="s">
        <v>53</v>
      </c>
      <c r="B1267" s="1" t="s">
        <v>54</v>
      </c>
      <c r="C1267" s="1" t="str">
        <f>VLOOKUP((A1267&amp;B1267),[1]Bond_Master!$A$1:$J$236,3)</f>
        <v>公司債</v>
      </c>
      <c r="D1267" s="1" t="str">
        <f>VLOOKUP((A1267&amp;B1267),[1]Bond_Master!$A$1:$J$236,4)</f>
        <v>花旗銀行</v>
      </c>
      <c r="E1267" s="1">
        <f>VLOOKUP((A1267&amp;B1267),[1]Bond_Master!$A$1:$J$236,10)</f>
        <v>4</v>
      </c>
      <c r="F1267" s="7">
        <v>45404</v>
      </c>
      <c r="G1267" s="27">
        <v>58125</v>
      </c>
      <c r="H1267" s="27">
        <v>58125</v>
      </c>
    </row>
    <row r="1268" spans="1:8" ht="17.100000000000001" customHeight="1">
      <c r="A1268" s="1" t="s">
        <v>53</v>
      </c>
      <c r="B1268" s="1" t="s">
        <v>54</v>
      </c>
      <c r="C1268" s="1" t="str">
        <f>VLOOKUP((A1268&amp;B1268),[1]Bond_Master!$A$1:$J$236,3)</f>
        <v>公司債</v>
      </c>
      <c r="D1268" s="1" t="str">
        <f>VLOOKUP((A1268&amp;B1268),[1]Bond_Master!$A$1:$J$236,4)</f>
        <v>花旗銀行</v>
      </c>
      <c r="E1268" s="1">
        <f>VLOOKUP((A1268&amp;B1268),[1]Bond_Master!$A$1:$J$236,10)</f>
        <v>4</v>
      </c>
      <c r="F1268" s="7">
        <v>45587</v>
      </c>
      <c r="G1268" s="27">
        <v>58125</v>
      </c>
      <c r="H1268" s="27">
        <v>58125</v>
      </c>
    </row>
    <row r="1269" spans="1:8" ht="17.100000000000001" customHeight="1">
      <c r="A1269" s="1" t="s">
        <v>53</v>
      </c>
      <c r="B1269" s="1" t="s">
        <v>54</v>
      </c>
      <c r="C1269" s="1" t="str">
        <f>VLOOKUP((A1269&amp;B1269),[1]Bond_Master!$A$1:$J$236,3)</f>
        <v>公司債</v>
      </c>
      <c r="D1269" s="1" t="str">
        <f>VLOOKUP((A1269&amp;B1269),[1]Bond_Master!$A$1:$J$236,4)</f>
        <v>花旗銀行</v>
      </c>
      <c r="E1269" s="1">
        <f>VLOOKUP((A1269&amp;B1269),[1]Bond_Master!$A$1:$J$236,10)</f>
        <v>4</v>
      </c>
      <c r="F1269" s="7">
        <v>45769</v>
      </c>
      <c r="G1269" s="27">
        <v>58125</v>
      </c>
      <c r="H1269" s="27">
        <v>58125</v>
      </c>
    </row>
    <row r="1270" spans="1:8" ht="17.100000000000001" customHeight="1">
      <c r="A1270" s="1" t="s">
        <v>53</v>
      </c>
      <c r="B1270" s="1" t="s">
        <v>54</v>
      </c>
      <c r="C1270" s="1" t="str">
        <f>VLOOKUP((A1270&amp;B1270),[1]Bond_Master!$A$1:$J$236,3)</f>
        <v>公司債</v>
      </c>
      <c r="D1270" s="1" t="str">
        <f>VLOOKUP((A1270&amp;B1270),[1]Bond_Master!$A$1:$J$236,4)</f>
        <v>花旗銀行</v>
      </c>
      <c r="E1270" s="1">
        <f>VLOOKUP((A1270&amp;B1270),[1]Bond_Master!$A$1:$J$236,10)</f>
        <v>4</v>
      </c>
      <c r="F1270" s="7">
        <v>45952</v>
      </c>
      <c r="G1270" s="27">
        <v>58125</v>
      </c>
      <c r="H1270" s="27">
        <v>58125</v>
      </c>
    </row>
    <row r="1271" spans="1:8" ht="17.100000000000001" customHeight="1">
      <c r="A1271" s="1" t="s">
        <v>53</v>
      </c>
      <c r="B1271" s="1" t="s">
        <v>54</v>
      </c>
      <c r="C1271" s="1" t="str">
        <f>VLOOKUP((A1271&amp;B1271),[1]Bond_Master!$A$1:$J$236,3)</f>
        <v>公司債</v>
      </c>
      <c r="D1271" s="1" t="str">
        <f>VLOOKUP((A1271&amp;B1271),[1]Bond_Master!$A$1:$J$236,4)</f>
        <v>花旗銀行</v>
      </c>
      <c r="E1271" s="1">
        <f>VLOOKUP((A1271&amp;B1271),[1]Bond_Master!$A$1:$J$236,10)</f>
        <v>4</v>
      </c>
      <c r="F1271" s="7">
        <v>46134</v>
      </c>
      <c r="G1271" s="27">
        <v>58125</v>
      </c>
      <c r="H1271" s="27">
        <v>58125</v>
      </c>
    </row>
    <row r="1272" spans="1:8" ht="17.100000000000001" customHeight="1">
      <c r="A1272" s="1" t="s">
        <v>53</v>
      </c>
      <c r="B1272" s="1" t="s">
        <v>54</v>
      </c>
      <c r="C1272" s="1" t="str">
        <f>VLOOKUP((A1272&amp;B1272),[1]Bond_Master!$A$1:$J$236,3)</f>
        <v>公司債</v>
      </c>
      <c r="D1272" s="1" t="str">
        <f>VLOOKUP((A1272&amp;B1272),[1]Bond_Master!$A$1:$J$236,4)</f>
        <v>花旗銀行</v>
      </c>
      <c r="E1272" s="1">
        <f>VLOOKUP((A1272&amp;B1272),[1]Bond_Master!$A$1:$J$236,10)</f>
        <v>4</v>
      </c>
      <c r="F1272" s="7">
        <v>46317</v>
      </c>
      <c r="G1272" s="27">
        <v>58125</v>
      </c>
      <c r="H1272" s="27">
        <v>58125</v>
      </c>
    </row>
    <row r="1273" spans="1:8" ht="17.100000000000001" customHeight="1">
      <c r="A1273" s="1" t="s">
        <v>53</v>
      </c>
      <c r="B1273" s="1" t="s">
        <v>54</v>
      </c>
      <c r="C1273" s="1" t="str">
        <f>VLOOKUP((A1273&amp;B1273),[1]Bond_Master!$A$1:$J$236,3)</f>
        <v>公司債</v>
      </c>
      <c r="D1273" s="1" t="str">
        <f>VLOOKUP((A1273&amp;B1273),[1]Bond_Master!$A$1:$J$236,4)</f>
        <v>花旗銀行</v>
      </c>
      <c r="E1273" s="1">
        <f>VLOOKUP((A1273&amp;B1273),[1]Bond_Master!$A$1:$J$236,10)</f>
        <v>4</v>
      </c>
      <c r="F1273" s="7">
        <v>46499</v>
      </c>
      <c r="G1273" s="27">
        <v>58125</v>
      </c>
      <c r="H1273" s="27">
        <v>3058125</v>
      </c>
    </row>
    <row r="1274" spans="1:8" ht="17.100000000000001" customHeight="1">
      <c r="A1274" s="1" t="s">
        <v>190</v>
      </c>
      <c r="B1274" s="1" t="s">
        <v>141</v>
      </c>
      <c r="C1274" s="1" t="str">
        <f>VLOOKUP((A1274&amp;B1274),[1]Bond_Master!$A$1:$J$236,3)</f>
        <v>金融債</v>
      </c>
      <c r="D1274" s="1" t="str">
        <f>VLOOKUP((A1274&amp;B1274),[1]Bond_Master!$A$1:$J$236,4)</f>
        <v>Morgan Stanley</v>
      </c>
      <c r="E1274" s="1">
        <f>VLOOKUP((A1274&amp;B1274),[1]Bond_Master!$A$1:$J$236,10)</f>
        <v>1</v>
      </c>
      <c r="F1274" s="7">
        <v>45140</v>
      </c>
      <c r="G1274" s="27">
        <v>16250</v>
      </c>
      <c r="H1274" s="27">
        <v>16250</v>
      </c>
    </row>
    <row r="1275" spans="1:8" ht="17.100000000000001" customHeight="1">
      <c r="A1275" s="1" t="s">
        <v>190</v>
      </c>
      <c r="B1275" s="1" t="s">
        <v>141</v>
      </c>
      <c r="C1275" s="1" t="str">
        <f>VLOOKUP((A1275&amp;B1275),[1]Bond_Master!$A$1:$J$236,3)</f>
        <v>金融債</v>
      </c>
      <c r="D1275" s="1" t="str">
        <f>VLOOKUP((A1275&amp;B1275),[1]Bond_Master!$A$1:$J$236,4)</f>
        <v>Morgan Stanley</v>
      </c>
      <c r="E1275" s="1">
        <f>VLOOKUP((A1275&amp;B1275),[1]Bond_Master!$A$1:$J$236,10)</f>
        <v>1</v>
      </c>
      <c r="F1275" s="7">
        <v>45324</v>
      </c>
      <c r="G1275" s="27">
        <v>16250</v>
      </c>
      <c r="H1275" s="27">
        <v>16250</v>
      </c>
    </row>
    <row r="1276" spans="1:8" ht="17.100000000000001" customHeight="1">
      <c r="A1276" s="1" t="s">
        <v>190</v>
      </c>
      <c r="B1276" s="1" t="s">
        <v>141</v>
      </c>
      <c r="C1276" s="1" t="str">
        <f>VLOOKUP((A1276&amp;B1276),[1]Bond_Master!$A$1:$J$236,3)</f>
        <v>金融債</v>
      </c>
      <c r="D1276" s="1" t="str">
        <f>VLOOKUP((A1276&amp;B1276),[1]Bond_Master!$A$1:$J$236,4)</f>
        <v>Morgan Stanley</v>
      </c>
      <c r="E1276" s="1">
        <f>VLOOKUP((A1276&amp;B1276),[1]Bond_Master!$A$1:$J$236,10)</f>
        <v>1</v>
      </c>
      <c r="F1276" s="7">
        <v>45506</v>
      </c>
      <c r="G1276" s="27">
        <v>16250</v>
      </c>
      <c r="H1276" s="27">
        <v>16250</v>
      </c>
    </row>
    <row r="1277" spans="1:8" ht="17.100000000000001" customHeight="1">
      <c r="A1277" s="1" t="s">
        <v>190</v>
      </c>
      <c r="B1277" s="1" t="s">
        <v>141</v>
      </c>
      <c r="C1277" s="1" t="str">
        <f>VLOOKUP((A1277&amp;B1277),[1]Bond_Master!$A$1:$J$236,3)</f>
        <v>金融債</v>
      </c>
      <c r="D1277" s="1" t="str">
        <f>VLOOKUP((A1277&amp;B1277),[1]Bond_Master!$A$1:$J$236,4)</f>
        <v>Morgan Stanley</v>
      </c>
      <c r="E1277" s="1">
        <f>VLOOKUP((A1277&amp;B1277),[1]Bond_Master!$A$1:$J$236,10)</f>
        <v>1</v>
      </c>
      <c r="F1277" s="7">
        <v>45690</v>
      </c>
      <c r="G1277" s="27">
        <v>16250</v>
      </c>
      <c r="H1277" s="27">
        <v>16250</v>
      </c>
    </row>
    <row r="1278" spans="1:8" ht="17.100000000000001" customHeight="1">
      <c r="A1278" s="1" t="s">
        <v>190</v>
      </c>
      <c r="B1278" s="1" t="s">
        <v>141</v>
      </c>
      <c r="C1278" s="1" t="str">
        <f>VLOOKUP((A1278&amp;B1278),[1]Bond_Master!$A$1:$J$236,3)</f>
        <v>金融債</v>
      </c>
      <c r="D1278" s="1" t="str">
        <f>VLOOKUP((A1278&amp;B1278),[1]Bond_Master!$A$1:$J$236,4)</f>
        <v>Morgan Stanley</v>
      </c>
      <c r="E1278" s="1">
        <f>VLOOKUP((A1278&amp;B1278),[1]Bond_Master!$A$1:$J$236,10)</f>
        <v>1</v>
      </c>
      <c r="F1278" s="7">
        <v>45871</v>
      </c>
      <c r="G1278" s="27">
        <v>16250</v>
      </c>
      <c r="H1278" s="27">
        <v>16250</v>
      </c>
    </row>
    <row r="1279" spans="1:8" ht="17.100000000000001" customHeight="1">
      <c r="A1279" s="1" t="s">
        <v>190</v>
      </c>
      <c r="B1279" s="1" t="s">
        <v>141</v>
      </c>
      <c r="C1279" s="1" t="str">
        <f>VLOOKUP((A1279&amp;B1279),[1]Bond_Master!$A$1:$J$236,3)</f>
        <v>金融債</v>
      </c>
      <c r="D1279" s="1" t="str">
        <f>VLOOKUP((A1279&amp;B1279),[1]Bond_Master!$A$1:$J$236,4)</f>
        <v>Morgan Stanley</v>
      </c>
      <c r="E1279" s="1">
        <f>VLOOKUP((A1279&amp;B1279),[1]Bond_Master!$A$1:$J$236,10)</f>
        <v>1</v>
      </c>
      <c r="F1279" s="7">
        <v>46055</v>
      </c>
      <c r="G1279" s="27">
        <v>16250</v>
      </c>
      <c r="H1279" s="27">
        <v>16250</v>
      </c>
    </row>
    <row r="1280" spans="1:8" ht="17.100000000000001" customHeight="1">
      <c r="A1280" s="1" t="s">
        <v>190</v>
      </c>
      <c r="B1280" s="1" t="s">
        <v>141</v>
      </c>
      <c r="C1280" s="1" t="str">
        <f>VLOOKUP((A1280&amp;B1280),[1]Bond_Master!$A$1:$J$236,3)</f>
        <v>金融債</v>
      </c>
      <c r="D1280" s="1" t="str">
        <f>VLOOKUP((A1280&amp;B1280),[1]Bond_Master!$A$1:$J$236,4)</f>
        <v>Morgan Stanley</v>
      </c>
      <c r="E1280" s="1">
        <f>VLOOKUP((A1280&amp;B1280),[1]Bond_Master!$A$1:$J$236,10)</f>
        <v>1</v>
      </c>
      <c r="F1280" s="7">
        <v>46236</v>
      </c>
      <c r="G1280" s="27">
        <v>16250</v>
      </c>
      <c r="H1280" s="27">
        <v>16250</v>
      </c>
    </row>
    <row r="1281" spans="1:8" ht="17.100000000000001" customHeight="1">
      <c r="A1281" s="1" t="s">
        <v>190</v>
      </c>
      <c r="B1281" s="1" t="s">
        <v>141</v>
      </c>
      <c r="C1281" s="1" t="str">
        <f>VLOOKUP((A1281&amp;B1281),[1]Bond_Master!$A$1:$J$236,3)</f>
        <v>金融債</v>
      </c>
      <c r="D1281" s="1" t="str">
        <f>VLOOKUP((A1281&amp;B1281),[1]Bond_Master!$A$1:$J$236,4)</f>
        <v>Morgan Stanley</v>
      </c>
      <c r="E1281" s="1">
        <f>VLOOKUP((A1281&amp;B1281),[1]Bond_Master!$A$1:$J$236,10)</f>
        <v>1</v>
      </c>
      <c r="F1281" s="7">
        <v>46420</v>
      </c>
      <c r="G1281" s="27">
        <v>16250</v>
      </c>
      <c r="H1281" s="27">
        <v>16250</v>
      </c>
    </row>
    <row r="1282" spans="1:8" s="1" customFormat="1" ht="17.100000000000001" customHeight="1">
      <c r="A1282" s="1" t="s">
        <v>190</v>
      </c>
      <c r="B1282" s="1" t="s">
        <v>141</v>
      </c>
      <c r="C1282" s="1" t="str">
        <f>VLOOKUP((A1282&amp;B1282),[1]Bond_Master!$A$1:$J$236,3)</f>
        <v>金融債</v>
      </c>
      <c r="D1282" s="1" t="str">
        <f>VLOOKUP((A1282&amp;B1282),[1]Bond_Master!$A$1:$J$236,4)</f>
        <v>Morgan Stanley</v>
      </c>
      <c r="E1282" s="1">
        <f>VLOOKUP((A1282&amp;B1282),[1]Bond_Master!$A$1:$J$236,10)</f>
        <v>1</v>
      </c>
      <c r="F1282" s="7">
        <v>46601</v>
      </c>
      <c r="G1282" s="27">
        <v>16250</v>
      </c>
      <c r="H1282" s="27">
        <v>16250</v>
      </c>
    </row>
    <row r="1283" spans="1:8" ht="17.100000000000001" customHeight="1">
      <c r="A1283" s="1" t="s">
        <v>190</v>
      </c>
      <c r="B1283" s="1" t="s">
        <v>141</v>
      </c>
      <c r="C1283" s="1" t="str">
        <f>VLOOKUP((A1283&amp;B1283),[1]Bond_Master!$A$1:$J$236,3)</f>
        <v>金融債</v>
      </c>
      <c r="D1283" s="1" t="str">
        <f>VLOOKUP((A1283&amp;B1283),[1]Bond_Master!$A$1:$J$236,4)</f>
        <v>Morgan Stanley</v>
      </c>
      <c r="E1283" s="1">
        <f>VLOOKUP((A1283&amp;B1283),[1]Bond_Master!$A$1:$J$236,10)</f>
        <v>1</v>
      </c>
      <c r="F1283" s="7">
        <v>46785</v>
      </c>
      <c r="G1283" s="27">
        <v>16250</v>
      </c>
      <c r="H1283" s="27">
        <v>16250</v>
      </c>
    </row>
    <row r="1284" spans="1:8" ht="17.100000000000001" customHeight="1">
      <c r="A1284" s="1" t="s">
        <v>190</v>
      </c>
      <c r="B1284" s="1" t="s">
        <v>141</v>
      </c>
      <c r="C1284" s="1" t="str">
        <f>VLOOKUP((A1284&amp;B1284),[1]Bond_Master!$A$1:$J$236,3)</f>
        <v>金融債</v>
      </c>
      <c r="D1284" s="1" t="str">
        <f>VLOOKUP((A1284&amp;B1284),[1]Bond_Master!$A$1:$J$236,4)</f>
        <v>Morgan Stanley</v>
      </c>
      <c r="E1284" s="1">
        <f>VLOOKUP((A1284&amp;B1284),[1]Bond_Master!$A$1:$J$236,10)</f>
        <v>1</v>
      </c>
      <c r="F1284" s="7">
        <v>46967</v>
      </c>
      <c r="G1284" s="27">
        <v>16250</v>
      </c>
      <c r="H1284" s="27">
        <v>16250</v>
      </c>
    </row>
    <row r="1285" spans="1:8" ht="17.100000000000001" customHeight="1">
      <c r="A1285" s="1" t="s">
        <v>190</v>
      </c>
      <c r="B1285" s="1" t="s">
        <v>141</v>
      </c>
      <c r="C1285" s="1" t="str">
        <f>VLOOKUP((A1285&amp;B1285),[1]Bond_Master!$A$1:$J$236,3)</f>
        <v>金融債</v>
      </c>
      <c r="D1285" s="1" t="str">
        <f>VLOOKUP((A1285&amp;B1285),[1]Bond_Master!$A$1:$J$236,4)</f>
        <v>Morgan Stanley</v>
      </c>
      <c r="E1285" s="1">
        <f>VLOOKUP((A1285&amp;B1285),[1]Bond_Master!$A$1:$J$236,10)</f>
        <v>1</v>
      </c>
      <c r="F1285" s="7">
        <v>47151</v>
      </c>
      <c r="G1285" s="27">
        <v>16250</v>
      </c>
      <c r="H1285" s="27">
        <v>16250</v>
      </c>
    </row>
    <row r="1286" spans="1:8" ht="17.100000000000001" customHeight="1">
      <c r="A1286" s="1" t="s">
        <v>190</v>
      </c>
      <c r="B1286" s="1" t="s">
        <v>141</v>
      </c>
      <c r="C1286" s="1" t="str">
        <f>VLOOKUP((A1286&amp;B1286),[1]Bond_Master!$A$1:$J$236,3)</f>
        <v>金融債</v>
      </c>
      <c r="D1286" s="1" t="str">
        <f>VLOOKUP((A1286&amp;B1286),[1]Bond_Master!$A$1:$J$236,4)</f>
        <v>Morgan Stanley</v>
      </c>
      <c r="E1286" s="1">
        <f>VLOOKUP((A1286&amp;B1286),[1]Bond_Master!$A$1:$J$236,10)</f>
        <v>1</v>
      </c>
      <c r="F1286" s="7">
        <v>47332</v>
      </c>
      <c r="G1286" s="27">
        <v>16250</v>
      </c>
      <c r="H1286" s="27">
        <v>16250</v>
      </c>
    </row>
    <row r="1287" spans="1:8" ht="17.100000000000001" customHeight="1">
      <c r="A1287" s="1" t="s">
        <v>190</v>
      </c>
      <c r="B1287" s="1" t="s">
        <v>141</v>
      </c>
      <c r="C1287" s="1" t="str">
        <f>VLOOKUP((A1287&amp;B1287),[1]Bond_Master!$A$1:$J$236,3)</f>
        <v>金融債</v>
      </c>
      <c r="D1287" s="1" t="str">
        <f>VLOOKUP((A1287&amp;B1287),[1]Bond_Master!$A$1:$J$236,4)</f>
        <v>Morgan Stanley</v>
      </c>
      <c r="E1287" s="1">
        <f>VLOOKUP((A1287&amp;B1287),[1]Bond_Master!$A$1:$J$236,10)</f>
        <v>1</v>
      </c>
      <c r="F1287" s="7">
        <v>47516</v>
      </c>
      <c r="G1287" s="27">
        <v>16250</v>
      </c>
      <c r="H1287" s="27">
        <v>16250</v>
      </c>
    </row>
    <row r="1288" spans="1:8" ht="17.100000000000001" customHeight="1">
      <c r="A1288" s="1" t="s">
        <v>190</v>
      </c>
      <c r="B1288" s="1" t="s">
        <v>141</v>
      </c>
      <c r="C1288" s="1" t="str">
        <f>VLOOKUP((A1288&amp;B1288),[1]Bond_Master!$A$1:$J$236,3)</f>
        <v>金融債</v>
      </c>
      <c r="D1288" s="1" t="str">
        <f>VLOOKUP((A1288&amp;B1288),[1]Bond_Master!$A$1:$J$236,4)</f>
        <v>Morgan Stanley</v>
      </c>
      <c r="E1288" s="1">
        <f>VLOOKUP((A1288&amp;B1288),[1]Bond_Master!$A$1:$J$236,10)</f>
        <v>1</v>
      </c>
      <c r="F1288" s="7">
        <v>47697</v>
      </c>
      <c r="G1288" s="27">
        <v>16250</v>
      </c>
      <c r="H1288" s="27">
        <v>16250</v>
      </c>
    </row>
    <row r="1289" spans="1:8" ht="17.100000000000001" customHeight="1">
      <c r="A1289" s="1" t="s">
        <v>190</v>
      </c>
      <c r="B1289" s="1" t="s">
        <v>141</v>
      </c>
      <c r="C1289" s="1" t="str">
        <f>VLOOKUP((A1289&amp;B1289),[1]Bond_Master!$A$1:$J$236,3)</f>
        <v>金融債</v>
      </c>
      <c r="D1289" s="1" t="str">
        <f>VLOOKUP((A1289&amp;B1289),[1]Bond_Master!$A$1:$J$236,4)</f>
        <v>Morgan Stanley</v>
      </c>
      <c r="E1289" s="1">
        <f>VLOOKUP((A1289&amp;B1289),[1]Bond_Master!$A$1:$J$236,10)</f>
        <v>1</v>
      </c>
      <c r="F1289" s="7">
        <v>47881</v>
      </c>
      <c r="G1289" s="27">
        <v>16250</v>
      </c>
      <c r="H1289" s="27">
        <v>16250</v>
      </c>
    </row>
    <row r="1290" spans="1:8" ht="17.100000000000001" customHeight="1">
      <c r="A1290" s="1" t="s">
        <v>190</v>
      </c>
      <c r="B1290" s="1" t="s">
        <v>141</v>
      </c>
      <c r="C1290" s="1" t="str">
        <f>VLOOKUP((A1290&amp;B1290),[1]Bond_Master!$A$1:$J$236,3)</f>
        <v>金融債</v>
      </c>
      <c r="D1290" s="1" t="str">
        <f>VLOOKUP((A1290&amp;B1290),[1]Bond_Master!$A$1:$J$236,4)</f>
        <v>Morgan Stanley</v>
      </c>
      <c r="E1290" s="1">
        <f>VLOOKUP((A1290&amp;B1290),[1]Bond_Master!$A$1:$J$236,10)</f>
        <v>1</v>
      </c>
      <c r="F1290" s="7">
        <v>48062</v>
      </c>
      <c r="G1290" s="27">
        <v>16250</v>
      </c>
      <c r="H1290" s="27">
        <v>2016250</v>
      </c>
    </row>
    <row r="1291" spans="1:8" ht="17.100000000000001" customHeight="1">
      <c r="A1291" s="1" t="s">
        <v>190</v>
      </c>
      <c r="B1291" s="1" t="s">
        <v>64</v>
      </c>
      <c r="C1291" s="1" t="str">
        <f>VLOOKUP((A1291&amp;B1291),[1]Bond_Master!$A$1:$J$236,3)</f>
        <v>金融債</v>
      </c>
      <c r="D1291" s="1" t="str">
        <f>VLOOKUP((A1291&amp;B1291),[1]Bond_Master!$A$1:$J$236,4)</f>
        <v>Morgan Stanley</v>
      </c>
      <c r="E1291" s="1">
        <f>VLOOKUP((A1291&amp;B1291),[1]Bond_Master!$A$1:$J$236,10)</f>
        <v>1</v>
      </c>
      <c r="F1291" s="7">
        <v>45140</v>
      </c>
      <c r="G1291" s="27">
        <v>2031.25</v>
      </c>
      <c r="H1291" s="27">
        <v>2031.25</v>
      </c>
    </row>
    <row r="1292" spans="1:8" ht="17.100000000000001" customHeight="1">
      <c r="A1292" s="1" t="s">
        <v>190</v>
      </c>
      <c r="B1292" s="1" t="s">
        <v>64</v>
      </c>
      <c r="C1292" s="1" t="str">
        <f>VLOOKUP((A1292&amp;B1292),[1]Bond_Master!$A$1:$J$236,3)</f>
        <v>金融債</v>
      </c>
      <c r="D1292" s="1" t="str">
        <f>VLOOKUP((A1292&amp;B1292),[1]Bond_Master!$A$1:$J$236,4)</f>
        <v>Morgan Stanley</v>
      </c>
      <c r="E1292" s="1">
        <f>VLOOKUP((A1292&amp;B1292),[1]Bond_Master!$A$1:$J$236,10)</f>
        <v>1</v>
      </c>
      <c r="F1292" s="7">
        <v>45324</v>
      </c>
      <c r="G1292" s="27">
        <v>2031.25</v>
      </c>
      <c r="H1292" s="27">
        <v>2031.25</v>
      </c>
    </row>
    <row r="1293" spans="1:8" ht="17.100000000000001" customHeight="1">
      <c r="A1293" s="1" t="s">
        <v>190</v>
      </c>
      <c r="B1293" s="1" t="s">
        <v>64</v>
      </c>
      <c r="C1293" s="1" t="str">
        <f>VLOOKUP((A1293&amp;B1293),[1]Bond_Master!$A$1:$J$236,3)</f>
        <v>金融債</v>
      </c>
      <c r="D1293" s="1" t="str">
        <f>VLOOKUP((A1293&amp;B1293),[1]Bond_Master!$A$1:$J$236,4)</f>
        <v>Morgan Stanley</v>
      </c>
      <c r="E1293" s="1">
        <f>VLOOKUP((A1293&amp;B1293),[1]Bond_Master!$A$1:$J$236,10)</f>
        <v>1</v>
      </c>
      <c r="F1293" s="7">
        <v>45506</v>
      </c>
      <c r="G1293" s="27">
        <v>2031.25</v>
      </c>
      <c r="H1293" s="27">
        <v>2031.25</v>
      </c>
    </row>
    <row r="1294" spans="1:8" ht="17.100000000000001" customHeight="1">
      <c r="A1294" s="1" t="s">
        <v>190</v>
      </c>
      <c r="B1294" s="1" t="s">
        <v>64</v>
      </c>
      <c r="C1294" s="1" t="str">
        <f>VLOOKUP((A1294&amp;B1294),[1]Bond_Master!$A$1:$J$236,3)</f>
        <v>金融債</v>
      </c>
      <c r="D1294" s="1" t="str">
        <f>VLOOKUP((A1294&amp;B1294),[1]Bond_Master!$A$1:$J$236,4)</f>
        <v>Morgan Stanley</v>
      </c>
      <c r="E1294" s="1">
        <f>VLOOKUP((A1294&amp;B1294),[1]Bond_Master!$A$1:$J$236,10)</f>
        <v>1</v>
      </c>
      <c r="F1294" s="7">
        <v>45690</v>
      </c>
      <c r="G1294" s="27">
        <v>2031.25</v>
      </c>
      <c r="H1294" s="27">
        <v>2031.25</v>
      </c>
    </row>
    <row r="1295" spans="1:8" ht="17.100000000000001" customHeight="1">
      <c r="A1295" s="1" t="s">
        <v>190</v>
      </c>
      <c r="B1295" s="1" t="s">
        <v>64</v>
      </c>
      <c r="C1295" s="1" t="str">
        <f>VLOOKUP((A1295&amp;B1295),[1]Bond_Master!$A$1:$J$236,3)</f>
        <v>金融債</v>
      </c>
      <c r="D1295" s="1" t="str">
        <f>VLOOKUP((A1295&amp;B1295),[1]Bond_Master!$A$1:$J$236,4)</f>
        <v>Morgan Stanley</v>
      </c>
      <c r="E1295" s="1">
        <f>VLOOKUP((A1295&amp;B1295),[1]Bond_Master!$A$1:$J$236,10)</f>
        <v>1</v>
      </c>
      <c r="F1295" s="7">
        <v>45871</v>
      </c>
      <c r="G1295" s="27">
        <v>2031.25</v>
      </c>
      <c r="H1295" s="27">
        <v>2031.25</v>
      </c>
    </row>
    <row r="1296" spans="1:8" ht="17.100000000000001" customHeight="1">
      <c r="A1296" s="1" t="s">
        <v>190</v>
      </c>
      <c r="B1296" s="1" t="s">
        <v>64</v>
      </c>
      <c r="C1296" s="1" t="str">
        <f>VLOOKUP((A1296&amp;B1296),[1]Bond_Master!$A$1:$J$236,3)</f>
        <v>金融債</v>
      </c>
      <c r="D1296" s="1" t="str">
        <f>VLOOKUP((A1296&amp;B1296),[1]Bond_Master!$A$1:$J$236,4)</f>
        <v>Morgan Stanley</v>
      </c>
      <c r="E1296" s="1">
        <f>VLOOKUP((A1296&amp;B1296),[1]Bond_Master!$A$1:$J$236,10)</f>
        <v>1</v>
      </c>
      <c r="F1296" s="7">
        <v>46055</v>
      </c>
      <c r="G1296" s="27">
        <v>2031.25</v>
      </c>
      <c r="H1296" s="27">
        <v>2031.25</v>
      </c>
    </row>
    <row r="1297" spans="1:8" ht="17.100000000000001" customHeight="1">
      <c r="A1297" s="1" t="s">
        <v>190</v>
      </c>
      <c r="B1297" s="1" t="s">
        <v>64</v>
      </c>
      <c r="C1297" s="1" t="str">
        <f>VLOOKUP((A1297&amp;B1297),[1]Bond_Master!$A$1:$J$236,3)</f>
        <v>金融債</v>
      </c>
      <c r="D1297" s="1" t="str">
        <f>VLOOKUP((A1297&amp;B1297),[1]Bond_Master!$A$1:$J$236,4)</f>
        <v>Morgan Stanley</v>
      </c>
      <c r="E1297" s="1">
        <f>VLOOKUP((A1297&amp;B1297),[1]Bond_Master!$A$1:$J$236,10)</f>
        <v>1</v>
      </c>
      <c r="F1297" s="7">
        <v>46236</v>
      </c>
      <c r="G1297" s="27">
        <v>2031.25</v>
      </c>
      <c r="H1297" s="27">
        <v>2031.25</v>
      </c>
    </row>
    <row r="1298" spans="1:8" ht="17.100000000000001" customHeight="1">
      <c r="A1298" s="1" t="s">
        <v>190</v>
      </c>
      <c r="B1298" s="1" t="s">
        <v>64</v>
      </c>
      <c r="C1298" s="1" t="str">
        <f>VLOOKUP((A1298&amp;B1298),[1]Bond_Master!$A$1:$J$236,3)</f>
        <v>金融債</v>
      </c>
      <c r="D1298" s="1" t="str">
        <f>VLOOKUP((A1298&amp;B1298),[1]Bond_Master!$A$1:$J$236,4)</f>
        <v>Morgan Stanley</v>
      </c>
      <c r="E1298" s="1">
        <f>VLOOKUP((A1298&amp;B1298),[1]Bond_Master!$A$1:$J$236,10)</f>
        <v>1</v>
      </c>
      <c r="F1298" s="7">
        <v>46420</v>
      </c>
      <c r="G1298" s="27">
        <v>2031.25</v>
      </c>
      <c r="H1298" s="27">
        <v>2031.25</v>
      </c>
    </row>
    <row r="1299" spans="1:8" ht="17.100000000000001" customHeight="1">
      <c r="A1299" s="1" t="s">
        <v>190</v>
      </c>
      <c r="B1299" s="1" t="s">
        <v>64</v>
      </c>
      <c r="C1299" s="1" t="str">
        <f>VLOOKUP((A1299&amp;B1299),[1]Bond_Master!$A$1:$J$236,3)</f>
        <v>金融債</v>
      </c>
      <c r="D1299" s="1" t="str">
        <f>VLOOKUP((A1299&amp;B1299),[1]Bond_Master!$A$1:$J$236,4)</f>
        <v>Morgan Stanley</v>
      </c>
      <c r="E1299" s="1">
        <f>VLOOKUP((A1299&amp;B1299),[1]Bond_Master!$A$1:$J$236,10)</f>
        <v>1</v>
      </c>
      <c r="F1299" s="7">
        <v>46601</v>
      </c>
      <c r="G1299" s="27">
        <v>2031.25</v>
      </c>
      <c r="H1299" s="27">
        <v>2031.25</v>
      </c>
    </row>
    <row r="1300" spans="1:8" ht="17.100000000000001" customHeight="1">
      <c r="A1300" s="1" t="s">
        <v>190</v>
      </c>
      <c r="B1300" s="1" t="s">
        <v>64</v>
      </c>
      <c r="C1300" s="1" t="str">
        <f>VLOOKUP((A1300&amp;B1300),[1]Bond_Master!$A$1:$J$236,3)</f>
        <v>金融債</v>
      </c>
      <c r="D1300" s="1" t="str">
        <f>VLOOKUP((A1300&amp;B1300),[1]Bond_Master!$A$1:$J$236,4)</f>
        <v>Morgan Stanley</v>
      </c>
      <c r="E1300" s="1">
        <f>VLOOKUP((A1300&amp;B1300),[1]Bond_Master!$A$1:$J$236,10)</f>
        <v>1</v>
      </c>
      <c r="F1300" s="7">
        <v>46785</v>
      </c>
      <c r="G1300" s="27">
        <v>2031.25</v>
      </c>
      <c r="H1300" s="27">
        <v>2031.25</v>
      </c>
    </row>
    <row r="1301" spans="1:8" ht="17.100000000000001" customHeight="1">
      <c r="A1301" s="1" t="s">
        <v>190</v>
      </c>
      <c r="B1301" s="1" t="s">
        <v>64</v>
      </c>
      <c r="C1301" s="1" t="str">
        <f>VLOOKUP((A1301&amp;B1301),[1]Bond_Master!$A$1:$J$236,3)</f>
        <v>金融債</v>
      </c>
      <c r="D1301" s="1" t="str">
        <f>VLOOKUP((A1301&amp;B1301),[1]Bond_Master!$A$1:$J$236,4)</f>
        <v>Morgan Stanley</v>
      </c>
      <c r="E1301" s="1">
        <f>VLOOKUP((A1301&amp;B1301),[1]Bond_Master!$A$1:$J$236,10)</f>
        <v>1</v>
      </c>
      <c r="F1301" s="7">
        <v>46967</v>
      </c>
      <c r="G1301" s="27">
        <v>2031.25</v>
      </c>
      <c r="H1301" s="27">
        <v>2031.25</v>
      </c>
    </row>
    <row r="1302" spans="1:8" s="1" customFormat="1" ht="17.100000000000001" customHeight="1">
      <c r="A1302" s="1" t="s">
        <v>190</v>
      </c>
      <c r="B1302" s="1" t="s">
        <v>64</v>
      </c>
      <c r="C1302" s="1" t="str">
        <f>VLOOKUP((A1302&amp;B1302),[1]Bond_Master!$A$1:$J$236,3)</f>
        <v>金融債</v>
      </c>
      <c r="D1302" s="1" t="str">
        <f>VLOOKUP((A1302&amp;B1302),[1]Bond_Master!$A$1:$J$236,4)</f>
        <v>Morgan Stanley</v>
      </c>
      <c r="E1302" s="1">
        <f>VLOOKUP((A1302&amp;B1302),[1]Bond_Master!$A$1:$J$236,10)</f>
        <v>1</v>
      </c>
      <c r="F1302" s="7">
        <v>47151</v>
      </c>
      <c r="G1302" s="27">
        <v>2031.25</v>
      </c>
      <c r="H1302" s="27">
        <v>2031.25</v>
      </c>
    </row>
    <row r="1303" spans="1:8" ht="17.100000000000001" customHeight="1">
      <c r="A1303" s="1" t="s">
        <v>190</v>
      </c>
      <c r="B1303" s="1" t="s">
        <v>64</v>
      </c>
      <c r="C1303" s="1" t="str">
        <f>VLOOKUP((A1303&amp;B1303),[1]Bond_Master!$A$1:$J$236,3)</f>
        <v>金融債</v>
      </c>
      <c r="D1303" s="1" t="str">
        <f>VLOOKUP((A1303&amp;B1303),[1]Bond_Master!$A$1:$J$236,4)</f>
        <v>Morgan Stanley</v>
      </c>
      <c r="E1303" s="1">
        <f>VLOOKUP((A1303&amp;B1303),[1]Bond_Master!$A$1:$J$236,10)</f>
        <v>1</v>
      </c>
      <c r="F1303" s="7">
        <v>47332</v>
      </c>
      <c r="G1303" s="27">
        <v>2031.25</v>
      </c>
      <c r="H1303" s="27">
        <v>2031.25</v>
      </c>
    </row>
    <row r="1304" spans="1:8" ht="17.100000000000001" customHeight="1">
      <c r="A1304" s="1" t="s">
        <v>190</v>
      </c>
      <c r="B1304" s="1" t="s">
        <v>64</v>
      </c>
      <c r="C1304" s="1" t="str">
        <f>VLOOKUP((A1304&amp;B1304),[1]Bond_Master!$A$1:$J$236,3)</f>
        <v>金融債</v>
      </c>
      <c r="D1304" s="1" t="str">
        <f>VLOOKUP((A1304&amp;B1304),[1]Bond_Master!$A$1:$J$236,4)</f>
        <v>Morgan Stanley</v>
      </c>
      <c r="E1304" s="1">
        <f>VLOOKUP((A1304&amp;B1304),[1]Bond_Master!$A$1:$J$236,10)</f>
        <v>1</v>
      </c>
      <c r="F1304" s="7">
        <v>47516</v>
      </c>
      <c r="G1304" s="27">
        <v>2031.25</v>
      </c>
      <c r="H1304" s="27">
        <v>2031.25</v>
      </c>
    </row>
    <row r="1305" spans="1:8" ht="17.100000000000001" customHeight="1">
      <c r="A1305" s="1" t="s">
        <v>190</v>
      </c>
      <c r="B1305" s="1" t="s">
        <v>64</v>
      </c>
      <c r="C1305" s="1" t="str">
        <f>VLOOKUP((A1305&amp;B1305),[1]Bond_Master!$A$1:$J$236,3)</f>
        <v>金融債</v>
      </c>
      <c r="D1305" s="1" t="str">
        <f>VLOOKUP((A1305&amp;B1305),[1]Bond_Master!$A$1:$J$236,4)</f>
        <v>Morgan Stanley</v>
      </c>
      <c r="E1305" s="1">
        <f>VLOOKUP((A1305&amp;B1305),[1]Bond_Master!$A$1:$J$236,10)</f>
        <v>1</v>
      </c>
      <c r="F1305" s="7">
        <v>47697</v>
      </c>
      <c r="G1305" s="27">
        <v>2031.25</v>
      </c>
      <c r="H1305" s="27">
        <v>2031.25</v>
      </c>
    </row>
    <row r="1306" spans="1:8" ht="17.100000000000001" customHeight="1">
      <c r="A1306" s="1" t="s">
        <v>190</v>
      </c>
      <c r="B1306" s="1" t="s">
        <v>64</v>
      </c>
      <c r="C1306" s="1" t="str">
        <f>VLOOKUP((A1306&amp;B1306),[1]Bond_Master!$A$1:$J$236,3)</f>
        <v>金融債</v>
      </c>
      <c r="D1306" s="1" t="str">
        <f>VLOOKUP((A1306&amp;B1306),[1]Bond_Master!$A$1:$J$236,4)</f>
        <v>Morgan Stanley</v>
      </c>
      <c r="E1306" s="1">
        <f>VLOOKUP((A1306&amp;B1306),[1]Bond_Master!$A$1:$J$236,10)</f>
        <v>1</v>
      </c>
      <c r="F1306" s="7">
        <v>47881</v>
      </c>
      <c r="G1306" s="27">
        <v>2031.25</v>
      </c>
      <c r="H1306" s="27">
        <v>2031.25</v>
      </c>
    </row>
    <row r="1307" spans="1:8" ht="17.100000000000001" customHeight="1">
      <c r="A1307" s="1" t="s">
        <v>190</v>
      </c>
      <c r="B1307" s="1" t="s">
        <v>64</v>
      </c>
      <c r="C1307" s="1" t="str">
        <f>VLOOKUP((A1307&amp;B1307),[1]Bond_Master!$A$1:$J$236,3)</f>
        <v>金融債</v>
      </c>
      <c r="D1307" s="1" t="str">
        <f>VLOOKUP((A1307&amp;B1307),[1]Bond_Master!$A$1:$J$236,4)</f>
        <v>Morgan Stanley</v>
      </c>
      <c r="E1307" s="1">
        <f>VLOOKUP((A1307&amp;B1307),[1]Bond_Master!$A$1:$J$236,10)</f>
        <v>1</v>
      </c>
      <c r="F1307" s="7">
        <v>48062</v>
      </c>
      <c r="G1307" s="27">
        <v>2031.25</v>
      </c>
      <c r="H1307" s="27">
        <v>252031.25</v>
      </c>
    </row>
    <row r="1308" spans="1:8" ht="17.100000000000001" customHeight="1">
      <c r="A1308" s="1" t="s">
        <v>190</v>
      </c>
      <c r="B1308" s="1" t="s">
        <v>14</v>
      </c>
      <c r="C1308" s="1" t="str">
        <f>VLOOKUP((A1308&amp;B1308),[1]Bond_Master!$A$1:$J$236,3)</f>
        <v>金融債</v>
      </c>
      <c r="D1308" s="1" t="str">
        <f>VLOOKUP((A1308&amp;B1308),[1]Bond_Master!$A$1:$J$236,4)</f>
        <v>Morgan Stanley</v>
      </c>
      <c r="E1308" s="1">
        <f>VLOOKUP((A1308&amp;B1308),[1]Bond_Master!$A$1:$J$236,10)</f>
        <v>1</v>
      </c>
      <c r="F1308" s="7">
        <v>45140</v>
      </c>
      <c r="G1308" s="27">
        <v>14218.75</v>
      </c>
      <c r="H1308" s="27">
        <v>14218.75</v>
      </c>
    </row>
    <row r="1309" spans="1:8" ht="17.100000000000001" customHeight="1">
      <c r="A1309" s="1" t="s">
        <v>190</v>
      </c>
      <c r="B1309" s="1" t="s">
        <v>14</v>
      </c>
      <c r="C1309" s="1" t="str">
        <f>VLOOKUP((A1309&amp;B1309),[1]Bond_Master!$A$1:$J$236,3)</f>
        <v>金融債</v>
      </c>
      <c r="D1309" s="1" t="str">
        <f>VLOOKUP((A1309&amp;B1309),[1]Bond_Master!$A$1:$J$236,4)</f>
        <v>Morgan Stanley</v>
      </c>
      <c r="E1309" s="1">
        <f>VLOOKUP((A1309&amp;B1309),[1]Bond_Master!$A$1:$J$236,10)</f>
        <v>1</v>
      </c>
      <c r="F1309" s="7">
        <v>45324</v>
      </c>
      <c r="G1309" s="27">
        <v>14218.75</v>
      </c>
      <c r="H1309" s="27">
        <v>14218.75</v>
      </c>
    </row>
    <row r="1310" spans="1:8" ht="17.100000000000001" customHeight="1">
      <c r="A1310" s="1" t="s">
        <v>190</v>
      </c>
      <c r="B1310" s="1" t="s">
        <v>14</v>
      </c>
      <c r="C1310" s="1" t="str">
        <f>VLOOKUP((A1310&amp;B1310),[1]Bond_Master!$A$1:$J$236,3)</f>
        <v>金融債</v>
      </c>
      <c r="D1310" s="1" t="str">
        <f>VLOOKUP((A1310&amp;B1310),[1]Bond_Master!$A$1:$J$236,4)</f>
        <v>Morgan Stanley</v>
      </c>
      <c r="E1310" s="1">
        <f>VLOOKUP((A1310&amp;B1310),[1]Bond_Master!$A$1:$J$236,10)</f>
        <v>1</v>
      </c>
      <c r="F1310" s="7">
        <v>45506</v>
      </c>
      <c r="G1310" s="27">
        <v>14218.75</v>
      </c>
      <c r="H1310" s="27">
        <v>14218.75</v>
      </c>
    </row>
    <row r="1311" spans="1:8" ht="17.100000000000001" customHeight="1">
      <c r="A1311" s="1" t="s">
        <v>190</v>
      </c>
      <c r="B1311" s="1" t="s">
        <v>14</v>
      </c>
      <c r="C1311" s="1" t="str">
        <f>VLOOKUP((A1311&amp;B1311),[1]Bond_Master!$A$1:$J$236,3)</f>
        <v>金融債</v>
      </c>
      <c r="D1311" s="1" t="str">
        <f>VLOOKUP((A1311&amp;B1311),[1]Bond_Master!$A$1:$J$236,4)</f>
        <v>Morgan Stanley</v>
      </c>
      <c r="E1311" s="1">
        <f>VLOOKUP((A1311&amp;B1311),[1]Bond_Master!$A$1:$J$236,10)</f>
        <v>1</v>
      </c>
      <c r="F1311" s="7">
        <v>45690</v>
      </c>
      <c r="G1311" s="27">
        <v>14218.75</v>
      </c>
      <c r="H1311" s="27">
        <v>14218.75</v>
      </c>
    </row>
    <row r="1312" spans="1:8" ht="17.100000000000001" customHeight="1">
      <c r="A1312" s="1" t="s">
        <v>190</v>
      </c>
      <c r="B1312" s="1" t="s">
        <v>14</v>
      </c>
      <c r="C1312" s="1" t="str">
        <f>VLOOKUP((A1312&amp;B1312),[1]Bond_Master!$A$1:$J$236,3)</f>
        <v>金融債</v>
      </c>
      <c r="D1312" s="1" t="str">
        <f>VLOOKUP((A1312&amp;B1312),[1]Bond_Master!$A$1:$J$236,4)</f>
        <v>Morgan Stanley</v>
      </c>
      <c r="E1312" s="1">
        <f>VLOOKUP((A1312&amp;B1312),[1]Bond_Master!$A$1:$J$236,10)</f>
        <v>1</v>
      </c>
      <c r="F1312" s="7">
        <v>45871</v>
      </c>
      <c r="G1312" s="27">
        <v>14218.75</v>
      </c>
      <c r="H1312" s="27">
        <v>14218.75</v>
      </c>
    </row>
    <row r="1313" spans="1:8" s="1" customFormat="1" ht="17.100000000000001" customHeight="1">
      <c r="A1313" s="1" t="s">
        <v>190</v>
      </c>
      <c r="B1313" s="1" t="s">
        <v>14</v>
      </c>
      <c r="C1313" s="1" t="str">
        <f>VLOOKUP((A1313&amp;B1313),[1]Bond_Master!$A$1:$J$236,3)</f>
        <v>金融債</v>
      </c>
      <c r="D1313" s="1" t="str">
        <f>VLOOKUP((A1313&amp;B1313),[1]Bond_Master!$A$1:$J$236,4)</f>
        <v>Morgan Stanley</v>
      </c>
      <c r="E1313" s="1">
        <f>VLOOKUP((A1313&amp;B1313),[1]Bond_Master!$A$1:$J$236,10)</f>
        <v>1</v>
      </c>
      <c r="F1313" s="7">
        <v>46055</v>
      </c>
      <c r="G1313" s="27">
        <v>14218.75</v>
      </c>
      <c r="H1313" s="27">
        <v>14218.75</v>
      </c>
    </row>
    <row r="1314" spans="1:8" s="1" customFormat="1" ht="17.100000000000001" customHeight="1">
      <c r="A1314" s="1" t="s">
        <v>190</v>
      </c>
      <c r="B1314" s="1" t="s">
        <v>14</v>
      </c>
      <c r="C1314" s="1" t="str">
        <f>VLOOKUP((A1314&amp;B1314),[1]Bond_Master!$A$1:$J$236,3)</f>
        <v>金融債</v>
      </c>
      <c r="D1314" s="1" t="str">
        <f>VLOOKUP((A1314&amp;B1314),[1]Bond_Master!$A$1:$J$236,4)</f>
        <v>Morgan Stanley</v>
      </c>
      <c r="E1314" s="1">
        <f>VLOOKUP((A1314&amp;B1314),[1]Bond_Master!$A$1:$J$236,10)</f>
        <v>1</v>
      </c>
      <c r="F1314" s="7">
        <v>46236</v>
      </c>
      <c r="G1314" s="27">
        <v>14218.75</v>
      </c>
      <c r="H1314" s="27">
        <v>14218.75</v>
      </c>
    </row>
    <row r="1315" spans="1:8" s="1" customFormat="1" ht="17.100000000000001" customHeight="1">
      <c r="A1315" s="1" t="s">
        <v>190</v>
      </c>
      <c r="B1315" s="1" t="s">
        <v>14</v>
      </c>
      <c r="C1315" s="1" t="str">
        <f>VLOOKUP((A1315&amp;B1315),[1]Bond_Master!$A$1:$J$236,3)</f>
        <v>金融債</v>
      </c>
      <c r="D1315" s="1" t="str">
        <f>VLOOKUP((A1315&amp;B1315),[1]Bond_Master!$A$1:$J$236,4)</f>
        <v>Morgan Stanley</v>
      </c>
      <c r="E1315" s="1">
        <f>VLOOKUP((A1315&amp;B1315),[1]Bond_Master!$A$1:$J$236,10)</f>
        <v>1</v>
      </c>
      <c r="F1315" s="7">
        <v>46420</v>
      </c>
      <c r="G1315" s="27">
        <v>14218.75</v>
      </c>
      <c r="H1315" s="27">
        <v>14218.75</v>
      </c>
    </row>
    <row r="1316" spans="1:8" s="1" customFormat="1" ht="17.100000000000001" customHeight="1">
      <c r="A1316" s="1" t="s">
        <v>190</v>
      </c>
      <c r="B1316" s="1" t="s">
        <v>14</v>
      </c>
      <c r="C1316" s="1" t="str">
        <f>VLOOKUP((A1316&amp;B1316),[1]Bond_Master!$A$1:$J$236,3)</f>
        <v>金融債</v>
      </c>
      <c r="D1316" s="1" t="str">
        <f>VLOOKUP((A1316&amp;B1316),[1]Bond_Master!$A$1:$J$236,4)</f>
        <v>Morgan Stanley</v>
      </c>
      <c r="E1316" s="1">
        <f>VLOOKUP((A1316&amp;B1316),[1]Bond_Master!$A$1:$J$236,10)</f>
        <v>1</v>
      </c>
      <c r="F1316" s="7">
        <v>46601</v>
      </c>
      <c r="G1316" s="27">
        <v>14218.75</v>
      </c>
      <c r="H1316" s="27">
        <v>14218.75</v>
      </c>
    </row>
    <row r="1317" spans="1:8" s="1" customFormat="1" ht="17.100000000000001" customHeight="1">
      <c r="A1317" s="1" t="s">
        <v>190</v>
      </c>
      <c r="B1317" s="1" t="s">
        <v>14</v>
      </c>
      <c r="C1317" s="1" t="str">
        <f>VLOOKUP((A1317&amp;B1317),[1]Bond_Master!$A$1:$J$236,3)</f>
        <v>金融債</v>
      </c>
      <c r="D1317" s="1" t="str">
        <f>VLOOKUP((A1317&amp;B1317),[1]Bond_Master!$A$1:$J$236,4)</f>
        <v>Morgan Stanley</v>
      </c>
      <c r="E1317" s="1">
        <f>VLOOKUP((A1317&amp;B1317),[1]Bond_Master!$A$1:$J$236,10)</f>
        <v>1</v>
      </c>
      <c r="F1317" s="7">
        <v>46785</v>
      </c>
      <c r="G1317" s="27">
        <v>14218.75</v>
      </c>
      <c r="H1317" s="27">
        <v>14218.75</v>
      </c>
    </row>
    <row r="1318" spans="1:8" s="1" customFormat="1" ht="17.100000000000001" customHeight="1">
      <c r="A1318" s="1" t="s">
        <v>190</v>
      </c>
      <c r="B1318" s="1" t="s">
        <v>14</v>
      </c>
      <c r="C1318" s="1" t="str">
        <f>VLOOKUP((A1318&amp;B1318),[1]Bond_Master!$A$1:$J$236,3)</f>
        <v>金融債</v>
      </c>
      <c r="D1318" s="1" t="str">
        <f>VLOOKUP((A1318&amp;B1318),[1]Bond_Master!$A$1:$J$236,4)</f>
        <v>Morgan Stanley</v>
      </c>
      <c r="E1318" s="1">
        <f>VLOOKUP((A1318&amp;B1318),[1]Bond_Master!$A$1:$J$236,10)</f>
        <v>1</v>
      </c>
      <c r="F1318" s="7">
        <v>46967</v>
      </c>
      <c r="G1318" s="27">
        <v>14218.75</v>
      </c>
      <c r="H1318" s="27">
        <v>14218.75</v>
      </c>
    </row>
    <row r="1319" spans="1:8" s="1" customFormat="1" ht="17.100000000000001" customHeight="1">
      <c r="A1319" s="1" t="s">
        <v>190</v>
      </c>
      <c r="B1319" s="1" t="s">
        <v>14</v>
      </c>
      <c r="C1319" s="1" t="str">
        <f>VLOOKUP((A1319&amp;B1319),[1]Bond_Master!$A$1:$J$236,3)</f>
        <v>金融債</v>
      </c>
      <c r="D1319" s="1" t="str">
        <f>VLOOKUP((A1319&amp;B1319),[1]Bond_Master!$A$1:$J$236,4)</f>
        <v>Morgan Stanley</v>
      </c>
      <c r="E1319" s="1">
        <f>VLOOKUP((A1319&amp;B1319),[1]Bond_Master!$A$1:$J$236,10)</f>
        <v>1</v>
      </c>
      <c r="F1319" s="7">
        <v>47151</v>
      </c>
      <c r="G1319" s="27">
        <v>14218.75</v>
      </c>
      <c r="H1319" s="27">
        <v>14218.75</v>
      </c>
    </row>
    <row r="1320" spans="1:8" s="1" customFormat="1" ht="17.100000000000001" customHeight="1">
      <c r="A1320" s="1" t="s">
        <v>190</v>
      </c>
      <c r="B1320" s="1" t="s">
        <v>14</v>
      </c>
      <c r="C1320" s="1" t="str">
        <f>VLOOKUP((A1320&amp;B1320),[1]Bond_Master!$A$1:$J$236,3)</f>
        <v>金融債</v>
      </c>
      <c r="D1320" s="1" t="str">
        <f>VLOOKUP((A1320&amp;B1320),[1]Bond_Master!$A$1:$J$236,4)</f>
        <v>Morgan Stanley</v>
      </c>
      <c r="E1320" s="1">
        <f>VLOOKUP((A1320&amp;B1320),[1]Bond_Master!$A$1:$J$236,10)</f>
        <v>1</v>
      </c>
      <c r="F1320" s="7">
        <v>47332</v>
      </c>
      <c r="G1320" s="27">
        <v>14218.75</v>
      </c>
      <c r="H1320" s="27">
        <v>14218.75</v>
      </c>
    </row>
    <row r="1321" spans="1:8" s="1" customFormat="1" ht="17.100000000000001" customHeight="1">
      <c r="A1321" s="1" t="s">
        <v>190</v>
      </c>
      <c r="B1321" s="1" t="s">
        <v>14</v>
      </c>
      <c r="C1321" s="1" t="str">
        <f>VLOOKUP((A1321&amp;B1321),[1]Bond_Master!$A$1:$J$236,3)</f>
        <v>金融債</v>
      </c>
      <c r="D1321" s="1" t="str">
        <f>VLOOKUP((A1321&amp;B1321),[1]Bond_Master!$A$1:$J$236,4)</f>
        <v>Morgan Stanley</v>
      </c>
      <c r="E1321" s="1">
        <f>VLOOKUP((A1321&amp;B1321),[1]Bond_Master!$A$1:$J$236,10)</f>
        <v>1</v>
      </c>
      <c r="F1321" s="7">
        <v>47516</v>
      </c>
      <c r="G1321" s="27">
        <v>14218.75</v>
      </c>
      <c r="H1321" s="27">
        <v>14218.75</v>
      </c>
    </row>
    <row r="1322" spans="1:8" s="1" customFormat="1" ht="17.100000000000001" customHeight="1">
      <c r="A1322" s="1" t="s">
        <v>190</v>
      </c>
      <c r="B1322" s="1" t="s">
        <v>14</v>
      </c>
      <c r="C1322" s="1" t="str">
        <f>VLOOKUP((A1322&amp;B1322),[1]Bond_Master!$A$1:$J$236,3)</f>
        <v>金融債</v>
      </c>
      <c r="D1322" s="1" t="str">
        <f>VLOOKUP((A1322&amp;B1322),[1]Bond_Master!$A$1:$J$236,4)</f>
        <v>Morgan Stanley</v>
      </c>
      <c r="E1322" s="1">
        <f>VLOOKUP((A1322&amp;B1322),[1]Bond_Master!$A$1:$J$236,10)</f>
        <v>1</v>
      </c>
      <c r="F1322" s="7">
        <v>47697</v>
      </c>
      <c r="G1322" s="27">
        <v>14218.75</v>
      </c>
      <c r="H1322" s="27">
        <v>14218.75</v>
      </c>
    </row>
    <row r="1323" spans="1:8" s="1" customFormat="1" ht="17.100000000000001" customHeight="1">
      <c r="A1323" s="1" t="s">
        <v>190</v>
      </c>
      <c r="B1323" s="1" t="s">
        <v>14</v>
      </c>
      <c r="C1323" s="1" t="str">
        <f>VLOOKUP((A1323&amp;B1323),[1]Bond_Master!$A$1:$J$236,3)</f>
        <v>金融債</v>
      </c>
      <c r="D1323" s="1" t="str">
        <f>VLOOKUP((A1323&amp;B1323),[1]Bond_Master!$A$1:$J$236,4)</f>
        <v>Morgan Stanley</v>
      </c>
      <c r="E1323" s="1">
        <f>VLOOKUP((A1323&amp;B1323),[1]Bond_Master!$A$1:$J$236,10)</f>
        <v>1</v>
      </c>
      <c r="F1323" s="7">
        <v>47881</v>
      </c>
      <c r="G1323" s="27">
        <v>14218.75</v>
      </c>
      <c r="H1323" s="27">
        <v>14218.75</v>
      </c>
    </row>
    <row r="1324" spans="1:8" s="1" customFormat="1" ht="17.100000000000001" customHeight="1">
      <c r="A1324" s="1" t="s">
        <v>190</v>
      </c>
      <c r="B1324" s="1" t="s">
        <v>14</v>
      </c>
      <c r="C1324" s="1" t="str">
        <f>VLOOKUP((A1324&amp;B1324),[1]Bond_Master!$A$1:$J$236,3)</f>
        <v>金融債</v>
      </c>
      <c r="D1324" s="1" t="str">
        <f>VLOOKUP((A1324&amp;B1324),[1]Bond_Master!$A$1:$J$236,4)</f>
        <v>Morgan Stanley</v>
      </c>
      <c r="E1324" s="1">
        <f>VLOOKUP((A1324&amp;B1324),[1]Bond_Master!$A$1:$J$236,10)</f>
        <v>1</v>
      </c>
      <c r="F1324" s="7">
        <v>48062</v>
      </c>
      <c r="G1324" s="27">
        <v>14218.75</v>
      </c>
      <c r="H1324" s="27">
        <v>1764218.75</v>
      </c>
    </row>
    <row r="1325" spans="1:8" s="1" customFormat="1" ht="17.100000000000001" customHeight="1">
      <c r="A1325" s="1" t="s">
        <v>190</v>
      </c>
      <c r="B1325" s="1" t="s">
        <v>64</v>
      </c>
      <c r="C1325" s="1" t="str">
        <f>VLOOKUP((A1325&amp;B1325),[1]Bond_Master!$A$1:$J$236,3)</f>
        <v>金融債</v>
      </c>
      <c r="D1325" s="1" t="str">
        <f>VLOOKUP((A1325&amp;B1325),[1]Bond_Master!$A$1:$J$236,4)</f>
        <v>Morgan Stanley</v>
      </c>
      <c r="E1325" s="1">
        <f>VLOOKUP((A1325&amp;B1325),[1]Bond_Master!$A$1:$J$236,10)</f>
        <v>1</v>
      </c>
      <c r="F1325" s="7">
        <v>45140</v>
      </c>
      <c r="G1325" s="27">
        <v>16250</v>
      </c>
      <c r="H1325" s="27">
        <v>16250</v>
      </c>
    </row>
    <row r="1326" spans="1:8" ht="17.100000000000001" customHeight="1">
      <c r="A1326" s="1" t="s">
        <v>190</v>
      </c>
      <c r="B1326" s="1" t="s">
        <v>64</v>
      </c>
      <c r="C1326" s="1" t="str">
        <f>VLOOKUP((A1326&amp;B1326),[1]Bond_Master!$A$1:$J$236,3)</f>
        <v>金融債</v>
      </c>
      <c r="D1326" s="1" t="str">
        <f>VLOOKUP((A1326&amp;B1326),[1]Bond_Master!$A$1:$J$236,4)</f>
        <v>Morgan Stanley</v>
      </c>
      <c r="E1326" s="1">
        <f>VLOOKUP((A1326&amp;B1326),[1]Bond_Master!$A$1:$J$236,10)</f>
        <v>1</v>
      </c>
      <c r="F1326" s="7">
        <v>45324</v>
      </c>
      <c r="G1326" s="27">
        <v>16250</v>
      </c>
      <c r="H1326" s="27">
        <v>16250</v>
      </c>
    </row>
    <row r="1327" spans="1:8" ht="17.100000000000001" customHeight="1">
      <c r="A1327" s="1" t="s">
        <v>190</v>
      </c>
      <c r="B1327" s="1" t="s">
        <v>64</v>
      </c>
      <c r="C1327" s="1" t="str">
        <f>VLOOKUP((A1327&amp;B1327),[1]Bond_Master!$A$1:$J$236,3)</f>
        <v>金融債</v>
      </c>
      <c r="D1327" s="1" t="str">
        <f>VLOOKUP((A1327&amp;B1327),[1]Bond_Master!$A$1:$J$236,4)</f>
        <v>Morgan Stanley</v>
      </c>
      <c r="E1327" s="1">
        <f>VLOOKUP((A1327&amp;B1327),[1]Bond_Master!$A$1:$J$236,10)</f>
        <v>1</v>
      </c>
      <c r="F1327" s="7">
        <v>45506</v>
      </c>
      <c r="G1327" s="27">
        <v>16250</v>
      </c>
      <c r="H1327" s="27">
        <v>16250</v>
      </c>
    </row>
    <row r="1328" spans="1:8" ht="17.100000000000001" customHeight="1">
      <c r="A1328" s="1" t="s">
        <v>190</v>
      </c>
      <c r="B1328" s="1" t="s">
        <v>64</v>
      </c>
      <c r="C1328" s="1" t="str">
        <f>VLOOKUP((A1328&amp;B1328),[1]Bond_Master!$A$1:$J$236,3)</f>
        <v>金融債</v>
      </c>
      <c r="D1328" s="1" t="str">
        <f>VLOOKUP((A1328&amp;B1328),[1]Bond_Master!$A$1:$J$236,4)</f>
        <v>Morgan Stanley</v>
      </c>
      <c r="E1328" s="1">
        <f>VLOOKUP((A1328&amp;B1328),[1]Bond_Master!$A$1:$J$236,10)</f>
        <v>1</v>
      </c>
      <c r="F1328" s="7">
        <v>45690</v>
      </c>
      <c r="G1328" s="27">
        <v>16250</v>
      </c>
      <c r="H1328" s="27">
        <v>16250</v>
      </c>
    </row>
    <row r="1329" spans="1:8" ht="17.100000000000001" customHeight="1">
      <c r="A1329" s="1" t="s">
        <v>190</v>
      </c>
      <c r="B1329" s="1" t="s">
        <v>64</v>
      </c>
      <c r="C1329" s="1" t="str">
        <f>VLOOKUP((A1329&amp;B1329),[1]Bond_Master!$A$1:$J$236,3)</f>
        <v>金融債</v>
      </c>
      <c r="D1329" s="1" t="str">
        <f>VLOOKUP((A1329&amp;B1329),[1]Bond_Master!$A$1:$J$236,4)</f>
        <v>Morgan Stanley</v>
      </c>
      <c r="E1329" s="1">
        <f>VLOOKUP((A1329&amp;B1329),[1]Bond_Master!$A$1:$J$236,10)</f>
        <v>1</v>
      </c>
      <c r="F1329" s="7">
        <v>45871</v>
      </c>
      <c r="G1329" s="27">
        <v>16250</v>
      </c>
      <c r="H1329" s="27">
        <v>16250</v>
      </c>
    </row>
    <row r="1330" spans="1:8" ht="17.100000000000001" customHeight="1">
      <c r="A1330" s="1" t="s">
        <v>190</v>
      </c>
      <c r="B1330" s="1" t="s">
        <v>64</v>
      </c>
      <c r="C1330" s="1" t="str">
        <f>VLOOKUP((A1330&amp;B1330),[1]Bond_Master!$A$1:$J$236,3)</f>
        <v>金融債</v>
      </c>
      <c r="D1330" s="1" t="str">
        <f>VLOOKUP((A1330&amp;B1330),[1]Bond_Master!$A$1:$J$236,4)</f>
        <v>Morgan Stanley</v>
      </c>
      <c r="E1330" s="1">
        <f>VLOOKUP((A1330&amp;B1330),[1]Bond_Master!$A$1:$J$236,10)</f>
        <v>1</v>
      </c>
      <c r="F1330" s="7">
        <v>46055</v>
      </c>
      <c r="G1330" s="27">
        <v>16250</v>
      </c>
      <c r="H1330" s="27">
        <v>16250</v>
      </c>
    </row>
    <row r="1331" spans="1:8" ht="17.100000000000001" customHeight="1">
      <c r="A1331" s="1" t="s">
        <v>190</v>
      </c>
      <c r="B1331" s="1" t="s">
        <v>64</v>
      </c>
      <c r="C1331" s="1" t="str">
        <f>VLOOKUP((A1331&amp;B1331),[1]Bond_Master!$A$1:$J$236,3)</f>
        <v>金融債</v>
      </c>
      <c r="D1331" s="1" t="str">
        <f>VLOOKUP((A1331&amp;B1331),[1]Bond_Master!$A$1:$J$236,4)</f>
        <v>Morgan Stanley</v>
      </c>
      <c r="E1331" s="1">
        <f>VLOOKUP((A1331&amp;B1331),[1]Bond_Master!$A$1:$J$236,10)</f>
        <v>1</v>
      </c>
      <c r="F1331" s="7">
        <v>46236</v>
      </c>
      <c r="G1331" s="27">
        <v>16250</v>
      </c>
      <c r="H1331" s="27">
        <v>16250</v>
      </c>
    </row>
    <row r="1332" spans="1:8" ht="17.100000000000001" customHeight="1">
      <c r="A1332" s="1" t="s">
        <v>190</v>
      </c>
      <c r="B1332" s="1" t="s">
        <v>64</v>
      </c>
      <c r="C1332" s="1" t="str">
        <f>VLOOKUP((A1332&amp;B1332),[1]Bond_Master!$A$1:$J$236,3)</f>
        <v>金融債</v>
      </c>
      <c r="D1332" s="1" t="str">
        <f>VLOOKUP((A1332&amp;B1332),[1]Bond_Master!$A$1:$J$236,4)</f>
        <v>Morgan Stanley</v>
      </c>
      <c r="E1332" s="1">
        <f>VLOOKUP((A1332&amp;B1332),[1]Bond_Master!$A$1:$J$236,10)</f>
        <v>1</v>
      </c>
      <c r="F1332" s="7">
        <v>46420</v>
      </c>
      <c r="G1332" s="27">
        <v>16250</v>
      </c>
      <c r="H1332" s="27">
        <v>16250</v>
      </c>
    </row>
    <row r="1333" spans="1:8" ht="17.100000000000001" customHeight="1">
      <c r="A1333" s="1" t="s">
        <v>190</v>
      </c>
      <c r="B1333" s="1" t="s">
        <v>64</v>
      </c>
      <c r="C1333" s="1" t="str">
        <f>VLOOKUP((A1333&amp;B1333),[1]Bond_Master!$A$1:$J$236,3)</f>
        <v>金融債</v>
      </c>
      <c r="D1333" s="1" t="str">
        <f>VLOOKUP((A1333&amp;B1333),[1]Bond_Master!$A$1:$J$236,4)</f>
        <v>Morgan Stanley</v>
      </c>
      <c r="E1333" s="1">
        <f>VLOOKUP((A1333&amp;B1333),[1]Bond_Master!$A$1:$J$236,10)</f>
        <v>1</v>
      </c>
      <c r="F1333" s="7">
        <v>46601</v>
      </c>
      <c r="G1333" s="27">
        <v>16250</v>
      </c>
      <c r="H1333" s="27">
        <v>16250</v>
      </c>
    </row>
    <row r="1334" spans="1:8" ht="17.100000000000001" customHeight="1">
      <c r="A1334" s="1" t="s">
        <v>190</v>
      </c>
      <c r="B1334" s="1" t="s">
        <v>64</v>
      </c>
      <c r="C1334" s="1" t="str">
        <f>VLOOKUP((A1334&amp;B1334),[1]Bond_Master!$A$1:$J$236,3)</f>
        <v>金融債</v>
      </c>
      <c r="D1334" s="1" t="str">
        <f>VLOOKUP((A1334&amp;B1334),[1]Bond_Master!$A$1:$J$236,4)</f>
        <v>Morgan Stanley</v>
      </c>
      <c r="E1334" s="1">
        <f>VLOOKUP((A1334&amp;B1334),[1]Bond_Master!$A$1:$J$236,10)</f>
        <v>1</v>
      </c>
      <c r="F1334" s="7">
        <v>46785</v>
      </c>
      <c r="G1334" s="27">
        <v>16250</v>
      </c>
      <c r="H1334" s="27">
        <v>16250</v>
      </c>
    </row>
    <row r="1335" spans="1:8" s="1" customFormat="1" ht="17.100000000000001" customHeight="1">
      <c r="A1335" s="1" t="s">
        <v>190</v>
      </c>
      <c r="B1335" s="1" t="s">
        <v>64</v>
      </c>
      <c r="C1335" s="1" t="str">
        <f>VLOOKUP((A1335&amp;B1335),[1]Bond_Master!$A$1:$J$236,3)</f>
        <v>金融債</v>
      </c>
      <c r="D1335" s="1" t="str">
        <f>VLOOKUP((A1335&amp;B1335),[1]Bond_Master!$A$1:$J$236,4)</f>
        <v>Morgan Stanley</v>
      </c>
      <c r="E1335" s="1">
        <f>VLOOKUP((A1335&amp;B1335),[1]Bond_Master!$A$1:$J$236,10)</f>
        <v>1</v>
      </c>
      <c r="F1335" s="7">
        <v>46967</v>
      </c>
      <c r="G1335" s="27">
        <v>16250</v>
      </c>
      <c r="H1335" s="27">
        <v>16250</v>
      </c>
    </row>
    <row r="1336" spans="1:8" ht="17.100000000000001" customHeight="1">
      <c r="A1336" s="1" t="s">
        <v>190</v>
      </c>
      <c r="B1336" s="1" t="s">
        <v>64</v>
      </c>
      <c r="C1336" s="1" t="str">
        <f>VLOOKUP((A1336&amp;B1336),[1]Bond_Master!$A$1:$J$236,3)</f>
        <v>金融債</v>
      </c>
      <c r="D1336" s="1" t="str">
        <f>VLOOKUP((A1336&amp;B1336),[1]Bond_Master!$A$1:$J$236,4)</f>
        <v>Morgan Stanley</v>
      </c>
      <c r="E1336" s="1">
        <f>VLOOKUP((A1336&amp;B1336),[1]Bond_Master!$A$1:$J$236,10)</f>
        <v>1</v>
      </c>
      <c r="F1336" s="7">
        <v>47151</v>
      </c>
      <c r="G1336" s="27">
        <v>16250</v>
      </c>
      <c r="H1336" s="27">
        <v>16250</v>
      </c>
    </row>
    <row r="1337" spans="1:8" ht="17.100000000000001" customHeight="1">
      <c r="A1337" s="1" t="s">
        <v>190</v>
      </c>
      <c r="B1337" s="1" t="s">
        <v>64</v>
      </c>
      <c r="C1337" s="1" t="str">
        <f>VLOOKUP((A1337&amp;B1337),[1]Bond_Master!$A$1:$J$236,3)</f>
        <v>金融債</v>
      </c>
      <c r="D1337" s="1" t="str">
        <f>VLOOKUP((A1337&amp;B1337),[1]Bond_Master!$A$1:$J$236,4)</f>
        <v>Morgan Stanley</v>
      </c>
      <c r="E1337" s="1">
        <f>VLOOKUP((A1337&amp;B1337),[1]Bond_Master!$A$1:$J$236,10)</f>
        <v>1</v>
      </c>
      <c r="F1337" s="7">
        <v>47332</v>
      </c>
      <c r="G1337" s="27">
        <v>16250</v>
      </c>
      <c r="H1337" s="27">
        <v>16250</v>
      </c>
    </row>
    <row r="1338" spans="1:8" ht="17.100000000000001" customHeight="1">
      <c r="A1338" s="1" t="s">
        <v>190</v>
      </c>
      <c r="B1338" s="1" t="s">
        <v>64</v>
      </c>
      <c r="C1338" s="1" t="str">
        <f>VLOOKUP((A1338&amp;B1338),[1]Bond_Master!$A$1:$J$236,3)</f>
        <v>金融債</v>
      </c>
      <c r="D1338" s="1" t="str">
        <f>VLOOKUP((A1338&amp;B1338),[1]Bond_Master!$A$1:$J$236,4)</f>
        <v>Morgan Stanley</v>
      </c>
      <c r="E1338" s="1">
        <f>VLOOKUP((A1338&amp;B1338),[1]Bond_Master!$A$1:$J$236,10)</f>
        <v>1</v>
      </c>
      <c r="F1338" s="7">
        <v>47516</v>
      </c>
      <c r="G1338" s="27">
        <v>16250</v>
      </c>
      <c r="H1338" s="27">
        <v>16250</v>
      </c>
    </row>
    <row r="1339" spans="1:8" ht="17.100000000000001" customHeight="1">
      <c r="A1339" s="1" t="s">
        <v>190</v>
      </c>
      <c r="B1339" s="1" t="s">
        <v>64</v>
      </c>
      <c r="C1339" s="1" t="str">
        <f>VLOOKUP((A1339&amp;B1339),[1]Bond_Master!$A$1:$J$236,3)</f>
        <v>金融債</v>
      </c>
      <c r="D1339" s="1" t="str">
        <f>VLOOKUP((A1339&amp;B1339),[1]Bond_Master!$A$1:$J$236,4)</f>
        <v>Morgan Stanley</v>
      </c>
      <c r="E1339" s="1">
        <f>VLOOKUP((A1339&amp;B1339),[1]Bond_Master!$A$1:$J$236,10)</f>
        <v>1</v>
      </c>
      <c r="F1339" s="7">
        <v>47697</v>
      </c>
      <c r="G1339" s="27">
        <v>16250</v>
      </c>
      <c r="H1339" s="27">
        <v>16250</v>
      </c>
    </row>
    <row r="1340" spans="1:8" ht="17.100000000000001" customHeight="1">
      <c r="A1340" s="1" t="s">
        <v>190</v>
      </c>
      <c r="B1340" s="1" t="s">
        <v>64</v>
      </c>
      <c r="C1340" s="1" t="str">
        <f>VLOOKUP((A1340&amp;B1340),[1]Bond_Master!$A$1:$J$236,3)</f>
        <v>金融債</v>
      </c>
      <c r="D1340" s="1" t="str">
        <f>VLOOKUP((A1340&amp;B1340),[1]Bond_Master!$A$1:$J$236,4)</f>
        <v>Morgan Stanley</v>
      </c>
      <c r="E1340" s="1">
        <f>VLOOKUP((A1340&amp;B1340),[1]Bond_Master!$A$1:$J$236,10)</f>
        <v>1</v>
      </c>
      <c r="F1340" s="7">
        <v>47881</v>
      </c>
      <c r="G1340" s="27">
        <v>16250</v>
      </c>
      <c r="H1340" s="27">
        <v>16250</v>
      </c>
    </row>
    <row r="1341" spans="1:8" ht="17.100000000000001" customHeight="1">
      <c r="A1341" s="1" t="s">
        <v>190</v>
      </c>
      <c r="B1341" s="1" t="s">
        <v>64</v>
      </c>
      <c r="C1341" s="1" t="str">
        <f>VLOOKUP((A1341&amp;B1341),[1]Bond_Master!$A$1:$J$236,3)</f>
        <v>金融債</v>
      </c>
      <c r="D1341" s="1" t="str">
        <f>VLOOKUP((A1341&amp;B1341),[1]Bond_Master!$A$1:$J$236,4)</f>
        <v>Morgan Stanley</v>
      </c>
      <c r="E1341" s="1">
        <f>VLOOKUP((A1341&amp;B1341),[1]Bond_Master!$A$1:$J$236,10)</f>
        <v>1</v>
      </c>
      <c r="F1341" s="7">
        <v>48062</v>
      </c>
      <c r="G1341" s="27">
        <v>16250</v>
      </c>
      <c r="H1341" s="27">
        <v>2016250</v>
      </c>
    </row>
    <row r="1342" spans="1:8" ht="17.100000000000001" customHeight="1">
      <c r="A1342" s="1" t="s">
        <v>166</v>
      </c>
      <c r="B1342" s="1" t="s">
        <v>64</v>
      </c>
      <c r="C1342" s="1" t="str">
        <f>VLOOKUP((A1342&amp;B1342),[1]Bond_Master!$A$1:$J$236,3)</f>
        <v>公司債</v>
      </c>
      <c r="D1342" s="1" t="str">
        <f>VLOOKUP((A1342&amp;B1342),[1]Bond_Master!$A$1:$J$236,4)</f>
        <v>Morgan Stanley</v>
      </c>
      <c r="E1342" s="1">
        <f>VLOOKUP((A1342&amp;B1342),[1]Bond_Master!$A$1:$J$236,10)</f>
        <v>8</v>
      </c>
      <c r="F1342" s="7">
        <v>45164</v>
      </c>
      <c r="G1342" s="27">
        <v>106875</v>
      </c>
      <c r="H1342" s="27">
        <v>106875</v>
      </c>
    </row>
    <row r="1343" spans="1:8" ht="17.100000000000001" customHeight="1">
      <c r="A1343" s="1" t="s">
        <v>166</v>
      </c>
      <c r="B1343" s="1" t="s">
        <v>64</v>
      </c>
      <c r="C1343" s="1" t="str">
        <f>VLOOKUP((A1343&amp;B1343),[1]Bond_Master!$A$1:$J$236,3)</f>
        <v>公司債</v>
      </c>
      <c r="D1343" s="1" t="str">
        <f>VLOOKUP((A1343&amp;B1343),[1]Bond_Master!$A$1:$J$236,4)</f>
        <v>Morgan Stanley</v>
      </c>
      <c r="E1343" s="1">
        <f>VLOOKUP((A1343&amp;B1343),[1]Bond_Master!$A$1:$J$236,10)</f>
        <v>8</v>
      </c>
      <c r="F1343" s="17">
        <v>45348</v>
      </c>
      <c r="G1343" s="29">
        <v>106875</v>
      </c>
      <c r="H1343" s="29">
        <v>106875</v>
      </c>
    </row>
    <row r="1344" spans="1:8" ht="17.100000000000001" customHeight="1">
      <c r="A1344" s="1" t="s">
        <v>166</v>
      </c>
      <c r="B1344" s="1" t="s">
        <v>64</v>
      </c>
      <c r="C1344" s="1" t="str">
        <f>VLOOKUP((A1344&amp;B1344),[1]Bond_Master!$A$1:$J$236,3)</f>
        <v>公司債</v>
      </c>
      <c r="D1344" s="1" t="str">
        <f>VLOOKUP((A1344&amp;B1344),[1]Bond_Master!$A$1:$J$236,4)</f>
        <v>Morgan Stanley</v>
      </c>
      <c r="E1344" s="1">
        <f>VLOOKUP((A1344&amp;B1344),[1]Bond_Master!$A$1:$J$236,10)</f>
        <v>8</v>
      </c>
      <c r="F1344" s="7">
        <v>45530</v>
      </c>
      <c r="G1344" s="29">
        <v>106875</v>
      </c>
      <c r="H1344" s="29">
        <v>106875</v>
      </c>
    </row>
    <row r="1345" spans="1:8" ht="17.100000000000001" customHeight="1">
      <c r="A1345" s="1" t="s">
        <v>166</v>
      </c>
      <c r="B1345" s="1" t="s">
        <v>64</v>
      </c>
      <c r="C1345" s="1" t="str">
        <f>VLOOKUP((A1345&amp;B1345),[1]Bond_Master!$A$1:$J$236,3)</f>
        <v>公司債</v>
      </c>
      <c r="D1345" s="1" t="str">
        <f>VLOOKUP((A1345&amp;B1345),[1]Bond_Master!$A$1:$J$236,4)</f>
        <v>Morgan Stanley</v>
      </c>
      <c r="E1345" s="1">
        <f>VLOOKUP((A1345&amp;B1345),[1]Bond_Master!$A$1:$J$236,10)</f>
        <v>8</v>
      </c>
      <c r="F1345" s="17">
        <v>45714</v>
      </c>
      <c r="G1345" s="29">
        <v>106875</v>
      </c>
      <c r="H1345" s="29">
        <v>106875</v>
      </c>
    </row>
    <row r="1346" spans="1:8" ht="17.100000000000001" customHeight="1">
      <c r="A1346" s="1" t="s">
        <v>166</v>
      </c>
      <c r="B1346" s="1" t="s">
        <v>64</v>
      </c>
      <c r="C1346" s="1" t="str">
        <f>VLOOKUP((A1346&amp;B1346),[1]Bond_Master!$A$1:$J$236,3)</f>
        <v>公司債</v>
      </c>
      <c r="D1346" s="1" t="str">
        <f>VLOOKUP((A1346&amp;B1346),[1]Bond_Master!$A$1:$J$236,4)</f>
        <v>Morgan Stanley</v>
      </c>
      <c r="E1346" s="1">
        <f>VLOOKUP((A1346&amp;B1346),[1]Bond_Master!$A$1:$J$236,10)</f>
        <v>8</v>
      </c>
      <c r="F1346" s="7">
        <v>45895</v>
      </c>
      <c r="G1346" s="29">
        <v>106875</v>
      </c>
      <c r="H1346" s="29">
        <v>106875</v>
      </c>
    </row>
    <row r="1347" spans="1:8" ht="17.100000000000001" customHeight="1">
      <c r="A1347" s="1" t="s">
        <v>166</v>
      </c>
      <c r="B1347" s="1" t="s">
        <v>64</v>
      </c>
      <c r="C1347" s="1" t="str">
        <f>VLOOKUP((A1347&amp;B1347),[1]Bond_Master!$A$1:$J$236,3)</f>
        <v>公司債</v>
      </c>
      <c r="D1347" s="1" t="str">
        <f>VLOOKUP((A1347&amp;B1347),[1]Bond_Master!$A$1:$J$236,4)</f>
        <v>Morgan Stanley</v>
      </c>
      <c r="E1347" s="1">
        <f>VLOOKUP((A1347&amp;B1347),[1]Bond_Master!$A$1:$J$236,10)</f>
        <v>8</v>
      </c>
      <c r="F1347" s="17">
        <v>46079</v>
      </c>
      <c r="G1347" s="29">
        <v>106875</v>
      </c>
      <c r="H1347" s="29">
        <v>106875</v>
      </c>
    </row>
    <row r="1348" spans="1:8" ht="17.100000000000001" customHeight="1">
      <c r="A1348" s="1" t="s">
        <v>166</v>
      </c>
      <c r="B1348" s="1" t="s">
        <v>64</v>
      </c>
      <c r="C1348" s="1" t="str">
        <f>VLOOKUP((A1348&amp;B1348),[1]Bond_Master!$A$1:$J$236,3)</f>
        <v>公司債</v>
      </c>
      <c r="D1348" s="1" t="str">
        <f>VLOOKUP((A1348&amp;B1348),[1]Bond_Master!$A$1:$J$236,4)</f>
        <v>Morgan Stanley</v>
      </c>
      <c r="E1348" s="1">
        <f>VLOOKUP((A1348&amp;B1348),[1]Bond_Master!$A$1:$J$236,10)</f>
        <v>8</v>
      </c>
      <c r="F1348" s="7">
        <v>46260</v>
      </c>
      <c r="G1348" s="29">
        <v>106875</v>
      </c>
      <c r="H1348" s="29">
        <v>106875</v>
      </c>
    </row>
    <row r="1349" spans="1:8" s="1" customFormat="1" ht="17.100000000000001" customHeight="1">
      <c r="A1349" s="1" t="s">
        <v>166</v>
      </c>
      <c r="B1349" s="1" t="s">
        <v>64</v>
      </c>
      <c r="C1349" s="1" t="str">
        <f>VLOOKUP((A1349&amp;B1349),[1]Bond_Master!$A$1:$J$236,3)</f>
        <v>公司債</v>
      </c>
      <c r="D1349" s="1" t="str">
        <f>VLOOKUP((A1349&amp;B1349),[1]Bond_Master!$A$1:$J$236,4)</f>
        <v>Morgan Stanley</v>
      </c>
      <c r="E1349" s="1">
        <f>VLOOKUP((A1349&amp;B1349),[1]Bond_Master!$A$1:$J$236,10)</f>
        <v>8</v>
      </c>
      <c r="F1349" s="17">
        <v>46444</v>
      </c>
      <c r="G1349" s="29">
        <v>106875</v>
      </c>
      <c r="H1349" s="29">
        <v>106875</v>
      </c>
    </row>
    <row r="1350" spans="1:8" ht="17.100000000000001" customHeight="1">
      <c r="A1350" s="1" t="s">
        <v>166</v>
      </c>
      <c r="B1350" s="1" t="s">
        <v>64</v>
      </c>
      <c r="C1350" s="1" t="str">
        <f>VLOOKUP((A1350&amp;B1350),[1]Bond_Master!$A$1:$J$236,3)</f>
        <v>公司債</v>
      </c>
      <c r="D1350" s="1" t="str">
        <f>VLOOKUP((A1350&amp;B1350),[1]Bond_Master!$A$1:$J$236,4)</f>
        <v>Morgan Stanley</v>
      </c>
      <c r="E1350" s="1">
        <f>VLOOKUP((A1350&amp;B1350),[1]Bond_Master!$A$1:$J$236,10)</f>
        <v>8</v>
      </c>
      <c r="F1350" s="7">
        <v>46625</v>
      </c>
      <c r="G1350" s="29">
        <v>106875</v>
      </c>
      <c r="H1350" s="29">
        <v>106875</v>
      </c>
    </row>
    <row r="1351" spans="1:8" ht="17.100000000000001" customHeight="1">
      <c r="A1351" s="1" t="s">
        <v>166</v>
      </c>
      <c r="B1351" s="1" t="s">
        <v>64</v>
      </c>
      <c r="C1351" s="1" t="str">
        <f>VLOOKUP((A1351&amp;B1351),[1]Bond_Master!$A$1:$J$236,3)</f>
        <v>公司債</v>
      </c>
      <c r="D1351" s="1" t="str">
        <f>VLOOKUP((A1351&amp;B1351),[1]Bond_Master!$A$1:$J$236,4)</f>
        <v>Morgan Stanley</v>
      </c>
      <c r="E1351" s="1">
        <f>VLOOKUP((A1351&amp;B1351),[1]Bond_Master!$A$1:$J$236,10)</f>
        <v>8</v>
      </c>
      <c r="F1351" s="17">
        <v>46809</v>
      </c>
      <c r="G1351" s="29">
        <v>106875</v>
      </c>
      <c r="H1351" s="29">
        <v>106875</v>
      </c>
    </row>
    <row r="1352" spans="1:8" ht="17.100000000000001" customHeight="1">
      <c r="A1352" s="1" t="s">
        <v>166</v>
      </c>
      <c r="B1352" s="1" t="s">
        <v>64</v>
      </c>
      <c r="C1352" s="1" t="str">
        <f>VLOOKUP((A1352&amp;B1352),[1]Bond_Master!$A$1:$J$236,3)</f>
        <v>公司債</v>
      </c>
      <c r="D1352" s="1" t="str">
        <f>VLOOKUP((A1352&amp;B1352),[1]Bond_Master!$A$1:$J$236,4)</f>
        <v>Morgan Stanley</v>
      </c>
      <c r="E1352" s="1">
        <f>VLOOKUP((A1352&amp;B1352),[1]Bond_Master!$A$1:$J$236,10)</f>
        <v>8</v>
      </c>
      <c r="F1352" s="7">
        <v>46991</v>
      </c>
      <c r="G1352" s="29">
        <v>106875</v>
      </c>
      <c r="H1352" s="29">
        <v>106875</v>
      </c>
    </row>
    <row r="1353" spans="1:8" ht="17.100000000000001" customHeight="1">
      <c r="A1353" s="1" t="s">
        <v>166</v>
      </c>
      <c r="B1353" s="1" t="s">
        <v>64</v>
      </c>
      <c r="C1353" s="1" t="str">
        <f>VLOOKUP((A1353&amp;B1353),[1]Bond_Master!$A$1:$J$236,3)</f>
        <v>公司債</v>
      </c>
      <c r="D1353" s="1" t="str">
        <f>VLOOKUP((A1353&amp;B1353),[1]Bond_Master!$A$1:$J$236,4)</f>
        <v>Morgan Stanley</v>
      </c>
      <c r="E1353" s="1">
        <f>VLOOKUP((A1353&amp;B1353),[1]Bond_Master!$A$1:$J$236,10)</f>
        <v>8</v>
      </c>
      <c r="F1353" s="17">
        <v>47175</v>
      </c>
      <c r="G1353" s="29">
        <v>106875</v>
      </c>
      <c r="H1353" s="29">
        <v>106875</v>
      </c>
    </row>
    <row r="1354" spans="1:8" ht="17.100000000000001" customHeight="1">
      <c r="A1354" s="1" t="s">
        <v>166</v>
      </c>
      <c r="B1354" s="1" t="s">
        <v>64</v>
      </c>
      <c r="C1354" s="1" t="str">
        <f>VLOOKUP((A1354&amp;B1354),[1]Bond_Master!$A$1:$J$236,3)</f>
        <v>公司債</v>
      </c>
      <c r="D1354" s="1" t="str">
        <f>VLOOKUP((A1354&amp;B1354),[1]Bond_Master!$A$1:$J$236,4)</f>
        <v>Morgan Stanley</v>
      </c>
      <c r="E1354" s="1">
        <f>VLOOKUP((A1354&amp;B1354),[1]Bond_Master!$A$1:$J$236,10)</f>
        <v>8</v>
      </c>
      <c r="F1354" s="7">
        <v>47356</v>
      </c>
      <c r="G1354" s="29">
        <v>106875</v>
      </c>
      <c r="H1354" s="29">
        <v>9106875</v>
      </c>
    </row>
    <row r="1355" spans="1:8" ht="17.100000000000001" customHeight="1">
      <c r="A1355" s="1" t="s">
        <v>166</v>
      </c>
      <c r="B1355" s="1" t="s">
        <v>145</v>
      </c>
      <c r="C1355" s="1" t="str">
        <f>VLOOKUP((A1355&amp;B1355),[1]Bond_Master!$A$1:$J$236,3)</f>
        <v>公司債</v>
      </c>
      <c r="D1355" s="1" t="str">
        <f>VLOOKUP((A1355&amp;B1355),[1]Bond_Master!$A$1:$J$236,4)</f>
        <v>Morgan Stanley</v>
      </c>
      <c r="E1355" s="1">
        <f>VLOOKUP((A1355&amp;B1355),[1]Bond_Master!$A$1:$J$236,10)</f>
        <v>8</v>
      </c>
      <c r="F1355" s="7">
        <v>45530</v>
      </c>
      <c r="G1355" s="27">
        <v>29687.5</v>
      </c>
      <c r="H1355" s="27">
        <v>29687.5</v>
      </c>
    </row>
    <row r="1356" spans="1:8" ht="17.100000000000001" customHeight="1">
      <c r="A1356" s="1" t="s">
        <v>166</v>
      </c>
      <c r="B1356" s="1" t="s">
        <v>145</v>
      </c>
      <c r="C1356" s="1" t="str">
        <f>VLOOKUP((A1356&amp;B1356),[1]Bond_Master!$A$1:$J$236,3)</f>
        <v>公司債</v>
      </c>
      <c r="D1356" s="1" t="str">
        <f>VLOOKUP((A1356&amp;B1356),[1]Bond_Master!$A$1:$J$236,4)</f>
        <v>Morgan Stanley</v>
      </c>
      <c r="E1356" s="1">
        <f>VLOOKUP((A1356&amp;B1356),[1]Bond_Master!$A$1:$J$236,10)</f>
        <v>8</v>
      </c>
      <c r="F1356" s="7">
        <v>45714</v>
      </c>
      <c r="G1356" s="27">
        <v>29687.5</v>
      </c>
      <c r="H1356" s="27">
        <v>29687.5</v>
      </c>
    </row>
    <row r="1357" spans="1:8" ht="17.100000000000001" customHeight="1">
      <c r="A1357" s="1" t="s">
        <v>733</v>
      </c>
      <c r="B1357" s="1" t="s">
        <v>145</v>
      </c>
      <c r="C1357" s="1" t="str">
        <f>VLOOKUP((A1357&amp;B1357),[1]Bond_Master!$A$1:$J$236,3)</f>
        <v>公司債</v>
      </c>
      <c r="D1357" s="1" t="str">
        <f>VLOOKUP((A1357&amp;B1357),[1]Bond_Master!$A$1:$J$236,4)</f>
        <v>Morgan Stanley</v>
      </c>
      <c r="E1357" s="1">
        <f>VLOOKUP((A1357&amp;B1357),[1]Bond_Master!$A$1:$J$236,10)</f>
        <v>8</v>
      </c>
      <c r="F1357" s="7">
        <v>45895</v>
      </c>
      <c r="G1357" s="27">
        <v>29687.5</v>
      </c>
      <c r="H1357" s="27">
        <v>29687.5</v>
      </c>
    </row>
    <row r="1358" spans="1:8" ht="17.100000000000001" customHeight="1">
      <c r="A1358" s="1" t="s">
        <v>733</v>
      </c>
      <c r="B1358" s="1" t="s">
        <v>145</v>
      </c>
      <c r="C1358" s="1" t="str">
        <f>VLOOKUP((A1358&amp;B1358),[1]Bond_Master!$A$1:$J$236,3)</f>
        <v>公司債</v>
      </c>
      <c r="D1358" s="1" t="str">
        <f>VLOOKUP((A1358&amp;B1358),[1]Bond_Master!$A$1:$J$236,4)</f>
        <v>Morgan Stanley</v>
      </c>
      <c r="E1358" s="1">
        <f>VLOOKUP((A1358&amp;B1358),[1]Bond_Master!$A$1:$J$236,10)</f>
        <v>8</v>
      </c>
      <c r="F1358" s="7">
        <v>45714</v>
      </c>
      <c r="G1358" s="27">
        <v>29687.5</v>
      </c>
      <c r="H1358" s="27">
        <v>29687.5</v>
      </c>
    </row>
    <row r="1359" spans="1:8" s="1" customFormat="1" ht="17.100000000000001" customHeight="1">
      <c r="A1359" s="1" t="s">
        <v>733</v>
      </c>
      <c r="B1359" s="1" t="s">
        <v>145</v>
      </c>
      <c r="C1359" s="1" t="str">
        <f>VLOOKUP((A1359&amp;B1359),[1]Bond_Master!$A$1:$J$236,3)</f>
        <v>公司債</v>
      </c>
      <c r="D1359" s="1" t="str">
        <f>VLOOKUP((A1359&amp;B1359),[1]Bond_Master!$A$1:$J$236,4)</f>
        <v>Morgan Stanley</v>
      </c>
      <c r="E1359" s="1">
        <f>VLOOKUP((A1359&amp;B1359),[1]Bond_Master!$A$1:$J$236,10)</f>
        <v>8</v>
      </c>
      <c r="F1359" s="7">
        <v>45895</v>
      </c>
      <c r="G1359" s="27">
        <v>29687.5</v>
      </c>
      <c r="H1359" s="27">
        <v>29687.5</v>
      </c>
    </row>
    <row r="1360" spans="1:8" ht="17.100000000000001" customHeight="1">
      <c r="A1360" s="1" t="s">
        <v>733</v>
      </c>
      <c r="B1360" s="1" t="s">
        <v>145</v>
      </c>
      <c r="C1360" s="1" t="str">
        <f>VLOOKUP((A1360&amp;B1360),[1]Bond_Master!$A$1:$J$236,3)</f>
        <v>公司債</v>
      </c>
      <c r="D1360" s="1" t="str">
        <f>VLOOKUP((A1360&amp;B1360),[1]Bond_Master!$A$1:$J$236,4)</f>
        <v>Morgan Stanley</v>
      </c>
      <c r="E1360" s="1">
        <f>VLOOKUP((A1360&amp;B1360),[1]Bond_Master!$A$1:$J$236,10)</f>
        <v>8</v>
      </c>
      <c r="F1360" s="7">
        <v>45714</v>
      </c>
      <c r="G1360" s="27">
        <v>29687.5</v>
      </c>
      <c r="H1360" s="27">
        <v>29687.5</v>
      </c>
    </row>
    <row r="1361" spans="1:8" ht="17.100000000000001" customHeight="1">
      <c r="A1361" s="1" t="s">
        <v>733</v>
      </c>
      <c r="B1361" s="1" t="s">
        <v>145</v>
      </c>
      <c r="C1361" s="1" t="str">
        <f>VLOOKUP((A1361&amp;B1361),[1]Bond_Master!$A$1:$J$236,3)</f>
        <v>公司債</v>
      </c>
      <c r="D1361" s="1" t="str">
        <f>VLOOKUP((A1361&amp;B1361),[1]Bond_Master!$A$1:$J$236,4)</f>
        <v>Morgan Stanley</v>
      </c>
      <c r="E1361" s="1">
        <f>VLOOKUP((A1361&amp;B1361),[1]Bond_Master!$A$1:$J$236,10)</f>
        <v>8</v>
      </c>
      <c r="F1361" s="7">
        <v>45895</v>
      </c>
      <c r="G1361" s="27">
        <v>29687.5</v>
      </c>
      <c r="H1361" s="27">
        <v>29687.5</v>
      </c>
    </row>
    <row r="1362" spans="1:8" ht="17.100000000000001" customHeight="1">
      <c r="A1362" s="1" t="s">
        <v>733</v>
      </c>
      <c r="B1362" s="1" t="s">
        <v>145</v>
      </c>
      <c r="C1362" s="1" t="str">
        <f>VLOOKUP((A1362&amp;B1362),[1]Bond_Master!$A$1:$J$236,3)</f>
        <v>公司債</v>
      </c>
      <c r="D1362" s="1" t="str">
        <f>VLOOKUP((A1362&amp;B1362),[1]Bond_Master!$A$1:$J$236,4)</f>
        <v>Morgan Stanley</v>
      </c>
      <c r="E1362" s="1">
        <f>VLOOKUP((A1362&amp;B1362),[1]Bond_Master!$A$1:$J$236,10)</f>
        <v>8</v>
      </c>
      <c r="F1362" s="7">
        <v>45714</v>
      </c>
      <c r="G1362" s="27">
        <v>29687.5</v>
      </c>
      <c r="H1362" s="27">
        <v>29687.5</v>
      </c>
    </row>
    <row r="1363" spans="1:8" ht="17.100000000000001" customHeight="1">
      <c r="A1363" s="1" t="s">
        <v>733</v>
      </c>
      <c r="B1363" s="1" t="s">
        <v>145</v>
      </c>
      <c r="C1363" s="1" t="str">
        <f>VLOOKUP((A1363&amp;B1363),[1]Bond_Master!$A$1:$J$236,3)</f>
        <v>公司債</v>
      </c>
      <c r="D1363" s="1" t="str">
        <f>VLOOKUP((A1363&amp;B1363),[1]Bond_Master!$A$1:$J$236,4)</f>
        <v>Morgan Stanley</v>
      </c>
      <c r="E1363" s="1">
        <f>VLOOKUP((A1363&amp;B1363),[1]Bond_Master!$A$1:$J$236,10)</f>
        <v>8</v>
      </c>
      <c r="F1363" s="7">
        <v>45895</v>
      </c>
      <c r="G1363" s="27">
        <v>29687.5</v>
      </c>
      <c r="H1363" s="27">
        <v>29687.5</v>
      </c>
    </row>
    <row r="1364" spans="1:8" ht="17.100000000000001" customHeight="1">
      <c r="A1364" s="1" t="s">
        <v>733</v>
      </c>
      <c r="B1364" s="1" t="s">
        <v>145</v>
      </c>
      <c r="C1364" s="1" t="str">
        <f>VLOOKUP((A1364&amp;B1364),[1]Bond_Master!$A$1:$J$236,3)</f>
        <v>公司債</v>
      </c>
      <c r="D1364" s="1" t="str">
        <f>VLOOKUP((A1364&amp;B1364),[1]Bond_Master!$A$1:$J$236,4)</f>
        <v>Morgan Stanley</v>
      </c>
      <c r="E1364" s="1">
        <f>VLOOKUP((A1364&amp;B1364),[1]Bond_Master!$A$1:$J$236,10)</f>
        <v>8</v>
      </c>
      <c r="F1364" s="7">
        <v>45714</v>
      </c>
      <c r="G1364" s="27">
        <v>29687.5</v>
      </c>
      <c r="H1364" s="27">
        <v>29687.5</v>
      </c>
    </row>
    <row r="1365" spans="1:8" ht="17.100000000000001" customHeight="1">
      <c r="A1365" s="1" t="s">
        <v>733</v>
      </c>
      <c r="B1365" s="1" t="s">
        <v>145</v>
      </c>
      <c r="C1365" s="1" t="str">
        <f>VLOOKUP((A1365&amp;B1365),[1]Bond_Master!$A$1:$J$236,3)</f>
        <v>公司債</v>
      </c>
      <c r="D1365" s="1" t="str">
        <f>VLOOKUP((A1365&amp;B1365),[1]Bond_Master!$A$1:$J$236,4)</f>
        <v>Morgan Stanley</v>
      </c>
      <c r="E1365" s="1">
        <f>VLOOKUP((A1365&amp;B1365),[1]Bond_Master!$A$1:$J$236,10)</f>
        <v>8</v>
      </c>
      <c r="F1365" s="7">
        <v>45895</v>
      </c>
      <c r="G1365" s="27">
        <v>29687.5</v>
      </c>
      <c r="H1365" s="27">
        <v>2529687.5</v>
      </c>
    </row>
    <row r="1366" spans="1:8" ht="17.100000000000001" customHeight="1">
      <c r="A1366" s="1" t="s">
        <v>214</v>
      </c>
      <c r="B1366" s="1" t="s">
        <v>141</v>
      </c>
      <c r="C1366" s="1" t="str">
        <f>VLOOKUP((A1366&amp;B1366),[1]Bond_Master!$A$1:$J$236,3)</f>
        <v>公司債</v>
      </c>
      <c r="D1366" s="1" t="str">
        <f>VLOOKUP((A1366&amp;B1366),[1]Bond_Master!$A$1:$J$236,4)</f>
        <v>Morgan Stanley</v>
      </c>
      <c r="E1366" s="1">
        <f>VLOOKUP((A1366&amp;B1366),[1]Bond_Master!$A$1:$J$236,10)</f>
        <v>5</v>
      </c>
      <c r="F1366" s="7">
        <v>45010</v>
      </c>
      <c r="G1366" s="27">
        <v>10042.5</v>
      </c>
      <c r="H1366" s="27">
        <v>10042.5</v>
      </c>
    </row>
    <row r="1367" spans="1:8" ht="17.100000000000001" customHeight="1">
      <c r="A1367" s="1" t="s">
        <v>214</v>
      </c>
      <c r="B1367" s="1" t="s">
        <v>141</v>
      </c>
      <c r="C1367" s="1" t="str">
        <f>VLOOKUP((A1367&amp;B1367),[1]Bond_Master!$A$1:$J$236,3)</f>
        <v>公司債</v>
      </c>
      <c r="D1367" s="1" t="str">
        <f>VLOOKUP((A1367&amp;B1367),[1]Bond_Master!$A$1:$J$236,4)</f>
        <v>Morgan Stanley</v>
      </c>
      <c r="E1367" s="1">
        <f>VLOOKUP((A1367&amp;B1367),[1]Bond_Master!$A$1:$J$236,10)</f>
        <v>5</v>
      </c>
      <c r="F1367" s="7">
        <v>45194</v>
      </c>
      <c r="G1367" s="27">
        <v>10042.5</v>
      </c>
      <c r="H1367" s="27">
        <v>10042.5</v>
      </c>
    </row>
    <row r="1368" spans="1:8" ht="17.100000000000001" customHeight="1">
      <c r="A1368" s="1" t="s">
        <v>214</v>
      </c>
      <c r="B1368" s="1" t="s">
        <v>141</v>
      </c>
      <c r="C1368" s="1" t="str">
        <f>VLOOKUP((A1368&amp;B1368),[1]Bond_Master!$A$1:$J$236,3)</f>
        <v>公司債</v>
      </c>
      <c r="D1368" s="1" t="str">
        <f>VLOOKUP((A1368&amp;B1368),[1]Bond_Master!$A$1:$J$236,4)</f>
        <v>Morgan Stanley</v>
      </c>
      <c r="E1368" s="1">
        <f>VLOOKUP((A1368&amp;B1368),[1]Bond_Master!$A$1:$J$236,10)</f>
        <v>5</v>
      </c>
      <c r="F1368" s="7">
        <v>45376</v>
      </c>
      <c r="G1368" s="27">
        <v>10042.5</v>
      </c>
      <c r="H1368" s="27">
        <v>10042.5</v>
      </c>
    </row>
    <row r="1369" spans="1:8" ht="17.100000000000001" customHeight="1">
      <c r="A1369" s="1" t="s">
        <v>214</v>
      </c>
      <c r="B1369" s="1" t="s">
        <v>141</v>
      </c>
      <c r="C1369" s="1" t="str">
        <f>VLOOKUP((A1369&amp;B1369),[1]Bond_Master!$A$1:$J$236,3)</f>
        <v>公司債</v>
      </c>
      <c r="D1369" s="1" t="str">
        <f>VLOOKUP((A1369&amp;B1369),[1]Bond_Master!$A$1:$J$236,4)</f>
        <v>Morgan Stanley</v>
      </c>
      <c r="E1369" s="1">
        <f>VLOOKUP((A1369&amp;B1369),[1]Bond_Master!$A$1:$J$236,10)</f>
        <v>5</v>
      </c>
      <c r="F1369" s="7">
        <v>45560</v>
      </c>
      <c r="G1369" s="27">
        <v>10042.5</v>
      </c>
      <c r="H1369" s="27">
        <v>10042.5</v>
      </c>
    </row>
    <row r="1370" spans="1:8" ht="17.100000000000001" customHeight="1">
      <c r="A1370" s="1" t="s">
        <v>214</v>
      </c>
      <c r="B1370" s="1" t="s">
        <v>141</v>
      </c>
      <c r="C1370" s="1" t="str">
        <f>VLOOKUP((A1370&amp;B1370),[1]Bond_Master!$A$1:$J$236,3)</f>
        <v>公司債</v>
      </c>
      <c r="D1370" s="1" t="str">
        <f>VLOOKUP((A1370&amp;B1370),[1]Bond_Master!$A$1:$J$236,4)</f>
        <v>Morgan Stanley</v>
      </c>
      <c r="E1370" s="1">
        <f>VLOOKUP((A1370&amp;B1370),[1]Bond_Master!$A$1:$J$236,10)</f>
        <v>5</v>
      </c>
      <c r="F1370" s="7">
        <v>45741</v>
      </c>
      <c r="G1370" s="27">
        <v>10042.5</v>
      </c>
      <c r="H1370" s="27">
        <v>10042.5</v>
      </c>
    </row>
    <row r="1371" spans="1:8" ht="17.100000000000001" customHeight="1">
      <c r="A1371" s="1" t="s">
        <v>214</v>
      </c>
      <c r="B1371" s="1" t="s">
        <v>141</v>
      </c>
      <c r="C1371" s="1" t="str">
        <f>VLOOKUP((A1371&amp;B1371),[1]Bond_Master!$A$1:$J$236,3)</f>
        <v>公司債</v>
      </c>
      <c r="D1371" s="1" t="str">
        <f>VLOOKUP((A1371&amp;B1371),[1]Bond_Master!$A$1:$J$236,4)</f>
        <v>Morgan Stanley</v>
      </c>
      <c r="E1371" s="1">
        <f>VLOOKUP((A1371&amp;B1371),[1]Bond_Master!$A$1:$J$236,10)</f>
        <v>5</v>
      </c>
      <c r="F1371" s="7">
        <v>45925</v>
      </c>
      <c r="G1371" s="27">
        <v>10042.5</v>
      </c>
      <c r="H1371" s="27">
        <v>10042.5</v>
      </c>
    </row>
    <row r="1372" spans="1:8" s="1" customFormat="1" ht="17.100000000000001" customHeight="1">
      <c r="A1372" s="1" t="s">
        <v>214</v>
      </c>
      <c r="B1372" s="1" t="s">
        <v>141</v>
      </c>
      <c r="C1372" s="1" t="str">
        <f>VLOOKUP((A1372&amp;B1372),[1]Bond_Master!$A$1:$J$236,3)</f>
        <v>公司債</v>
      </c>
      <c r="D1372" s="1" t="str">
        <f>VLOOKUP((A1372&amp;B1372),[1]Bond_Master!$A$1:$J$236,4)</f>
        <v>Morgan Stanley</v>
      </c>
      <c r="E1372" s="1">
        <f>VLOOKUP((A1372&amp;B1372),[1]Bond_Master!$A$1:$J$236,10)</f>
        <v>5</v>
      </c>
      <c r="F1372" s="7">
        <v>46106</v>
      </c>
      <c r="G1372" s="27">
        <v>10042.5</v>
      </c>
      <c r="H1372" s="27">
        <v>1510042.5</v>
      </c>
    </row>
    <row r="1373" spans="1:8" s="1" customFormat="1" ht="17.100000000000001" customHeight="1">
      <c r="A1373" s="1" t="s">
        <v>214</v>
      </c>
      <c r="B1373" s="1" t="s">
        <v>149</v>
      </c>
      <c r="C1373" s="1" t="str">
        <f>VLOOKUP((A1373&amp;B1373),[1]Bond_Master!$A$1:$J$236,3)</f>
        <v>公司債</v>
      </c>
      <c r="D1373" s="1" t="str">
        <f>VLOOKUP((A1373&amp;B1373),[1]Bond_Master!$A$1:$J$236,4)</f>
        <v>Morgan Stanley</v>
      </c>
      <c r="E1373" s="1">
        <f>VLOOKUP((A1373&amp;B1373),[1]Bond_Master!$A$1:$J$236,10)</f>
        <v>5</v>
      </c>
      <c r="F1373" s="7">
        <v>45010</v>
      </c>
      <c r="G1373" s="27">
        <v>10042.5</v>
      </c>
      <c r="H1373" s="27">
        <v>10042.5</v>
      </c>
    </row>
    <row r="1374" spans="1:8" s="1" customFormat="1" ht="17.100000000000001" customHeight="1">
      <c r="A1374" s="1" t="s">
        <v>214</v>
      </c>
      <c r="B1374" s="1" t="s">
        <v>149</v>
      </c>
      <c r="C1374" s="1" t="str">
        <f>VLOOKUP((A1374&amp;B1374),[1]Bond_Master!$A$1:$J$236,3)</f>
        <v>公司債</v>
      </c>
      <c r="D1374" s="1" t="str">
        <f>VLOOKUP((A1374&amp;B1374),[1]Bond_Master!$A$1:$J$236,4)</f>
        <v>Morgan Stanley</v>
      </c>
      <c r="E1374" s="1">
        <f>VLOOKUP((A1374&amp;B1374),[1]Bond_Master!$A$1:$J$236,10)</f>
        <v>5</v>
      </c>
      <c r="F1374" s="7">
        <v>45194</v>
      </c>
      <c r="G1374" s="27">
        <v>10042.5</v>
      </c>
      <c r="H1374" s="27">
        <v>10042.5</v>
      </c>
    </row>
    <row r="1375" spans="1:8" s="1" customFormat="1" ht="17.100000000000001" customHeight="1">
      <c r="A1375" s="1" t="s">
        <v>214</v>
      </c>
      <c r="B1375" s="1" t="s">
        <v>149</v>
      </c>
      <c r="C1375" s="1" t="str">
        <f>VLOOKUP((A1375&amp;B1375),[1]Bond_Master!$A$1:$J$236,3)</f>
        <v>公司債</v>
      </c>
      <c r="D1375" s="1" t="str">
        <f>VLOOKUP((A1375&amp;B1375),[1]Bond_Master!$A$1:$J$236,4)</f>
        <v>Morgan Stanley</v>
      </c>
      <c r="E1375" s="1">
        <f>VLOOKUP((A1375&amp;B1375),[1]Bond_Master!$A$1:$J$236,10)</f>
        <v>5</v>
      </c>
      <c r="F1375" s="7">
        <v>45376</v>
      </c>
      <c r="G1375" s="27">
        <v>10042.5</v>
      </c>
      <c r="H1375" s="27">
        <v>10042.5</v>
      </c>
    </row>
    <row r="1376" spans="1:8" s="1" customFormat="1" ht="17.100000000000001" customHeight="1">
      <c r="A1376" s="1" t="s">
        <v>214</v>
      </c>
      <c r="B1376" s="1" t="s">
        <v>149</v>
      </c>
      <c r="C1376" s="1" t="str">
        <f>VLOOKUP((A1376&amp;B1376),[1]Bond_Master!$A$1:$J$236,3)</f>
        <v>公司債</v>
      </c>
      <c r="D1376" s="1" t="str">
        <f>VLOOKUP((A1376&amp;B1376),[1]Bond_Master!$A$1:$J$236,4)</f>
        <v>Morgan Stanley</v>
      </c>
      <c r="E1376" s="1">
        <f>VLOOKUP((A1376&amp;B1376),[1]Bond_Master!$A$1:$J$236,10)</f>
        <v>5</v>
      </c>
      <c r="F1376" s="7">
        <v>45560</v>
      </c>
      <c r="G1376" s="27">
        <v>10042.5</v>
      </c>
      <c r="H1376" s="27">
        <v>10042.5</v>
      </c>
    </row>
    <row r="1377" spans="1:8" s="1" customFormat="1" ht="17.100000000000001" customHeight="1">
      <c r="A1377" s="1" t="s">
        <v>214</v>
      </c>
      <c r="B1377" s="1" t="s">
        <v>149</v>
      </c>
      <c r="C1377" s="1" t="str">
        <f>VLOOKUP((A1377&amp;B1377),[1]Bond_Master!$A$1:$J$236,3)</f>
        <v>公司債</v>
      </c>
      <c r="D1377" s="1" t="str">
        <f>VLOOKUP((A1377&amp;B1377),[1]Bond_Master!$A$1:$J$236,4)</f>
        <v>Morgan Stanley</v>
      </c>
      <c r="E1377" s="1">
        <f>VLOOKUP((A1377&amp;B1377),[1]Bond_Master!$A$1:$J$236,10)</f>
        <v>5</v>
      </c>
      <c r="F1377" s="7">
        <v>45741</v>
      </c>
      <c r="G1377" s="27">
        <v>10042.5</v>
      </c>
      <c r="H1377" s="27">
        <v>10042.5</v>
      </c>
    </row>
    <row r="1378" spans="1:8" s="1" customFormat="1" ht="17.100000000000001" customHeight="1">
      <c r="A1378" s="1" t="s">
        <v>214</v>
      </c>
      <c r="B1378" s="1" t="s">
        <v>149</v>
      </c>
      <c r="C1378" s="1" t="str">
        <f>VLOOKUP((A1378&amp;B1378),[1]Bond_Master!$A$1:$J$236,3)</f>
        <v>公司債</v>
      </c>
      <c r="D1378" s="1" t="str">
        <f>VLOOKUP((A1378&amp;B1378),[1]Bond_Master!$A$1:$J$236,4)</f>
        <v>Morgan Stanley</v>
      </c>
      <c r="E1378" s="1">
        <f>VLOOKUP((A1378&amp;B1378),[1]Bond_Master!$A$1:$J$236,10)</f>
        <v>5</v>
      </c>
      <c r="F1378" s="7">
        <v>45925</v>
      </c>
      <c r="G1378" s="27">
        <v>10042.5</v>
      </c>
      <c r="H1378" s="27">
        <v>10042.5</v>
      </c>
    </row>
    <row r="1379" spans="1:8" s="1" customFormat="1" ht="17.100000000000001" customHeight="1">
      <c r="A1379" s="1" t="s">
        <v>214</v>
      </c>
      <c r="B1379" s="1" t="s">
        <v>149</v>
      </c>
      <c r="C1379" s="1" t="str">
        <f>VLOOKUP((A1379&amp;B1379),[1]Bond_Master!$A$1:$J$236,3)</f>
        <v>公司債</v>
      </c>
      <c r="D1379" s="1" t="str">
        <f>VLOOKUP((A1379&amp;B1379),[1]Bond_Master!$A$1:$J$236,4)</f>
        <v>Morgan Stanley</v>
      </c>
      <c r="E1379" s="1">
        <f>VLOOKUP((A1379&amp;B1379),[1]Bond_Master!$A$1:$J$236,10)</f>
        <v>5</v>
      </c>
      <c r="F1379" s="7">
        <v>46106</v>
      </c>
      <c r="G1379" s="27">
        <v>10042.5</v>
      </c>
      <c r="H1379" s="27">
        <v>1510042.5</v>
      </c>
    </row>
    <row r="1380" spans="1:8" s="1" customFormat="1" ht="17.100000000000001" customHeight="1">
      <c r="A1380" s="1" t="s">
        <v>214</v>
      </c>
      <c r="B1380" s="1" t="s">
        <v>64</v>
      </c>
      <c r="C1380" s="1" t="str">
        <f>VLOOKUP((A1380&amp;B1380),[1]Bond_Master!$A$1:$J$236,3)</f>
        <v>公司債</v>
      </c>
      <c r="D1380" s="1" t="str">
        <f>VLOOKUP((A1380&amp;B1380),[1]Bond_Master!$A$1:$J$236,4)</f>
        <v>Morgan Stanley</v>
      </c>
      <c r="E1380" s="1">
        <f>VLOOKUP((A1380&amp;B1380),[1]Bond_Master!$A$1:$J$236,10)</f>
        <v>5</v>
      </c>
      <c r="F1380" s="7">
        <v>45194</v>
      </c>
      <c r="G1380" s="27">
        <v>40170</v>
      </c>
      <c r="H1380" s="27">
        <v>40170</v>
      </c>
    </row>
    <row r="1381" spans="1:8" s="1" customFormat="1" ht="17.100000000000001" customHeight="1">
      <c r="A1381" s="1" t="s">
        <v>214</v>
      </c>
      <c r="B1381" s="1" t="s">
        <v>64</v>
      </c>
      <c r="C1381" s="1" t="str">
        <f>VLOOKUP((A1381&amp;B1381),[1]Bond_Master!$A$1:$J$236,3)</f>
        <v>公司債</v>
      </c>
      <c r="D1381" s="1" t="str">
        <f>VLOOKUP((A1381&amp;B1381),[1]Bond_Master!$A$1:$J$236,4)</f>
        <v>Morgan Stanley</v>
      </c>
      <c r="E1381" s="1">
        <f>VLOOKUP((A1381&amp;B1381),[1]Bond_Master!$A$1:$J$236,10)</f>
        <v>5</v>
      </c>
      <c r="F1381" s="7">
        <v>45376</v>
      </c>
      <c r="G1381" s="27">
        <v>40170</v>
      </c>
      <c r="H1381" s="27">
        <v>40170</v>
      </c>
    </row>
    <row r="1382" spans="1:8" s="1" customFormat="1" ht="17.100000000000001" customHeight="1">
      <c r="A1382" s="1" t="s">
        <v>214</v>
      </c>
      <c r="B1382" s="1" t="s">
        <v>64</v>
      </c>
      <c r="C1382" s="1" t="str">
        <f>VLOOKUP((A1382&amp;B1382),[1]Bond_Master!$A$1:$J$236,3)</f>
        <v>公司債</v>
      </c>
      <c r="D1382" s="1" t="str">
        <f>VLOOKUP((A1382&amp;B1382),[1]Bond_Master!$A$1:$J$236,4)</f>
        <v>Morgan Stanley</v>
      </c>
      <c r="E1382" s="1">
        <f>VLOOKUP((A1382&amp;B1382),[1]Bond_Master!$A$1:$J$236,10)</f>
        <v>5</v>
      </c>
      <c r="F1382" s="7">
        <v>45560</v>
      </c>
      <c r="G1382" s="27">
        <v>40170</v>
      </c>
      <c r="H1382" s="27">
        <v>40170</v>
      </c>
    </row>
    <row r="1383" spans="1:8" s="1" customFormat="1" ht="17.100000000000001" customHeight="1">
      <c r="A1383" s="1" t="s">
        <v>214</v>
      </c>
      <c r="B1383" s="1" t="s">
        <v>64</v>
      </c>
      <c r="C1383" s="1" t="str">
        <f>VLOOKUP((A1383&amp;B1383),[1]Bond_Master!$A$1:$J$236,3)</f>
        <v>公司債</v>
      </c>
      <c r="D1383" s="1" t="str">
        <f>VLOOKUP((A1383&amp;B1383),[1]Bond_Master!$A$1:$J$236,4)</f>
        <v>Morgan Stanley</v>
      </c>
      <c r="E1383" s="1">
        <f>VLOOKUP((A1383&amp;B1383),[1]Bond_Master!$A$1:$J$236,10)</f>
        <v>5</v>
      </c>
      <c r="F1383" s="7">
        <v>45741</v>
      </c>
      <c r="G1383" s="27">
        <v>40170</v>
      </c>
      <c r="H1383" s="27">
        <v>40170</v>
      </c>
    </row>
    <row r="1384" spans="1:8" s="1" customFormat="1" ht="17.100000000000001" customHeight="1">
      <c r="A1384" s="1" t="s">
        <v>214</v>
      </c>
      <c r="B1384" s="1" t="s">
        <v>64</v>
      </c>
      <c r="C1384" s="1" t="str">
        <f>VLOOKUP((A1384&amp;B1384),[1]Bond_Master!$A$1:$J$236,3)</f>
        <v>公司債</v>
      </c>
      <c r="D1384" s="1" t="str">
        <f>VLOOKUP((A1384&amp;B1384),[1]Bond_Master!$A$1:$J$236,4)</f>
        <v>Morgan Stanley</v>
      </c>
      <c r="E1384" s="1">
        <f>VLOOKUP((A1384&amp;B1384),[1]Bond_Master!$A$1:$J$236,10)</f>
        <v>5</v>
      </c>
      <c r="F1384" s="7">
        <v>45925</v>
      </c>
      <c r="G1384" s="27">
        <v>40170</v>
      </c>
      <c r="H1384" s="27">
        <v>40170</v>
      </c>
    </row>
    <row r="1385" spans="1:8" s="1" customFormat="1" ht="17.100000000000001" customHeight="1">
      <c r="A1385" s="1" t="s">
        <v>214</v>
      </c>
      <c r="B1385" s="1" t="s">
        <v>64</v>
      </c>
      <c r="C1385" s="1" t="str">
        <f>VLOOKUP((A1385&amp;B1385),[1]Bond_Master!$A$1:$J$236,3)</f>
        <v>公司債</v>
      </c>
      <c r="D1385" s="1" t="str">
        <f>VLOOKUP((A1385&amp;B1385),[1]Bond_Master!$A$1:$J$236,4)</f>
        <v>Morgan Stanley</v>
      </c>
      <c r="E1385" s="1">
        <f>VLOOKUP((A1385&amp;B1385),[1]Bond_Master!$A$1:$J$236,10)</f>
        <v>5</v>
      </c>
      <c r="F1385" s="7">
        <v>46106</v>
      </c>
      <c r="G1385" s="27">
        <v>40170</v>
      </c>
      <c r="H1385" s="27">
        <v>6040170</v>
      </c>
    </row>
    <row r="1386" spans="1:8" s="1" customFormat="1" ht="17.100000000000001" customHeight="1">
      <c r="A1386" s="1" t="s">
        <v>300</v>
      </c>
      <c r="B1386" s="1" t="s">
        <v>149</v>
      </c>
      <c r="C1386" s="1" t="str">
        <f>VLOOKUP((A1386&amp;B1386),[1]Bond_Master!$A$1:$J$236,3)</f>
        <v>金融債</v>
      </c>
      <c r="D1386" s="1" t="str">
        <f>VLOOKUP((A1386&amp;B1386),[1]Bond_Master!$A$1:$J$236,4)</f>
        <v>Morgan Stanley</v>
      </c>
      <c r="E1386" s="1">
        <f>VLOOKUP((A1386&amp;B1386),[1]Bond_Master!$A$1:$J$236,10)</f>
        <v>5</v>
      </c>
      <c r="F1386" s="7">
        <v>45189</v>
      </c>
      <c r="G1386" s="27">
        <v>68250</v>
      </c>
      <c r="H1386" s="27">
        <v>68250</v>
      </c>
    </row>
    <row r="1387" spans="1:8" s="1" customFormat="1" ht="17.100000000000001" customHeight="1">
      <c r="A1387" s="1" t="s">
        <v>300</v>
      </c>
      <c r="B1387" s="1" t="s">
        <v>149</v>
      </c>
      <c r="C1387" s="1" t="str">
        <f>VLOOKUP((A1387&amp;B1387),[1]Bond_Master!$A$1:$J$236,3)</f>
        <v>金融債</v>
      </c>
      <c r="D1387" s="1" t="str">
        <f>VLOOKUP((A1387&amp;B1387),[1]Bond_Master!$A$1:$J$236,4)</f>
        <v>Morgan Stanley</v>
      </c>
      <c r="E1387" s="1">
        <f>VLOOKUP((A1387&amp;B1387),[1]Bond_Master!$A$1:$J$236,10)</f>
        <v>5</v>
      </c>
      <c r="F1387" s="17">
        <v>45371</v>
      </c>
      <c r="G1387" s="29">
        <v>68250</v>
      </c>
      <c r="H1387" s="29">
        <v>68250</v>
      </c>
    </row>
    <row r="1388" spans="1:8" s="1" customFormat="1" ht="17.100000000000001" customHeight="1">
      <c r="A1388" s="1" t="s">
        <v>300</v>
      </c>
      <c r="B1388" s="1" t="s">
        <v>149</v>
      </c>
      <c r="C1388" s="1" t="str">
        <f>VLOOKUP((A1388&amp;B1388),[1]Bond_Master!$A$1:$J$236,3)</f>
        <v>金融債</v>
      </c>
      <c r="D1388" s="1" t="str">
        <f>VLOOKUP((A1388&amp;B1388),[1]Bond_Master!$A$1:$J$236,4)</f>
        <v>Morgan Stanley</v>
      </c>
      <c r="E1388" s="1">
        <f>VLOOKUP((A1388&amp;B1388),[1]Bond_Master!$A$1:$J$236,10)</f>
        <v>5</v>
      </c>
      <c r="F1388" s="7">
        <v>45555</v>
      </c>
      <c r="G1388" s="27">
        <v>68250</v>
      </c>
      <c r="H1388" s="27">
        <v>68250</v>
      </c>
    </row>
    <row r="1389" spans="1:8" ht="17.100000000000001" customHeight="1">
      <c r="A1389" s="1" t="s">
        <v>300</v>
      </c>
      <c r="B1389" s="1" t="s">
        <v>149</v>
      </c>
      <c r="C1389" s="1" t="str">
        <f>VLOOKUP((A1389&amp;B1389),[1]Bond_Master!$A$1:$J$236,3)</f>
        <v>金融債</v>
      </c>
      <c r="D1389" s="1" t="str">
        <f>VLOOKUP((A1389&amp;B1389),[1]Bond_Master!$A$1:$J$236,4)</f>
        <v>Morgan Stanley</v>
      </c>
      <c r="E1389" s="1">
        <f>VLOOKUP((A1389&amp;B1389),[1]Bond_Master!$A$1:$J$236,10)</f>
        <v>5</v>
      </c>
      <c r="F1389" s="17">
        <v>45736</v>
      </c>
      <c r="G1389" s="27">
        <v>68250</v>
      </c>
      <c r="H1389" s="27">
        <v>68250</v>
      </c>
    </row>
    <row r="1390" spans="1:8" ht="17.100000000000001" customHeight="1">
      <c r="A1390" s="1" t="s">
        <v>300</v>
      </c>
      <c r="B1390" s="1" t="s">
        <v>149</v>
      </c>
      <c r="C1390" s="1" t="str">
        <f>VLOOKUP((A1390&amp;B1390),[1]Bond_Master!$A$1:$J$236,3)</f>
        <v>金融債</v>
      </c>
      <c r="D1390" s="1" t="str">
        <f>VLOOKUP((A1390&amp;B1390),[1]Bond_Master!$A$1:$J$236,4)</f>
        <v>Morgan Stanley</v>
      </c>
      <c r="E1390" s="1">
        <f>VLOOKUP((A1390&amp;B1390),[1]Bond_Master!$A$1:$J$236,10)</f>
        <v>5</v>
      </c>
      <c r="F1390" s="7">
        <v>45920</v>
      </c>
      <c r="G1390" s="27">
        <v>68250</v>
      </c>
      <c r="H1390" s="27">
        <v>68250</v>
      </c>
    </row>
    <row r="1391" spans="1:8" ht="17.100000000000001" customHeight="1">
      <c r="A1391" s="1" t="s">
        <v>300</v>
      </c>
      <c r="B1391" s="1" t="s">
        <v>149</v>
      </c>
      <c r="C1391" s="1" t="str">
        <f>VLOOKUP((A1391&amp;B1391),[1]Bond_Master!$A$1:$J$236,3)</f>
        <v>金融債</v>
      </c>
      <c r="D1391" s="1" t="str">
        <f>VLOOKUP((A1391&amp;B1391),[1]Bond_Master!$A$1:$J$236,4)</f>
        <v>Morgan Stanley</v>
      </c>
      <c r="E1391" s="1">
        <f>VLOOKUP((A1391&amp;B1391),[1]Bond_Master!$A$1:$J$236,10)</f>
        <v>5</v>
      </c>
      <c r="F1391" s="17">
        <v>46101</v>
      </c>
      <c r="G1391" s="27">
        <v>68250</v>
      </c>
      <c r="H1391" s="27">
        <v>68250</v>
      </c>
    </row>
    <row r="1392" spans="1:8" ht="17.100000000000001" customHeight="1">
      <c r="A1392" s="1" t="s">
        <v>300</v>
      </c>
      <c r="B1392" s="1" t="s">
        <v>149</v>
      </c>
      <c r="C1392" s="1" t="str">
        <f>VLOOKUP((A1392&amp;B1392),[1]Bond_Master!$A$1:$J$236,3)</f>
        <v>金融債</v>
      </c>
      <c r="D1392" s="1" t="str">
        <f>VLOOKUP((A1392&amp;B1392),[1]Bond_Master!$A$1:$J$236,4)</f>
        <v>Morgan Stanley</v>
      </c>
      <c r="E1392" s="1">
        <f>VLOOKUP((A1392&amp;B1392),[1]Bond_Master!$A$1:$J$236,10)</f>
        <v>5</v>
      </c>
      <c r="F1392" s="7">
        <v>46285</v>
      </c>
      <c r="G1392" s="27">
        <v>68250</v>
      </c>
      <c r="H1392" s="27">
        <v>68250</v>
      </c>
    </row>
    <row r="1393" spans="1:8" ht="17.100000000000001" customHeight="1">
      <c r="A1393" s="1" t="s">
        <v>300</v>
      </c>
      <c r="B1393" s="1" t="s">
        <v>149</v>
      </c>
      <c r="C1393" s="1" t="str">
        <f>VLOOKUP((A1393&amp;B1393),[1]Bond_Master!$A$1:$J$236,3)</f>
        <v>金融債</v>
      </c>
      <c r="D1393" s="1" t="str">
        <f>VLOOKUP((A1393&amp;B1393),[1]Bond_Master!$A$1:$J$236,4)</f>
        <v>Morgan Stanley</v>
      </c>
      <c r="E1393" s="1">
        <f>VLOOKUP((A1393&amp;B1393),[1]Bond_Master!$A$1:$J$236,10)</f>
        <v>5</v>
      </c>
      <c r="F1393" s="17">
        <v>46466</v>
      </c>
      <c r="G1393" s="27">
        <v>68250</v>
      </c>
      <c r="H1393" s="27">
        <v>68250</v>
      </c>
    </row>
    <row r="1394" spans="1:8" ht="17.100000000000001" customHeight="1">
      <c r="A1394" s="1" t="s">
        <v>300</v>
      </c>
      <c r="B1394" s="1" t="s">
        <v>149</v>
      </c>
      <c r="C1394" s="1" t="str">
        <f>VLOOKUP((A1394&amp;B1394),[1]Bond_Master!$A$1:$J$236,3)</f>
        <v>金融債</v>
      </c>
      <c r="D1394" s="1" t="str">
        <f>VLOOKUP((A1394&amp;B1394),[1]Bond_Master!$A$1:$J$236,4)</f>
        <v>Morgan Stanley</v>
      </c>
      <c r="E1394" s="1">
        <f>VLOOKUP((A1394&amp;B1394),[1]Bond_Master!$A$1:$J$236,10)</f>
        <v>5</v>
      </c>
      <c r="F1394" s="7">
        <v>46650</v>
      </c>
      <c r="G1394" s="27">
        <v>68250</v>
      </c>
      <c r="H1394" s="27">
        <v>3068250</v>
      </c>
    </row>
    <row r="1395" spans="1:8" ht="17.100000000000001" customHeight="1">
      <c r="A1395" s="1" t="s">
        <v>516</v>
      </c>
      <c r="B1395" s="1" t="s">
        <v>145</v>
      </c>
      <c r="C1395" s="1" t="str">
        <f>VLOOKUP((A1395&amp;B1395),[1]Bond_Master!$A$1:$J$236,3)</f>
        <v>金融債</v>
      </c>
      <c r="D1395" s="1" t="str">
        <f>VLOOKUP((A1395&amp;B1395),[1]Bond_Master!$A$1:$J$236,4)</f>
        <v>Morgan Stanley</v>
      </c>
      <c r="E1395" s="1">
        <f>VLOOKUP((A1395&amp;B1395),[1]Bond_Master!$A$1:$J$236,10)</f>
        <v>8</v>
      </c>
      <c r="F1395" s="7">
        <v>45556</v>
      </c>
      <c r="G1395" s="27">
        <v>53550</v>
      </c>
      <c r="H1395" s="27">
        <v>53550</v>
      </c>
    </row>
    <row r="1396" spans="1:8" ht="17.100000000000001" customHeight="1">
      <c r="A1396" s="1" t="s">
        <v>516</v>
      </c>
      <c r="B1396" s="1" t="s">
        <v>145</v>
      </c>
      <c r="C1396" s="1" t="str">
        <f>VLOOKUP((A1396&amp;B1396),[1]Bond_Master!$A$1:$J$236,3)</f>
        <v>金融債</v>
      </c>
      <c r="D1396" s="1" t="str">
        <f>VLOOKUP((A1396&amp;B1396),[1]Bond_Master!$A$1:$J$236,4)</f>
        <v>Morgan Stanley</v>
      </c>
      <c r="E1396" s="1">
        <f>VLOOKUP((A1396&amp;B1396),[1]Bond_Master!$A$1:$J$236,10)</f>
        <v>8</v>
      </c>
      <c r="F1396" s="7">
        <v>45737</v>
      </c>
      <c r="G1396" s="27">
        <v>53550</v>
      </c>
      <c r="H1396" s="27">
        <v>53550</v>
      </c>
    </row>
    <row r="1397" spans="1:8" ht="17.100000000000001" customHeight="1">
      <c r="A1397" s="1" t="s">
        <v>734</v>
      </c>
      <c r="B1397" s="1" t="s">
        <v>145</v>
      </c>
      <c r="C1397" s="1" t="str">
        <f>VLOOKUP((A1397&amp;B1397),[1]Bond_Master!$A$1:$J$236,3)</f>
        <v>金融債</v>
      </c>
      <c r="D1397" s="1" t="str">
        <f>VLOOKUP((A1397&amp;B1397),[1]Bond_Master!$A$1:$J$236,4)</f>
        <v>Morgan Stanley</v>
      </c>
      <c r="E1397" s="1">
        <f>VLOOKUP((A1397&amp;B1397),[1]Bond_Master!$A$1:$J$236,10)</f>
        <v>8</v>
      </c>
      <c r="F1397" s="7">
        <v>45921</v>
      </c>
      <c r="G1397" s="27">
        <v>53550</v>
      </c>
      <c r="H1397" s="27">
        <v>53550</v>
      </c>
    </row>
    <row r="1398" spans="1:8" ht="17.100000000000001" customHeight="1">
      <c r="A1398" s="1" t="s">
        <v>734</v>
      </c>
      <c r="B1398" s="1" t="s">
        <v>145</v>
      </c>
      <c r="C1398" s="1" t="str">
        <f>VLOOKUP((A1398&amp;B1398),[1]Bond_Master!$A$1:$J$236,3)</f>
        <v>金融債</v>
      </c>
      <c r="D1398" s="1" t="str">
        <f>VLOOKUP((A1398&amp;B1398),[1]Bond_Master!$A$1:$J$236,4)</f>
        <v>Morgan Stanley</v>
      </c>
      <c r="E1398" s="1">
        <f>VLOOKUP((A1398&amp;B1398),[1]Bond_Master!$A$1:$J$236,10)</f>
        <v>8</v>
      </c>
      <c r="F1398" s="7">
        <v>46102</v>
      </c>
      <c r="G1398" s="27">
        <v>53550</v>
      </c>
      <c r="H1398" s="27">
        <v>53550</v>
      </c>
    </row>
    <row r="1399" spans="1:8" ht="17.100000000000001" customHeight="1">
      <c r="A1399" s="1" t="s">
        <v>734</v>
      </c>
      <c r="B1399" s="1" t="s">
        <v>145</v>
      </c>
      <c r="C1399" s="1" t="str">
        <f>VLOOKUP((A1399&amp;B1399),[1]Bond_Master!$A$1:$J$236,3)</f>
        <v>金融債</v>
      </c>
      <c r="D1399" s="1" t="str">
        <f>VLOOKUP((A1399&amp;B1399),[1]Bond_Master!$A$1:$J$236,4)</f>
        <v>Morgan Stanley</v>
      </c>
      <c r="E1399" s="1">
        <f>VLOOKUP((A1399&amp;B1399),[1]Bond_Master!$A$1:$J$236,10)</f>
        <v>8</v>
      </c>
      <c r="F1399" s="7">
        <v>46286</v>
      </c>
      <c r="G1399" s="27">
        <v>53550</v>
      </c>
      <c r="H1399" s="27">
        <v>53550</v>
      </c>
    </row>
    <row r="1400" spans="1:8" ht="17.100000000000001" customHeight="1">
      <c r="A1400" s="1" t="s">
        <v>734</v>
      </c>
      <c r="B1400" s="1" t="s">
        <v>145</v>
      </c>
      <c r="C1400" s="1" t="str">
        <f>VLOOKUP((A1400&amp;B1400),[1]Bond_Master!$A$1:$J$236,3)</f>
        <v>金融債</v>
      </c>
      <c r="D1400" s="1" t="str">
        <f>VLOOKUP((A1400&amp;B1400),[1]Bond_Master!$A$1:$J$236,4)</f>
        <v>Morgan Stanley</v>
      </c>
      <c r="E1400" s="1">
        <f>VLOOKUP((A1400&amp;B1400),[1]Bond_Master!$A$1:$J$236,10)</f>
        <v>8</v>
      </c>
      <c r="F1400" s="7">
        <v>46467</v>
      </c>
      <c r="G1400" s="27">
        <v>53550</v>
      </c>
      <c r="H1400" s="27">
        <v>53550</v>
      </c>
    </row>
    <row r="1401" spans="1:8" s="1" customFormat="1" ht="17.100000000000001" customHeight="1">
      <c r="A1401" s="1" t="s">
        <v>734</v>
      </c>
      <c r="B1401" s="1" t="s">
        <v>145</v>
      </c>
      <c r="C1401" s="1" t="str">
        <f>VLOOKUP((A1401&amp;B1401),[1]Bond_Master!$A$1:$J$236,3)</f>
        <v>金融債</v>
      </c>
      <c r="D1401" s="1" t="str">
        <f>VLOOKUP((A1401&amp;B1401),[1]Bond_Master!$A$1:$J$236,4)</f>
        <v>Morgan Stanley</v>
      </c>
      <c r="E1401" s="1">
        <f>VLOOKUP((A1401&amp;B1401),[1]Bond_Master!$A$1:$J$236,10)</f>
        <v>8</v>
      </c>
      <c r="F1401" s="7">
        <v>46651</v>
      </c>
      <c r="G1401" s="27">
        <v>53550</v>
      </c>
      <c r="H1401" s="27">
        <v>53550</v>
      </c>
    </row>
    <row r="1402" spans="1:8" ht="17.100000000000001" customHeight="1">
      <c r="A1402" s="1" t="s">
        <v>734</v>
      </c>
      <c r="B1402" s="1" t="s">
        <v>145</v>
      </c>
      <c r="C1402" s="1" t="str">
        <f>VLOOKUP((A1402&amp;B1402),[1]Bond_Master!$A$1:$J$236,3)</f>
        <v>金融債</v>
      </c>
      <c r="D1402" s="1" t="str">
        <f>VLOOKUP((A1402&amp;B1402),[1]Bond_Master!$A$1:$J$236,4)</f>
        <v>Morgan Stanley</v>
      </c>
      <c r="E1402" s="1">
        <f>VLOOKUP((A1402&amp;B1402),[1]Bond_Master!$A$1:$J$236,10)</f>
        <v>8</v>
      </c>
      <c r="F1402" s="7">
        <v>46833</v>
      </c>
      <c r="G1402" s="27">
        <v>53550</v>
      </c>
      <c r="H1402" s="27">
        <v>53550</v>
      </c>
    </row>
    <row r="1403" spans="1:8" ht="17.100000000000001" customHeight="1">
      <c r="A1403" s="1" t="s">
        <v>734</v>
      </c>
      <c r="B1403" s="1" t="s">
        <v>145</v>
      </c>
      <c r="C1403" s="1" t="str">
        <f>VLOOKUP((A1403&amp;B1403),[1]Bond_Master!$A$1:$J$236,3)</f>
        <v>金融債</v>
      </c>
      <c r="D1403" s="1" t="str">
        <f>VLOOKUP((A1403&amp;B1403),[1]Bond_Master!$A$1:$J$236,4)</f>
        <v>Morgan Stanley</v>
      </c>
      <c r="E1403" s="1">
        <f>VLOOKUP((A1403&amp;B1403),[1]Bond_Master!$A$1:$J$236,10)</f>
        <v>8</v>
      </c>
      <c r="F1403" s="7">
        <v>47017</v>
      </c>
      <c r="G1403" s="27">
        <v>53550</v>
      </c>
      <c r="H1403" s="27">
        <v>53550</v>
      </c>
    </row>
    <row r="1404" spans="1:8" ht="17.100000000000001" customHeight="1">
      <c r="A1404" s="1" t="s">
        <v>734</v>
      </c>
      <c r="B1404" s="1" t="s">
        <v>145</v>
      </c>
      <c r="C1404" s="1" t="str">
        <f>VLOOKUP((A1404&amp;B1404),[1]Bond_Master!$A$1:$J$236,3)</f>
        <v>金融債</v>
      </c>
      <c r="D1404" s="1" t="str">
        <f>VLOOKUP((A1404&amp;B1404),[1]Bond_Master!$A$1:$J$236,4)</f>
        <v>Morgan Stanley</v>
      </c>
      <c r="E1404" s="1">
        <f>VLOOKUP((A1404&amp;B1404),[1]Bond_Master!$A$1:$J$236,10)</f>
        <v>8</v>
      </c>
      <c r="F1404" s="7">
        <v>47198</v>
      </c>
      <c r="G1404" s="27">
        <v>53550</v>
      </c>
      <c r="H1404" s="27">
        <v>53550</v>
      </c>
    </row>
    <row r="1405" spans="1:8" ht="17.100000000000001" customHeight="1">
      <c r="A1405" s="1" t="s">
        <v>734</v>
      </c>
      <c r="B1405" s="1" t="s">
        <v>145</v>
      </c>
      <c r="C1405" s="1" t="str">
        <f>VLOOKUP((A1405&amp;B1405),[1]Bond_Master!$A$1:$J$236,3)</f>
        <v>金融債</v>
      </c>
      <c r="D1405" s="1" t="str">
        <f>VLOOKUP((A1405&amp;B1405),[1]Bond_Master!$A$1:$J$236,4)</f>
        <v>Morgan Stanley</v>
      </c>
      <c r="E1405" s="1">
        <f>VLOOKUP((A1405&amp;B1405),[1]Bond_Master!$A$1:$J$236,10)</f>
        <v>8</v>
      </c>
      <c r="F1405" s="7">
        <v>47382</v>
      </c>
      <c r="G1405" s="27">
        <v>53550</v>
      </c>
      <c r="H1405" s="27">
        <v>53550</v>
      </c>
    </row>
    <row r="1406" spans="1:8" ht="17.100000000000001" customHeight="1">
      <c r="A1406" s="1" t="s">
        <v>734</v>
      </c>
      <c r="B1406" s="1" t="s">
        <v>145</v>
      </c>
      <c r="C1406" s="1" t="str">
        <f>VLOOKUP((A1406&amp;B1406),[1]Bond_Master!$A$1:$J$236,3)</f>
        <v>金融債</v>
      </c>
      <c r="D1406" s="1" t="str">
        <f>VLOOKUP((A1406&amp;B1406),[1]Bond_Master!$A$1:$J$236,4)</f>
        <v>Morgan Stanley</v>
      </c>
      <c r="E1406" s="1">
        <f>VLOOKUP((A1406&amp;B1406),[1]Bond_Master!$A$1:$J$236,10)</f>
        <v>8</v>
      </c>
      <c r="F1406" s="7">
        <v>47563</v>
      </c>
      <c r="G1406" s="27">
        <v>53550</v>
      </c>
      <c r="H1406" s="27">
        <v>53550</v>
      </c>
    </row>
    <row r="1407" spans="1:8" ht="17.100000000000001" customHeight="1">
      <c r="A1407" s="1" t="s">
        <v>734</v>
      </c>
      <c r="B1407" s="1" t="s">
        <v>145</v>
      </c>
      <c r="C1407" s="1" t="str">
        <f>VLOOKUP((A1407&amp;B1407),[1]Bond_Master!$A$1:$J$236,3)</f>
        <v>金融債</v>
      </c>
      <c r="D1407" s="1" t="str">
        <f>VLOOKUP((A1407&amp;B1407),[1]Bond_Master!$A$1:$J$236,4)</f>
        <v>Morgan Stanley</v>
      </c>
      <c r="E1407" s="1">
        <f>VLOOKUP((A1407&amp;B1407),[1]Bond_Master!$A$1:$J$236,10)</f>
        <v>8</v>
      </c>
      <c r="F1407" s="7">
        <v>47747</v>
      </c>
      <c r="G1407" s="27">
        <v>53550</v>
      </c>
      <c r="H1407" s="27">
        <v>53550</v>
      </c>
    </row>
    <row r="1408" spans="1:8" ht="17.100000000000001" customHeight="1">
      <c r="A1408" s="1" t="s">
        <v>734</v>
      </c>
      <c r="B1408" s="1" t="s">
        <v>145</v>
      </c>
      <c r="C1408" s="1" t="str">
        <f>VLOOKUP((A1408&amp;B1408),[1]Bond_Master!$A$1:$J$236,3)</f>
        <v>金融債</v>
      </c>
      <c r="D1408" s="1" t="str">
        <f>VLOOKUP((A1408&amp;B1408),[1]Bond_Master!$A$1:$J$236,4)</f>
        <v>Morgan Stanley</v>
      </c>
      <c r="E1408" s="1">
        <f>VLOOKUP((A1408&amp;B1408),[1]Bond_Master!$A$1:$J$236,10)</f>
        <v>8</v>
      </c>
      <c r="F1408" s="7">
        <v>47928</v>
      </c>
      <c r="G1408" s="29">
        <v>53550</v>
      </c>
      <c r="H1408" s="29">
        <v>2153550</v>
      </c>
    </row>
    <row r="1409" spans="1:8" ht="17.100000000000001" customHeight="1">
      <c r="A1409" s="1" t="s">
        <v>436</v>
      </c>
      <c r="B1409" s="1" t="s">
        <v>64</v>
      </c>
      <c r="C1409" s="1" t="str">
        <f>VLOOKUP((A1409&amp;B1409),[1]Bond_Master!$A$1:$J$236,3)</f>
        <v>金融債</v>
      </c>
      <c r="D1409" s="1" t="str">
        <f>VLOOKUP((A1409&amp;B1409),[1]Bond_Master!$A$1:$J$236,4)</f>
        <v>Morgan Stanley</v>
      </c>
      <c r="E1409" s="1">
        <f>VLOOKUP((A1409&amp;B1409),[1]Bond_Master!$A$1:$J$236,10)</f>
        <v>5</v>
      </c>
      <c r="F1409" s="7">
        <v>45546</v>
      </c>
      <c r="G1409" s="27">
        <v>56500</v>
      </c>
      <c r="H1409" s="27">
        <v>56500</v>
      </c>
    </row>
    <row r="1410" spans="1:8" ht="17.100000000000001" customHeight="1">
      <c r="A1410" s="1" t="s">
        <v>436</v>
      </c>
      <c r="B1410" s="1" t="s">
        <v>64</v>
      </c>
      <c r="C1410" s="1" t="str">
        <f>VLOOKUP((A1410&amp;B1410),[1]Bond_Master!$A$1:$J$236,3)</f>
        <v>金融債</v>
      </c>
      <c r="D1410" s="1" t="str">
        <f>VLOOKUP((A1410&amp;B1410),[1]Bond_Master!$A$1:$J$236,4)</f>
        <v>Morgan Stanley</v>
      </c>
      <c r="E1410" s="1">
        <f>VLOOKUP((A1410&amp;B1410),[1]Bond_Master!$A$1:$J$236,10)</f>
        <v>5</v>
      </c>
      <c r="F1410" s="7">
        <v>45727</v>
      </c>
      <c r="G1410" s="27">
        <v>56500</v>
      </c>
      <c r="H1410" s="27">
        <v>56500</v>
      </c>
    </row>
    <row r="1411" spans="1:8" s="1" customFormat="1" ht="17.100000000000001" customHeight="1">
      <c r="A1411" s="1" t="s">
        <v>735</v>
      </c>
      <c r="B1411" s="1" t="s">
        <v>64</v>
      </c>
      <c r="C1411" s="1" t="str">
        <f>VLOOKUP((A1411&amp;B1411),[1]Bond_Master!$A$1:$J$236,3)</f>
        <v>金融債</v>
      </c>
      <c r="D1411" s="1" t="str">
        <f>VLOOKUP((A1411&amp;B1411),[1]Bond_Master!$A$1:$J$236,4)</f>
        <v>Morgan Stanley</v>
      </c>
      <c r="E1411" s="1">
        <f>VLOOKUP((A1411&amp;B1411),[1]Bond_Master!$A$1:$J$236,10)</f>
        <v>5</v>
      </c>
      <c r="F1411" s="7">
        <v>45911</v>
      </c>
      <c r="G1411" s="27">
        <v>56500</v>
      </c>
      <c r="H1411" s="27">
        <v>56500</v>
      </c>
    </row>
    <row r="1412" spans="1:8" s="1" customFormat="1" ht="17.100000000000001" customHeight="1">
      <c r="A1412" s="1" t="s">
        <v>735</v>
      </c>
      <c r="B1412" s="1" t="s">
        <v>64</v>
      </c>
      <c r="C1412" s="1" t="str">
        <f>VLOOKUP((A1412&amp;B1412),[1]Bond_Master!$A$1:$J$236,3)</f>
        <v>金融債</v>
      </c>
      <c r="D1412" s="1" t="str">
        <f>VLOOKUP((A1412&amp;B1412),[1]Bond_Master!$A$1:$J$236,4)</f>
        <v>Morgan Stanley</v>
      </c>
      <c r="E1412" s="1">
        <f>VLOOKUP((A1412&amp;B1412),[1]Bond_Master!$A$1:$J$236,10)</f>
        <v>5</v>
      </c>
      <c r="F1412" s="7">
        <v>46092</v>
      </c>
      <c r="G1412" s="27">
        <v>56500</v>
      </c>
      <c r="H1412" s="27">
        <v>56500</v>
      </c>
    </row>
    <row r="1413" spans="1:8" s="1" customFormat="1" ht="17.100000000000001" customHeight="1">
      <c r="A1413" s="1" t="s">
        <v>735</v>
      </c>
      <c r="B1413" s="1" t="s">
        <v>64</v>
      </c>
      <c r="C1413" s="1" t="str">
        <f>VLOOKUP((A1413&amp;B1413),[1]Bond_Master!$A$1:$J$236,3)</f>
        <v>金融債</v>
      </c>
      <c r="D1413" s="1" t="str">
        <f>VLOOKUP((A1413&amp;B1413),[1]Bond_Master!$A$1:$J$236,4)</f>
        <v>Morgan Stanley</v>
      </c>
      <c r="E1413" s="1">
        <f>VLOOKUP((A1413&amp;B1413),[1]Bond_Master!$A$1:$J$236,10)</f>
        <v>5</v>
      </c>
      <c r="F1413" s="7">
        <v>46276</v>
      </c>
      <c r="G1413" s="27">
        <v>56500</v>
      </c>
      <c r="H1413" s="27">
        <v>56500</v>
      </c>
    </row>
    <row r="1414" spans="1:8" s="1" customFormat="1" ht="17.100000000000001" customHeight="1">
      <c r="A1414" s="1" t="s">
        <v>735</v>
      </c>
      <c r="B1414" s="1" t="s">
        <v>64</v>
      </c>
      <c r="C1414" s="1" t="str">
        <f>VLOOKUP((A1414&amp;B1414),[1]Bond_Master!$A$1:$J$236,3)</f>
        <v>金融債</v>
      </c>
      <c r="D1414" s="1" t="str">
        <f>VLOOKUP((A1414&amp;B1414),[1]Bond_Master!$A$1:$J$236,4)</f>
        <v>Morgan Stanley</v>
      </c>
      <c r="E1414" s="1">
        <f>VLOOKUP((A1414&amp;B1414),[1]Bond_Master!$A$1:$J$236,10)</f>
        <v>5</v>
      </c>
      <c r="F1414" s="7">
        <v>46457</v>
      </c>
      <c r="G1414" s="27">
        <v>56500</v>
      </c>
      <c r="H1414" s="27">
        <v>56500</v>
      </c>
    </row>
    <row r="1415" spans="1:8" s="1" customFormat="1" ht="17.100000000000001" customHeight="1">
      <c r="A1415" s="1" t="s">
        <v>735</v>
      </c>
      <c r="B1415" s="1" t="s">
        <v>64</v>
      </c>
      <c r="C1415" s="1" t="str">
        <f>VLOOKUP((A1415&amp;B1415),[1]Bond_Master!$A$1:$J$236,3)</f>
        <v>金融債</v>
      </c>
      <c r="D1415" s="1" t="str">
        <f>VLOOKUP((A1415&amp;B1415),[1]Bond_Master!$A$1:$J$236,4)</f>
        <v>Morgan Stanley</v>
      </c>
      <c r="E1415" s="1">
        <f>VLOOKUP((A1415&amp;B1415),[1]Bond_Master!$A$1:$J$236,10)</f>
        <v>5</v>
      </c>
      <c r="F1415" s="7">
        <v>46641</v>
      </c>
      <c r="G1415" s="27">
        <v>56500</v>
      </c>
      <c r="H1415" s="27">
        <v>56500</v>
      </c>
    </row>
    <row r="1416" spans="1:8" s="1" customFormat="1" ht="17.100000000000001" customHeight="1">
      <c r="A1416" s="1" t="s">
        <v>735</v>
      </c>
      <c r="B1416" s="1" t="s">
        <v>64</v>
      </c>
      <c r="C1416" s="1" t="str">
        <f>VLOOKUP((A1416&amp;B1416),[1]Bond_Master!$A$1:$J$236,3)</f>
        <v>金融債</v>
      </c>
      <c r="D1416" s="1" t="str">
        <f>VLOOKUP((A1416&amp;B1416),[1]Bond_Master!$A$1:$J$236,4)</f>
        <v>Morgan Stanley</v>
      </c>
      <c r="E1416" s="1">
        <f>VLOOKUP((A1416&amp;B1416),[1]Bond_Master!$A$1:$J$236,10)</f>
        <v>5</v>
      </c>
      <c r="F1416" s="7">
        <v>46823</v>
      </c>
      <c r="G1416" s="27">
        <v>56500</v>
      </c>
      <c r="H1416" s="27">
        <v>56500</v>
      </c>
    </row>
    <row r="1417" spans="1:8" s="1" customFormat="1" ht="17.100000000000001" customHeight="1">
      <c r="A1417" s="1" t="s">
        <v>735</v>
      </c>
      <c r="B1417" s="1" t="s">
        <v>64</v>
      </c>
      <c r="C1417" s="1" t="str">
        <f>VLOOKUP((A1417&amp;B1417),[1]Bond_Master!$A$1:$J$236,3)</f>
        <v>金融債</v>
      </c>
      <c r="D1417" s="1" t="str">
        <f>VLOOKUP((A1417&amp;B1417),[1]Bond_Master!$A$1:$J$236,4)</f>
        <v>Morgan Stanley</v>
      </c>
      <c r="E1417" s="1">
        <f>VLOOKUP((A1417&amp;B1417),[1]Bond_Master!$A$1:$J$236,10)</f>
        <v>5</v>
      </c>
      <c r="F1417" s="7">
        <v>47007</v>
      </c>
      <c r="G1417" s="27">
        <v>56500</v>
      </c>
      <c r="H1417" s="27">
        <v>2056500</v>
      </c>
    </row>
    <row r="1418" spans="1:8" s="1" customFormat="1" ht="17.100000000000001" customHeight="1">
      <c r="A1418" s="1" t="s">
        <v>42</v>
      </c>
      <c r="B1418" s="1" t="s">
        <v>14</v>
      </c>
      <c r="C1418" s="1" t="str">
        <f>VLOOKUP((A1418&amp;B1418),[1]Bond_Master!$A$1:$J$236,3)</f>
        <v>金融債</v>
      </c>
      <c r="D1418" s="1" t="str">
        <f>VLOOKUP((A1418&amp;B1418),[1]Bond_Master!$A$1:$J$236,4)</f>
        <v>花旗銀行</v>
      </c>
      <c r="E1418" s="1">
        <f>VLOOKUP((A1418&amp;B1418),[1]Bond_Master!$A$1:$J$236,10)</f>
        <v>2</v>
      </c>
      <c r="F1418" s="7">
        <v>44524</v>
      </c>
      <c r="G1418" s="27">
        <v>5625</v>
      </c>
      <c r="H1418" s="27">
        <v>5625</v>
      </c>
    </row>
    <row r="1419" spans="1:8" s="1" customFormat="1" ht="17.100000000000001" customHeight="1">
      <c r="A1419" s="1" t="s">
        <v>42</v>
      </c>
      <c r="B1419" s="1" t="s">
        <v>14</v>
      </c>
      <c r="C1419" s="1" t="str">
        <f>VLOOKUP((A1419&amp;B1419),[1]Bond_Master!$A$1:$J$236,3)</f>
        <v>金融債</v>
      </c>
      <c r="D1419" s="1" t="str">
        <f>VLOOKUP((A1419&amp;B1419),[1]Bond_Master!$A$1:$J$236,4)</f>
        <v>花旗銀行</v>
      </c>
      <c r="E1419" s="1">
        <f>VLOOKUP((A1419&amp;B1419),[1]Bond_Master!$A$1:$J$236,10)</f>
        <v>2</v>
      </c>
      <c r="F1419" s="7">
        <v>44705</v>
      </c>
      <c r="G1419" s="27">
        <v>5625</v>
      </c>
      <c r="H1419" s="27">
        <v>5625</v>
      </c>
    </row>
    <row r="1420" spans="1:8" s="1" customFormat="1" ht="17.100000000000001" customHeight="1">
      <c r="A1420" s="1" t="s">
        <v>736</v>
      </c>
      <c r="B1420" s="1" t="s">
        <v>14</v>
      </c>
      <c r="C1420" s="1" t="str">
        <f>VLOOKUP((A1420&amp;B1420),[1]Bond_Master!$A$1:$J$236,3)</f>
        <v>金融債</v>
      </c>
      <c r="D1420" s="1" t="str">
        <f>VLOOKUP((A1420&amp;B1420),[1]Bond_Master!$A$1:$J$236,4)</f>
        <v>花旗銀行</v>
      </c>
      <c r="E1420" s="1">
        <f>VLOOKUP((A1420&amp;B1420),[1]Bond_Master!$A$1:$J$236,10)</f>
        <v>2</v>
      </c>
      <c r="F1420" s="7">
        <v>44889</v>
      </c>
      <c r="G1420" s="27">
        <v>5625</v>
      </c>
      <c r="H1420" s="27">
        <v>5625</v>
      </c>
    </row>
    <row r="1421" spans="1:8" s="1" customFormat="1" ht="17.100000000000001" customHeight="1">
      <c r="A1421" s="1" t="s">
        <v>736</v>
      </c>
      <c r="B1421" s="1" t="s">
        <v>14</v>
      </c>
      <c r="C1421" s="1" t="str">
        <f>VLOOKUP((A1421&amp;B1421),[1]Bond_Master!$A$1:$J$236,3)</f>
        <v>金融債</v>
      </c>
      <c r="D1421" s="1" t="str">
        <f>VLOOKUP((A1421&amp;B1421),[1]Bond_Master!$A$1:$J$236,4)</f>
        <v>花旗銀行</v>
      </c>
      <c r="E1421" s="1">
        <f>VLOOKUP((A1421&amp;B1421),[1]Bond_Master!$A$1:$J$236,10)</f>
        <v>2</v>
      </c>
      <c r="F1421" s="7">
        <v>45070</v>
      </c>
      <c r="G1421" s="27">
        <v>5625</v>
      </c>
      <c r="H1421" s="27">
        <v>5625</v>
      </c>
    </row>
    <row r="1422" spans="1:8" s="1" customFormat="1" ht="17.100000000000001" customHeight="1">
      <c r="A1422" s="1" t="s">
        <v>736</v>
      </c>
      <c r="B1422" s="1" t="s">
        <v>14</v>
      </c>
      <c r="C1422" s="1" t="str">
        <f>VLOOKUP((A1422&amp;B1422),[1]Bond_Master!$A$1:$J$236,3)</f>
        <v>金融債</v>
      </c>
      <c r="D1422" s="1" t="str">
        <f>VLOOKUP((A1422&amp;B1422),[1]Bond_Master!$A$1:$J$236,4)</f>
        <v>花旗銀行</v>
      </c>
      <c r="E1422" s="1">
        <f>VLOOKUP((A1422&amp;B1422),[1]Bond_Master!$A$1:$J$236,10)</f>
        <v>2</v>
      </c>
      <c r="F1422" s="7">
        <v>45254</v>
      </c>
      <c r="G1422" s="27">
        <v>5625</v>
      </c>
      <c r="H1422" s="27">
        <v>5625</v>
      </c>
    </row>
    <row r="1423" spans="1:8" s="1" customFormat="1" ht="17.100000000000001" customHeight="1">
      <c r="A1423" s="1" t="s">
        <v>736</v>
      </c>
      <c r="B1423" s="1" t="s">
        <v>14</v>
      </c>
      <c r="C1423" s="1" t="str">
        <f>VLOOKUP((A1423&amp;B1423),[1]Bond_Master!$A$1:$J$236,3)</f>
        <v>金融債</v>
      </c>
      <c r="D1423" s="1" t="str">
        <f>VLOOKUP((A1423&amp;B1423),[1]Bond_Master!$A$1:$J$236,4)</f>
        <v>花旗銀行</v>
      </c>
      <c r="E1423" s="1">
        <f>VLOOKUP((A1423&amp;B1423),[1]Bond_Master!$A$1:$J$236,10)</f>
        <v>2</v>
      </c>
      <c r="F1423" s="7">
        <v>45436</v>
      </c>
      <c r="G1423" s="27">
        <v>5625</v>
      </c>
      <c r="H1423" s="27">
        <v>5625</v>
      </c>
    </row>
    <row r="1424" spans="1:8" s="1" customFormat="1" ht="17.100000000000001" customHeight="1">
      <c r="A1424" s="1" t="s">
        <v>736</v>
      </c>
      <c r="B1424" s="1" t="s">
        <v>14</v>
      </c>
      <c r="C1424" s="1" t="str">
        <f>VLOOKUP((A1424&amp;B1424),[1]Bond_Master!$A$1:$J$236,3)</f>
        <v>金融債</v>
      </c>
      <c r="D1424" s="1" t="str">
        <f>VLOOKUP((A1424&amp;B1424),[1]Bond_Master!$A$1:$J$236,4)</f>
        <v>花旗銀行</v>
      </c>
      <c r="E1424" s="1">
        <f>VLOOKUP((A1424&amp;B1424),[1]Bond_Master!$A$1:$J$236,10)</f>
        <v>2</v>
      </c>
      <c r="F1424" s="7">
        <v>45620</v>
      </c>
      <c r="G1424" s="27">
        <v>5625</v>
      </c>
      <c r="H1424" s="27">
        <v>5625</v>
      </c>
    </row>
    <row r="1425" spans="1:8" s="1" customFormat="1" ht="17.100000000000001" customHeight="1">
      <c r="A1425" s="1" t="s">
        <v>736</v>
      </c>
      <c r="B1425" s="1" t="s">
        <v>14</v>
      </c>
      <c r="C1425" s="1" t="str">
        <f>VLOOKUP((A1425&amp;B1425),[1]Bond_Master!$A$1:$J$236,3)</f>
        <v>金融債</v>
      </c>
      <c r="D1425" s="1" t="str">
        <f>VLOOKUP((A1425&amp;B1425),[1]Bond_Master!$A$1:$J$236,4)</f>
        <v>花旗銀行</v>
      </c>
      <c r="E1425" s="1">
        <f>VLOOKUP((A1425&amp;B1425),[1]Bond_Master!$A$1:$J$236,10)</f>
        <v>2</v>
      </c>
      <c r="F1425" s="7">
        <v>45801</v>
      </c>
      <c r="G1425" s="27">
        <v>5625</v>
      </c>
      <c r="H1425" s="27">
        <v>5625</v>
      </c>
    </row>
    <row r="1426" spans="1:8" s="1" customFormat="1" ht="17.100000000000001" customHeight="1">
      <c r="A1426" s="1" t="s">
        <v>736</v>
      </c>
      <c r="B1426" s="1" t="s">
        <v>14</v>
      </c>
      <c r="C1426" s="1" t="str">
        <f>VLOOKUP((A1426&amp;B1426),[1]Bond_Master!$A$1:$J$236,3)</f>
        <v>金融債</v>
      </c>
      <c r="D1426" s="1" t="str">
        <f>VLOOKUP((A1426&amp;B1426),[1]Bond_Master!$A$1:$J$236,4)</f>
        <v>花旗銀行</v>
      </c>
      <c r="E1426" s="1">
        <f>VLOOKUP((A1426&amp;B1426),[1]Bond_Master!$A$1:$J$236,10)</f>
        <v>2</v>
      </c>
      <c r="F1426" s="7">
        <v>45985</v>
      </c>
      <c r="G1426" s="27">
        <v>5625</v>
      </c>
      <c r="H1426" s="27">
        <v>5625</v>
      </c>
    </row>
    <row r="1427" spans="1:8" s="1" customFormat="1" ht="17.100000000000001" customHeight="1">
      <c r="A1427" s="1" t="s">
        <v>736</v>
      </c>
      <c r="B1427" s="1" t="s">
        <v>14</v>
      </c>
      <c r="C1427" s="1" t="str">
        <f>VLOOKUP((A1427&amp;B1427),[1]Bond_Master!$A$1:$J$236,3)</f>
        <v>金融債</v>
      </c>
      <c r="D1427" s="1" t="str">
        <f>VLOOKUP((A1427&amp;B1427),[1]Bond_Master!$A$1:$J$236,4)</f>
        <v>花旗銀行</v>
      </c>
      <c r="E1427" s="1">
        <f>VLOOKUP((A1427&amp;B1427),[1]Bond_Master!$A$1:$J$236,10)</f>
        <v>2</v>
      </c>
      <c r="F1427" s="7">
        <v>46126</v>
      </c>
      <c r="G1427" s="27">
        <v>5625</v>
      </c>
      <c r="H1427" s="27">
        <v>905625</v>
      </c>
    </row>
    <row r="1428" spans="1:8" s="1" customFormat="1" ht="17.100000000000001" customHeight="1">
      <c r="A1428" s="1" t="s">
        <v>327</v>
      </c>
      <c r="B1428" s="1" t="s">
        <v>141</v>
      </c>
      <c r="C1428" s="1" t="str">
        <f>VLOOKUP((A1428&amp;B1428),[1]Bond_Master!$A$1:$J$236,3)</f>
        <v>公債</v>
      </c>
      <c r="D1428" s="1" t="str">
        <f>VLOOKUP((A1428&amp;B1428),[1]Bond_Master!$A$1:$J$236,4)</f>
        <v>Morgan Stanley</v>
      </c>
      <c r="E1428" s="1">
        <f>VLOOKUP((A1428&amp;B1428),[1]Bond_Master!$A$1:$J$236,10)</f>
        <v>1</v>
      </c>
      <c r="F1428" s="7">
        <v>45245</v>
      </c>
      <c r="G1428" s="27">
        <v>52500</v>
      </c>
      <c r="H1428" s="27">
        <v>52500</v>
      </c>
    </row>
    <row r="1429" spans="1:8" s="1" customFormat="1" ht="17.100000000000001" customHeight="1">
      <c r="A1429" s="1" t="s">
        <v>327</v>
      </c>
      <c r="B1429" s="1" t="s">
        <v>141</v>
      </c>
      <c r="C1429" s="1" t="str">
        <f>VLOOKUP((A1429&amp;B1429),[1]Bond_Master!$A$1:$J$236,3)</f>
        <v>公債</v>
      </c>
      <c r="D1429" s="1" t="str">
        <f>VLOOKUP((A1429&amp;B1429),[1]Bond_Master!$A$1:$J$236,4)</f>
        <v>Morgan Stanley</v>
      </c>
      <c r="E1429" s="1">
        <f>VLOOKUP((A1429&amp;B1429),[1]Bond_Master!$A$1:$J$236,10)</f>
        <v>1</v>
      </c>
      <c r="F1429" s="7">
        <v>45427</v>
      </c>
      <c r="G1429" s="27">
        <v>52500</v>
      </c>
      <c r="H1429" s="27">
        <v>52500</v>
      </c>
    </row>
    <row r="1430" spans="1:8" s="1" customFormat="1" ht="17.100000000000001" customHeight="1">
      <c r="A1430" s="1" t="s">
        <v>737</v>
      </c>
      <c r="B1430" s="1" t="s">
        <v>141</v>
      </c>
      <c r="C1430" s="1" t="str">
        <f>VLOOKUP((A1430&amp;B1430),[1]Bond_Master!$A$1:$J$236,3)</f>
        <v>公債</v>
      </c>
      <c r="D1430" s="1" t="str">
        <f>VLOOKUP((A1430&amp;B1430),[1]Bond_Master!$A$1:$J$236,4)</f>
        <v>Morgan Stanley</v>
      </c>
      <c r="E1430" s="1">
        <f>VLOOKUP((A1430&amp;B1430),[1]Bond_Master!$A$1:$J$236,10)</f>
        <v>1</v>
      </c>
      <c r="F1430" s="7">
        <v>45611</v>
      </c>
      <c r="G1430" s="27">
        <v>52500</v>
      </c>
      <c r="H1430" s="27">
        <v>52500</v>
      </c>
    </row>
    <row r="1431" spans="1:8" s="1" customFormat="1" ht="17.100000000000001" customHeight="1">
      <c r="A1431" s="1" t="s">
        <v>737</v>
      </c>
      <c r="B1431" s="1" t="s">
        <v>141</v>
      </c>
      <c r="C1431" s="1" t="str">
        <f>VLOOKUP((A1431&amp;B1431),[1]Bond_Master!$A$1:$J$236,3)</f>
        <v>公債</v>
      </c>
      <c r="D1431" s="1" t="str">
        <f>VLOOKUP((A1431&amp;B1431),[1]Bond_Master!$A$1:$J$236,4)</f>
        <v>Morgan Stanley</v>
      </c>
      <c r="E1431" s="1">
        <f>VLOOKUP((A1431&amp;B1431),[1]Bond_Master!$A$1:$J$236,10)</f>
        <v>1</v>
      </c>
      <c r="F1431" s="7">
        <v>45792</v>
      </c>
      <c r="G1431" s="27">
        <v>52500</v>
      </c>
      <c r="H1431" s="27">
        <v>52500</v>
      </c>
    </row>
    <row r="1432" spans="1:8" s="1" customFormat="1" ht="17.100000000000001" customHeight="1">
      <c r="A1432" s="1" t="s">
        <v>737</v>
      </c>
      <c r="B1432" s="1" t="s">
        <v>141</v>
      </c>
      <c r="C1432" s="1" t="str">
        <f>VLOOKUP((A1432&amp;B1432),[1]Bond_Master!$A$1:$J$236,3)</f>
        <v>公債</v>
      </c>
      <c r="D1432" s="1" t="str">
        <f>VLOOKUP((A1432&amp;B1432),[1]Bond_Master!$A$1:$J$236,4)</f>
        <v>Morgan Stanley</v>
      </c>
      <c r="E1432" s="1">
        <f>VLOOKUP((A1432&amp;B1432),[1]Bond_Master!$A$1:$J$236,10)</f>
        <v>1</v>
      </c>
      <c r="F1432" s="7">
        <v>45976</v>
      </c>
      <c r="G1432" s="27">
        <v>52500</v>
      </c>
      <c r="H1432" s="27">
        <v>52500</v>
      </c>
    </row>
    <row r="1433" spans="1:8" s="1" customFormat="1" ht="17.100000000000001" customHeight="1">
      <c r="A1433" s="1" t="s">
        <v>737</v>
      </c>
      <c r="B1433" s="1" t="s">
        <v>141</v>
      </c>
      <c r="C1433" s="1" t="str">
        <f>VLOOKUP((A1433&amp;B1433),[1]Bond_Master!$A$1:$J$236,3)</f>
        <v>公債</v>
      </c>
      <c r="D1433" s="1" t="str">
        <f>VLOOKUP((A1433&amp;B1433),[1]Bond_Master!$A$1:$J$236,4)</f>
        <v>Morgan Stanley</v>
      </c>
      <c r="E1433" s="1">
        <f>VLOOKUP((A1433&amp;B1433),[1]Bond_Master!$A$1:$J$236,10)</f>
        <v>1</v>
      </c>
      <c r="F1433" s="7">
        <v>46157</v>
      </c>
      <c r="G1433" s="27">
        <v>52500</v>
      </c>
      <c r="H1433" s="27">
        <v>52500</v>
      </c>
    </row>
    <row r="1434" spans="1:8" s="1" customFormat="1" ht="17.100000000000001" customHeight="1">
      <c r="A1434" s="1" t="s">
        <v>737</v>
      </c>
      <c r="B1434" s="1" t="s">
        <v>141</v>
      </c>
      <c r="C1434" s="1" t="str">
        <f>VLOOKUP((A1434&amp;B1434),[1]Bond_Master!$A$1:$J$236,3)</f>
        <v>公債</v>
      </c>
      <c r="D1434" s="1" t="str">
        <f>VLOOKUP((A1434&amp;B1434),[1]Bond_Master!$A$1:$J$236,4)</f>
        <v>Morgan Stanley</v>
      </c>
      <c r="E1434" s="1">
        <f>VLOOKUP((A1434&amp;B1434),[1]Bond_Master!$A$1:$J$236,10)</f>
        <v>1</v>
      </c>
      <c r="F1434" s="7">
        <v>46341</v>
      </c>
      <c r="G1434" s="27">
        <v>52500</v>
      </c>
      <c r="H1434" s="27">
        <v>52500</v>
      </c>
    </row>
    <row r="1435" spans="1:8" s="1" customFormat="1" ht="17.100000000000001" customHeight="1">
      <c r="A1435" s="1" t="s">
        <v>737</v>
      </c>
      <c r="B1435" s="1" t="s">
        <v>141</v>
      </c>
      <c r="C1435" s="1" t="str">
        <f>VLOOKUP((A1435&amp;B1435),[1]Bond_Master!$A$1:$J$236,3)</f>
        <v>公債</v>
      </c>
      <c r="D1435" s="1" t="str">
        <f>VLOOKUP((A1435&amp;B1435),[1]Bond_Master!$A$1:$J$236,4)</f>
        <v>Morgan Stanley</v>
      </c>
      <c r="E1435" s="1">
        <f>VLOOKUP((A1435&amp;B1435),[1]Bond_Master!$A$1:$J$236,10)</f>
        <v>1</v>
      </c>
      <c r="F1435" s="7">
        <v>46522</v>
      </c>
      <c r="G1435" s="27">
        <v>52500</v>
      </c>
      <c r="H1435" s="27">
        <v>52500</v>
      </c>
    </row>
    <row r="1436" spans="1:8" s="1" customFormat="1" ht="17.100000000000001" customHeight="1">
      <c r="A1436" s="1" t="s">
        <v>737</v>
      </c>
      <c r="B1436" s="1" t="s">
        <v>141</v>
      </c>
      <c r="C1436" s="1" t="str">
        <f>VLOOKUP((A1436&amp;B1436),[1]Bond_Master!$A$1:$J$236,3)</f>
        <v>公債</v>
      </c>
      <c r="D1436" s="1" t="str">
        <f>VLOOKUP((A1436&amp;B1436),[1]Bond_Master!$A$1:$J$236,4)</f>
        <v>Morgan Stanley</v>
      </c>
      <c r="E1436" s="1">
        <f>VLOOKUP((A1436&amp;B1436),[1]Bond_Master!$A$1:$J$236,10)</f>
        <v>1</v>
      </c>
      <c r="F1436" s="7">
        <v>46706</v>
      </c>
      <c r="G1436" s="27">
        <v>52500</v>
      </c>
      <c r="H1436" s="27">
        <v>52500</v>
      </c>
    </row>
    <row r="1437" spans="1:8" s="1" customFormat="1" ht="17.100000000000001" customHeight="1">
      <c r="A1437" s="1" t="s">
        <v>737</v>
      </c>
      <c r="B1437" s="1" t="s">
        <v>141</v>
      </c>
      <c r="C1437" s="1" t="str">
        <f>VLOOKUP((A1437&amp;B1437),[1]Bond_Master!$A$1:$J$236,3)</f>
        <v>公債</v>
      </c>
      <c r="D1437" s="1" t="str">
        <f>VLOOKUP((A1437&amp;B1437),[1]Bond_Master!$A$1:$J$236,4)</f>
        <v>Morgan Stanley</v>
      </c>
      <c r="E1437" s="1">
        <f>VLOOKUP((A1437&amp;B1437),[1]Bond_Master!$A$1:$J$236,10)</f>
        <v>1</v>
      </c>
      <c r="F1437" s="7">
        <v>46888</v>
      </c>
      <c r="G1437" s="27">
        <v>52500</v>
      </c>
      <c r="H1437" s="27">
        <v>52500</v>
      </c>
    </row>
    <row r="1438" spans="1:8" s="1" customFormat="1" ht="17.100000000000001" customHeight="1">
      <c r="A1438" s="1" t="s">
        <v>737</v>
      </c>
      <c r="B1438" s="1" t="s">
        <v>141</v>
      </c>
      <c r="C1438" s="1" t="str">
        <f>VLOOKUP((A1438&amp;B1438),[1]Bond_Master!$A$1:$J$236,3)</f>
        <v>公債</v>
      </c>
      <c r="D1438" s="1" t="str">
        <f>VLOOKUP((A1438&amp;B1438),[1]Bond_Master!$A$1:$J$236,4)</f>
        <v>Morgan Stanley</v>
      </c>
      <c r="E1438" s="1">
        <f>VLOOKUP((A1438&amp;B1438),[1]Bond_Master!$A$1:$J$236,10)</f>
        <v>1</v>
      </c>
      <c r="F1438" s="7">
        <v>47072</v>
      </c>
      <c r="G1438" s="27">
        <v>52500</v>
      </c>
      <c r="H1438" s="27">
        <v>2052500</v>
      </c>
    </row>
    <row r="1439" spans="1:8" s="1" customFormat="1" ht="17.100000000000001" customHeight="1">
      <c r="A1439" s="1" t="s">
        <v>239</v>
      </c>
      <c r="B1439" s="1" t="s">
        <v>64</v>
      </c>
      <c r="C1439" s="1" t="str">
        <f>VLOOKUP((A1439&amp;B1439),[1]Bond_Master!$A$1:$J$236,3)</f>
        <v>公債</v>
      </c>
      <c r="D1439" s="1" t="str">
        <f>VLOOKUP((A1439&amp;B1439),[1]Bond_Master!$A$1:$J$236,4)</f>
        <v>Morgan Stanley</v>
      </c>
      <c r="E1439" s="1">
        <f>VLOOKUP((A1439&amp;B1439),[1]Bond_Master!$A$1:$J$236,10)</f>
        <v>1</v>
      </c>
      <c r="F1439" s="7">
        <v>45061</v>
      </c>
      <c r="G1439" s="27">
        <v>50000</v>
      </c>
      <c r="H1439" s="27">
        <v>50000</v>
      </c>
    </row>
    <row r="1440" spans="1:8" s="1" customFormat="1" ht="17.100000000000001" customHeight="1">
      <c r="A1440" s="1" t="s">
        <v>239</v>
      </c>
      <c r="B1440" s="1" t="s">
        <v>64</v>
      </c>
      <c r="C1440" s="1" t="str">
        <f>VLOOKUP((A1440&amp;B1440),[1]Bond_Master!$A$1:$J$236,3)</f>
        <v>公債</v>
      </c>
      <c r="D1440" s="1" t="str">
        <f>VLOOKUP((A1440&amp;B1440),[1]Bond_Master!$A$1:$J$236,4)</f>
        <v>Morgan Stanley</v>
      </c>
      <c r="E1440" s="1">
        <f>VLOOKUP((A1440&amp;B1440),[1]Bond_Master!$A$1:$J$236,10)</f>
        <v>1</v>
      </c>
      <c r="F1440" s="7">
        <v>45245</v>
      </c>
      <c r="G1440" s="27">
        <v>50000</v>
      </c>
      <c r="H1440" s="27">
        <v>50000</v>
      </c>
    </row>
    <row r="1441" spans="1:8" s="1" customFormat="1" ht="17.100000000000001" customHeight="1">
      <c r="A1441" s="1" t="s">
        <v>239</v>
      </c>
      <c r="B1441" s="1" t="s">
        <v>64</v>
      </c>
      <c r="C1441" s="1" t="str">
        <f>VLOOKUP((A1441&amp;B1441),[1]Bond_Master!$A$1:$J$236,3)</f>
        <v>公債</v>
      </c>
      <c r="D1441" s="1" t="str">
        <f>VLOOKUP((A1441&amp;B1441),[1]Bond_Master!$A$1:$J$236,4)</f>
        <v>Morgan Stanley</v>
      </c>
      <c r="E1441" s="1">
        <f>VLOOKUP((A1441&amp;B1441),[1]Bond_Master!$A$1:$J$236,10)</f>
        <v>1</v>
      </c>
      <c r="F1441" s="7">
        <v>45427</v>
      </c>
      <c r="G1441" s="27">
        <v>50000</v>
      </c>
      <c r="H1441" s="27">
        <v>50000</v>
      </c>
    </row>
    <row r="1442" spans="1:8" s="1" customFormat="1" ht="17.100000000000001" customHeight="1">
      <c r="A1442" s="1" t="s">
        <v>239</v>
      </c>
      <c r="B1442" s="1" t="s">
        <v>64</v>
      </c>
      <c r="C1442" s="1" t="str">
        <f>VLOOKUP((A1442&amp;B1442),[1]Bond_Master!$A$1:$J$236,3)</f>
        <v>公債</v>
      </c>
      <c r="D1442" s="1" t="str">
        <f>VLOOKUP((A1442&amp;B1442),[1]Bond_Master!$A$1:$J$236,4)</f>
        <v>Morgan Stanley</v>
      </c>
      <c r="E1442" s="1">
        <f>VLOOKUP((A1442&amp;B1442),[1]Bond_Master!$A$1:$J$236,10)</f>
        <v>1</v>
      </c>
      <c r="F1442" s="7">
        <v>45611</v>
      </c>
      <c r="G1442" s="27">
        <v>50000</v>
      </c>
      <c r="H1442" s="27">
        <v>50000</v>
      </c>
    </row>
    <row r="1443" spans="1:8" s="1" customFormat="1" ht="17.100000000000001" customHeight="1">
      <c r="A1443" s="1" t="s">
        <v>239</v>
      </c>
      <c r="B1443" s="1" t="s">
        <v>64</v>
      </c>
      <c r="C1443" s="1" t="str">
        <f>VLOOKUP((A1443&amp;B1443),[1]Bond_Master!$A$1:$J$236,3)</f>
        <v>公債</v>
      </c>
      <c r="D1443" s="1" t="str">
        <f>VLOOKUP((A1443&amp;B1443),[1]Bond_Master!$A$1:$J$236,4)</f>
        <v>Morgan Stanley</v>
      </c>
      <c r="E1443" s="1">
        <f>VLOOKUP((A1443&amp;B1443),[1]Bond_Master!$A$1:$J$236,10)</f>
        <v>1</v>
      </c>
      <c r="F1443" s="7">
        <v>45792</v>
      </c>
      <c r="G1443" s="27">
        <v>50000</v>
      </c>
      <c r="H1443" s="27">
        <v>50000</v>
      </c>
    </row>
    <row r="1444" spans="1:8" s="1" customFormat="1" ht="17.100000000000001" customHeight="1">
      <c r="A1444" s="1" t="s">
        <v>239</v>
      </c>
      <c r="B1444" s="1" t="s">
        <v>64</v>
      </c>
      <c r="C1444" s="1" t="str">
        <f>VLOOKUP((A1444&amp;B1444),[1]Bond_Master!$A$1:$J$236,3)</f>
        <v>公債</v>
      </c>
      <c r="D1444" s="1" t="str">
        <f>VLOOKUP((A1444&amp;B1444),[1]Bond_Master!$A$1:$J$236,4)</f>
        <v>Morgan Stanley</v>
      </c>
      <c r="E1444" s="1">
        <f>VLOOKUP((A1444&amp;B1444),[1]Bond_Master!$A$1:$J$236,10)</f>
        <v>1</v>
      </c>
      <c r="F1444" s="7">
        <v>45976</v>
      </c>
      <c r="G1444" s="27">
        <v>50000</v>
      </c>
      <c r="H1444" s="27">
        <v>50000</v>
      </c>
    </row>
    <row r="1445" spans="1:8" s="1" customFormat="1" ht="17.100000000000001" customHeight="1">
      <c r="A1445" s="1" t="s">
        <v>239</v>
      </c>
      <c r="B1445" s="1" t="s">
        <v>64</v>
      </c>
      <c r="C1445" s="1" t="str">
        <f>VLOOKUP((A1445&amp;B1445),[1]Bond_Master!$A$1:$J$236,3)</f>
        <v>公債</v>
      </c>
      <c r="D1445" s="1" t="str">
        <f>VLOOKUP((A1445&amp;B1445),[1]Bond_Master!$A$1:$J$236,4)</f>
        <v>Morgan Stanley</v>
      </c>
      <c r="E1445" s="1">
        <f>VLOOKUP((A1445&amp;B1445),[1]Bond_Master!$A$1:$J$236,10)</f>
        <v>1</v>
      </c>
      <c r="F1445" s="7">
        <v>46157</v>
      </c>
      <c r="G1445" s="27">
        <v>50000</v>
      </c>
      <c r="H1445" s="27">
        <v>50000</v>
      </c>
    </row>
    <row r="1446" spans="1:8" s="1" customFormat="1" ht="17.100000000000001" customHeight="1">
      <c r="A1446" s="1" t="s">
        <v>239</v>
      </c>
      <c r="B1446" s="1" t="s">
        <v>64</v>
      </c>
      <c r="C1446" s="1" t="str">
        <f>VLOOKUP((A1446&amp;B1446),[1]Bond_Master!$A$1:$J$236,3)</f>
        <v>公債</v>
      </c>
      <c r="D1446" s="1" t="str">
        <f>VLOOKUP((A1446&amp;B1446),[1]Bond_Master!$A$1:$J$236,4)</f>
        <v>Morgan Stanley</v>
      </c>
      <c r="E1446" s="1">
        <f>VLOOKUP((A1446&amp;B1446),[1]Bond_Master!$A$1:$J$236,10)</f>
        <v>1</v>
      </c>
      <c r="F1446" s="7">
        <v>46341</v>
      </c>
      <c r="G1446" s="27">
        <v>50000</v>
      </c>
      <c r="H1446" s="27">
        <v>5050000</v>
      </c>
    </row>
    <row r="1447" spans="1:8" s="1" customFormat="1" ht="17.100000000000001" customHeight="1">
      <c r="A1447" s="1" t="s">
        <v>239</v>
      </c>
      <c r="B1447" s="1" t="s">
        <v>141</v>
      </c>
      <c r="C1447" s="1" t="str">
        <f>VLOOKUP((A1447&amp;B1447),[1]Bond_Master!$A$1:$J$236,3)</f>
        <v>公債</v>
      </c>
      <c r="D1447" s="1" t="str">
        <f>VLOOKUP((A1447&amp;B1447),[1]Bond_Master!$A$1:$J$236,4)</f>
        <v>Morgan Stanley</v>
      </c>
      <c r="E1447" s="1">
        <f>VLOOKUP((A1447&amp;B1447),[1]Bond_Master!$A$1:$J$236,10)</f>
        <v>1</v>
      </c>
      <c r="F1447" s="7">
        <v>45061</v>
      </c>
      <c r="G1447" s="27">
        <v>30000</v>
      </c>
      <c r="H1447" s="27">
        <v>30000</v>
      </c>
    </row>
    <row r="1448" spans="1:8" s="1" customFormat="1" ht="17.100000000000001" customHeight="1">
      <c r="A1448" s="1" t="s">
        <v>239</v>
      </c>
      <c r="B1448" s="1" t="s">
        <v>141</v>
      </c>
      <c r="C1448" s="1" t="str">
        <f>VLOOKUP((A1448&amp;B1448),[1]Bond_Master!$A$1:$J$236,3)</f>
        <v>公債</v>
      </c>
      <c r="D1448" s="1" t="str">
        <f>VLOOKUP((A1448&amp;B1448),[1]Bond_Master!$A$1:$J$236,4)</f>
        <v>Morgan Stanley</v>
      </c>
      <c r="E1448" s="1">
        <f>VLOOKUP((A1448&amp;B1448),[1]Bond_Master!$A$1:$J$236,10)</f>
        <v>1</v>
      </c>
      <c r="F1448" s="7">
        <v>45245</v>
      </c>
      <c r="G1448" s="27">
        <v>30000</v>
      </c>
      <c r="H1448" s="27">
        <v>30000</v>
      </c>
    </row>
    <row r="1449" spans="1:8" s="1" customFormat="1" ht="17.100000000000001" customHeight="1">
      <c r="A1449" s="1" t="s">
        <v>239</v>
      </c>
      <c r="B1449" s="1" t="s">
        <v>141</v>
      </c>
      <c r="C1449" s="1" t="str">
        <f>VLOOKUP((A1449&amp;B1449),[1]Bond_Master!$A$1:$J$236,3)</f>
        <v>公債</v>
      </c>
      <c r="D1449" s="1" t="str">
        <f>VLOOKUP((A1449&amp;B1449),[1]Bond_Master!$A$1:$J$236,4)</f>
        <v>Morgan Stanley</v>
      </c>
      <c r="E1449" s="1">
        <f>VLOOKUP((A1449&amp;B1449),[1]Bond_Master!$A$1:$J$236,10)</f>
        <v>1</v>
      </c>
      <c r="F1449" s="7">
        <v>45427</v>
      </c>
      <c r="G1449" s="27">
        <v>30000</v>
      </c>
      <c r="H1449" s="27">
        <v>30000</v>
      </c>
    </row>
    <row r="1450" spans="1:8" s="1" customFormat="1" ht="17.100000000000001" customHeight="1">
      <c r="A1450" s="1" t="s">
        <v>239</v>
      </c>
      <c r="B1450" s="1" t="s">
        <v>141</v>
      </c>
      <c r="C1450" s="1" t="str">
        <f>VLOOKUP((A1450&amp;B1450),[1]Bond_Master!$A$1:$J$236,3)</f>
        <v>公債</v>
      </c>
      <c r="D1450" s="1" t="str">
        <f>VLOOKUP((A1450&amp;B1450),[1]Bond_Master!$A$1:$J$236,4)</f>
        <v>Morgan Stanley</v>
      </c>
      <c r="E1450" s="1">
        <f>VLOOKUP((A1450&amp;B1450),[1]Bond_Master!$A$1:$J$236,10)</f>
        <v>1</v>
      </c>
      <c r="F1450" s="7">
        <v>45611</v>
      </c>
      <c r="G1450" s="27">
        <v>30000</v>
      </c>
      <c r="H1450" s="27">
        <v>30000</v>
      </c>
    </row>
    <row r="1451" spans="1:8" s="1" customFormat="1" ht="17.100000000000001" customHeight="1">
      <c r="A1451" s="1" t="s">
        <v>239</v>
      </c>
      <c r="B1451" s="1" t="s">
        <v>141</v>
      </c>
      <c r="C1451" s="1" t="str">
        <f>VLOOKUP((A1451&amp;B1451),[1]Bond_Master!$A$1:$J$236,3)</f>
        <v>公債</v>
      </c>
      <c r="D1451" s="1" t="str">
        <f>VLOOKUP((A1451&amp;B1451),[1]Bond_Master!$A$1:$J$236,4)</f>
        <v>Morgan Stanley</v>
      </c>
      <c r="E1451" s="1">
        <f>VLOOKUP((A1451&amp;B1451),[1]Bond_Master!$A$1:$J$236,10)</f>
        <v>1</v>
      </c>
      <c r="F1451" s="7">
        <v>45792</v>
      </c>
      <c r="G1451" s="27">
        <v>30000</v>
      </c>
      <c r="H1451" s="27">
        <v>30000</v>
      </c>
    </row>
    <row r="1452" spans="1:8" s="1" customFormat="1" ht="17.100000000000001" customHeight="1">
      <c r="A1452" s="1" t="s">
        <v>239</v>
      </c>
      <c r="B1452" s="1" t="s">
        <v>141</v>
      </c>
      <c r="C1452" s="1" t="str">
        <f>VLOOKUP((A1452&amp;B1452),[1]Bond_Master!$A$1:$J$236,3)</f>
        <v>公債</v>
      </c>
      <c r="D1452" s="1" t="str">
        <f>VLOOKUP((A1452&amp;B1452),[1]Bond_Master!$A$1:$J$236,4)</f>
        <v>Morgan Stanley</v>
      </c>
      <c r="E1452" s="1">
        <f>VLOOKUP((A1452&amp;B1452),[1]Bond_Master!$A$1:$J$236,10)</f>
        <v>1</v>
      </c>
      <c r="F1452" s="7">
        <v>45976</v>
      </c>
      <c r="G1452" s="27">
        <v>30000</v>
      </c>
      <c r="H1452" s="27">
        <v>30000</v>
      </c>
    </row>
    <row r="1453" spans="1:8" s="1" customFormat="1" ht="17.100000000000001" customHeight="1">
      <c r="A1453" s="1" t="s">
        <v>239</v>
      </c>
      <c r="B1453" s="1" t="s">
        <v>141</v>
      </c>
      <c r="C1453" s="1" t="str">
        <f>VLOOKUP((A1453&amp;B1453),[1]Bond_Master!$A$1:$J$236,3)</f>
        <v>公債</v>
      </c>
      <c r="D1453" s="1" t="str">
        <f>VLOOKUP((A1453&amp;B1453),[1]Bond_Master!$A$1:$J$236,4)</f>
        <v>Morgan Stanley</v>
      </c>
      <c r="E1453" s="1">
        <f>VLOOKUP((A1453&amp;B1453),[1]Bond_Master!$A$1:$J$236,10)</f>
        <v>1</v>
      </c>
      <c r="F1453" s="7">
        <v>46157</v>
      </c>
      <c r="G1453" s="27">
        <v>30000</v>
      </c>
      <c r="H1453" s="27">
        <v>30000</v>
      </c>
    </row>
    <row r="1454" spans="1:8" s="1" customFormat="1" ht="17.100000000000001" customHeight="1">
      <c r="A1454" s="1" t="s">
        <v>239</v>
      </c>
      <c r="B1454" s="1" t="s">
        <v>141</v>
      </c>
      <c r="C1454" s="1" t="str">
        <f>VLOOKUP((A1454&amp;B1454),[1]Bond_Master!$A$1:$J$236,3)</f>
        <v>公債</v>
      </c>
      <c r="D1454" s="1" t="str">
        <f>VLOOKUP((A1454&amp;B1454),[1]Bond_Master!$A$1:$J$236,4)</f>
        <v>Morgan Stanley</v>
      </c>
      <c r="E1454" s="1">
        <f>VLOOKUP((A1454&amp;B1454),[1]Bond_Master!$A$1:$J$236,10)</f>
        <v>1</v>
      </c>
      <c r="F1454" s="7">
        <v>46341</v>
      </c>
      <c r="G1454" s="27">
        <v>30000</v>
      </c>
      <c r="H1454" s="27">
        <v>3030000</v>
      </c>
    </row>
    <row r="1455" spans="1:8" s="1" customFormat="1" ht="17.100000000000001" customHeight="1">
      <c r="A1455" s="1" t="s">
        <v>221</v>
      </c>
      <c r="B1455" s="1" t="s">
        <v>149</v>
      </c>
      <c r="C1455" s="1" t="str">
        <f>VLOOKUP((A1455&amp;B1455),[1]Bond_Master!$A$1:$J$236,3)</f>
        <v>公債</v>
      </c>
      <c r="D1455" s="1" t="str">
        <f>VLOOKUP((A1455&amp;B1455),[1]Bond_Master!$A$1:$J$236,4)</f>
        <v>Morgan Stanley</v>
      </c>
      <c r="E1455" s="1">
        <f>VLOOKUP((A1455&amp;B1455),[1]Bond_Master!$A$1:$J$236,10)</f>
        <v>1</v>
      </c>
      <c r="F1455" s="7">
        <v>45076</v>
      </c>
      <c r="G1455" s="27">
        <v>11250</v>
      </c>
      <c r="H1455" s="27">
        <v>11250</v>
      </c>
    </row>
    <row r="1456" spans="1:8" s="1" customFormat="1" ht="17.100000000000001" customHeight="1">
      <c r="A1456" s="1" t="s">
        <v>221</v>
      </c>
      <c r="B1456" s="1" t="s">
        <v>149</v>
      </c>
      <c r="C1456" s="1" t="str">
        <f>VLOOKUP((A1456&amp;B1456),[1]Bond_Master!$A$1:$J$236,3)</f>
        <v>公債</v>
      </c>
      <c r="D1456" s="1" t="str">
        <f>VLOOKUP((A1456&amp;B1456),[1]Bond_Master!$A$1:$J$236,4)</f>
        <v>Morgan Stanley</v>
      </c>
      <c r="E1456" s="1">
        <f>VLOOKUP((A1456&amp;B1456),[1]Bond_Master!$A$1:$J$236,10)</f>
        <v>1</v>
      </c>
      <c r="F1456" s="7">
        <v>45260</v>
      </c>
      <c r="G1456" s="27">
        <v>11250</v>
      </c>
      <c r="H1456" s="27">
        <v>11250</v>
      </c>
    </row>
    <row r="1457" spans="1:8" s="1" customFormat="1" ht="17.100000000000001" customHeight="1">
      <c r="A1457" s="1" t="s">
        <v>221</v>
      </c>
      <c r="B1457" s="1" t="s">
        <v>149</v>
      </c>
      <c r="C1457" s="1" t="str">
        <f>VLOOKUP((A1457&amp;B1457),[1]Bond_Master!$A$1:$J$236,3)</f>
        <v>公債</v>
      </c>
      <c r="D1457" s="1" t="str">
        <f>VLOOKUP((A1457&amp;B1457),[1]Bond_Master!$A$1:$J$236,4)</f>
        <v>Morgan Stanley</v>
      </c>
      <c r="E1457" s="1">
        <f>VLOOKUP((A1457&amp;B1457),[1]Bond_Master!$A$1:$J$236,10)</f>
        <v>1</v>
      </c>
      <c r="F1457" s="7">
        <v>45442</v>
      </c>
      <c r="G1457" s="27">
        <v>11250</v>
      </c>
      <c r="H1457" s="27">
        <v>11250</v>
      </c>
    </row>
    <row r="1458" spans="1:8" s="1" customFormat="1" ht="17.100000000000001" customHeight="1">
      <c r="A1458" s="1" t="s">
        <v>221</v>
      </c>
      <c r="B1458" s="1" t="s">
        <v>149</v>
      </c>
      <c r="C1458" s="1" t="str">
        <f>VLOOKUP((A1458&amp;B1458),[1]Bond_Master!$A$1:$J$236,3)</f>
        <v>公債</v>
      </c>
      <c r="D1458" s="1" t="str">
        <f>VLOOKUP((A1458&amp;B1458),[1]Bond_Master!$A$1:$J$236,4)</f>
        <v>Morgan Stanley</v>
      </c>
      <c r="E1458" s="1">
        <f>VLOOKUP((A1458&amp;B1458),[1]Bond_Master!$A$1:$J$236,10)</f>
        <v>1</v>
      </c>
      <c r="F1458" s="7">
        <v>45626</v>
      </c>
      <c r="G1458" s="27">
        <v>11250</v>
      </c>
      <c r="H1458" s="27">
        <v>1511250</v>
      </c>
    </row>
    <row r="1459" spans="1:8" s="1" customFormat="1" ht="17.100000000000001" customHeight="1">
      <c r="A1459" s="1" t="s">
        <v>221</v>
      </c>
      <c r="B1459" s="1" t="s">
        <v>141</v>
      </c>
      <c r="C1459" s="1" t="str">
        <f>VLOOKUP((A1459&amp;B1459),[1]Bond_Master!$A$1:$J$236,3)</f>
        <v>公債</v>
      </c>
      <c r="D1459" s="1" t="str">
        <f>VLOOKUP((A1459&amp;B1459),[1]Bond_Master!$A$1:$J$236,4)</f>
        <v>Morgan Stanley</v>
      </c>
      <c r="E1459" s="1">
        <f>VLOOKUP((A1459&amp;B1459),[1]Bond_Master!$A$1:$J$236,10)</f>
        <v>1</v>
      </c>
      <c r="F1459" s="7">
        <v>45076</v>
      </c>
      <c r="G1459" s="27">
        <v>30000</v>
      </c>
      <c r="H1459" s="27">
        <v>30000</v>
      </c>
    </row>
    <row r="1460" spans="1:8" s="1" customFormat="1" ht="17.100000000000001" customHeight="1">
      <c r="A1460" s="1" t="s">
        <v>221</v>
      </c>
      <c r="B1460" s="1" t="s">
        <v>141</v>
      </c>
      <c r="C1460" s="1" t="str">
        <f>VLOOKUP((A1460&amp;B1460),[1]Bond_Master!$A$1:$J$236,3)</f>
        <v>公債</v>
      </c>
      <c r="D1460" s="1" t="str">
        <f>VLOOKUP((A1460&amp;B1460),[1]Bond_Master!$A$1:$J$236,4)</f>
        <v>Morgan Stanley</v>
      </c>
      <c r="E1460" s="1">
        <f>VLOOKUP((A1460&amp;B1460),[1]Bond_Master!$A$1:$J$236,10)</f>
        <v>1</v>
      </c>
      <c r="F1460" s="7">
        <v>45260</v>
      </c>
      <c r="G1460" s="27">
        <v>30000</v>
      </c>
      <c r="H1460" s="27">
        <v>30000</v>
      </c>
    </row>
    <row r="1461" spans="1:8" s="1" customFormat="1" ht="17.100000000000001" customHeight="1">
      <c r="A1461" s="1" t="s">
        <v>221</v>
      </c>
      <c r="B1461" s="1" t="s">
        <v>141</v>
      </c>
      <c r="C1461" s="1" t="str">
        <f>VLOOKUP((A1461&amp;B1461),[1]Bond_Master!$A$1:$J$236,3)</f>
        <v>公債</v>
      </c>
      <c r="D1461" s="1" t="str">
        <f>VLOOKUP((A1461&amp;B1461),[1]Bond_Master!$A$1:$J$236,4)</f>
        <v>Morgan Stanley</v>
      </c>
      <c r="E1461" s="1">
        <f>VLOOKUP((A1461&amp;B1461),[1]Bond_Master!$A$1:$J$236,10)</f>
        <v>1</v>
      </c>
      <c r="F1461" s="7">
        <v>45442</v>
      </c>
      <c r="G1461" s="27">
        <v>30000</v>
      </c>
      <c r="H1461" s="27">
        <v>30000</v>
      </c>
    </row>
    <row r="1462" spans="1:8" s="1" customFormat="1" ht="17.100000000000001" customHeight="1">
      <c r="A1462" s="1" t="s">
        <v>221</v>
      </c>
      <c r="B1462" s="1" t="s">
        <v>141</v>
      </c>
      <c r="C1462" s="1" t="str">
        <f>VLOOKUP((A1462&amp;B1462),[1]Bond_Master!$A$1:$J$236,3)</f>
        <v>公債</v>
      </c>
      <c r="D1462" s="1" t="str">
        <f>VLOOKUP((A1462&amp;B1462),[1]Bond_Master!$A$1:$J$236,4)</f>
        <v>Morgan Stanley</v>
      </c>
      <c r="E1462" s="1">
        <f>VLOOKUP((A1462&amp;B1462),[1]Bond_Master!$A$1:$J$236,10)</f>
        <v>1</v>
      </c>
      <c r="F1462" s="7">
        <v>45626</v>
      </c>
      <c r="G1462" s="27">
        <v>30000</v>
      </c>
      <c r="H1462" s="27">
        <v>4030000</v>
      </c>
    </row>
    <row r="1463" spans="1:8" s="1" customFormat="1" ht="17.100000000000001" customHeight="1">
      <c r="A1463" s="1" t="s">
        <v>241</v>
      </c>
      <c r="B1463" s="1" t="s">
        <v>64</v>
      </c>
      <c r="C1463" s="1" t="str">
        <f>VLOOKUP((A1463&amp;B1463),[1]Bond_Master!$A$1:$J$236,3)</f>
        <v>公債</v>
      </c>
      <c r="D1463" s="1" t="str">
        <f>VLOOKUP((A1463&amp;B1463),[1]Bond_Master!$A$1:$J$236,4)</f>
        <v>Morgan Stanley</v>
      </c>
      <c r="E1463" s="1">
        <f>VLOOKUP((A1463&amp;B1463),[1]Bond_Master!$A$1:$J$236,10)</f>
        <v>1</v>
      </c>
      <c r="F1463" s="7">
        <v>45061</v>
      </c>
      <c r="G1463" s="27">
        <v>17500</v>
      </c>
      <c r="H1463" s="27">
        <v>17500</v>
      </c>
    </row>
    <row r="1464" spans="1:8" s="1" customFormat="1" ht="17.100000000000001" customHeight="1">
      <c r="A1464" s="1" t="s">
        <v>241</v>
      </c>
      <c r="B1464" s="1" t="s">
        <v>64</v>
      </c>
      <c r="C1464" s="1" t="str">
        <f>VLOOKUP((A1464&amp;B1464),[1]Bond_Master!$A$1:$J$236,3)</f>
        <v>公債</v>
      </c>
      <c r="D1464" s="1" t="str">
        <f>VLOOKUP((A1464&amp;B1464),[1]Bond_Master!$A$1:$J$236,4)</f>
        <v>Morgan Stanley</v>
      </c>
      <c r="E1464" s="1">
        <f>VLOOKUP((A1464&amp;B1464),[1]Bond_Master!$A$1:$J$236,10)</f>
        <v>1</v>
      </c>
      <c r="F1464" s="7">
        <v>45245</v>
      </c>
      <c r="G1464" s="27">
        <v>17500</v>
      </c>
      <c r="H1464" s="27">
        <v>17500</v>
      </c>
    </row>
    <row r="1465" spans="1:8" s="1" customFormat="1" ht="17.100000000000001" customHeight="1">
      <c r="A1465" s="1" t="s">
        <v>241</v>
      </c>
      <c r="B1465" s="1" t="s">
        <v>64</v>
      </c>
      <c r="C1465" s="1" t="str">
        <f>VLOOKUP((A1465&amp;B1465),[1]Bond_Master!$A$1:$J$236,3)</f>
        <v>公債</v>
      </c>
      <c r="D1465" s="1" t="str">
        <f>VLOOKUP((A1465&amp;B1465),[1]Bond_Master!$A$1:$J$236,4)</f>
        <v>Morgan Stanley</v>
      </c>
      <c r="E1465" s="1">
        <f>VLOOKUP((A1465&amp;B1465),[1]Bond_Master!$A$1:$J$236,10)</f>
        <v>1</v>
      </c>
      <c r="F1465" s="7">
        <v>45427</v>
      </c>
      <c r="G1465" s="27">
        <v>17500</v>
      </c>
      <c r="H1465" s="27">
        <v>17500</v>
      </c>
    </row>
    <row r="1466" spans="1:8" s="1" customFormat="1" ht="17.100000000000001" customHeight="1">
      <c r="A1466" s="1" t="s">
        <v>241</v>
      </c>
      <c r="B1466" s="1" t="s">
        <v>64</v>
      </c>
      <c r="C1466" s="1" t="str">
        <f>VLOOKUP((A1466&amp;B1466),[1]Bond_Master!$A$1:$J$236,3)</f>
        <v>公債</v>
      </c>
      <c r="D1466" s="1" t="str">
        <f>VLOOKUP((A1466&amp;B1466),[1]Bond_Master!$A$1:$J$236,4)</f>
        <v>Morgan Stanley</v>
      </c>
      <c r="E1466" s="1">
        <f>VLOOKUP((A1466&amp;B1466),[1]Bond_Master!$A$1:$J$236,10)</f>
        <v>1</v>
      </c>
      <c r="F1466" s="7">
        <v>45611</v>
      </c>
      <c r="G1466" s="27">
        <v>17500</v>
      </c>
      <c r="H1466" s="27">
        <v>17500</v>
      </c>
    </row>
    <row r="1467" spans="1:8" s="1" customFormat="1" ht="17.100000000000001" customHeight="1">
      <c r="A1467" s="1" t="s">
        <v>241</v>
      </c>
      <c r="B1467" s="1" t="s">
        <v>64</v>
      </c>
      <c r="C1467" s="1" t="str">
        <f>VLOOKUP((A1467&amp;B1467),[1]Bond_Master!$A$1:$J$236,3)</f>
        <v>公債</v>
      </c>
      <c r="D1467" s="1" t="str">
        <f>VLOOKUP((A1467&amp;B1467),[1]Bond_Master!$A$1:$J$236,4)</f>
        <v>Morgan Stanley</v>
      </c>
      <c r="E1467" s="1">
        <f>VLOOKUP((A1467&amp;B1467),[1]Bond_Master!$A$1:$J$236,10)</f>
        <v>1</v>
      </c>
      <c r="F1467" s="7">
        <v>45792</v>
      </c>
      <c r="G1467" s="27">
        <v>17500</v>
      </c>
      <c r="H1467" s="27">
        <v>17500</v>
      </c>
    </row>
    <row r="1468" spans="1:8" s="1" customFormat="1" ht="17.100000000000001" customHeight="1">
      <c r="A1468" s="1" t="s">
        <v>241</v>
      </c>
      <c r="B1468" s="1" t="s">
        <v>64</v>
      </c>
      <c r="C1468" s="1" t="str">
        <f>VLOOKUP((A1468&amp;B1468),[1]Bond_Master!$A$1:$J$236,3)</f>
        <v>公債</v>
      </c>
      <c r="D1468" s="1" t="str">
        <f>VLOOKUP((A1468&amp;B1468),[1]Bond_Master!$A$1:$J$236,4)</f>
        <v>Morgan Stanley</v>
      </c>
      <c r="E1468" s="1">
        <f>VLOOKUP((A1468&amp;B1468),[1]Bond_Master!$A$1:$J$236,10)</f>
        <v>1</v>
      </c>
      <c r="F1468" s="7">
        <v>45976</v>
      </c>
      <c r="G1468" s="27">
        <v>17500</v>
      </c>
      <c r="H1468" s="27">
        <v>17500</v>
      </c>
    </row>
    <row r="1469" spans="1:8" s="1" customFormat="1" ht="17.100000000000001" customHeight="1">
      <c r="A1469" s="1" t="s">
        <v>241</v>
      </c>
      <c r="B1469" s="1" t="s">
        <v>64</v>
      </c>
      <c r="C1469" s="1" t="str">
        <f>VLOOKUP((A1469&amp;B1469),[1]Bond_Master!$A$1:$J$236,3)</f>
        <v>公債</v>
      </c>
      <c r="D1469" s="1" t="str">
        <f>VLOOKUP((A1469&amp;B1469),[1]Bond_Master!$A$1:$J$236,4)</f>
        <v>Morgan Stanley</v>
      </c>
      <c r="E1469" s="1">
        <f>VLOOKUP((A1469&amp;B1469),[1]Bond_Master!$A$1:$J$236,10)</f>
        <v>1</v>
      </c>
      <c r="F1469" s="7">
        <v>46157</v>
      </c>
      <c r="G1469" s="27">
        <v>17500</v>
      </c>
      <c r="H1469" s="27">
        <v>17500</v>
      </c>
    </row>
    <row r="1470" spans="1:8" s="1" customFormat="1" ht="17.100000000000001" customHeight="1">
      <c r="A1470" s="1" t="s">
        <v>241</v>
      </c>
      <c r="B1470" s="1" t="s">
        <v>64</v>
      </c>
      <c r="C1470" s="1" t="str">
        <f>VLOOKUP((A1470&amp;B1470),[1]Bond_Master!$A$1:$J$236,3)</f>
        <v>公債</v>
      </c>
      <c r="D1470" s="1" t="str">
        <f>VLOOKUP((A1470&amp;B1470),[1]Bond_Master!$A$1:$J$236,4)</f>
        <v>Morgan Stanley</v>
      </c>
      <c r="E1470" s="1">
        <f>VLOOKUP((A1470&amp;B1470),[1]Bond_Master!$A$1:$J$236,10)</f>
        <v>1</v>
      </c>
      <c r="F1470" s="7">
        <v>46341</v>
      </c>
      <c r="G1470" s="27">
        <v>17500</v>
      </c>
      <c r="H1470" s="27">
        <v>17500</v>
      </c>
    </row>
    <row r="1471" spans="1:8" s="1" customFormat="1" ht="17.100000000000001" customHeight="1">
      <c r="A1471" s="1" t="s">
        <v>241</v>
      </c>
      <c r="B1471" s="1" t="s">
        <v>64</v>
      </c>
      <c r="C1471" s="1" t="str">
        <f>VLOOKUP((A1471&amp;B1471),[1]Bond_Master!$A$1:$J$236,3)</f>
        <v>公債</v>
      </c>
      <c r="D1471" s="1" t="str">
        <f>VLOOKUP((A1471&amp;B1471),[1]Bond_Master!$A$1:$J$236,4)</f>
        <v>Morgan Stanley</v>
      </c>
      <c r="E1471" s="1">
        <f>VLOOKUP((A1471&amp;B1471),[1]Bond_Master!$A$1:$J$236,10)</f>
        <v>1</v>
      </c>
      <c r="F1471" s="7">
        <v>46522</v>
      </c>
      <c r="G1471" s="27">
        <v>17500</v>
      </c>
      <c r="H1471" s="27">
        <v>17500</v>
      </c>
    </row>
    <row r="1472" spans="1:8" s="1" customFormat="1" ht="17.100000000000001" customHeight="1">
      <c r="A1472" s="1" t="s">
        <v>241</v>
      </c>
      <c r="B1472" s="1" t="s">
        <v>64</v>
      </c>
      <c r="C1472" s="1" t="str">
        <f>VLOOKUP((A1472&amp;B1472),[1]Bond_Master!$A$1:$J$236,3)</f>
        <v>公債</v>
      </c>
      <c r="D1472" s="1" t="str">
        <f>VLOOKUP((A1472&amp;B1472),[1]Bond_Master!$A$1:$J$236,4)</f>
        <v>Morgan Stanley</v>
      </c>
      <c r="E1472" s="1">
        <f>VLOOKUP((A1472&amp;B1472),[1]Bond_Master!$A$1:$J$236,10)</f>
        <v>1</v>
      </c>
      <c r="F1472" s="7">
        <v>46706</v>
      </c>
      <c r="G1472" s="27">
        <v>17500</v>
      </c>
      <c r="H1472" s="27">
        <v>17500</v>
      </c>
    </row>
    <row r="1473" spans="1:8" s="1" customFormat="1" ht="17.100000000000001" customHeight="1">
      <c r="A1473" s="1" t="s">
        <v>241</v>
      </c>
      <c r="B1473" s="1" t="s">
        <v>64</v>
      </c>
      <c r="C1473" s="1" t="str">
        <f>VLOOKUP((A1473&amp;B1473),[1]Bond_Master!$A$1:$J$236,3)</f>
        <v>公債</v>
      </c>
      <c r="D1473" s="1" t="str">
        <f>VLOOKUP((A1473&amp;B1473),[1]Bond_Master!$A$1:$J$236,4)</f>
        <v>Morgan Stanley</v>
      </c>
      <c r="E1473" s="1">
        <f>VLOOKUP((A1473&amp;B1473),[1]Bond_Master!$A$1:$J$236,10)</f>
        <v>1</v>
      </c>
      <c r="F1473" s="7">
        <v>46888</v>
      </c>
      <c r="G1473" s="27">
        <v>17500</v>
      </c>
      <c r="H1473" s="27">
        <v>17500</v>
      </c>
    </row>
    <row r="1474" spans="1:8" s="1" customFormat="1" ht="17.100000000000001" customHeight="1">
      <c r="A1474" s="1" t="s">
        <v>241</v>
      </c>
      <c r="B1474" s="1" t="s">
        <v>64</v>
      </c>
      <c r="C1474" s="1" t="str">
        <f>VLOOKUP((A1474&amp;B1474),[1]Bond_Master!$A$1:$J$236,3)</f>
        <v>公債</v>
      </c>
      <c r="D1474" s="1" t="str">
        <f>VLOOKUP((A1474&amp;B1474),[1]Bond_Master!$A$1:$J$236,4)</f>
        <v>Morgan Stanley</v>
      </c>
      <c r="E1474" s="1">
        <f>VLOOKUP((A1474&amp;B1474),[1]Bond_Master!$A$1:$J$236,10)</f>
        <v>1</v>
      </c>
      <c r="F1474" s="7">
        <v>47072</v>
      </c>
      <c r="G1474" s="27">
        <v>17500</v>
      </c>
      <c r="H1474" s="27">
        <v>17500</v>
      </c>
    </row>
    <row r="1475" spans="1:8" s="1" customFormat="1" ht="17.100000000000001" customHeight="1">
      <c r="A1475" s="1" t="s">
        <v>241</v>
      </c>
      <c r="B1475" s="1" t="s">
        <v>64</v>
      </c>
      <c r="C1475" s="1" t="str">
        <f>VLOOKUP((A1475&amp;B1475),[1]Bond_Master!$A$1:$J$236,3)</f>
        <v>公債</v>
      </c>
      <c r="D1475" s="1" t="str">
        <f>VLOOKUP((A1475&amp;B1475),[1]Bond_Master!$A$1:$J$236,4)</f>
        <v>Morgan Stanley</v>
      </c>
      <c r="E1475" s="1">
        <f>VLOOKUP((A1475&amp;B1475),[1]Bond_Master!$A$1:$J$236,10)</f>
        <v>1</v>
      </c>
      <c r="F1475" s="7">
        <v>47253</v>
      </c>
      <c r="G1475" s="27">
        <v>17500</v>
      </c>
      <c r="H1475" s="27">
        <v>17500</v>
      </c>
    </row>
    <row r="1476" spans="1:8" s="1" customFormat="1" ht="17.100000000000001" customHeight="1">
      <c r="A1476" s="1" t="s">
        <v>241</v>
      </c>
      <c r="B1476" s="1" t="s">
        <v>64</v>
      </c>
      <c r="C1476" s="1" t="str">
        <f>VLOOKUP((A1476&amp;B1476),[1]Bond_Master!$A$1:$J$236,3)</f>
        <v>公債</v>
      </c>
      <c r="D1476" s="1" t="str">
        <f>VLOOKUP((A1476&amp;B1476),[1]Bond_Master!$A$1:$J$236,4)</f>
        <v>Morgan Stanley</v>
      </c>
      <c r="E1476" s="1">
        <f>VLOOKUP((A1476&amp;B1476),[1]Bond_Master!$A$1:$J$236,10)</f>
        <v>1</v>
      </c>
      <c r="F1476" s="7">
        <v>47437</v>
      </c>
      <c r="G1476" s="27">
        <v>17500</v>
      </c>
      <c r="H1476" s="27">
        <v>17500</v>
      </c>
    </row>
    <row r="1477" spans="1:8" s="1" customFormat="1" ht="17.100000000000001" customHeight="1">
      <c r="A1477" s="1" t="s">
        <v>241</v>
      </c>
      <c r="B1477" s="1" t="s">
        <v>64</v>
      </c>
      <c r="C1477" s="1" t="str">
        <f>VLOOKUP((A1477&amp;B1477),[1]Bond_Master!$A$1:$J$236,3)</f>
        <v>公債</v>
      </c>
      <c r="D1477" s="1" t="str">
        <f>VLOOKUP((A1477&amp;B1477),[1]Bond_Master!$A$1:$J$236,4)</f>
        <v>Morgan Stanley</v>
      </c>
      <c r="E1477" s="1">
        <f>VLOOKUP((A1477&amp;B1477),[1]Bond_Master!$A$1:$J$236,10)</f>
        <v>1</v>
      </c>
      <c r="F1477" s="7">
        <v>47618</v>
      </c>
      <c r="G1477" s="27">
        <v>17500</v>
      </c>
      <c r="H1477" s="27">
        <v>17500</v>
      </c>
    </row>
    <row r="1478" spans="1:8" s="1" customFormat="1" ht="17.100000000000001" customHeight="1">
      <c r="A1478" s="1" t="s">
        <v>241</v>
      </c>
      <c r="B1478" s="1" t="s">
        <v>64</v>
      </c>
      <c r="C1478" s="1" t="str">
        <f>VLOOKUP((A1478&amp;B1478),[1]Bond_Master!$A$1:$J$236,3)</f>
        <v>公債</v>
      </c>
      <c r="D1478" s="1" t="str">
        <f>VLOOKUP((A1478&amp;B1478),[1]Bond_Master!$A$1:$J$236,4)</f>
        <v>Morgan Stanley</v>
      </c>
      <c r="E1478" s="1">
        <f>VLOOKUP((A1478&amp;B1478),[1]Bond_Master!$A$1:$J$236,10)</f>
        <v>1</v>
      </c>
      <c r="F1478" s="7">
        <v>47802</v>
      </c>
      <c r="G1478" s="27">
        <v>17500</v>
      </c>
      <c r="H1478" s="27">
        <v>4017500</v>
      </c>
    </row>
    <row r="1479" spans="1:8" s="1" customFormat="1" ht="17.100000000000001" customHeight="1">
      <c r="A1479" s="1" t="s">
        <v>85</v>
      </c>
      <c r="B1479" s="1" t="s">
        <v>64</v>
      </c>
      <c r="C1479" s="1" t="str">
        <f>VLOOKUP((A1479&amp;B1479),[1]Bond_Master!$A$1:$J$236,3)</f>
        <v>公債</v>
      </c>
      <c r="D1479" s="1" t="str">
        <f>VLOOKUP((A1479&amp;B1479),[1]Bond_Master!$A$1:$J$236,4)</f>
        <v>中國信託</v>
      </c>
      <c r="E1479" s="1">
        <f>VLOOKUP((A1479&amp;B1479),[1]Bond_Master!$A$1:$J$236,10)</f>
        <v>1</v>
      </c>
      <c r="F1479" s="7">
        <v>45046</v>
      </c>
      <c r="G1479" s="27">
        <v>43750</v>
      </c>
      <c r="H1479" s="27">
        <v>43750</v>
      </c>
    </row>
    <row r="1480" spans="1:8" s="1" customFormat="1" ht="17.100000000000001" customHeight="1">
      <c r="A1480" s="1" t="s">
        <v>85</v>
      </c>
      <c r="B1480" s="1" t="s">
        <v>64</v>
      </c>
      <c r="C1480" s="1" t="str">
        <f>VLOOKUP((A1480&amp;B1480),[1]Bond_Master!$A$1:$J$236,3)</f>
        <v>公債</v>
      </c>
      <c r="D1480" s="1" t="str">
        <f>VLOOKUP((A1480&amp;B1480),[1]Bond_Master!$A$1:$J$236,4)</f>
        <v>中國信託</v>
      </c>
      <c r="E1480" s="1">
        <f>VLOOKUP((A1480&amp;B1480),[1]Bond_Master!$A$1:$J$236,10)</f>
        <v>1</v>
      </c>
      <c r="F1480" s="7">
        <v>45230</v>
      </c>
      <c r="G1480" s="27">
        <v>43750</v>
      </c>
      <c r="H1480" s="27">
        <v>43750</v>
      </c>
    </row>
    <row r="1481" spans="1:8" s="1" customFormat="1" ht="17.100000000000001" customHeight="1">
      <c r="A1481" s="1" t="s">
        <v>85</v>
      </c>
      <c r="B1481" s="1" t="s">
        <v>64</v>
      </c>
      <c r="C1481" s="1" t="str">
        <f>VLOOKUP((A1481&amp;B1481),[1]Bond_Master!$A$1:$J$236,3)</f>
        <v>公債</v>
      </c>
      <c r="D1481" s="1" t="str">
        <f>VLOOKUP((A1481&amp;B1481),[1]Bond_Master!$A$1:$J$236,4)</f>
        <v>中國信託</v>
      </c>
      <c r="E1481" s="1">
        <f>VLOOKUP((A1481&amp;B1481),[1]Bond_Master!$A$1:$J$236,10)</f>
        <v>1</v>
      </c>
      <c r="F1481" s="7">
        <v>45412</v>
      </c>
      <c r="G1481" s="27">
        <v>43750</v>
      </c>
      <c r="H1481" s="27">
        <v>43750</v>
      </c>
    </row>
    <row r="1482" spans="1:8" s="1" customFormat="1" ht="17.100000000000001" customHeight="1">
      <c r="A1482" s="1" t="s">
        <v>85</v>
      </c>
      <c r="B1482" s="1" t="s">
        <v>64</v>
      </c>
      <c r="C1482" s="1" t="str">
        <f>VLOOKUP((A1482&amp;B1482),[1]Bond_Master!$A$1:$J$236,3)</f>
        <v>公債</v>
      </c>
      <c r="D1482" s="1" t="str">
        <f>VLOOKUP((A1482&amp;B1482),[1]Bond_Master!$A$1:$J$236,4)</f>
        <v>中國信託</v>
      </c>
      <c r="E1482" s="1">
        <f>VLOOKUP((A1482&amp;B1482),[1]Bond_Master!$A$1:$J$236,10)</f>
        <v>1</v>
      </c>
      <c r="F1482" s="7">
        <v>45596</v>
      </c>
      <c r="G1482" s="27">
        <v>43750</v>
      </c>
      <c r="H1482" s="27">
        <v>2043750</v>
      </c>
    </row>
    <row r="1483" spans="1:8" s="1" customFormat="1" ht="17.100000000000001" customHeight="1">
      <c r="A1483" s="1" t="s">
        <v>94</v>
      </c>
      <c r="B1483" s="1" t="s">
        <v>64</v>
      </c>
      <c r="C1483" s="1" t="str">
        <f>VLOOKUP((A1483&amp;B1483),[1]Bond_Master!$A$1:$J$236,3)</f>
        <v>公債</v>
      </c>
      <c r="D1483" s="1" t="str">
        <f>VLOOKUP((A1483&amp;B1483),[1]Bond_Master!$A$1:$J$236,4)</f>
        <v>Morgan Stanley</v>
      </c>
      <c r="E1483" s="1">
        <f>VLOOKUP((A1483&amp;B1483),[1]Bond_Master!$A$1:$J$236,10)</f>
        <v>1</v>
      </c>
      <c r="F1483" s="7">
        <v>45107</v>
      </c>
      <c r="G1483" s="27">
        <v>318750</v>
      </c>
      <c r="H1483" s="27">
        <v>318750</v>
      </c>
    </row>
    <row r="1484" spans="1:8" s="1" customFormat="1" ht="17.100000000000001" customHeight="1">
      <c r="A1484" s="1" t="s">
        <v>94</v>
      </c>
      <c r="B1484" s="1" t="s">
        <v>64</v>
      </c>
      <c r="C1484" s="1" t="str">
        <f>VLOOKUP((A1484&amp;B1484),[1]Bond_Master!$A$1:$J$236,3)</f>
        <v>公債</v>
      </c>
      <c r="D1484" s="1" t="str">
        <f>VLOOKUP((A1484&amp;B1484),[1]Bond_Master!$A$1:$J$236,4)</f>
        <v>Morgan Stanley</v>
      </c>
      <c r="E1484" s="1">
        <f>VLOOKUP((A1484&amp;B1484),[1]Bond_Master!$A$1:$J$236,10)</f>
        <v>1</v>
      </c>
      <c r="F1484" s="7">
        <v>45291</v>
      </c>
      <c r="G1484" s="27">
        <v>318750</v>
      </c>
      <c r="H1484" s="27">
        <v>318750</v>
      </c>
    </row>
    <row r="1485" spans="1:8" s="1" customFormat="1" ht="17.100000000000001" customHeight="1">
      <c r="A1485" s="1" t="s">
        <v>94</v>
      </c>
      <c r="B1485" s="1" t="s">
        <v>64</v>
      </c>
      <c r="C1485" s="1" t="str">
        <f>VLOOKUP((A1485&amp;B1485),[1]Bond_Master!$A$1:$J$236,3)</f>
        <v>公債</v>
      </c>
      <c r="D1485" s="1" t="str">
        <f>VLOOKUP((A1485&amp;B1485),[1]Bond_Master!$A$1:$J$236,4)</f>
        <v>Morgan Stanley</v>
      </c>
      <c r="E1485" s="1">
        <f>VLOOKUP((A1485&amp;B1485),[1]Bond_Master!$A$1:$J$236,10)</f>
        <v>1</v>
      </c>
      <c r="F1485" s="7">
        <v>45473</v>
      </c>
      <c r="G1485" s="27">
        <v>318750</v>
      </c>
      <c r="H1485" s="27">
        <v>318750</v>
      </c>
    </row>
    <row r="1486" spans="1:8" s="1" customFormat="1" ht="17.100000000000001" customHeight="1">
      <c r="A1486" s="1" t="s">
        <v>94</v>
      </c>
      <c r="B1486" s="1" t="s">
        <v>64</v>
      </c>
      <c r="C1486" s="1" t="str">
        <f>VLOOKUP((A1486&amp;B1486),[1]Bond_Master!$A$1:$J$236,3)</f>
        <v>公債</v>
      </c>
      <c r="D1486" s="1" t="str">
        <f>VLOOKUP((A1486&amp;B1486),[1]Bond_Master!$A$1:$J$236,4)</f>
        <v>Morgan Stanley</v>
      </c>
      <c r="E1486" s="1">
        <f>VLOOKUP((A1486&amp;B1486),[1]Bond_Master!$A$1:$J$236,10)</f>
        <v>1</v>
      </c>
      <c r="F1486" s="7">
        <v>45657</v>
      </c>
      <c r="G1486" s="27">
        <v>318750</v>
      </c>
      <c r="H1486" s="27">
        <v>15318750</v>
      </c>
    </row>
    <row r="1487" spans="1:8" s="1" customFormat="1" ht="17.100000000000001" customHeight="1">
      <c r="A1487" s="1" t="s">
        <v>94</v>
      </c>
      <c r="B1487" s="1" t="s">
        <v>141</v>
      </c>
      <c r="C1487" s="1" t="str">
        <f>VLOOKUP((A1487&amp;B1487),[1]Bond_Master!$A$1:$J$236,3)</f>
        <v>公債</v>
      </c>
      <c r="D1487" s="1" t="str">
        <f>VLOOKUP((A1487&amp;B1487),[1]Bond_Master!$A$1:$J$236,4)</f>
        <v>Morgan Stanley</v>
      </c>
      <c r="E1487" s="1">
        <f>VLOOKUP((A1487&amp;B1487),[1]Bond_Master!$A$1:$J$236,10)</f>
        <v>1</v>
      </c>
      <c r="F1487" s="7">
        <v>45107</v>
      </c>
      <c r="G1487" s="27">
        <v>155000</v>
      </c>
      <c r="H1487" s="27">
        <v>155000</v>
      </c>
    </row>
    <row r="1488" spans="1:8" s="1" customFormat="1" ht="17.100000000000001" customHeight="1">
      <c r="A1488" s="1" t="s">
        <v>738</v>
      </c>
      <c r="B1488" s="1" t="s">
        <v>141</v>
      </c>
      <c r="C1488" s="1" t="str">
        <f>VLOOKUP((A1488&amp;B1488),[1]Bond_Master!$A$1:$J$236,3)</f>
        <v>公債</v>
      </c>
      <c r="D1488" s="1" t="str">
        <f>VLOOKUP((A1488&amp;B1488),[1]Bond_Master!$A$1:$J$236,4)</f>
        <v>Morgan Stanley</v>
      </c>
      <c r="E1488" s="1">
        <f>VLOOKUP((A1488&amp;B1488),[1]Bond_Master!$A$1:$J$236,10)</f>
        <v>1</v>
      </c>
      <c r="F1488" s="17">
        <v>45291</v>
      </c>
      <c r="G1488" s="29">
        <v>155000</v>
      </c>
      <c r="H1488" s="29">
        <v>155000</v>
      </c>
    </row>
    <row r="1489" spans="1:8" s="1" customFormat="1" ht="17.100000000000001" customHeight="1">
      <c r="A1489" s="1" t="s">
        <v>738</v>
      </c>
      <c r="B1489" s="1" t="s">
        <v>141</v>
      </c>
      <c r="C1489" s="1" t="str">
        <f>VLOOKUP((A1489&amp;B1489),[1]Bond_Master!$A$1:$J$236,3)</f>
        <v>公債</v>
      </c>
      <c r="D1489" s="1" t="str">
        <f>VLOOKUP((A1489&amp;B1489),[1]Bond_Master!$A$1:$J$236,4)</f>
        <v>Morgan Stanley</v>
      </c>
      <c r="E1489" s="1">
        <f>VLOOKUP((A1489&amp;B1489),[1]Bond_Master!$A$1:$J$236,10)</f>
        <v>1</v>
      </c>
      <c r="F1489" s="7">
        <v>45473</v>
      </c>
      <c r="G1489" s="29">
        <v>155000</v>
      </c>
      <c r="H1489" s="29">
        <v>155000</v>
      </c>
    </row>
    <row r="1490" spans="1:8" s="1" customFormat="1" ht="17.100000000000001" customHeight="1">
      <c r="A1490" s="1" t="s">
        <v>738</v>
      </c>
      <c r="B1490" s="1" t="s">
        <v>141</v>
      </c>
      <c r="C1490" s="1" t="str">
        <f>VLOOKUP((A1490&amp;B1490),[1]Bond_Master!$A$1:$J$236,3)</f>
        <v>公債</v>
      </c>
      <c r="D1490" s="1" t="str">
        <f>VLOOKUP((A1490&amp;B1490),[1]Bond_Master!$A$1:$J$236,4)</f>
        <v>Morgan Stanley</v>
      </c>
      <c r="E1490" s="1">
        <f>VLOOKUP((A1490&amp;B1490),[1]Bond_Master!$A$1:$J$236,10)</f>
        <v>1</v>
      </c>
      <c r="F1490" s="17">
        <v>45657</v>
      </c>
      <c r="G1490" s="29">
        <v>155000</v>
      </c>
      <c r="H1490" s="29">
        <v>155000</v>
      </c>
    </row>
    <row r="1491" spans="1:8" s="1" customFormat="1" ht="17.100000000000001" customHeight="1">
      <c r="A1491" s="1" t="s">
        <v>738</v>
      </c>
      <c r="B1491" s="1" t="s">
        <v>141</v>
      </c>
      <c r="C1491" s="1" t="str">
        <f>VLOOKUP((A1491&amp;B1491),[1]Bond_Master!$A$1:$J$236,3)</f>
        <v>公債</v>
      </c>
      <c r="D1491" s="1" t="str">
        <f>VLOOKUP((A1491&amp;B1491),[1]Bond_Master!$A$1:$J$236,4)</f>
        <v>Morgan Stanley</v>
      </c>
      <c r="E1491" s="1">
        <f>VLOOKUP((A1491&amp;B1491),[1]Bond_Master!$A$1:$J$236,10)</f>
        <v>1</v>
      </c>
      <c r="F1491" s="7">
        <v>45838</v>
      </c>
      <c r="G1491" s="29">
        <v>155000</v>
      </c>
      <c r="H1491" s="29">
        <v>155000</v>
      </c>
    </row>
    <row r="1492" spans="1:8" s="1" customFormat="1" ht="17.100000000000001" customHeight="1">
      <c r="A1492" s="1" t="s">
        <v>738</v>
      </c>
      <c r="B1492" s="1" t="s">
        <v>141</v>
      </c>
      <c r="C1492" s="1" t="str">
        <f>VLOOKUP((A1492&amp;B1492),[1]Bond_Master!$A$1:$J$236,3)</f>
        <v>公債</v>
      </c>
      <c r="D1492" s="1" t="str">
        <f>VLOOKUP((A1492&amp;B1492),[1]Bond_Master!$A$1:$J$236,4)</f>
        <v>Morgan Stanley</v>
      </c>
      <c r="E1492" s="1">
        <f>VLOOKUP((A1492&amp;B1492),[1]Bond_Master!$A$1:$J$236,10)</f>
        <v>1</v>
      </c>
      <c r="F1492" s="17">
        <v>46022</v>
      </c>
      <c r="G1492" s="29">
        <v>155000</v>
      </c>
      <c r="H1492" s="29">
        <v>155000</v>
      </c>
    </row>
    <row r="1493" spans="1:8" s="1" customFormat="1" ht="17.100000000000001" customHeight="1">
      <c r="A1493" s="1" t="s">
        <v>738</v>
      </c>
      <c r="B1493" s="1" t="s">
        <v>141</v>
      </c>
      <c r="C1493" s="1" t="str">
        <f>VLOOKUP((A1493&amp;B1493),[1]Bond_Master!$A$1:$J$236,3)</f>
        <v>公債</v>
      </c>
      <c r="D1493" s="1" t="str">
        <f>VLOOKUP((A1493&amp;B1493),[1]Bond_Master!$A$1:$J$236,4)</f>
        <v>Morgan Stanley</v>
      </c>
      <c r="E1493" s="1">
        <f>VLOOKUP((A1493&amp;B1493),[1]Bond_Master!$A$1:$J$236,10)</f>
        <v>1</v>
      </c>
      <c r="F1493" s="7">
        <v>46203</v>
      </c>
      <c r="G1493" s="29">
        <v>155000</v>
      </c>
      <c r="H1493" s="29">
        <v>155000</v>
      </c>
    </row>
    <row r="1494" spans="1:8" s="1" customFormat="1" ht="17.100000000000001" customHeight="1">
      <c r="A1494" s="1" t="s">
        <v>738</v>
      </c>
      <c r="B1494" s="1" t="s">
        <v>141</v>
      </c>
      <c r="C1494" s="1" t="str">
        <f>VLOOKUP((A1494&amp;B1494),[1]Bond_Master!$A$1:$J$236,3)</f>
        <v>公債</v>
      </c>
      <c r="D1494" s="1" t="str">
        <f>VLOOKUP((A1494&amp;B1494),[1]Bond_Master!$A$1:$J$236,4)</f>
        <v>Morgan Stanley</v>
      </c>
      <c r="E1494" s="1">
        <f>VLOOKUP((A1494&amp;B1494),[1]Bond_Master!$A$1:$J$236,10)</f>
        <v>1</v>
      </c>
      <c r="F1494" s="17">
        <v>46387</v>
      </c>
      <c r="G1494" s="29">
        <v>155000</v>
      </c>
      <c r="H1494" s="29">
        <v>155000</v>
      </c>
    </row>
    <row r="1495" spans="1:8" s="1" customFormat="1" ht="17.100000000000001" customHeight="1">
      <c r="A1495" s="1" t="s">
        <v>738</v>
      </c>
      <c r="B1495" s="1" t="s">
        <v>141</v>
      </c>
      <c r="C1495" s="1" t="str">
        <f>VLOOKUP((A1495&amp;B1495),[1]Bond_Master!$A$1:$J$236,3)</f>
        <v>公債</v>
      </c>
      <c r="D1495" s="1" t="str">
        <f>VLOOKUP((A1495&amp;B1495),[1]Bond_Master!$A$1:$J$236,4)</f>
        <v>Morgan Stanley</v>
      </c>
      <c r="E1495" s="1">
        <f>VLOOKUP((A1495&amp;B1495),[1]Bond_Master!$A$1:$J$236,10)</f>
        <v>1</v>
      </c>
      <c r="F1495" s="7">
        <v>46568</v>
      </c>
      <c r="G1495" s="29">
        <v>155000</v>
      </c>
      <c r="H1495" s="29">
        <v>155000</v>
      </c>
    </row>
    <row r="1496" spans="1:8" s="1" customFormat="1" ht="17.100000000000001" customHeight="1">
      <c r="A1496" s="1" t="s">
        <v>738</v>
      </c>
      <c r="B1496" s="1" t="s">
        <v>141</v>
      </c>
      <c r="C1496" s="1" t="str">
        <f>VLOOKUP((A1496&amp;B1496),[1]Bond_Master!$A$1:$J$236,3)</f>
        <v>公債</v>
      </c>
      <c r="D1496" s="1" t="str">
        <f>VLOOKUP((A1496&amp;B1496),[1]Bond_Master!$A$1:$J$236,4)</f>
        <v>Morgan Stanley</v>
      </c>
      <c r="E1496" s="1">
        <f>VLOOKUP((A1496&amp;B1496),[1]Bond_Master!$A$1:$J$236,10)</f>
        <v>1</v>
      </c>
      <c r="F1496" s="17">
        <v>46752</v>
      </c>
      <c r="G1496" s="29">
        <v>155000</v>
      </c>
      <c r="H1496" s="29">
        <v>8155000</v>
      </c>
    </row>
    <row r="1497" spans="1:8" s="1" customFormat="1" ht="17.100000000000001" customHeight="1">
      <c r="A1497" s="1" t="s">
        <v>94</v>
      </c>
      <c r="B1497" s="1" t="s">
        <v>149</v>
      </c>
      <c r="C1497" s="1" t="str">
        <f>VLOOKUP((A1497&amp;B1497),[1]Bond_Master!$A$1:$J$236,3)</f>
        <v>公債</v>
      </c>
      <c r="D1497" s="1" t="str">
        <f>VLOOKUP((A1497&amp;B1497),[1]Bond_Master!$A$1:$J$236,4)</f>
        <v>Morgan Stanley</v>
      </c>
      <c r="E1497" s="1">
        <f>VLOOKUP((A1497&amp;B1497),[1]Bond_Master!$A$1:$J$236,10)</f>
        <v>1</v>
      </c>
      <c r="F1497" s="7">
        <v>45107</v>
      </c>
      <c r="G1497" s="27">
        <v>31875.000000000004</v>
      </c>
      <c r="H1497" s="27">
        <v>31875.000000000004</v>
      </c>
    </row>
    <row r="1498" spans="1:8" s="1" customFormat="1" ht="17.100000000000001" customHeight="1">
      <c r="A1498" s="1" t="s">
        <v>738</v>
      </c>
      <c r="B1498" s="1" t="s">
        <v>149</v>
      </c>
      <c r="C1498" s="1" t="str">
        <f>VLOOKUP((A1498&amp;B1498),[1]Bond_Master!$A$1:$J$236,3)</f>
        <v>公債</v>
      </c>
      <c r="D1498" s="1" t="str">
        <f>VLOOKUP((A1498&amp;B1498),[1]Bond_Master!$A$1:$J$236,4)</f>
        <v>Morgan Stanley</v>
      </c>
      <c r="E1498" s="1">
        <f>VLOOKUP((A1498&amp;B1498),[1]Bond_Master!$A$1:$J$236,10)</f>
        <v>1</v>
      </c>
      <c r="F1498" s="17">
        <v>45283</v>
      </c>
      <c r="G1498" s="29">
        <v>31875.000000000004</v>
      </c>
      <c r="H1498" s="29">
        <v>31875.000000000004</v>
      </c>
    </row>
    <row r="1499" spans="1:8" s="1" customFormat="1" ht="17.100000000000001" customHeight="1">
      <c r="A1499" s="1" t="s">
        <v>738</v>
      </c>
      <c r="B1499" s="1" t="s">
        <v>149</v>
      </c>
      <c r="C1499" s="1" t="str">
        <f>VLOOKUP((A1499&amp;B1499),[1]Bond_Master!$A$1:$J$236,3)</f>
        <v>公債</v>
      </c>
      <c r="D1499" s="1" t="str">
        <f>VLOOKUP((A1499&amp;B1499),[1]Bond_Master!$A$1:$J$236,4)</f>
        <v>Morgan Stanley</v>
      </c>
      <c r="E1499" s="1">
        <f>VLOOKUP((A1499&amp;B1499),[1]Bond_Master!$A$1:$J$236,10)</f>
        <v>1</v>
      </c>
      <c r="F1499" s="17">
        <v>45473</v>
      </c>
      <c r="G1499" s="29">
        <v>31875.000000000004</v>
      </c>
      <c r="H1499" s="29">
        <v>31875.000000000004</v>
      </c>
    </row>
    <row r="1500" spans="1:8" s="1" customFormat="1" ht="17.100000000000001" customHeight="1">
      <c r="A1500" s="1" t="s">
        <v>738</v>
      </c>
      <c r="B1500" s="1" t="s">
        <v>149</v>
      </c>
      <c r="C1500" s="1" t="str">
        <f>VLOOKUP((A1500&amp;B1500),[1]Bond_Master!$A$1:$J$236,3)</f>
        <v>公債</v>
      </c>
      <c r="D1500" s="1" t="str">
        <f>VLOOKUP((A1500&amp;B1500),[1]Bond_Master!$A$1:$J$236,4)</f>
        <v>Morgan Stanley</v>
      </c>
      <c r="E1500" s="1">
        <f>VLOOKUP((A1500&amp;B1500),[1]Bond_Master!$A$1:$J$236,10)</f>
        <v>1</v>
      </c>
      <c r="F1500" s="17">
        <v>45657</v>
      </c>
      <c r="G1500" s="29">
        <v>31875.000000000004</v>
      </c>
      <c r="H1500" s="29">
        <v>1531875</v>
      </c>
    </row>
    <row r="1501" spans="1:8" s="1" customFormat="1" ht="17.100000000000001" customHeight="1">
      <c r="A1501" s="1" t="s">
        <v>155</v>
      </c>
      <c r="B1501" s="1" t="s">
        <v>149</v>
      </c>
      <c r="C1501" s="1" t="str">
        <f>VLOOKUP((A1501&amp;B1501),[1]Bond_Master!$A$1:$J$236,3)</f>
        <v>公債</v>
      </c>
      <c r="D1501" s="1" t="str">
        <f>VLOOKUP((A1501&amp;B1501),[1]Bond_Master!$A$1:$J$236,4)</f>
        <v>Morgan Stanley</v>
      </c>
      <c r="E1501" s="1">
        <f>VLOOKUP((A1501&amp;B1501),[1]Bond_Master!$A$1:$J$236,10)</f>
        <v>1</v>
      </c>
      <c r="F1501" s="7">
        <v>45122</v>
      </c>
      <c r="G1501" s="27">
        <v>29062.5</v>
      </c>
      <c r="H1501" s="27">
        <v>29062.5</v>
      </c>
    </row>
    <row r="1502" spans="1:8" s="1" customFormat="1" ht="17.100000000000001" customHeight="1">
      <c r="A1502" s="1" t="s">
        <v>739</v>
      </c>
      <c r="B1502" s="1" t="s">
        <v>149</v>
      </c>
      <c r="C1502" s="1" t="str">
        <f>VLOOKUP((A1502&amp;B1502),[1]Bond_Master!$A$1:$J$236,3)</f>
        <v>公債</v>
      </c>
      <c r="D1502" s="1" t="str">
        <f>VLOOKUP((A1502&amp;B1502),[1]Bond_Master!$A$1:$J$236,4)</f>
        <v>Morgan Stanley</v>
      </c>
      <c r="E1502" s="1">
        <f>VLOOKUP((A1502&amp;B1502),[1]Bond_Master!$A$1:$J$236,10)</f>
        <v>1</v>
      </c>
      <c r="F1502" s="17">
        <v>45306</v>
      </c>
      <c r="G1502" s="29">
        <v>29062.5</v>
      </c>
      <c r="H1502" s="29">
        <v>29062.5</v>
      </c>
    </row>
    <row r="1503" spans="1:8" s="1" customFormat="1" ht="17.100000000000001" customHeight="1">
      <c r="A1503" s="1" t="s">
        <v>739</v>
      </c>
      <c r="B1503" s="1" t="s">
        <v>149</v>
      </c>
      <c r="C1503" s="1" t="str">
        <f>VLOOKUP((A1503&amp;B1503),[1]Bond_Master!$A$1:$J$236,3)</f>
        <v>公債</v>
      </c>
      <c r="D1503" s="1" t="str">
        <f>VLOOKUP((A1503&amp;B1503),[1]Bond_Master!$A$1:$J$236,4)</f>
        <v>Morgan Stanley</v>
      </c>
      <c r="E1503" s="1">
        <f>VLOOKUP((A1503&amp;B1503),[1]Bond_Master!$A$1:$J$236,10)</f>
        <v>1</v>
      </c>
      <c r="F1503" s="17">
        <v>45488</v>
      </c>
      <c r="G1503" s="29">
        <v>29062.5</v>
      </c>
      <c r="H1503" s="29">
        <v>29062.5</v>
      </c>
    </row>
    <row r="1504" spans="1:8" s="1" customFormat="1" ht="17.100000000000001" customHeight="1">
      <c r="A1504" s="1" t="s">
        <v>739</v>
      </c>
      <c r="B1504" s="1" t="s">
        <v>149</v>
      </c>
      <c r="C1504" s="1" t="str">
        <f>VLOOKUP((A1504&amp;B1504),[1]Bond_Master!$A$1:$J$236,3)</f>
        <v>公債</v>
      </c>
      <c r="D1504" s="1" t="str">
        <f>VLOOKUP((A1504&amp;B1504),[1]Bond_Master!$A$1:$J$236,4)</f>
        <v>Morgan Stanley</v>
      </c>
      <c r="E1504" s="1">
        <f>VLOOKUP((A1504&amp;B1504),[1]Bond_Master!$A$1:$J$236,10)</f>
        <v>1</v>
      </c>
      <c r="F1504" s="17">
        <v>45672</v>
      </c>
      <c r="G1504" s="29">
        <v>29062.5</v>
      </c>
      <c r="H1504" s="29">
        <v>29062.5</v>
      </c>
    </row>
    <row r="1505" spans="1:8" s="1" customFormat="1" ht="17.100000000000001" customHeight="1">
      <c r="A1505" s="1" t="s">
        <v>739</v>
      </c>
      <c r="B1505" s="1" t="s">
        <v>149</v>
      </c>
      <c r="C1505" s="1" t="str">
        <f>VLOOKUP((A1505&amp;B1505),[1]Bond_Master!$A$1:$J$236,3)</f>
        <v>公債</v>
      </c>
      <c r="D1505" s="1" t="str">
        <f>VLOOKUP((A1505&amp;B1505),[1]Bond_Master!$A$1:$J$236,4)</f>
        <v>Morgan Stanley</v>
      </c>
      <c r="E1505" s="1">
        <f>VLOOKUP((A1505&amp;B1505),[1]Bond_Master!$A$1:$J$236,10)</f>
        <v>1</v>
      </c>
      <c r="F1505" s="17">
        <v>45853</v>
      </c>
      <c r="G1505" s="29">
        <v>29062.5</v>
      </c>
      <c r="H1505" s="29">
        <v>29062.5</v>
      </c>
    </row>
    <row r="1506" spans="1:8" s="1" customFormat="1" ht="17.100000000000001" customHeight="1">
      <c r="A1506" s="1" t="s">
        <v>739</v>
      </c>
      <c r="B1506" s="1" t="s">
        <v>149</v>
      </c>
      <c r="C1506" s="1" t="str">
        <f>VLOOKUP((A1506&amp;B1506),[1]Bond_Master!$A$1:$J$236,3)</f>
        <v>公債</v>
      </c>
      <c r="D1506" s="1" t="str">
        <f>VLOOKUP((A1506&amp;B1506),[1]Bond_Master!$A$1:$J$236,4)</f>
        <v>Morgan Stanley</v>
      </c>
      <c r="E1506" s="1">
        <f>VLOOKUP((A1506&amp;B1506),[1]Bond_Master!$A$1:$J$236,10)</f>
        <v>1</v>
      </c>
      <c r="F1506" s="17">
        <v>46037</v>
      </c>
      <c r="G1506" s="29">
        <v>29062.5</v>
      </c>
      <c r="H1506" s="29">
        <v>1529062.5</v>
      </c>
    </row>
    <row r="1507" spans="1:8" s="1" customFormat="1" ht="17.100000000000001" customHeight="1">
      <c r="A1507" s="1" t="s">
        <v>329</v>
      </c>
      <c r="B1507" s="1" t="s">
        <v>141</v>
      </c>
      <c r="C1507" s="1" t="str">
        <f>VLOOKUP((A1507&amp;B1507),[1]Bond_Master!$A$1:$J$236,3)</f>
        <v>公司債</v>
      </c>
      <c r="D1507" s="1" t="str">
        <f>VLOOKUP((A1507&amp;B1507),[1]Bond_Master!$A$1:$J$236,4)</f>
        <v>Morgan Stanley</v>
      </c>
      <c r="E1507" s="1">
        <f>VLOOKUP((A1507&amp;B1507),[1]Bond_Master!$A$1:$J$236,10)</f>
        <v>6</v>
      </c>
      <c r="F1507" s="7">
        <v>45153</v>
      </c>
      <c r="G1507" s="27">
        <v>53000</v>
      </c>
      <c r="H1507" s="27">
        <v>53000</v>
      </c>
    </row>
    <row r="1508" spans="1:8" s="1" customFormat="1" ht="17.100000000000001" customHeight="1">
      <c r="A1508" s="1" t="s">
        <v>329</v>
      </c>
      <c r="B1508" s="1" t="s">
        <v>141</v>
      </c>
      <c r="C1508" s="1" t="str">
        <f>VLOOKUP((A1508&amp;B1508),[1]Bond_Master!$A$1:$J$236,3)</f>
        <v>公司債</v>
      </c>
      <c r="D1508" s="1" t="str">
        <f>VLOOKUP((A1508&amp;B1508),[1]Bond_Master!$A$1:$J$236,4)</f>
        <v>Morgan Stanley</v>
      </c>
      <c r="E1508" s="1">
        <f>VLOOKUP((A1508&amp;B1508),[1]Bond_Master!$A$1:$J$236,10)</f>
        <v>6</v>
      </c>
      <c r="F1508" s="7">
        <v>45337</v>
      </c>
      <c r="G1508" s="27">
        <v>53000</v>
      </c>
      <c r="H1508" s="27">
        <v>53000</v>
      </c>
    </row>
    <row r="1509" spans="1:8" s="1" customFormat="1" ht="17.100000000000001" customHeight="1">
      <c r="A1509" s="1" t="s">
        <v>329</v>
      </c>
      <c r="B1509" s="1" t="s">
        <v>141</v>
      </c>
      <c r="C1509" s="1" t="str">
        <f>VLOOKUP((A1509&amp;B1509),[1]Bond_Master!$A$1:$J$236,3)</f>
        <v>公司債</v>
      </c>
      <c r="D1509" s="1" t="str">
        <f>VLOOKUP((A1509&amp;B1509),[1]Bond_Master!$A$1:$J$236,4)</f>
        <v>Morgan Stanley</v>
      </c>
      <c r="E1509" s="1">
        <f>VLOOKUP((A1509&amp;B1509),[1]Bond_Master!$A$1:$J$236,10)</f>
        <v>6</v>
      </c>
      <c r="F1509" s="17">
        <v>45519</v>
      </c>
      <c r="G1509" s="27">
        <v>53000</v>
      </c>
      <c r="H1509" s="27">
        <v>53000</v>
      </c>
    </row>
    <row r="1510" spans="1:8" s="1" customFormat="1" ht="17.100000000000001" customHeight="1">
      <c r="A1510" s="1" t="s">
        <v>740</v>
      </c>
      <c r="B1510" s="1" t="s">
        <v>141</v>
      </c>
      <c r="C1510" s="1" t="str">
        <f>VLOOKUP((A1510&amp;B1510),[1]Bond_Master!$A$1:$J$236,3)</f>
        <v>公司債</v>
      </c>
      <c r="D1510" s="1" t="str">
        <f>VLOOKUP((A1510&amp;B1510),[1]Bond_Master!$A$1:$J$236,4)</f>
        <v>Morgan Stanley</v>
      </c>
      <c r="E1510" s="1">
        <f>VLOOKUP((A1510&amp;B1510),[1]Bond_Master!$A$1:$J$236,10)</f>
        <v>6</v>
      </c>
      <c r="F1510" s="7">
        <v>45703</v>
      </c>
      <c r="G1510" s="29">
        <v>53000</v>
      </c>
      <c r="H1510" s="29">
        <v>53000</v>
      </c>
    </row>
    <row r="1511" spans="1:8" s="1" customFormat="1" ht="17.100000000000001" customHeight="1">
      <c r="A1511" s="1" t="s">
        <v>740</v>
      </c>
      <c r="B1511" s="1" t="s">
        <v>141</v>
      </c>
      <c r="C1511" s="1" t="str">
        <f>VLOOKUP((A1511&amp;B1511),[1]Bond_Master!$A$1:$J$236,3)</f>
        <v>公司債</v>
      </c>
      <c r="D1511" s="1" t="str">
        <f>VLOOKUP((A1511&amp;B1511),[1]Bond_Master!$A$1:$J$236,4)</f>
        <v>Morgan Stanley</v>
      </c>
      <c r="E1511" s="1">
        <f>VLOOKUP((A1511&amp;B1511),[1]Bond_Master!$A$1:$J$236,10)</f>
        <v>6</v>
      </c>
      <c r="F1511" s="17">
        <v>45884</v>
      </c>
      <c r="G1511" s="29">
        <v>53000</v>
      </c>
      <c r="H1511" s="29">
        <v>53000</v>
      </c>
    </row>
    <row r="1512" spans="1:8" s="1" customFormat="1" ht="17.100000000000001" customHeight="1">
      <c r="A1512" s="1" t="s">
        <v>740</v>
      </c>
      <c r="B1512" s="1" t="s">
        <v>141</v>
      </c>
      <c r="C1512" s="1" t="str">
        <f>VLOOKUP((A1512&amp;B1512),[1]Bond_Master!$A$1:$J$236,3)</f>
        <v>公司債</v>
      </c>
      <c r="D1512" s="1" t="str">
        <f>VLOOKUP((A1512&amp;B1512),[1]Bond_Master!$A$1:$J$236,4)</f>
        <v>Morgan Stanley</v>
      </c>
      <c r="E1512" s="1">
        <f>VLOOKUP((A1512&amp;B1512),[1]Bond_Master!$A$1:$J$236,10)</f>
        <v>6</v>
      </c>
      <c r="F1512" s="7">
        <v>46068</v>
      </c>
      <c r="G1512" s="29">
        <v>53000</v>
      </c>
      <c r="H1512" s="29">
        <v>53000</v>
      </c>
    </row>
    <row r="1513" spans="1:8" s="1" customFormat="1" ht="17.100000000000001" customHeight="1">
      <c r="A1513" s="1" t="s">
        <v>740</v>
      </c>
      <c r="B1513" s="1" t="s">
        <v>141</v>
      </c>
      <c r="C1513" s="1" t="str">
        <f>VLOOKUP((A1513&amp;B1513),[1]Bond_Master!$A$1:$J$236,3)</f>
        <v>公司債</v>
      </c>
      <c r="D1513" s="1" t="str">
        <f>VLOOKUP((A1513&amp;B1513),[1]Bond_Master!$A$1:$J$236,4)</f>
        <v>Morgan Stanley</v>
      </c>
      <c r="E1513" s="1">
        <f>VLOOKUP((A1513&amp;B1513),[1]Bond_Master!$A$1:$J$236,10)</f>
        <v>6</v>
      </c>
      <c r="F1513" s="17">
        <v>46249</v>
      </c>
      <c r="G1513" s="29">
        <v>53000</v>
      </c>
      <c r="H1513" s="29">
        <v>53000</v>
      </c>
    </row>
    <row r="1514" spans="1:8" s="1" customFormat="1" ht="17.100000000000001" customHeight="1">
      <c r="A1514" s="1" t="s">
        <v>740</v>
      </c>
      <c r="B1514" s="1" t="s">
        <v>141</v>
      </c>
      <c r="C1514" s="1" t="str">
        <f>VLOOKUP((A1514&amp;B1514),[1]Bond_Master!$A$1:$J$236,3)</f>
        <v>公司債</v>
      </c>
      <c r="D1514" s="1" t="str">
        <f>VLOOKUP((A1514&amp;B1514),[1]Bond_Master!$A$1:$J$236,4)</f>
        <v>Morgan Stanley</v>
      </c>
      <c r="E1514" s="1">
        <f>VLOOKUP((A1514&amp;B1514),[1]Bond_Master!$A$1:$J$236,10)</f>
        <v>6</v>
      </c>
      <c r="F1514" s="7">
        <v>46433</v>
      </c>
      <c r="G1514" s="29">
        <v>53000</v>
      </c>
      <c r="H1514" s="29">
        <v>53000</v>
      </c>
    </row>
    <row r="1515" spans="1:8" s="1" customFormat="1" ht="17.100000000000001" customHeight="1">
      <c r="A1515" s="1" t="s">
        <v>740</v>
      </c>
      <c r="B1515" s="1" t="s">
        <v>141</v>
      </c>
      <c r="C1515" s="1" t="str">
        <f>VLOOKUP((A1515&amp;B1515),[1]Bond_Master!$A$1:$J$236,3)</f>
        <v>公司債</v>
      </c>
      <c r="D1515" s="1" t="str">
        <f>VLOOKUP((A1515&amp;B1515),[1]Bond_Master!$A$1:$J$236,4)</f>
        <v>Morgan Stanley</v>
      </c>
      <c r="E1515" s="1">
        <f>VLOOKUP((A1515&amp;B1515),[1]Bond_Master!$A$1:$J$236,10)</f>
        <v>6</v>
      </c>
      <c r="F1515" s="17">
        <v>46614</v>
      </c>
      <c r="G1515" s="29">
        <v>53000</v>
      </c>
      <c r="H1515" s="29">
        <v>53000</v>
      </c>
    </row>
    <row r="1516" spans="1:8" s="1" customFormat="1" ht="17.100000000000001" customHeight="1">
      <c r="A1516" s="1" t="s">
        <v>740</v>
      </c>
      <c r="B1516" s="1" t="s">
        <v>141</v>
      </c>
      <c r="C1516" s="1" t="str">
        <f>VLOOKUP((A1516&amp;B1516),[1]Bond_Master!$A$1:$J$236,3)</f>
        <v>公司債</v>
      </c>
      <c r="D1516" s="1" t="str">
        <f>VLOOKUP((A1516&amp;B1516),[1]Bond_Master!$A$1:$J$236,4)</f>
        <v>Morgan Stanley</v>
      </c>
      <c r="E1516" s="1">
        <f>VLOOKUP((A1516&amp;B1516),[1]Bond_Master!$A$1:$J$236,10)</f>
        <v>6</v>
      </c>
      <c r="F1516" s="7">
        <v>46798</v>
      </c>
      <c r="G1516" s="29">
        <v>53000</v>
      </c>
      <c r="H1516" s="29">
        <v>53000</v>
      </c>
    </row>
    <row r="1517" spans="1:8" s="1" customFormat="1" ht="17.100000000000001" customHeight="1">
      <c r="A1517" s="1" t="s">
        <v>740</v>
      </c>
      <c r="B1517" s="1" t="s">
        <v>141</v>
      </c>
      <c r="C1517" s="1" t="str">
        <f>VLOOKUP((A1517&amp;B1517),[1]Bond_Master!$A$1:$J$236,3)</f>
        <v>公司債</v>
      </c>
      <c r="D1517" s="1" t="str">
        <f>VLOOKUP((A1517&amp;B1517),[1]Bond_Master!$A$1:$J$236,4)</f>
        <v>Morgan Stanley</v>
      </c>
      <c r="E1517" s="1">
        <f>VLOOKUP((A1517&amp;B1517),[1]Bond_Master!$A$1:$J$236,10)</f>
        <v>6</v>
      </c>
      <c r="F1517" s="17">
        <v>46980</v>
      </c>
      <c r="G1517" s="29">
        <v>53000</v>
      </c>
      <c r="H1517" s="29">
        <v>53000</v>
      </c>
    </row>
    <row r="1518" spans="1:8" s="1" customFormat="1" ht="17.100000000000001" customHeight="1">
      <c r="A1518" s="1" t="s">
        <v>740</v>
      </c>
      <c r="B1518" s="1" t="s">
        <v>141</v>
      </c>
      <c r="C1518" s="1" t="str">
        <f>VLOOKUP((A1518&amp;B1518),[1]Bond_Master!$A$1:$J$236,3)</f>
        <v>公司債</v>
      </c>
      <c r="D1518" s="1" t="str">
        <f>VLOOKUP((A1518&amp;B1518),[1]Bond_Master!$A$1:$J$236,4)</f>
        <v>Morgan Stanley</v>
      </c>
      <c r="E1518" s="1">
        <f>VLOOKUP((A1518&amp;B1518),[1]Bond_Master!$A$1:$J$236,10)</f>
        <v>6</v>
      </c>
      <c r="F1518" s="7">
        <v>47164</v>
      </c>
      <c r="G1518" s="29">
        <v>53000</v>
      </c>
      <c r="H1518" s="29">
        <v>53000</v>
      </c>
    </row>
    <row r="1519" spans="1:8" s="1" customFormat="1" ht="17.100000000000001" customHeight="1">
      <c r="A1519" s="1" t="s">
        <v>740</v>
      </c>
      <c r="B1519" s="1" t="s">
        <v>141</v>
      </c>
      <c r="C1519" s="1" t="str">
        <f>VLOOKUP((A1519&amp;B1519),[1]Bond_Master!$A$1:$J$236,3)</f>
        <v>公司債</v>
      </c>
      <c r="D1519" s="1" t="str">
        <f>VLOOKUP((A1519&amp;B1519),[1]Bond_Master!$A$1:$J$236,4)</f>
        <v>Morgan Stanley</v>
      </c>
      <c r="E1519" s="1">
        <f>VLOOKUP((A1519&amp;B1519),[1]Bond_Master!$A$1:$J$236,10)</f>
        <v>6</v>
      </c>
      <c r="F1519" s="17">
        <v>47345</v>
      </c>
      <c r="G1519" s="29">
        <v>53000</v>
      </c>
      <c r="H1519" s="29">
        <v>53000</v>
      </c>
    </row>
    <row r="1520" spans="1:8" s="1" customFormat="1" ht="17.100000000000001" customHeight="1">
      <c r="A1520" s="1" t="s">
        <v>740</v>
      </c>
      <c r="B1520" s="1" t="s">
        <v>141</v>
      </c>
      <c r="C1520" s="1" t="str">
        <f>VLOOKUP((A1520&amp;B1520),[1]Bond_Master!$A$1:$J$236,3)</f>
        <v>公司債</v>
      </c>
      <c r="D1520" s="1" t="str">
        <f>VLOOKUP((A1520&amp;B1520),[1]Bond_Master!$A$1:$J$236,4)</f>
        <v>Morgan Stanley</v>
      </c>
      <c r="E1520" s="1">
        <f>VLOOKUP((A1520&amp;B1520),[1]Bond_Master!$A$1:$J$236,10)</f>
        <v>6</v>
      </c>
      <c r="F1520" s="7">
        <v>47529</v>
      </c>
      <c r="G1520" s="29">
        <v>53000</v>
      </c>
      <c r="H1520" s="29">
        <v>2053000</v>
      </c>
    </row>
    <row r="1521" spans="1:8" s="1" customFormat="1" ht="17.100000000000001" customHeight="1">
      <c r="A1521" s="1" t="s">
        <v>329</v>
      </c>
      <c r="B1521" s="1" t="s">
        <v>141</v>
      </c>
      <c r="C1521" s="1" t="str">
        <f>VLOOKUP((A1521&amp;B1521),[1]Bond_Master!$A$1:$J$236,3)</f>
        <v>公司債</v>
      </c>
      <c r="D1521" s="1" t="str">
        <f>VLOOKUP((A1521&amp;B1521),[1]Bond_Master!$A$1:$J$236,4)</f>
        <v>Morgan Stanley</v>
      </c>
      <c r="E1521" s="1">
        <f>VLOOKUP((A1521&amp;B1521),[1]Bond_Master!$A$1:$J$236,10)</f>
        <v>6</v>
      </c>
      <c r="F1521" s="7">
        <v>45337</v>
      </c>
      <c r="G1521" s="27">
        <v>66250</v>
      </c>
      <c r="H1521" s="27">
        <v>66250</v>
      </c>
    </row>
    <row r="1522" spans="1:8" s="1" customFormat="1" ht="17.100000000000001" customHeight="1">
      <c r="A1522" s="1" t="s">
        <v>329</v>
      </c>
      <c r="B1522" s="1" t="s">
        <v>141</v>
      </c>
      <c r="C1522" s="1" t="str">
        <f>VLOOKUP((A1522&amp;B1522),[1]Bond_Master!$A$1:$J$236,3)</f>
        <v>公司債</v>
      </c>
      <c r="D1522" s="1" t="str">
        <f>VLOOKUP((A1522&amp;B1522),[1]Bond_Master!$A$1:$J$236,4)</f>
        <v>Morgan Stanley</v>
      </c>
      <c r="E1522" s="1">
        <f>VLOOKUP((A1522&amp;B1522),[1]Bond_Master!$A$1:$J$236,10)</f>
        <v>6</v>
      </c>
      <c r="F1522" s="17">
        <v>45519</v>
      </c>
      <c r="G1522" s="27">
        <v>66250</v>
      </c>
      <c r="H1522" s="27">
        <v>66250</v>
      </c>
    </row>
    <row r="1523" spans="1:8" s="1" customFormat="1" ht="17.100000000000001" customHeight="1">
      <c r="A1523" s="1" t="s">
        <v>740</v>
      </c>
      <c r="B1523" s="1" t="s">
        <v>141</v>
      </c>
      <c r="C1523" s="1" t="str">
        <f>VLOOKUP((A1523&amp;B1523),[1]Bond_Master!$A$1:$J$236,3)</f>
        <v>公司債</v>
      </c>
      <c r="D1523" s="1" t="str">
        <f>VLOOKUP((A1523&amp;B1523),[1]Bond_Master!$A$1:$J$236,4)</f>
        <v>Morgan Stanley</v>
      </c>
      <c r="E1523" s="1">
        <f>VLOOKUP((A1523&amp;B1523),[1]Bond_Master!$A$1:$J$236,10)</f>
        <v>6</v>
      </c>
      <c r="F1523" s="7">
        <v>45703</v>
      </c>
      <c r="G1523" s="27">
        <v>66250</v>
      </c>
      <c r="H1523" s="27">
        <v>66250</v>
      </c>
    </row>
    <row r="1524" spans="1:8" s="1" customFormat="1" ht="17.100000000000001" customHeight="1">
      <c r="A1524" s="1" t="s">
        <v>740</v>
      </c>
      <c r="B1524" s="1" t="s">
        <v>141</v>
      </c>
      <c r="C1524" s="1" t="str">
        <f>VLOOKUP((A1524&amp;B1524),[1]Bond_Master!$A$1:$J$236,3)</f>
        <v>公司債</v>
      </c>
      <c r="D1524" s="1" t="str">
        <f>VLOOKUP((A1524&amp;B1524),[1]Bond_Master!$A$1:$J$236,4)</f>
        <v>Morgan Stanley</v>
      </c>
      <c r="E1524" s="1">
        <f>VLOOKUP((A1524&amp;B1524),[1]Bond_Master!$A$1:$J$236,10)</f>
        <v>6</v>
      </c>
      <c r="F1524" s="17">
        <v>45884</v>
      </c>
      <c r="G1524" s="27">
        <v>66250</v>
      </c>
      <c r="H1524" s="27">
        <v>66250</v>
      </c>
    </row>
    <row r="1525" spans="1:8" s="1" customFormat="1" ht="17.100000000000001" customHeight="1">
      <c r="A1525" s="1" t="s">
        <v>740</v>
      </c>
      <c r="B1525" s="1" t="s">
        <v>141</v>
      </c>
      <c r="C1525" s="1" t="str">
        <f>VLOOKUP((A1525&amp;B1525),[1]Bond_Master!$A$1:$J$236,3)</f>
        <v>公司債</v>
      </c>
      <c r="D1525" s="1" t="str">
        <f>VLOOKUP((A1525&amp;B1525),[1]Bond_Master!$A$1:$J$236,4)</f>
        <v>Morgan Stanley</v>
      </c>
      <c r="E1525" s="1">
        <f>VLOOKUP((A1525&amp;B1525),[1]Bond_Master!$A$1:$J$236,10)</f>
        <v>6</v>
      </c>
      <c r="F1525" s="7">
        <v>46068</v>
      </c>
      <c r="G1525" s="27">
        <v>66250</v>
      </c>
      <c r="H1525" s="27">
        <v>66250</v>
      </c>
    </row>
    <row r="1526" spans="1:8" s="1" customFormat="1" ht="17.100000000000001" customHeight="1">
      <c r="A1526" s="1" t="s">
        <v>740</v>
      </c>
      <c r="B1526" s="1" t="s">
        <v>141</v>
      </c>
      <c r="C1526" s="1" t="str">
        <f>VLOOKUP((A1526&amp;B1526),[1]Bond_Master!$A$1:$J$236,3)</f>
        <v>公司債</v>
      </c>
      <c r="D1526" s="1" t="str">
        <f>VLOOKUP((A1526&amp;B1526),[1]Bond_Master!$A$1:$J$236,4)</f>
        <v>Morgan Stanley</v>
      </c>
      <c r="E1526" s="1">
        <f>VLOOKUP((A1526&amp;B1526),[1]Bond_Master!$A$1:$J$236,10)</f>
        <v>6</v>
      </c>
      <c r="F1526" s="17">
        <v>46249</v>
      </c>
      <c r="G1526" s="27">
        <v>66250</v>
      </c>
      <c r="H1526" s="27">
        <v>66250</v>
      </c>
    </row>
    <row r="1527" spans="1:8" s="1" customFormat="1" ht="17.100000000000001" customHeight="1">
      <c r="A1527" s="1" t="s">
        <v>740</v>
      </c>
      <c r="B1527" s="1" t="s">
        <v>141</v>
      </c>
      <c r="C1527" s="1" t="str">
        <f>VLOOKUP((A1527&amp;B1527),[1]Bond_Master!$A$1:$J$236,3)</f>
        <v>公司債</v>
      </c>
      <c r="D1527" s="1" t="str">
        <f>VLOOKUP((A1527&amp;B1527),[1]Bond_Master!$A$1:$J$236,4)</f>
        <v>Morgan Stanley</v>
      </c>
      <c r="E1527" s="1">
        <f>VLOOKUP((A1527&amp;B1527),[1]Bond_Master!$A$1:$J$236,10)</f>
        <v>6</v>
      </c>
      <c r="F1527" s="7">
        <v>46433</v>
      </c>
      <c r="G1527" s="27">
        <v>66250</v>
      </c>
      <c r="H1527" s="27">
        <v>66250</v>
      </c>
    </row>
    <row r="1528" spans="1:8" s="1" customFormat="1" ht="17.100000000000001" customHeight="1">
      <c r="A1528" s="1" t="s">
        <v>740</v>
      </c>
      <c r="B1528" s="1" t="s">
        <v>141</v>
      </c>
      <c r="C1528" s="1" t="str">
        <f>VLOOKUP((A1528&amp;B1528),[1]Bond_Master!$A$1:$J$236,3)</f>
        <v>公司債</v>
      </c>
      <c r="D1528" s="1" t="str">
        <f>VLOOKUP((A1528&amp;B1528),[1]Bond_Master!$A$1:$J$236,4)</f>
        <v>Morgan Stanley</v>
      </c>
      <c r="E1528" s="1">
        <f>VLOOKUP((A1528&amp;B1528),[1]Bond_Master!$A$1:$J$236,10)</f>
        <v>6</v>
      </c>
      <c r="F1528" s="17">
        <v>46614</v>
      </c>
      <c r="G1528" s="27">
        <v>66250</v>
      </c>
      <c r="H1528" s="27">
        <v>66250</v>
      </c>
    </row>
    <row r="1529" spans="1:8" s="1" customFormat="1" ht="17.100000000000001" customHeight="1">
      <c r="A1529" s="1" t="s">
        <v>740</v>
      </c>
      <c r="B1529" s="1" t="s">
        <v>141</v>
      </c>
      <c r="C1529" s="1" t="str">
        <f>VLOOKUP((A1529&amp;B1529),[1]Bond_Master!$A$1:$J$236,3)</f>
        <v>公司債</v>
      </c>
      <c r="D1529" s="1" t="str">
        <f>VLOOKUP((A1529&amp;B1529),[1]Bond_Master!$A$1:$J$236,4)</f>
        <v>Morgan Stanley</v>
      </c>
      <c r="E1529" s="1">
        <f>VLOOKUP((A1529&amp;B1529),[1]Bond_Master!$A$1:$J$236,10)</f>
        <v>6</v>
      </c>
      <c r="F1529" s="7">
        <v>46798</v>
      </c>
      <c r="G1529" s="27">
        <v>66250</v>
      </c>
      <c r="H1529" s="27">
        <v>66250</v>
      </c>
    </row>
    <row r="1530" spans="1:8" s="1" customFormat="1" ht="17.100000000000001" customHeight="1">
      <c r="A1530" s="1" t="s">
        <v>740</v>
      </c>
      <c r="B1530" s="1" t="s">
        <v>141</v>
      </c>
      <c r="C1530" s="1" t="str">
        <f>VLOOKUP((A1530&amp;B1530),[1]Bond_Master!$A$1:$J$236,3)</f>
        <v>公司債</v>
      </c>
      <c r="D1530" s="1" t="str">
        <f>VLOOKUP((A1530&amp;B1530),[1]Bond_Master!$A$1:$J$236,4)</f>
        <v>Morgan Stanley</v>
      </c>
      <c r="E1530" s="1">
        <f>VLOOKUP((A1530&amp;B1530),[1]Bond_Master!$A$1:$J$236,10)</f>
        <v>6</v>
      </c>
      <c r="F1530" s="17">
        <v>46980</v>
      </c>
      <c r="G1530" s="27">
        <v>66250</v>
      </c>
      <c r="H1530" s="27">
        <v>66250</v>
      </c>
    </row>
    <row r="1531" spans="1:8" s="1" customFormat="1" ht="17.100000000000001" customHeight="1">
      <c r="A1531" s="1" t="s">
        <v>740</v>
      </c>
      <c r="B1531" s="1" t="s">
        <v>141</v>
      </c>
      <c r="C1531" s="1" t="str">
        <f>VLOOKUP((A1531&amp;B1531),[1]Bond_Master!$A$1:$J$236,3)</f>
        <v>公司債</v>
      </c>
      <c r="D1531" s="1" t="str">
        <f>VLOOKUP((A1531&amp;B1531),[1]Bond_Master!$A$1:$J$236,4)</f>
        <v>Morgan Stanley</v>
      </c>
      <c r="E1531" s="1">
        <f>VLOOKUP((A1531&amp;B1531),[1]Bond_Master!$A$1:$J$236,10)</f>
        <v>6</v>
      </c>
      <c r="F1531" s="7">
        <v>47164</v>
      </c>
      <c r="G1531" s="27">
        <v>66250</v>
      </c>
      <c r="H1531" s="27">
        <v>66250</v>
      </c>
    </row>
    <row r="1532" spans="1:8" s="1" customFormat="1" ht="17.100000000000001" customHeight="1">
      <c r="A1532" s="1" t="s">
        <v>740</v>
      </c>
      <c r="B1532" s="1" t="s">
        <v>141</v>
      </c>
      <c r="C1532" s="1" t="str">
        <f>VLOOKUP((A1532&amp;B1532),[1]Bond_Master!$A$1:$J$236,3)</f>
        <v>公司債</v>
      </c>
      <c r="D1532" s="1" t="str">
        <f>VLOOKUP((A1532&amp;B1532),[1]Bond_Master!$A$1:$J$236,4)</f>
        <v>Morgan Stanley</v>
      </c>
      <c r="E1532" s="1">
        <f>VLOOKUP((A1532&amp;B1532),[1]Bond_Master!$A$1:$J$236,10)</f>
        <v>6</v>
      </c>
      <c r="F1532" s="17">
        <v>47345</v>
      </c>
      <c r="G1532" s="27">
        <v>66250</v>
      </c>
      <c r="H1532" s="27">
        <v>66250</v>
      </c>
    </row>
    <row r="1533" spans="1:8" s="1" customFormat="1" ht="17.100000000000001" customHeight="1">
      <c r="A1533" s="1" t="s">
        <v>740</v>
      </c>
      <c r="B1533" s="1" t="s">
        <v>141</v>
      </c>
      <c r="C1533" s="1" t="str">
        <f>VLOOKUP((A1533&amp;B1533),[1]Bond_Master!$A$1:$J$236,3)</f>
        <v>公司債</v>
      </c>
      <c r="D1533" s="1" t="str">
        <f>VLOOKUP((A1533&amp;B1533),[1]Bond_Master!$A$1:$J$236,4)</f>
        <v>Morgan Stanley</v>
      </c>
      <c r="E1533" s="1">
        <f>VLOOKUP((A1533&amp;B1533),[1]Bond_Master!$A$1:$J$236,10)</f>
        <v>6</v>
      </c>
      <c r="F1533" s="7">
        <v>47529</v>
      </c>
      <c r="G1533" s="27">
        <v>66250</v>
      </c>
      <c r="H1533" s="27">
        <v>2566250</v>
      </c>
    </row>
    <row r="1534" spans="1:8" s="1" customFormat="1" ht="17.100000000000001" customHeight="1">
      <c r="A1534" s="56" t="s">
        <v>741</v>
      </c>
      <c r="B1534" s="56" t="s">
        <v>64</v>
      </c>
      <c r="C1534" s="1" t="str">
        <f>VLOOKUP((A1534&amp;B1534),[1]Bond_Master!$A$1:$J$236,3)</f>
        <v>公司債</v>
      </c>
      <c r="D1534" s="1" t="str">
        <f>VLOOKUP((A1534&amp;B1534),[1]Bond_Master!$A$1:$J$236,4)</f>
        <v>Morgan Stanley</v>
      </c>
      <c r="E1534" s="1">
        <f>VLOOKUP((A1534&amp;B1534),[1]Bond_Master!$A$1:$J$236,10)</f>
        <v>6</v>
      </c>
      <c r="F1534" s="17">
        <v>45672</v>
      </c>
      <c r="G1534" s="27">
        <v>123750</v>
      </c>
      <c r="H1534" s="27">
        <v>123750</v>
      </c>
    </row>
    <row r="1535" spans="1:8" s="1" customFormat="1" ht="17.100000000000001" customHeight="1">
      <c r="A1535" s="19" t="s">
        <v>667</v>
      </c>
      <c r="B1535" s="19" t="s">
        <v>549</v>
      </c>
      <c r="C1535" s="1" t="str">
        <f>VLOOKUP((A1535&amp;B1535),[1]Bond_Master!$A$1:$J$236,3)</f>
        <v>公司債</v>
      </c>
      <c r="D1535" s="1" t="str">
        <f>VLOOKUP((A1535&amp;B1535),[1]Bond_Master!$A$1:$J$236,4)</f>
        <v>Morgan Stanley</v>
      </c>
      <c r="E1535" s="1">
        <f>VLOOKUP((A1535&amp;B1535),[1]Bond_Master!$A$1:$J$236,10)</f>
        <v>6</v>
      </c>
      <c r="F1535" s="17">
        <v>45853</v>
      </c>
      <c r="G1535" s="27">
        <v>123750</v>
      </c>
      <c r="H1535" s="27">
        <v>123750</v>
      </c>
    </row>
    <row r="1536" spans="1:8" s="1" customFormat="1" ht="17.100000000000001" customHeight="1">
      <c r="A1536" s="19" t="s">
        <v>742</v>
      </c>
      <c r="B1536" s="19" t="s">
        <v>549</v>
      </c>
      <c r="C1536" s="1" t="str">
        <f>VLOOKUP((A1536&amp;B1536),[1]Bond_Master!$A$1:$J$236,3)</f>
        <v>公司債</v>
      </c>
      <c r="D1536" s="1" t="str">
        <f>VLOOKUP((A1536&amp;B1536),[1]Bond_Master!$A$1:$J$236,4)</f>
        <v>Morgan Stanley</v>
      </c>
      <c r="E1536" s="1">
        <f>VLOOKUP((A1536&amp;B1536),[1]Bond_Master!$A$1:$J$236,10)</f>
        <v>6</v>
      </c>
      <c r="F1536" s="17">
        <v>46037</v>
      </c>
      <c r="G1536" s="27">
        <v>123750</v>
      </c>
      <c r="H1536" s="27">
        <v>123750</v>
      </c>
    </row>
    <row r="1537" spans="1:8" s="1" customFormat="1" ht="17.100000000000001" customHeight="1">
      <c r="A1537" s="19" t="s">
        <v>742</v>
      </c>
      <c r="B1537" s="19" t="s">
        <v>549</v>
      </c>
      <c r="C1537" s="1" t="str">
        <f>VLOOKUP((A1537&amp;B1537),[1]Bond_Master!$A$1:$J$236,3)</f>
        <v>公司債</v>
      </c>
      <c r="D1537" s="1" t="str">
        <f>VLOOKUP((A1537&amp;B1537),[1]Bond_Master!$A$1:$J$236,4)</f>
        <v>Morgan Stanley</v>
      </c>
      <c r="E1537" s="1">
        <f>VLOOKUP((A1537&amp;B1537),[1]Bond_Master!$A$1:$J$236,10)</f>
        <v>6</v>
      </c>
      <c r="F1537" s="17">
        <v>46218</v>
      </c>
      <c r="G1537" s="27">
        <v>123750</v>
      </c>
      <c r="H1537" s="27">
        <v>123750</v>
      </c>
    </row>
    <row r="1538" spans="1:8" s="1" customFormat="1" ht="17.100000000000001" customHeight="1">
      <c r="A1538" s="19" t="s">
        <v>742</v>
      </c>
      <c r="B1538" s="19" t="s">
        <v>549</v>
      </c>
      <c r="C1538" s="1" t="str">
        <f>VLOOKUP((A1538&amp;B1538),[1]Bond_Master!$A$1:$J$236,3)</f>
        <v>公司債</v>
      </c>
      <c r="D1538" s="1" t="str">
        <f>VLOOKUP((A1538&amp;B1538),[1]Bond_Master!$A$1:$J$236,4)</f>
        <v>Morgan Stanley</v>
      </c>
      <c r="E1538" s="1">
        <f>VLOOKUP((A1538&amp;B1538),[1]Bond_Master!$A$1:$J$236,10)</f>
        <v>6</v>
      </c>
      <c r="F1538" s="17">
        <v>46402</v>
      </c>
      <c r="G1538" s="27">
        <v>123750</v>
      </c>
      <c r="H1538" s="27">
        <v>123750</v>
      </c>
    </row>
    <row r="1539" spans="1:8" s="1" customFormat="1" ht="17.100000000000001" customHeight="1">
      <c r="A1539" s="19" t="s">
        <v>742</v>
      </c>
      <c r="B1539" s="19" t="s">
        <v>549</v>
      </c>
      <c r="C1539" s="1" t="str">
        <f>VLOOKUP((A1539&amp;B1539),[1]Bond_Master!$A$1:$J$236,3)</f>
        <v>公司債</v>
      </c>
      <c r="D1539" s="1" t="str">
        <f>VLOOKUP((A1539&amp;B1539),[1]Bond_Master!$A$1:$J$236,4)</f>
        <v>Morgan Stanley</v>
      </c>
      <c r="E1539" s="1">
        <f>VLOOKUP((A1539&amp;B1539),[1]Bond_Master!$A$1:$J$236,10)</f>
        <v>6</v>
      </c>
      <c r="F1539" s="17">
        <v>46583</v>
      </c>
      <c r="G1539" s="27">
        <v>123750</v>
      </c>
      <c r="H1539" s="27">
        <v>123750</v>
      </c>
    </row>
    <row r="1540" spans="1:8" s="1" customFormat="1" ht="17.100000000000001" customHeight="1">
      <c r="A1540" s="19" t="s">
        <v>742</v>
      </c>
      <c r="B1540" s="19" t="s">
        <v>549</v>
      </c>
      <c r="C1540" s="1" t="str">
        <f>VLOOKUP((A1540&amp;B1540),[1]Bond_Master!$A$1:$J$236,3)</f>
        <v>公司債</v>
      </c>
      <c r="D1540" s="1" t="str">
        <f>VLOOKUP((A1540&amp;B1540),[1]Bond_Master!$A$1:$J$236,4)</f>
        <v>Morgan Stanley</v>
      </c>
      <c r="E1540" s="1">
        <f>VLOOKUP((A1540&amp;B1540),[1]Bond_Master!$A$1:$J$236,10)</f>
        <v>6</v>
      </c>
      <c r="F1540" s="17">
        <v>46767</v>
      </c>
      <c r="G1540" s="27">
        <v>123750</v>
      </c>
      <c r="H1540" s="27">
        <v>123750</v>
      </c>
    </row>
    <row r="1541" spans="1:8" s="1" customFormat="1" ht="17.100000000000001" customHeight="1">
      <c r="A1541" s="19" t="s">
        <v>742</v>
      </c>
      <c r="B1541" s="19" t="s">
        <v>549</v>
      </c>
      <c r="C1541" s="1" t="str">
        <f>VLOOKUP((A1541&amp;B1541),[1]Bond_Master!$A$1:$J$236,3)</f>
        <v>公司債</v>
      </c>
      <c r="D1541" s="1" t="str">
        <f>VLOOKUP((A1541&amp;B1541),[1]Bond_Master!$A$1:$J$236,4)</f>
        <v>Morgan Stanley</v>
      </c>
      <c r="E1541" s="1">
        <f>VLOOKUP((A1541&amp;B1541),[1]Bond_Master!$A$1:$J$236,10)</f>
        <v>6</v>
      </c>
      <c r="F1541" s="17">
        <v>46949</v>
      </c>
      <c r="G1541" s="27">
        <v>123750</v>
      </c>
      <c r="H1541" s="27">
        <v>123750</v>
      </c>
    </row>
    <row r="1542" spans="1:8" s="1" customFormat="1" ht="17.100000000000001" customHeight="1">
      <c r="A1542" s="19" t="s">
        <v>742</v>
      </c>
      <c r="B1542" s="19" t="s">
        <v>549</v>
      </c>
      <c r="C1542" s="1" t="str">
        <f>VLOOKUP((A1542&amp;B1542),[1]Bond_Master!$A$1:$J$236,3)</f>
        <v>公司債</v>
      </c>
      <c r="D1542" s="1" t="str">
        <f>VLOOKUP((A1542&amp;B1542),[1]Bond_Master!$A$1:$J$236,4)</f>
        <v>Morgan Stanley</v>
      </c>
      <c r="E1542" s="1">
        <f>VLOOKUP((A1542&amp;B1542),[1]Bond_Master!$A$1:$J$236,10)</f>
        <v>6</v>
      </c>
      <c r="F1542" s="17">
        <v>47133</v>
      </c>
      <c r="G1542" s="27">
        <v>123750</v>
      </c>
      <c r="H1542" s="27">
        <v>123750</v>
      </c>
    </row>
    <row r="1543" spans="1:8" s="1" customFormat="1" ht="17.100000000000001" customHeight="1">
      <c r="A1543" s="19" t="s">
        <v>742</v>
      </c>
      <c r="B1543" s="19" t="s">
        <v>549</v>
      </c>
      <c r="C1543" s="1" t="str">
        <f>VLOOKUP((A1543&amp;B1543),[1]Bond_Master!$A$1:$J$236,3)</f>
        <v>公司債</v>
      </c>
      <c r="D1543" s="1" t="str">
        <f>VLOOKUP((A1543&amp;B1543),[1]Bond_Master!$A$1:$J$236,4)</f>
        <v>Morgan Stanley</v>
      </c>
      <c r="E1543" s="1">
        <f>VLOOKUP((A1543&amp;B1543),[1]Bond_Master!$A$1:$J$236,10)</f>
        <v>6</v>
      </c>
      <c r="F1543" s="17">
        <v>47314</v>
      </c>
      <c r="G1543" s="27">
        <v>123750</v>
      </c>
      <c r="H1543" s="27">
        <v>123750</v>
      </c>
    </row>
    <row r="1544" spans="1:8" s="1" customFormat="1" ht="17.100000000000001" customHeight="1">
      <c r="A1544" s="19" t="s">
        <v>742</v>
      </c>
      <c r="B1544" s="19" t="s">
        <v>549</v>
      </c>
      <c r="C1544" s="1" t="str">
        <f>VLOOKUP((A1544&amp;B1544),[1]Bond_Master!$A$1:$J$236,3)</f>
        <v>公司債</v>
      </c>
      <c r="D1544" s="1" t="str">
        <f>VLOOKUP((A1544&amp;B1544),[1]Bond_Master!$A$1:$J$236,4)</f>
        <v>Morgan Stanley</v>
      </c>
      <c r="E1544" s="1">
        <f>VLOOKUP((A1544&amp;B1544),[1]Bond_Master!$A$1:$J$236,10)</f>
        <v>6</v>
      </c>
      <c r="F1544" s="17">
        <v>47498</v>
      </c>
      <c r="G1544" s="27">
        <v>123750</v>
      </c>
      <c r="H1544" s="27">
        <v>123750</v>
      </c>
    </row>
    <row r="1545" spans="1:8" s="1" customFormat="1" ht="17.100000000000001" customHeight="1">
      <c r="A1545" s="19" t="s">
        <v>742</v>
      </c>
      <c r="B1545" s="19" t="s">
        <v>549</v>
      </c>
      <c r="C1545" s="1" t="str">
        <f>VLOOKUP((A1545&amp;B1545),[1]Bond_Master!$A$1:$J$236,3)</f>
        <v>公司債</v>
      </c>
      <c r="D1545" s="1" t="str">
        <f>VLOOKUP((A1545&amp;B1545),[1]Bond_Master!$A$1:$J$236,4)</f>
        <v>Morgan Stanley</v>
      </c>
      <c r="E1545" s="1">
        <f>VLOOKUP((A1545&amp;B1545),[1]Bond_Master!$A$1:$J$236,10)</f>
        <v>6</v>
      </c>
      <c r="F1545" s="17">
        <v>47679</v>
      </c>
      <c r="G1545" s="27">
        <v>123750</v>
      </c>
      <c r="H1545" s="27">
        <v>123750</v>
      </c>
    </row>
    <row r="1546" spans="1:8" s="1" customFormat="1" ht="17.100000000000001" customHeight="1">
      <c r="A1546" s="19" t="s">
        <v>742</v>
      </c>
      <c r="B1546" s="19" t="s">
        <v>549</v>
      </c>
      <c r="C1546" s="1" t="str">
        <f>VLOOKUP((A1546&amp;B1546),[1]Bond_Master!$A$1:$J$236,3)</f>
        <v>公司債</v>
      </c>
      <c r="D1546" s="1" t="str">
        <f>VLOOKUP((A1546&amp;B1546),[1]Bond_Master!$A$1:$J$236,4)</f>
        <v>Morgan Stanley</v>
      </c>
      <c r="E1546" s="1">
        <f>VLOOKUP((A1546&amp;B1546),[1]Bond_Master!$A$1:$J$236,10)</f>
        <v>6</v>
      </c>
      <c r="F1546" s="17">
        <v>47863</v>
      </c>
      <c r="G1546" s="27">
        <v>123750</v>
      </c>
      <c r="H1546" s="27">
        <v>123750</v>
      </c>
    </row>
    <row r="1547" spans="1:8" s="1" customFormat="1" ht="17.100000000000001" customHeight="1">
      <c r="A1547" s="19" t="s">
        <v>742</v>
      </c>
      <c r="B1547" s="19" t="s">
        <v>549</v>
      </c>
      <c r="C1547" s="1" t="str">
        <f>VLOOKUP((A1547&amp;B1547),[1]Bond_Master!$A$1:$J$236,3)</f>
        <v>公司債</v>
      </c>
      <c r="D1547" s="1" t="str">
        <f>VLOOKUP((A1547&amp;B1547),[1]Bond_Master!$A$1:$J$236,4)</f>
        <v>Morgan Stanley</v>
      </c>
      <c r="E1547" s="1">
        <f>VLOOKUP((A1547&amp;B1547),[1]Bond_Master!$A$1:$J$236,10)</f>
        <v>6</v>
      </c>
      <c r="F1547" s="17">
        <v>48044</v>
      </c>
      <c r="G1547" s="27">
        <v>123750</v>
      </c>
      <c r="H1547" s="27">
        <v>123750</v>
      </c>
    </row>
    <row r="1548" spans="1:8" s="1" customFormat="1" ht="17.100000000000001" customHeight="1">
      <c r="A1548" s="19" t="s">
        <v>742</v>
      </c>
      <c r="B1548" s="19" t="s">
        <v>549</v>
      </c>
      <c r="C1548" s="1" t="str">
        <f>VLOOKUP((A1548&amp;B1548),[1]Bond_Master!$A$1:$J$236,3)</f>
        <v>公司債</v>
      </c>
      <c r="D1548" s="1" t="str">
        <f>VLOOKUP((A1548&amp;B1548),[1]Bond_Master!$A$1:$J$236,4)</f>
        <v>Morgan Stanley</v>
      </c>
      <c r="E1548" s="1">
        <f>VLOOKUP((A1548&amp;B1548),[1]Bond_Master!$A$1:$J$236,10)</f>
        <v>6</v>
      </c>
      <c r="F1548" s="17">
        <v>48228</v>
      </c>
      <c r="G1548" s="27">
        <v>123750</v>
      </c>
      <c r="H1548" s="27">
        <v>5123750</v>
      </c>
    </row>
    <row r="1549" spans="1:8" s="1" customFormat="1" ht="17.100000000000001" customHeight="1">
      <c r="A1549" s="1" t="s">
        <v>110</v>
      </c>
      <c r="B1549" s="1" t="s">
        <v>64</v>
      </c>
      <c r="C1549" s="1" t="str">
        <f>VLOOKUP((A1549&amp;B1549),[1]Bond_Master!$A$1:$J$236,3)</f>
        <v>公司債</v>
      </c>
      <c r="D1549" s="1" t="str">
        <f>VLOOKUP((A1549&amp;B1549),[1]Bond_Master!$A$1:$J$236,4)</f>
        <v>Morgan Stanley</v>
      </c>
      <c r="E1549" s="1">
        <f>VLOOKUP((A1549&amp;B1549),[1]Bond_Master!$A$1:$J$236,10)</f>
        <v>8</v>
      </c>
      <c r="F1549" s="7">
        <v>44965</v>
      </c>
      <c r="G1549" s="27">
        <v>96875</v>
      </c>
      <c r="H1549" s="27">
        <v>96875</v>
      </c>
    </row>
    <row r="1550" spans="1:8" s="1" customFormat="1" ht="17.100000000000001" customHeight="1">
      <c r="A1550" s="1" t="s">
        <v>743</v>
      </c>
      <c r="B1550" s="1" t="s">
        <v>64</v>
      </c>
      <c r="C1550" s="1" t="str">
        <f>VLOOKUP((A1550&amp;B1550),[1]Bond_Master!$A$1:$J$236,3)</f>
        <v>公司債</v>
      </c>
      <c r="D1550" s="1" t="str">
        <f>VLOOKUP((A1550&amp;B1550),[1]Bond_Master!$A$1:$J$236,4)</f>
        <v>Morgan Stanley</v>
      </c>
      <c r="E1550" s="1">
        <f>VLOOKUP((A1550&amp;B1550),[1]Bond_Master!$A$1:$J$236,10)</f>
        <v>8</v>
      </c>
      <c r="F1550" s="17">
        <v>45146</v>
      </c>
      <c r="G1550" s="29">
        <v>96875</v>
      </c>
      <c r="H1550" s="29">
        <v>96875</v>
      </c>
    </row>
    <row r="1551" spans="1:8" s="1" customFormat="1" ht="17.100000000000001" customHeight="1">
      <c r="A1551" s="1" t="s">
        <v>743</v>
      </c>
      <c r="B1551" s="1" t="s">
        <v>64</v>
      </c>
      <c r="C1551" s="1" t="str">
        <f>VLOOKUP((A1551&amp;B1551),[1]Bond_Master!$A$1:$J$236,3)</f>
        <v>公司債</v>
      </c>
      <c r="D1551" s="1" t="str">
        <f>VLOOKUP((A1551&amp;B1551),[1]Bond_Master!$A$1:$J$236,4)</f>
        <v>Morgan Stanley</v>
      </c>
      <c r="E1551" s="1">
        <f>VLOOKUP((A1551&amp;B1551),[1]Bond_Master!$A$1:$J$236,10)</f>
        <v>8</v>
      </c>
      <c r="F1551" s="7">
        <v>45330</v>
      </c>
      <c r="G1551" s="27">
        <v>96875</v>
      </c>
      <c r="H1551" s="27">
        <v>96875</v>
      </c>
    </row>
    <row r="1552" spans="1:8" s="1" customFormat="1" ht="17.100000000000001" customHeight="1">
      <c r="A1552" s="1" t="s">
        <v>743</v>
      </c>
      <c r="B1552" s="1" t="s">
        <v>64</v>
      </c>
      <c r="C1552" s="1" t="str">
        <f>VLOOKUP((A1552&amp;B1552),[1]Bond_Master!$A$1:$J$236,3)</f>
        <v>公司債</v>
      </c>
      <c r="D1552" s="1" t="str">
        <f>VLOOKUP((A1552&amp;B1552),[1]Bond_Master!$A$1:$J$236,4)</f>
        <v>Morgan Stanley</v>
      </c>
      <c r="E1552" s="1">
        <f>VLOOKUP((A1552&amp;B1552),[1]Bond_Master!$A$1:$J$236,10)</f>
        <v>8</v>
      </c>
      <c r="F1552" s="17">
        <v>45512</v>
      </c>
      <c r="G1552" s="29">
        <v>96875</v>
      </c>
      <c r="H1552" s="29">
        <v>96875</v>
      </c>
    </row>
    <row r="1553" spans="1:8" s="1" customFormat="1" ht="17.100000000000001" customHeight="1">
      <c r="A1553" s="1" t="s">
        <v>743</v>
      </c>
      <c r="B1553" s="1" t="s">
        <v>64</v>
      </c>
      <c r="C1553" s="1" t="str">
        <f>VLOOKUP((A1553&amp;B1553),[1]Bond_Master!$A$1:$J$236,3)</f>
        <v>公司債</v>
      </c>
      <c r="D1553" s="1" t="str">
        <f>VLOOKUP((A1553&amp;B1553),[1]Bond_Master!$A$1:$J$236,4)</f>
        <v>Morgan Stanley</v>
      </c>
      <c r="E1553" s="1">
        <f>VLOOKUP((A1553&amp;B1553),[1]Bond_Master!$A$1:$J$236,10)</f>
        <v>8</v>
      </c>
      <c r="F1553" s="7">
        <v>45696</v>
      </c>
      <c r="G1553" s="27">
        <v>96875</v>
      </c>
      <c r="H1553" s="27">
        <v>96875</v>
      </c>
    </row>
    <row r="1554" spans="1:8" s="1" customFormat="1" ht="17.100000000000001" customHeight="1">
      <c r="A1554" s="1" t="s">
        <v>743</v>
      </c>
      <c r="B1554" s="1" t="s">
        <v>64</v>
      </c>
      <c r="C1554" s="1" t="str">
        <f>VLOOKUP((A1554&amp;B1554),[1]Bond_Master!$A$1:$J$236,3)</f>
        <v>公司債</v>
      </c>
      <c r="D1554" s="1" t="str">
        <f>VLOOKUP((A1554&amp;B1554),[1]Bond_Master!$A$1:$J$236,4)</f>
        <v>Morgan Stanley</v>
      </c>
      <c r="E1554" s="1">
        <f>VLOOKUP((A1554&amp;B1554),[1]Bond_Master!$A$1:$J$236,10)</f>
        <v>8</v>
      </c>
      <c r="F1554" s="17">
        <v>45877</v>
      </c>
      <c r="G1554" s="29">
        <v>96875</v>
      </c>
      <c r="H1554" s="29">
        <v>96875</v>
      </c>
    </row>
    <row r="1555" spans="1:8" s="1" customFormat="1" ht="17.100000000000001" customHeight="1">
      <c r="A1555" s="1" t="s">
        <v>743</v>
      </c>
      <c r="B1555" s="1" t="s">
        <v>64</v>
      </c>
      <c r="C1555" s="1" t="str">
        <f>VLOOKUP((A1555&amp;B1555),[1]Bond_Master!$A$1:$J$236,3)</f>
        <v>公司債</v>
      </c>
      <c r="D1555" s="1" t="str">
        <f>VLOOKUP((A1555&amp;B1555),[1]Bond_Master!$A$1:$J$236,4)</f>
        <v>Morgan Stanley</v>
      </c>
      <c r="E1555" s="1">
        <f>VLOOKUP((A1555&amp;B1555),[1]Bond_Master!$A$1:$J$236,10)</f>
        <v>8</v>
      </c>
      <c r="F1555" s="7">
        <v>46061</v>
      </c>
      <c r="G1555" s="27">
        <v>96875</v>
      </c>
      <c r="H1555" s="27">
        <v>96875</v>
      </c>
    </row>
    <row r="1556" spans="1:8" s="1" customFormat="1" ht="17.100000000000001" customHeight="1">
      <c r="A1556" s="1" t="s">
        <v>743</v>
      </c>
      <c r="B1556" s="1" t="s">
        <v>64</v>
      </c>
      <c r="C1556" s="1" t="str">
        <f>VLOOKUP((A1556&amp;B1556),[1]Bond_Master!$A$1:$J$236,3)</f>
        <v>公司債</v>
      </c>
      <c r="D1556" s="1" t="str">
        <f>VLOOKUP((A1556&amp;B1556),[1]Bond_Master!$A$1:$J$236,4)</f>
        <v>Morgan Stanley</v>
      </c>
      <c r="E1556" s="1">
        <f>VLOOKUP((A1556&amp;B1556),[1]Bond_Master!$A$1:$J$236,10)</f>
        <v>8</v>
      </c>
      <c r="F1556" s="17">
        <v>46242</v>
      </c>
      <c r="G1556" s="29">
        <v>96875</v>
      </c>
      <c r="H1556" s="29">
        <v>96875</v>
      </c>
    </row>
    <row r="1557" spans="1:8" s="1" customFormat="1" ht="17.100000000000001" customHeight="1">
      <c r="A1557" s="1" t="s">
        <v>743</v>
      </c>
      <c r="B1557" s="1" t="s">
        <v>64</v>
      </c>
      <c r="C1557" s="1" t="str">
        <f>VLOOKUP((A1557&amp;B1557),[1]Bond_Master!$A$1:$J$236,3)</f>
        <v>公司債</v>
      </c>
      <c r="D1557" s="1" t="str">
        <f>VLOOKUP((A1557&amp;B1557),[1]Bond_Master!$A$1:$J$236,4)</f>
        <v>Morgan Stanley</v>
      </c>
      <c r="E1557" s="1">
        <f>VLOOKUP((A1557&amp;B1557),[1]Bond_Master!$A$1:$J$236,10)</f>
        <v>8</v>
      </c>
      <c r="F1557" s="7">
        <v>46426</v>
      </c>
      <c r="G1557" s="27">
        <v>96875</v>
      </c>
      <c r="H1557" s="27">
        <v>96875</v>
      </c>
    </row>
    <row r="1558" spans="1:8" s="1" customFormat="1" ht="17.100000000000001" customHeight="1">
      <c r="A1558" s="1" t="s">
        <v>743</v>
      </c>
      <c r="B1558" s="1" t="s">
        <v>64</v>
      </c>
      <c r="C1558" s="1" t="str">
        <f>VLOOKUP((A1558&amp;B1558),[1]Bond_Master!$A$1:$J$236,3)</f>
        <v>公司債</v>
      </c>
      <c r="D1558" s="1" t="str">
        <f>VLOOKUP((A1558&amp;B1558),[1]Bond_Master!$A$1:$J$236,4)</f>
        <v>Morgan Stanley</v>
      </c>
      <c r="E1558" s="1">
        <f>VLOOKUP((A1558&amp;B1558),[1]Bond_Master!$A$1:$J$236,10)</f>
        <v>8</v>
      </c>
      <c r="F1558" s="17">
        <v>46607</v>
      </c>
      <c r="G1558" s="29">
        <v>96875</v>
      </c>
      <c r="H1558" s="29">
        <v>96875</v>
      </c>
    </row>
    <row r="1559" spans="1:8" s="1" customFormat="1" ht="17.100000000000001" customHeight="1">
      <c r="A1559" s="1" t="s">
        <v>743</v>
      </c>
      <c r="B1559" s="1" t="s">
        <v>64</v>
      </c>
      <c r="C1559" s="1" t="str">
        <f>VLOOKUP((A1559&amp;B1559),[1]Bond_Master!$A$1:$J$236,3)</f>
        <v>公司債</v>
      </c>
      <c r="D1559" s="1" t="str">
        <f>VLOOKUP((A1559&amp;B1559),[1]Bond_Master!$A$1:$J$236,4)</f>
        <v>Morgan Stanley</v>
      </c>
      <c r="E1559" s="1">
        <f>VLOOKUP((A1559&amp;B1559),[1]Bond_Master!$A$1:$J$236,10)</f>
        <v>8</v>
      </c>
      <c r="F1559" s="7">
        <v>46791</v>
      </c>
      <c r="G1559" s="27">
        <v>96875</v>
      </c>
      <c r="H1559" s="27">
        <v>96875</v>
      </c>
    </row>
    <row r="1560" spans="1:8" ht="17.100000000000001" customHeight="1">
      <c r="A1560" s="1" t="s">
        <v>743</v>
      </c>
      <c r="B1560" s="1" t="s">
        <v>64</v>
      </c>
      <c r="C1560" s="1" t="str">
        <f>VLOOKUP((A1560&amp;B1560),[1]Bond_Master!$A$1:$J$236,3)</f>
        <v>公司債</v>
      </c>
      <c r="D1560" s="1" t="str">
        <f>VLOOKUP((A1560&amp;B1560),[1]Bond_Master!$A$1:$J$236,4)</f>
        <v>Morgan Stanley</v>
      </c>
      <c r="E1560" s="1">
        <f>VLOOKUP((A1560&amp;B1560),[1]Bond_Master!$A$1:$J$236,10)</f>
        <v>8</v>
      </c>
      <c r="F1560" s="17">
        <v>46973</v>
      </c>
      <c r="G1560" s="29">
        <v>96875</v>
      </c>
      <c r="H1560" s="29">
        <v>96875</v>
      </c>
    </row>
    <row r="1561" spans="1:8" ht="17.100000000000001" customHeight="1">
      <c r="A1561" s="1" t="s">
        <v>743</v>
      </c>
      <c r="B1561" s="1" t="s">
        <v>64</v>
      </c>
      <c r="C1561" s="1" t="str">
        <f>VLOOKUP((A1561&amp;B1561),[1]Bond_Master!$A$1:$J$236,3)</f>
        <v>公司債</v>
      </c>
      <c r="D1561" s="1" t="str">
        <f>VLOOKUP((A1561&amp;B1561),[1]Bond_Master!$A$1:$J$236,4)</f>
        <v>Morgan Stanley</v>
      </c>
      <c r="E1561" s="1">
        <f>VLOOKUP((A1561&amp;B1561),[1]Bond_Master!$A$1:$J$236,10)</f>
        <v>8</v>
      </c>
      <c r="F1561" s="7">
        <v>47157</v>
      </c>
      <c r="G1561" s="27">
        <v>96875</v>
      </c>
      <c r="H1561" s="27">
        <v>5096875</v>
      </c>
    </row>
    <row r="1562" spans="1:8" ht="17.100000000000001" customHeight="1">
      <c r="A1562" s="1" t="s">
        <v>137</v>
      </c>
      <c r="B1562" s="1" t="s">
        <v>14</v>
      </c>
      <c r="C1562" s="1" t="str">
        <f>VLOOKUP((A1562&amp;B1562),[1]Bond_Master!$A$1:$J$236,3)</f>
        <v>公司債</v>
      </c>
      <c r="D1562" s="1" t="str">
        <f>VLOOKUP((A1562&amp;B1562),[1]Bond_Master!$A$1:$J$236,4)</f>
        <v>Morgan Stanley</v>
      </c>
      <c r="E1562" s="1">
        <f>VLOOKUP((A1562&amp;B1562),[1]Bond_Master!$A$1:$J$236,10)</f>
        <v>8</v>
      </c>
      <c r="F1562" s="7">
        <v>45007</v>
      </c>
      <c r="G1562" s="27">
        <v>15750.000000000002</v>
      </c>
      <c r="H1562" s="27">
        <v>15750.000000000002</v>
      </c>
    </row>
    <row r="1563" spans="1:8" ht="17.100000000000001" customHeight="1">
      <c r="A1563" s="1" t="s">
        <v>744</v>
      </c>
      <c r="B1563" s="1" t="s">
        <v>14</v>
      </c>
      <c r="C1563" s="1" t="str">
        <f>VLOOKUP((A1563&amp;B1563),[1]Bond_Master!$A$1:$J$236,3)</f>
        <v>公司債</v>
      </c>
      <c r="D1563" s="1" t="str">
        <f>VLOOKUP((A1563&amp;B1563),[1]Bond_Master!$A$1:$J$236,4)</f>
        <v>Morgan Stanley</v>
      </c>
      <c r="E1563" s="1">
        <f>VLOOKUP((A1563&amp;B1563),[1]Bond_Master!$A$1:$J$236,10)</f>
        <v>8</v>
      </c>
      <c r="F1563" s="17">
        <v>45191</v>
      </c>
      <c r="G1563" s="29">
        <v>15750.000000000002</v>
      </c>
      <c r="H1563" s="29">
        <v>15750.000000000002</v>
      </c>
    </row>
    <row r="1564" spans="1:8" ht="17.100000000000001" customHeight="1">
      <c r="A1564" s="1" t="s">
        <v>744</v>
      </c>
      <c r="B1564" s="1" t="s">
        <v>14</v>
      </c>
      <c r="C1564" s="1" t="str">
        <f>VLOOKUP((A1564&amp;B1564),[1]Bond_Master!$A$1:$J$236,3)</f>
        <v>公司債</v>
      </c>
      <c r="D1564" s="1" t="str">
        <f>VLOOKUP((A1564&amp;B1564),[1]Bond_Master!$A$1:$J$236,4)</f>
        <v>Morgan Stanley</v>
      </c>
      <c r="E1564" s="1">
        <f>VLOOKUP((A1564&amp;B1564),[1]Bond_Master!$A$1:$J$236,10)</f>
        <v>8</v>
      </c>
      <c r="F1564" s="7">
        <v>45373</v>
      </c>
      <c r="G1564" s="29">
        <v>15750.000000000002</v>
      </c>
      <c r="H1564" s="29">
        <v>15750.000000000002</v>
      </c>
    </row>
    <row r="1565" spans="1:8" ht="17.100000000000001" customHeight="1">
      <c r="A1565" s="1" t="s">
        <v>744</v>
      </c>
      <c r="B1565" s="1" t="s">
        <v>14</v>
      </c>
      <c r="C1565" s="1" t="str">
        <f>VLOOKUP((A1565&amp;B1565),[1]Bond_Master!$A$1:$J$236,3)</f>
        <v>公司債</v>
      </c>
      <c r="D1565" s="1" t="str">
        <f>VLOOKUP((A1565&amp;B1565),[1]Bond_Master!$A$1:$J$236,4)</f>
        <v>Morgan Stanley</v>
      </c>
      <c r="E1565" s="1">
        <f>VLOOKUP((A1565&amp;B1565),[1]Bond_Master!$A$1:$J$236,10)</f>
        <v>8</v>
      </c>
      <c r="F1565" s="17">
        <v>45557</v>
      </c>
      <c r="G1565" s="29">
        <v>15750.000000000002</v>
      </c>
      <c r="H1565" s="29">
        <v>15750.000000000002</v>
      </c>
    </row>
    <row r="1566" spans="1:8" ht="17.100000000000001" customHeight="1">
      <c r="A1566" s="1" t="s">
        <v>744</v>
      </c>
      <c r="B1566" s="1" t="s">
        <v>14</v>
      </c>
      <c r="C1566" s="1" t="str">
        <f>VLOOKUP((A1566&amp;B1566),[1]Bond_Master!$A$1:$J$236,3)</f>
        <v>公司債</v>
      </c>
      <c r="D1566" s="1" t="str">
        <f>VLOOKUP((A1566&amp;B1566),[1]Bond_Master!$A$1:$J$236,4)</f>
        <v>Morgan Stanley</v>
      </c>
      <c r="E1566" s="1">
        <f>VLOOKUP((A1566&amp;B1566),[1]Bond_Master!$A$1:$J$236,10)</f>
        <v>8</v>
      </c>
      <c r="F1566" s="7">
        <v>45738</v>
      </c>
      <c r="G1566" s="29">
        <v>15750.000000000002</v>
      </c>
      <c r="H1566" s="29">
        <v>15750.000000000002</v>
      </c>
    </row>
    <row r="1567" spans="1:8" ht="17.100000000000001" customHeight="1">
      <c r="A1567" s="1" t="s">
        <v>744</v>
      </c>
      <c r="B1567" s="1" t="s">
        <v>14</v>
      </c>
      <c r="C1567" s="1" t="str">
        <f>VLOOKUP((A1567&amp;B1567),[1]Bond_Master!$A$1:$J$236,3)</f>
        <v>公司債</v>
      </c>
      <c r="D1567" s="1" t="str">
        <f>VLOOKUP((A1567&amp;B1567),[1]Bond_Master!$A$1:$J$236,4)</f>
        <v>Morgan Stanley</v>
      </c>
      <c r="E1567" s="1">
        <f>VLOOKUP((A1567&amp;B1567),[1]Bond_Master!$A$1:$J$236,10)</f>
        <v>8</v>
      </c>
      <c r="F1567" s="17">
        <v>45922</v>
      </c>
      <c r="G1567" s="29">
        <v>15750.000000000002</v>
      </c>
      <c r="H1567" s="29">
        <v>15750.000000000002</v>
      </c>
    </row>
    <row r="1568" spans="1:8" ht="17.100000000000001" customHeight="1">
      <c r="A1568" s="1" t="s">
        <v>744</v>
      </c>
      <c r="B1568" s="1" t="s">
        <v>14</v>
      </c>
      <c r="C1568" s="1" t="str">
        <f>VLOOKUP((A1568&amp;B1568),[1]Bond_Master!$A$1:$J$236,3)</f>
        <v>公司債</v>
      </c>
      <c r="D1568" s="1" t="str">
        <f>VLOOKUP((A1568&amp;B1568),[1]Bond_Master!$A$1:$J$236,4)</f>
        <v>Morgan Stanley</v>
      </c>
      <c r="E1568" s="1">
        <f>VLOOKUP((A1568&amp;B1568),[1]Bond_Master!$A$1:$J$236,10)</f>
        <v>8</v>
      </c>
      <c r="F1568" s="7">
        <v>46103</v>
      </c>
      <c r="G1568" s="29">
        <v>15750.000000000002</v>
      </c>
      <c r="H1568" s="29">
        <v>15750.000000000002</v>
      </c>
    </row>
    <row r="1569" spans="1:8" s="1" customFormat="1" ht="17.100000000000001" customHeight="1">
      <c r="A1569" s="1" t="s">
        <v>744</v>
      </c>
      <c r="B1569" s="1" t="s">
        <v>14</v>
      </c>
      <c r="C1569" s="1" t="str">
        <f>VLOOKUP((A1569&amp;B1569),[1]Bond_Master!$A$1:$J$236,3)</f>
        <v>公司債</v>
      </c>
      <c r="D1569" s="1" t="str">
        <f>VLOOKUP((A1569&amp;B1569),[1]Bond_Master!$A$1:$J$236,4)</f>
        <v>Morgan Stanley</v>
      </c>
      <c r="E1569" s="1">
        <f>VLOOKUP((A1569&amp;B1569),[1]Bond_Master!$A$1:$J$236,10)</f>
        <v>8</v>
      </c>
      <c r="F1569" s="17">
        <v>46287</v>
      </c>
      <c r="G1569" s="29">
        <v>15750.000000000002</v>
      </c>
      <c r="H1569" s="29">
        <v>15750.000000000002</v>
      </c>
    </row>
    <row r="1570" spans="1:8" ht="17.100000000000001" customHeight="1">
      <c r="A1570" s="1" t="s">
        <v>744</v>
      </c>
      <c r="B1570" s="1" t="s">
        <v>14</v>
      </c>
      <c r="C1570" s="1" t="str">
        <f>VLOOKUP((A1570&amp;B1570),[1]Bond_Master!$A$1:$J$236,3)</f>
        <v>公司債</v>
      </c>
      <c r="D1570" s="1" t="str">
        <f>VLOOKUP((A1570&amp;B1570),[1]Bond_Master!$A$1:$J$236,4)</f>
        <v>Morgan Stanley</v>
      </c>
      <c r="E1570" s="1">
        <f>VLOOKUP((A1570&amp;B1570),[1]Bond_Master!$A$1:$J$236,10)</f>
        <v>8</v>
      </c>
      <c r="F1570" s="7">
        <v>46468</v>
      </c>
      <c r="G1570" s="29">
        <v>15750.000000000002</v>
      </c>
      <c r="H1570" s="29">
        <v>15750.000000000002</v>
      </c>
    </row>
    <row r="1571" spans="1:8" ht="17.100000000000001" customHeight="1">
      <c r="A1571" s="1" t="s">
        <v>744</v>
      </c>
      <c r="B1571" s="1" t="s">
        <v>14</v>
      </c>
      <c r="C1571" s="1" t="str">
        <f>VLOOKUP((A1571&amp;B1571),[1]Bond_Master!$A$1:$J$236,3)</f>
        <v>公司債</v>
      </c>
      <c r="D1571" s="1" t="str">
        <f>VLOOKUP((A1571&amp;B1571),[1]Bond_Master!$A$1:$J$236,4)</f>
        <v>Morgan Stanley</v>
      </c>
      <c r="E1571" s="1">
        <f>VLOOKUP((A1571&amp;B1571),[1]Bond_Master!$A$1:$J$236,10)</f>
        <v>8</v>
      </c>
      <c r="F1571" s="17">
        <v>46652</v>
      </c>
      <c r="G1571" s="29">
        <v>15750.000000000002</v>
      </c>
      <c r="H1571" s="29">
        <v>15750.000000000002</v>
      </c>
    </row>
    <row r="1572" spans="1:8" ht="17.100000000000001" customHeight="1">
      <c r="A1572" s="1" t="s">
        <v>744</v>
      </c>
      <c r="B1572" s="1" t="s">
        <v>14</v>
      </c>
      <c r="C1572" s="1" t="str">
        <f>VLOOKUP((A1572&amp;B1572),[1]Bond_Master!$A$1:$J$236,3)</f>
        <v>公司債</v>
      </c>
      <c r="D1572" s="1" t="str">
        <f>VLOOKUP((A1572&amp;B1572),[1]Bond_Master!$A$1:$J$236,4)</f>
        <v>Morgan Stanley</v>
      </c>
      <c r="E1572" s="1">
        <f>VLOOKUP((A1572&amp;B1572),[1]Bond_Master!$A$1:$J$236,10)</f>
        <v>8</v>
      </c>
      <c r="F1572" s="7">
        <v>46834</v>
      </c>
      <c r="G1572" s="29">
        <v>15750.000000000002</v>
      </c>
      <c r="H1572" s="29">
        <v>1515750</v>
      </c>
    </row>
    <row r="1573" spans="1:8" ht="17.100000000000001" customHeight="1">
      <c r="A1573" s="1" t="s">
        <v>388</v>
      </c>
      <c r="B1573" s="1" t="s">
        <v>76</v>
      </c>
      <c r="C1573" s="1" t="str">
        <f>VLOOKUP((A1573&amp;B1573),[1]Bond_Master!$A$1:$J$236,3)</f>
        <v>公司債</v>
      </c>
      <c r="D1573" s="1" t="str">
        <f>VLOOKUP((A1573&amp;B1573),[1]Bond_Master!$A$1:$J$236,4)</f>
        <v>Morgan Stanley</v>
      </c>
      <c r="E1573" s="1">
        <f>VLOOKUP((A1573&amp;B1573),[1]Bond_Master!$A$1:$J$236,10)</f>
        <v>8</v>
      </c>
      <c r="F1573" s="7">
        <v>45372</v>
      </c>
      <c r="G1573" s="27">
        <v>25500</v>
      </c>
      <c r="H1573" s="27">
        <v>25500</v>
      </c>
    </row>
    <row r="1574" spans="1:8" ht="17.100000000000001" customHeight="1">
      <c r="A1574" s="1" t="s">
        <v>388</v>
      </c>
      <c r="B1574" s="1" t="s">
        <v>76</v>
      </c>
      <c r="C1574" s="1" t="str">
        <f>VLOOKUP((A1574&amp;B1574),[1]Bond_Master!$A$1:$J$236,3)</f>
        <v>公司債</v>
      </c>
      <c r="D1574" s="1" t="str">
        <f>VLOOKUP((A1574&amp;B1574),[1]Bond_Master!$A$1:$J$236,4)</f>
        <v>Morgan Stanley</v>
      </c>
      <c r="E1574" s="1">
        <f>VLOOKUP((A1574&amp;B1574),[1]Bond_Master!$A$1:$J$236,10)</f>
        <v>8</v>
      </c>
      <c r="F1574" s="7">
        <v>45556</v>
      </c>
      <c r="G1574" s="27">
        <v>25500</v>
      </c>
      <c r="H1574" s="27">
        <v>25500</v>
      </c>
    </row>
    <row r="1575" spans="1:8" ht="17.100000000000001" customHeight="1">
      <c r="A1575" s="1" t="s">
        <v>745</v>
      </c>
      <c r="B1575" s="1" t="s">
        <v>76</v>
      </c>
      <c r="C1575" s="1" t="str">
        <f>VLOOKUP((A1575&amp;B1575),[1]Bond_Master!$A$1:$J$236,3)</f>
        <v>公司債</v>
      </c>
      <c r="D1575" s="1" t="str">
        <f>VLOOKUP((A1575&amp;B1575),[1]Bond_Master!$A$1:$J$236,4)</f>
        <v>Morgan Stanley</v>
      </c>
      <c r="E1575" s="1">
        <f>VLOOKUP((A1575&amp;B1575),[1]Bond_Master!$A$1:$J$236,10)</f>
        <v>8</v>
      </c>
      <c r="F1575" s="7">
        <v>45737</v>
      </c>
      <c r="G1575" s="27">
        <v>25500</v>
      </c>
      <c r="H1575" s="27">
        <v>25500</v>
      </c>
    </row>
    <row r="1576" spans="1:8" ht="17.100000000000001" customHeight="1">
      <c r="A1576" s="1" t="s">
        <v>745</v>
      </c>
      <c r="B1576" s="1" t="s">
        <v>76</v>
      </c>
      <c r="C1576" s="1" t="str">
        <f>VLOOKUP((A1576&amp;B1576),[1]Bond_Master!$A$1:$J$236,3)</f>
        <v>公司債</v>
      </c>
      <c r="D1576" s="1" t="str">
        <f>VLOOKUP((A1576&amp;B1576),[1]Bond_Master!$A$1:$J$236,4)</f>
        <v>Morgan Stanley</v>
      </c>
      <c r="E1576" s="1">
        <f>VLOOKUP((A1576&amp;B1576),[1]Bond_Master!$A$1:$J$236,10)</f>
        <v>8</v>
      </c>
      <c r="F1576" s="7">
        <v>45921</v>
      </c>
      <c r="G1576" s="29">
        <v>25500</v>
      </c>
      <c r="H1576" s="29">
        <v>25500</v>
      </c>
    </row>
    <row r="1577" spans="1:8" ht="17.100000000000001" customHeight="1">
      <c r="A1577" s="1" t="s">
        <v>745</v>
      </c>
      <c r="B1577" s="1" t="s">
        <v>76</v>
      </c>
      <c r="C1577" s="1" t="str">
        <f>VLOOKUP((A1577&amp;B1577),[1]Bond_Master!$A$1:$J$236,3)</f>
        <v>公司債</v>
      </c>
      <c r="D1577" s="1" t="str">
        <f>VLOOKUP((A1577&amp;B1577),[1]Bond_Master!$A$1:$J$236,4)</f>
        <v>Morgan Stanley</v>
      </c>
      <c r="E1577" s="1">
        <f>VLOOKUP((A1577&amp;B1577),[1]Bond_Master!$A$1:$J$236,10)</f>
        <v>8</v>
      </c>
      <c r="F1577" s="7">
        <v>46102</v>
      </c>
      <c r="G1577" s="29">
        <v>25500</v>
      </c>
      <c r="H1577" s="29">
        <v>25500</v>
      </c>
    </row>
    <row r="1578" spans="1:8" ht="17.100000000000001" customHeight="1">
      <c r="A1578" s="1" t="s">
        <v>745</v>
      </c>
      <c r="B1578" s="1" t="s">
        <v>76</v>
      </c>
      <c r="C1578" s="1" t="str">
        <f>VLOOKUP((A1578&amp;B1578),[1]Bond_Master!$A$1:$J$236,3)</f>
        <v>公司債</v>
      </c>
      <c r="D1578" s="1" t="str">
        <f>VLOOKUP((A1578&amp;B1578),[1]Bond_Master!$A$1:$J$236,4)</f>
        <v>Morgan Stanley</v>
      </c>
      <c r="E1578" s="1">
        <f>VLOOKUP((A1578&amp;B1578),[1]Bond_Master!$A$1:$J$236,10)</f>
        <v>8</v>
      </c>
      <c r="F1578" s="7">
        <v>46286</v>
      </c>
      <c r="G1578" s="29">
        <v>25500</v>
      </c>
      <c r="H1578" s="29">
        <v>25500</v>
      </c>
    </row>
    <row r="1579" spans="1:8" ht="17.100000000000001" customHeight="1">
      <c r="A1579" s="1" t="s">
        <v>745</v>
      </c>
      <c r="B1579" s="1" t="s">
        <v>76</v>
      </c>
      <c r="C1579" s="1" t="str">
        <f>VLOOKUP((A1579&amp;B1579),[1]Bond_Master!$A$1:$J$236,3)</f>
        <v>公司債</v>
      </c>
      <c r="D1579" s="1" t="str">
        <f>VLOOKUP((A1579&amp;B1579),[1]Bond_Master!$A$1:$J$236,4)</f>
        <v>Morgan Stanley</v>
      </c>
      <c r="E1579" s="1">
        <f>VLOOKUP((A1579&amp;B1579),[1]Bond_Master!$A$1:$J$236,10)</f>
        <v>8</v>
      </c>
      <c r="F1579" s="7">
        <v>46467</v>
      </c>
      <c r="G1579" s="29">
        <v>25500</v>
      </c>
      <c r="H1579" s="29">
        <v>25500</v>
      </c>
    </row>
    <row r="1580" spans="1:8" ht="17.100000000000001" customHeight="1">
      <c r="A1580" s="1" t="s">
        <v>745</v>
      </c>
      <c r="B1580" s="1" t="s">
        <v>76</v>
      </c>
      <c r="C1580" s="1" t="str">
        <f>VLOOKUP((A1580&amp;B1580),[1]Bond_Master!$A$1:$J$236,3)</f>
        <v>公司債</v>
      </c>
      <c r="D1580" s="1" t="str">
        <f>VLOOKUP((A1580&amp;B1580),[1]Bond_Master!$A$1:$J$236,4)</f>
        <v>Morgan Stanley</v>
      </c>
      <c r="E1580" s="1">
        <f>VLOOKUP((A1580&amp;B1580),[1]Bond_Master!$A$1:$J$236,10)</f>
        <v>8</v>
      </c>
      <c r="F1580" s="7">
        <v>46651</v>
      </c>
      <c r="G1580" s="29">
        <v>25500</v>
      </c>
      <c r="H1580" s="29">
        <v>25500</v>
      </c>
    </row>
    <row r="1581" spans="1:8" ht="17.100000000000001" customHeight="1">
      <c r="A1581" s="1" t="s">
        <v>745</v>
      </c>
      <c r="B1581" s="1" t="s">
        <v>76</v>
      </c>
      <c r="C1581" s="1" t="str">
        <f>VLOOKUP((A1581&amp;B1581),[1]Bond_Master!$A$1:$J$236,3)</f>
        <v>公司債</v>
      </c>
      <c r="D1581" s="1" t="str">
        <f>VLOOKUP((A1581&amp;B1581),[1]Bond_Master!$A$1:$J$236,4)</f>
        <v>Morgan Stanley</v>
      </c>
      <c r="E1581" s="1">
        <f>VLOOKUP((A1581&amp;B1581),[1]Bond_Master!$A$1:$J$236,10)</f>
        <v>8</v>
      </c>
      <c r="F1581" s="7">
        <v>46833</v>
      </c>
      <c r="G1581" s="29">
        <v>25500</v>
      </c>
      <c r="H1581" s="29">
        <v>25500</v>
      </c>
    </row>
    <row r="1582" spans="1:8" ht="17.100000000000001" customHeight="1">
      <c r="A1582" s="1" t="s">
        <v>745</v>
      </c>
      <c r="B1582" s="1" t="s">
        <v>76</v>
      </c>
      <c r="C1582" s="1" t="str">
        <f>VLOOKUP((A1582&amp;B1582),[1]Bond_Master!$A$1:$J$236,3)</f>
        <v>公司債</v>
      </c>
      <c r="D1582" s="1" t="str">
        <f>VLOOKUP((A1582&amp;B1582),[1]Bond_Master!$A$1:$J$236,4)</f>
        <v>Morgan Stanley</v>
      </c>
      <c r="E1582" s="1">
        <f>VLOOKUP((A1582&amp;B1582),[1]Bond_Master!$A$1:$J$236,10)</f>
        <v>8</v>
      </c>
      <c r="F1582" s="7">
        <v>47017</v>
      </c>
      <c r="G1582" s="29">
        <v>25500</v>
      </c>
      <c r="H1582" s="29">
        <v>25500</v>
      </c>
    </row>
    <row r="1583" spans="1:8" s="1" customFormat="1" ht="17.100000000000001" customHeight="1">
      <c r="A1583" s="1" t="s">
        <v>745</v>
      </c>
      <c r="B1583" s="1" t="s">
        <v>76</v>
      </c>
      <c r="C1583" s="1" t="str">
        <f>VLOOKUP((A1583&amp;B1583),[1]Bond_Master!$A$1:$J$236,3)</f>
        <v>公司債</v>
      </c>
      <c r="D1583" s="1" t="str">
        <f>VLOOKUP((A1583&amp;B1583),[1]Bond_Master!$A$1:$J$236,4)</f>
        <v>Morgan Stanley</v>
      </c>
      <c r="E1583" s="1">
        <f>VLOOKUP((A1583&amp;B1583),[1]Bond_Master!$A$1:$J$236,10)</f>
        <v>8</v>
      </c>
      <c r="F1583" s="7">
        <v>47198</v>
      </c>
      <c r="G1583" s="29">
        <v>25500</v>
      </c>
      <c r="H1583" s="29">
        <v>25500</v>
      </c>
    </row>
    <row r="1584" spans="1:8" ht="17.100000000000001" customHeight="1">
      <c r="A1584" s="1" t="s">
        <v>745</v>
      </c>
      <c r="B1584" s="1" t="s">
        <v>76</v>
      </c>
      <c r="C1584" s="1" t="str">
        <f>VLOOKUP((A1584&amp;B1584),[1]Bond_Master!$A$1:$J$236,3)</f>
        <v>公司債</v>
      </c>
      <c r="D1584" s="1" t="str">
        <f>VLOOKUP((A1584&amp;B1584),[1]Bond_Master!$A$1:$J$236,4)</f>
        <v>Morgan Stanley</v>
      </c>
      <c r="E1584" s="1">
        <f>VLOOKUP((A1584&amp;B1584),[1]Bond_Master!$A$1:$J$236,10)</f>
        <v>8</v>
      </c>
      <c r="F1584" s="7">
        <v>47382</v>
      </c>
      <c r="G1584" s="29">
        <v>25500</v>
      </c>
      <c r="H1584" s="29">
        <v>25500</v>
      </c>
    </row>
    <row r="1585" spans="1:8" ht="17.100000000000001" customHeight="1">
      <c r="A1585" s="1" t="s">
        <v>745</v>
      </c>
      <c r="B1585" s="1" t="s">
        <v>76</v>
      </c>
      <c r="C1585" s="1" t="str">
        <f>VLOOKUP((A1585&amp;B1585),[1]Bond_Master!$A$1:$J$236,3)</f>
        <v>公司債</v>
      </c>
      <c r="D1585" s="1" t="str">
        <f>VLOOKUP((A1585&amp;B1585),[1]Bond_Master!$A$1:$J$236,4)</f>
        <v>Morgan Stanley</v>
      </c>
      <c r="E1585" s="1">
        <f>VLOOKUP((A1585&amp;B1585),[1]Bond_Master!$A$1:$J$236,10)</f>
        <v>8</v>
      </c>
      <c r="F1585" s="7">
        <v>47563</v>
      </c>
      <c r="G1585" s="29">
        <v>25500</v>
      </c>
      <c r="H1585" s="29">
        <v>25500</v>
      </c>
    </row>
    <row r="1586" spans="1:8" ht="17.100000000000001" customHeight="1">
      <c r="A1586" s="1" t="s">
        <v>745</v>
      </c>
      <c r="B1586" s="1" t="s">
        <v>76</v>
      </c>
      <c r="C1586" s="1" t="str">
        <f>VLOOKUP((A1586&amp;B1586),[1]Bond_Master!$A$1:$J$236,3)</f>
        <v>公司債</v>
      </c>
      <c r="D1586" s="1" t="str">
        <f>VLOOKUP((A1586&amp;B1586),[1]Bond_Master!$A$1:$J$236,4)</f>
        <v>Morgan Stanley</v>
      </c>
      <c r="E1586" s="1">
        <f>VLOOKUP((A1586&amp;B1586),[1]Bond_Master!$A$1:$J$236,10)</f>
        <v>8</v>
      </c>
      <c r="F1586" s="7">
        <v>47747</v>
      </c>
      <c r="G1586" s="29">
        <v>25500</v>
      </c>
      <c r="H1586" s="29">
        <v>25500</v>
      </c>
    </row>
    <row r="1587" spans="1:8" ht="17.100000000000001" customHeight="1">
      <c r="A1587" s="1" t="s">
        <v>745</v>
      </c>
      <c r="B1587" s="1" t="s">
        <v>76</v>
      </c>
      <c r="C1587" s="1" t="str">
        <f>VLOOKUP((A1587&amp;B1587),[1]Bond_Master!$A$1:$J$236,3)</f>
        <v>公司債</v>
      </c>
      <c r="D1587" s="1" t="str">
        <f>VLOOKUP((A1587&amp;B1587),[1]Bond_Master!$A$1:$J$236,4)</f>
        <v>Morgan Stanley</v>
      </c>
      <c r="E1587" s="1">
        <f>VLOOKUP((A1587&amp;B1587),[1]Bond_Master!$A$1:$J$236,10)</f>
        <v>8</v>
      </c>
      <c r="F1587" s="7">
        <v>47928</v>
      </c>
      <c r="G1587" s="29">
        <v>25500</v>
      </c>
      <c r="H1587" s="29">
        <v>2025500</v>
      </c>
    </row>
    <row r="1588" spans="1:8" ht="17.100000000000001" customHeight="1">
      <c r="A1588" s="1" t="s">
        <v>388</v>
      </c>
      <c r="B1588" s="1" t="s">
        <v>64</v>
      </c>
      <c r="C1588" s="1" t="str">
        <f>VLOOKUP((A1588&amp;B1588),[1]Bond_Master!$A$1:$J$236,3)</f>
        <v>公司債</v>
      </c>
      <c r="D1588" s="1" t="str">
        <f>VLOOKUP((A1588&amp;B1588),[1]Bond_Master!$A$1:$J$236,4)</f>
        <v>Morgan Stanley</v>
      </c>
      <c r="E1588" s="1">
        <f>VLOOKUP((A1588&amp;B1588),[1]Bond_Master!$A$1:$J$236,10)</f>
        <v>8</v>
      </c>
      <c r="F1588" s="7">
        <v>45556</v>
      </c>
      <c r="G1588" s="27">
        <v>25500</v>
      </c>
      <c r="H1588" s="27">
        <v>25500</v>
      </c>
    </row>
    <row r="1589" spans="1:8" ht="17.100000000000001" customHeight="1">
      <c r="A1589" s="1" t="s">
        <v>388</v>
      </c>
      <c r="B1589" s="1" t="s">
        <v>64</v>
      </c>
      <c r="C1589" s="1" t="str">
        <f>VLOOKUP((A1589&amp;B1589),[1]Bond_Master!$A$1:$J$236,3)</f>
        <v>公司債</v>
      </c>
      <c r="D1589" s="1" t="str">
        <f>VLOOKUP((A1589&amp;B1589),[1]Bond_Master!$A$1:$J$236,4)</f>
        <v>Morgan Stanley</v>
      </c>
      <c r="E1589" s="1">
        <f>VLOOKUP((A1589&amp;B1589),[1]Bond_Master!$A$1:$J$236,10)</f>
        <v>8</v>
      </c>
      <c r="F1589" s="7">
        <v>45737</v>
      </c>
      <c r="G1589" s="29">
        <v>25500</v>
      </c>
      <c r="H1589" s="29">
        <v>25500</v>
      </c>
    </row>
    <row r="1590" spans="1:8" ht="17.100000000000001" customHeight="1">
      <c r="A1590" s="1" t="s">
        <v>745</v>
      </c>
      <c r="B1590" s="1" t="s">
        <v>64</v>
      </c>
      <c r="C1590" s="1" t="str">
        <f>VLOOKUP((A1590&amp;B1590),[1]Bond_Master!$A$1:$J$236,3)</f>
        <v>公司債</v>
      </c>
      <c r="D1590" s="1" t="str">
        <f>VLOOKUP((A1590&amp;B1590),[1]Bond_Master!$A$1:$J$236,4)</f>
        <v>Morgan Stanley</v>
      </c>
      <c r="E1590" s="1">
        <f>VLOOKUP((A1590&amp;B1590),[1]Bond_Master!$A$1:$J$236,10)</f>
        <v>8</v>
      </c>
      <c r="F1590" s="7">
        <v>45921</v>
      </c>
      <c r="G1590" s="29">
        <v>25500</v>
      </c>
      <c r="H1590" s="29">
        <v>25500</v>
      </c>
    </row>
    <row r="1591" spans="1:8" ht="17.100000000000001" customHeight="1">
      <c r="A1591" s="1" t="s">
        <v>745</v>
      </c>
      <c r="B1591" s="1" t="s">
        <v>64</v>
      </c>
      <c r="C1591" s="1" t="str">
        <f>VLOOKUP((A1591&amp;B1591),[1]Bond_Master!$A$1:$J$236,3)</f>
        <v>公司債</v>
      </c>
      <c r="D1591" s="1" t="str">
        <f>VLOOKUP((A1591&amp;B1591),[1]Bond_Master!$A$1:$J$236,4)</f>
        <v>Morgan Stanley</v>
      </c>
      <c r="E1591" s="1">
        <f>VLOOKUP((A1591&amp;B1591),[1]Bond_Master!$A$1:$J$236,10)</f>
        <v>8</v>
      </c>
      <c r="F1591" s="7">
        <v>46102</v>
      </c>
      <c r="G1591" s="29">
        <v>25500</v>
      </c>
      <c r="H1591" s="29">
        <v>25500</v>
      </c>
    </row>
    <row r="1592" spans="1:8" ht="17.100000000000001" customHeight="1">
      <c r="A1592" s="1" t="s">
        <v>745</v>
      </c>
      <c r="B1592" s="1" t="s">
        <v>64</v>
      </c>
      <c r="C1592" s="1" t="str">
        <f>VLOOKUP((A1592&amp;B1592),[1]Bond_Master!$A$1:$J$236,3)</f>
        <v>公司債</v>
      </c>
      <c r="D1592" s="1" t="str">
        <f>VLOOKUP((A1592&amp;B1592),[1]Bond_Master!$A$1:$J$236,4)</f>
        <v>Morgan Stanley</v>
      </c>
      <c r="E1592" s="1">
        <f>VLOOKUP((A1592&amp;B1592),[1]Bond_Master!$A$1:$J$236,10)</f>
        <v>8</v>
      </c>
      <c r="F1592" s="7">
        <v>46286</v>
      </c>
      <c r="G1592" s="29">
        <v>25500</v>
      </c>
      <c r="H1592" s="29">
        <v>25500</v>
      </c>
    </row>
    <row r="1593" spans="1:8" ht="17.100000000000001" customHeight="1">
      <c r="A1593" s="1" t="s">
        <v>745</v>
      </c>
      <c r="B1593" s="1" t="s">
        <v>64</v>
      </c>
      <c r="C1593" s="1" t="str">
        <f>VLOOKUP((A1593&amp;B1593),[1]Bond_Master!$A$1:$J$236,3)</f>
        <v>公司債</v>
      </c>
      <c r="D1593" s="1" t="str">
        <f>VLOOKUP((A1593&amp;B1593),[1]Bond_Master!$A$1:$J$236,4)</f>
        <v>Morgan Stanley</v>
      </c>
      <c r="E1593" s="1">
        <f>VLOOKUP((A1593&amp;B1593),[1]Bond_Master!$A$1:$J$236,10)</f>
        <v>8</v>
      </c>
      <c r="F1593" s="7">
        <v>46467</v>
      </c>
      <c r="G1593" s="29">
        <v>25500</v>
      </c>
      <c r="H1593" s="29">
        <v>25500</v>
      </c>
    </row>
    <row r="1594" spans="1:8" ht="17.100000000000001" customHeight="1">
      <c r="A1594" s="1" t="s">
        <v>745</v>
      </c>
      <c r="B1594" s="1" t="s">
        <v>64</v>
      </c>
      <c r="C1594" s="1" t="str">
        <f>VLOOKUP((A1594&amp;B1594),[1]Bond_Master!$A$1:$J$236,3)</f>
        <v>公司債</v>
      </c>
      <c r="D1594" s="1" t="str">
        <f>VLOOKUP((A1594&amp;B1594),[1]Bond_Master!$A$1:$J$236,4)</f>
        <v>Morgan Stanley</v>
      </c>
      <c r="E1594" s="1">
        <f>VLOOKUP((A1594&amp;B1594),[1]Bond_Master!$A$1:$J$236,10)</f>
        <v>8</v>
      </c>
      <c r="F1594" s="7">
        <v>46651</v>
      </c>
      <c r="G1594" s="29">
        <v>25500</v>
      </c>
      <c r="H1594" s="29">
        <v>25500</v>
      </c>
    </row>
    <row r="1595" spans="1:8" ht="17.100000000000001" customHeight="1">
      <c r="A1595" s="1" t="s">
        <v>745</v>
      </c>
      <c r="B1595" s="1" t="s">
        <v>64</v>
      </c>
      <c r="C1595" s="1" t="str">
        <f>VLOOKUP((A1595&amp;B1595),[1]Bond_Master!$A$1:$J$236,3)</f>
        <v>公司債</v>
      </c>
      <c r="D1595" s="1" t="str">
        <f>VLOOKUP((A1595&amp;B1595),[1]Bond_Master!$A$1:$J$236,4)</f>
        <v>Morgan Stanley</v>
      </c>
      <c r="E1595" s="1">
        <f>VLOOKUP((A1595&amp;B1595),[1]Bond_Master!$A$1:$J$236,10)</f>
        <v>8</v>
      </c>
      <c r="F1595" s="7">
        <v>46833</v>
      </c>
      <c r="G1595" s="29">
        <v>25500</v>
      </c>
      <c r="H1595" s="29">
        <v>25500</v>
      </c>
    </row>
    <row r="1596" spans="1:8" ht="17.100000000000001" customHeight="1">
      <c r="A1596" s="1" t="s">
        <v>745</v>
      </c>
      <c r="B1596" s="1" t="s">
        <v>64</v>
      </c>
      <c r="C1596" s="1" t="str">
        <f>VLOOKUP((A1596&amp;B1596),[1]Bond_Master!$A$1:$J$236,3)</f>
        <v>公司債</v>
      </c>
      <c r="D1596" s="1" t="str">
        <f>VLOOKUP((A1596&amp;B1596),[1]Bond_Master!$A$1:$J$236,4)</f>
        <v>Morgan Stanley</v>
      </c>
      <c r="E1596" s="1">
        <f>VLOOKUP((A1596&amp;B1596),[1]Bond_Master!$A$1:$J$236,10)</f>
        <v>8</v>
      </c>
      <c r="F1596" s="7">
        <v>47017</v>
      </c>
      <c r="G1596" s="29">
        <v>25500</v>
      </c>
      <c r="H1596" s="29">
        <v>25500</v>
      </c>
    </row>
    <row r="1597" spans="1:8" ht="17.100000000000001" customHeight="1">
      <c r="A1597" s="1" t="s">
        <v>745</v>
      </c>
      <c r="B1597" s="1" t="s">
        <v>64</v>
      </c>
      <c r="C1597" s="1" t="str">
        <f>VLOOKUP((A1597&amp;B1597),[1]Bond_Master!$A$1:$J$236,3)</f>
        <v>公司債</v>
      </c>
      <c r="D1597" s="1" t="str">
        <f>VLOOKUP((A1597&amp;B1597),[1]Bond_Master!$A$1:$J$236,4)</f>
        <v>Morgan Stanley</v>
      </c>
      <c r="E1597" s="1">
        <f>VLOOKUP((A1597&amp;B1597),[1]Bond_Master!$A$1:$J$236,10)</f>
        <v>8</v>
      </c>
      <c r="F1597" s="7">
        <v>47198</v>
      </c>
      <c r="G1597" s="29">
        <v>25500</v>
      </c>
      <c r="H1597" s="29">
        <v>25500</v>
      </c>
    </row>
    <row r="1598" spans="1:8" s="1" customFormat="1" ht="17.100000000000001" customHeight="1">
      <c r="A1598" s="1" t="s">
        <v>745</v>
      </c>
      <c r="B1598" s="1" t="s">
        <v>64</v>
      </c>
      <c r="C1598" s="1" t="str">
        <f>VLOOKUP((A1598&amp;B1598),[1]Bond_Master!$A$1:$J$236,3)</f>
        <v>公司債</v>
      </c>
      <c r="D1598" s="1" t="str">
        <f>VLOOKUP((A1598&amp;B1598),[1]Bond_Master!$A$1:$J$236,4)</f>
        <v>Morgan Stanley</v>
      </c>
      <c r="E1598" s="1">
        <f>VLOOKUP((A1598&amp;B1598),[1]Bond_Master!$A$1:$J$236,10)</f>
        <v>8</v>
      </c>
      <c r="F1598" s="7">
        <v>47382</v>
      </c>
      <c r="G1598" s="29">
        <v>25500</v>
      </c>
      <c r="H1598" s="29">
        <v>25500</v>
      </c>
    </row>
    <row r="1599" spans="1:8" ht="17.100000000000001" customHeight="1">
      <c r="A1599" s="1" t="s">
        <v>745</v>
      </c>
      <c r="B1599" s="1" t="s">
        <v>64</v>
      </c>
      <c r="C1599" s="1" t="str">
        <f>VLOOKUP((A1599&amp;B1599),[1]Bond_Master!$A$1:$J$236,3)</f>
        <v>公司債</v>
      </c>
      <c r="D1599" s="1" t="str">
        <f>VLOOKUP((A1599&amp;B1599),[1]Bond_Master!$A$1:$J$236,4)</f>
        <v>Morgan Stanley</v>
      </c>
      <c r="E1599" s="1">
        <f>VLOOKUP((A1599&amp;B1599),[1]Bond_Master!$A$1:$J$236,10)</f>
        <v>8</v>
      </c>
      <c r="F1599" s="7">
        <v>47563</v>
      </c>
      <c r="G1599" s="29">
        <v>25500</v>
      </c>
      <c r="H1599" s="29">
        <v>25500</v>
      </c>
    </row>
    <row r="1600" spans="1:8" ht="17.100000000000001" customHeight="1">
      <c r="A1600" s="1" t="s">
        <v>745</v>
      </c>
      <c r="B1600" s="1" t="s">
        <v>64</v>
      </c>
      <c r="C1600" s="1" t="str">
        <f>VLOOKUP((A1600&amp;B1600),[1]Bond_Master!$A$1:$J$236,3)</f>
        <v>公司債</v>
      </c>
      <c r="D1600" s="1" t="str">
        <f>VLOOKUP((A1600&amp;B1600),[1]Bond_Master!$A$1:$J$236,4)</f>
        <v>Morgan Stanley</v>
      </c>
      <c r="E1600" s="1">
        <f>VLOOKUP((A1600&amp;B1600),[1]Bond_Master!$A$1:$J$236,10)</f>
        <v>8</v>
      </c>
      <c r="F1600" s="7">
        <v>47747</v>
      </c>
      <c r="G1600" s="29">
        <v>25500</v>
      </c>
      <c r="H1600" s="29">
        <v>25500</v>
      </c>
    </row>
    <row r="1601" spans="1:8" ht="17.100000000000001" customHeight="1">
      <c r="A1601" s="1" t="s">
        <v>745</v>
      </c>
      <c r="B1601" s="1" t="s">
        <v>64</v>
      </c>
      <c r="C1601" s="1" t="str">
        <f>VLOOKUP((A1601&amp;B1601),[1]Bond_Master!$A$1:$J$236,3)</f>
        <v>公司債</v>
      </c>
      <c r="D1601" s="1" t="str">
        <f>VLOOKUP((A1601&amp;B1601),[1]Bond_Master!$A$1:$J$236,4)</f>
        <v>Morgan Stanley</v>
      </c>
      <c r="E1601" s="1">
        <f>VLOOKUP((A1601&amp;B1601),[1]Bond_Master!$A$1:$J$236,10)</f>
        <v>8</v>
      </c>
      <c r="F1601" s="7">
        <v>47928</v>
      </c>
      <c r="G1601" s="29">
        <v>25500</v>
      </c>
      <c r="H1601" s="29">
        <v>2025500</v>
      </c>
    </row>
    <row r="1602" spans="1:8" ht="17.100000000000001" customHeight="1">
      <c r="A1602" s="1" t="s">
        <v>494</v>
      </c>
      <c r="B1602" s="1" t="s">
        <v>141</v>
      </c>
      <c r="C1602" s="1" t="str">
        <f>VLOOKUP((A1602&amp;B1602),[1]Bond_Master!$A$1:$J$236,3)</f>
        <v>公司債</v>
      </c>
      <c r="D1602" s="1" t="str">
        <f>VLOOKUP((A1602&amp;B1602),[1]Bond_Master!$A$1:$J$236,4)</f>
        <v>Morgan Stanley</v>
      </c>
      <c r="E1602" s="1">
        <f>VLOOKUP((A1602&amp;B1602),[1]Bond_Master!$A$1:$J$236,10)</f>
        <v>8</v>
      </c>
      <c r="F1602" s="7">
        <v>45550</v>
      </c>
      <c r="G1602" s="27">
        <v>23550</v>
      </c>
      <c r="H1602" s="27">
        <v>23550</v>
      </c>
    </row>
    <row r="1603" spans="1:8" ht="17.100000000000001" customHeight="1">
      <c r="A1603" s="1" t="s">
        <v>494</v>
      </c>
      <c r="B1603" s="1" t="s">
        <v>141</v>
      </c>
      <c r="C1603" s="1" t="str">
        <f>VLOOKUP((A1603&amp;B1603),[1]Bond_Master!$A$1:$J$236,3)</f>
        <v>公司債</v>
      </c>
      <c r="D1603" s="1" t="str">
        <f>VLOOKUP((A1603&amp;B1603),[1]Bond_Master!$A$1:$J$236,4)</f>
        <v>Morgan Stanley</v>
      </c>
      <c r="E1603" s="1">
        <f>VLOOKUP((A1603&amp;B1603),[1]Bond_Master!$A$1:$J$236,10)</f>
        <v>8</v>
      </c>
      <c r="F1603" s="7">
        <v>45731</v>
      </c>
      <c r="G1603" s="27">
        <v>23550</v>
      </c>
      <c r="H1603" s="27">
        <v>23550</v>
      </c>
    </row>
    <row r="1604" spans="1:8" ht="17.100000000000001" customHeight="1">
      <c r="A1604" s="1" t="s">
        <v>746</v>
      </c>
      <c r="B1604" s="1" t="s">
        <v>141</v>
      </c>
      <c r="C1604" s="1" t="str">
        <f>VLOOKUP((A1604&amp;B1604),[1]Bond_Master!$A$1:$J$236,3)</f>
        <v>公司債</v>
      </c>
      <c r="D1604" s="1" t="str">
        <f>VLOOKUP((A1604&amp;B1604),[1]Bond_Master!$A$1:$J$236,4)</f>
        <v>Morgan Stanley</v>
      </c>
      <c r="E1604" s="1">
        <f>VLOOKUP((A1604&amp;B1604),[1]Bond_Master!$A$1:$J$236,10)</f>
        <v>8</v>
      </c>
      <c r="F1604" s="7">
        <v>45915</v>
      </c>
      <c r="G1604" s="27">
        <v>23550</v>
      </c>
      <c r="H1604" s="27">
        <v>23550</v>
      </c>
    </row>
    <row r="1605" spans="1:8" ht="17.100000000000001" customHeight="1">
      <c r="A1605" s="1" t="s">
        <v>746</v>
      </c>
      <c r="B1605" s="1" t="s">
        <v>141</v>
      </c>
      <c r="C1605" s="1" t="str">
        <f>VLOOKUP((A1605&amp;B1605),[1]Bond_Master!$A$1:$J$236,3)</f>
        <v>公司債</v>
      </c>
      <c r="D1605" s="1" t="str">
        <f>VLOOKUP((A1605&amp;B1605),[1]Bond_Master!$A$1:$J$236,4)</f>
        <v>Morgan Stanley</v>
      </c>
      <c r="E1605" s="1">
        <f>VLOOKUP((A1605&amp;B1605),[1]Bond_Master!$A$1:$J$236,10)</f>
        <v>8</v>
      </c>
      <c r="F1605" s="7">
        <v>46096</v>
      </c>
      <c r="G1605" s="27">
        <v>23550</v>
      </c>
      <c r="H1605" s="27">
        <v>23550</v>
      </c>
    </row>
    <row r="1606" spans="1:8" ht="17.100000000000001" customHeight="1">
      <c r="A1606" s="1" t="s">
        <v>746</v>
      </c>
      <c r="B1606" s="1" t="s">
        <v>141</v>
      </c>
      <c r="C1606" s="1" t="str">
        <f>VLOOKUP((A1606&amp;B1606),[1]Bond_Master!$A$1:$J$236,3)</f>
        <v>公司債</v>
      </c>
      <c r="D1606" s="1" t="str">
        <f>VLOOKUP((A1606&amp;B1606),[1]Bond_Master!$A$1:$J$236,4)</f>
        <v>Morgan Stanley</v>
      </c>
      <c r="E1606" s="1">
        <f>VLOOKUP((A1606&amp;B1606),[1]Bond_Master!$A$1:$J$236,10)</f>
        <v>8</v>
      </c>
      <c r="F1606" s="7">
        <v>46280</v>
      </c>
      <c r="G1606" s="27">
        <v>23550</v>
      </c>
      <c r="H1606" s="27">
        <v>23550</v>
      </c>
    </row>
    <row r="1607" spans="1:8" ht="17.100000000000001" customHeight="1">
      <c r="A1607" s="1" t="s">
        <v>746</v>
      </c>
      <c r="B1607" s="1" t="s">
        <v>141</v>
      </c>
      <c r="C1607" s="1" t="str">
        <f>VLOOKUP((A1607&amp;B1607),[1]Bond_Master!$A$1:$J$236,3)</f>
        <v>公司債</v>
      </c>
      <c r="D1607" s="1" t="str">
        <f>VLOOKUP((A1607&amp;B1607),[1]Bond_Master!$A$1:$J$236,4)</f>
        <v>Morgan Stanley</v>
      </c>
      <c r="E1607" s="1">
        <f>VLOOKUP((A1607&amp;B1607),[1]Bond_Master!$A$1:$J$236,10)</f>
        <v>8</v>
      </c>
      <c r="F1607" s="7">
        <v>46461</v>
      </c>
      <c r="G1607" s="27">
        <v>23550</v>
      </c>
      <c r="H1607" s="27">
        <v>23550</v>
      </c>
    </row>
    <row r="1608" spans="1:8" ht="17.100000000000001" customHeight="1">
      <c r="A1608" s="1" t="s">
        <v>746</v>
      </c>
      <c r="B1608" s="1" t="s">
        <v>141</v>
      </c>
      <c r="C1608" s="1" t="str">
        <f>VLOOKUP((A1608&amp;B1608),[1]Bond_Master!$A$1:$J$236,3)</f>
        <v>公司債</v>
      </c>
      <c r="D1608" s="1" t="str">
        <f>VLOOKUP((A1608&amp;B1608),[1]Bond_Master!$A$1:$J$236,4)</f>
        <v>Morgan Stanley</v>
      </c>
      <c r="E1608" s="1">
        <f>VLOOKUP((A1608&amp;B1608),[1]Bond_Master!$A$1:$J$236,10)</f>
        <v>8</v>
      </c>
      <c r="F1608" s="7">
        <v>46645</v>
      </c>
      <c r="G1608" s="27">
        <v>23550</v>
      </c>
      <c r="H1608" s="27">
        <v>23550</v>
      </c>
    </row>
    <row r="1609" spans="1:8" ht="17.100000000000001" customHeight="1">
      <c r="A1609" s="1" t="s">
        <v>746</v>
      </c>
      <c r="B1609" s="1" t="s">
        <v>141</v>
      </c>
      <c r="C1609" s="1" t="str">
        <f>VLOOKUP((A1609&amp;B1609),[1]Bond_Master!$A$1:$J$236,3)</f>
        <v>公司債</v>
      </c>
      <c r="D1609" s="1" t="str">
        <f>VLOOKUP((A1609&amp;B1609),[1]Bond_Master!$A$1:$J$236,4)</f>
        <v>Morgan Stanley</v>
      </c>
      <c r="E1609" s="1">
        <f>VLOOKUP((A1609&amp;B1609),[1]Bond_Master!$A$1:$J$236,10)</f>
        <v>8</v>
      </c>
      <c r="F1609" s="7">
        <v>46827</v>
      </c>
      <c r="G1609" s="27">
        <v>23550</v>
      </c>
      <c r="H1609" s="27">
        <v>23550</v>
      </c>
    </row>
    <row r="1610" spans="1:8" ht="17.100000000000001" customHeight="1">
      <c r="A1610" s="1" t="s">
        <v>746</v>
      </c>
      <c r="B1610" s="1" t="s">
        <v>141</v>
      </c>
      <c r="C1610" s="1" t="str">
        <f>VLOOKUP((A1610&amp;B1610),[1]Bond_Master!$A$1:$J$236,3)</f>
        <v>公司債</v>
      </c>
      <c r="D1610" s="1" t="str">
        <f>VLOOKUP((A1610&amp;B1610),[1]Bond_Master!$A$1:$J$236,4)</f>
        <v>Morgan Stanley</v>
      </c>
      <c r="E1610" s="1">
        <f>VLOOKUP((A1610&amp;B1610),[1]Bond_Master!$A$1:$J$236,10)</f>
        <v>8</v>
      </c>
      <c r="F1610" s="7">
        <v>47011</v>
      </c>
      <c r="G1610" s="27">
        <v>23550</v>
      </c>
      <c r="H1610" s="27">
        <v>23550</v>
      </c>
    </row>
    <row r="1611" spans="1:8" ht="17.100000000000001" customHeight="1">
      <c r="A1611" s="1" t="s">
        <v>746</v>
      </c>
      <c r="B1611" s="1" t="s">
        <v>141</v>
      </c>
      <c r="C1611" s="1" t="str">
        <f>VLOOKUP((A1611&amp;B1611),[1]Bond_Master!$A$1:$J$236,3)</f>
        <v>公司債</v>
      </c>
      <c r="D1611" s="1" t="str">
        <f>VLOOKUP((A1611&amp;B1611),[1]Bond_Master!$A$1:$J$236,4)</f>
        <v>Morgan Stanley</v>
      </c>
      <c r="E1611" s="1">
        <f>VLOOKUP((A1611&amp;B1611),[1]Bond_Master!$A$1:$J$236,10)</f>
        <v>8</v>
      </c>
      <c r="F1611" s="7">
        <v>47192</v>
      </c>
      <c r="G1611" s="27">
        <v>23550</v>
      </c>
      <c r="H1611" s="27">
        <v>23550</v>
      </c>
    </row>
    <row r="1612" spans="1:8" ht="17.100000000000001" customHeight="1">
      <c r="A1612" s="1" t="s">
        <v>746</v>
      </c>
      <c r="B1612" s="1" t="s">
        <v>141</v>
      </c>
      <c r="C1612" s="1" t="str">
        <f>VLOOKUP((A1612&amp;B1612),[1]Bond_Master!$A$1:$J$236,3)</f>
        <v>公司債</v>
      </c>
      <c r="D1612" s="1" t="str">
        <f>VLOOKUP((A1612&amp;B1612),[1]Bond_Master!$A$1:$J$236,4)</f>
        <v>Morgan Stanley</v>
      </c>
      <c r="E1612" s="1">
        <f>VLOOKUP((A1612&amp;B1612),[1]Bond_Master!$A$1:$J$236,10)</f>
        <v>8</v>
      </c>
      <c r="F1612" s="7">
        <v>47376</v>
      </c>
      <c r="G1612" s="27">
        <v>23550</v>
      </c>
      <c r="H1612" s="27">
        <v>23550</v>
      </c>
    </row>
    <row r="1613" spans="1:8" ht="17.100000000000001" customHeight="1">
      <c r="A1613" s="1" t="s">
        <v>746</v>
      </c>
      <c r="B1613" s="1" t="s">
        <v>141</v>
      </c>
      <c r="C1613" s="1" t="str">
        <f>VLOOKUP((A1613&amp;B1613),[1]Bond_Master!$A$1:$J$236,3)</f>
        <v>公司債</v>
      </c>
      <c r="D1613" s="1" t="str">
        <f>VLOOKUP((A1613&amp;B1613),[1]Bond_Master!$A$1:$J$236,4)</f>
        <v>Morgan Stanley</v>
      </c>
      <c r="E1613" s="1">
        <f>VLOOKUP((A1613&amp;B1613),[1]Bond_Master!$A$1:$J$236,10)</f>
        <v>8</v>
      </c>
      <c r="F1613" s="7">
        <v>47557</v>
      </c>
      <c r="G1613" s="27">
        <v>23550</v>
      </c>
      <c r="H1613" s="27">
        <v>23550</v>
      </c>
    </row>
    <row r="1614" spans="1:8" s="1" customFormat="1" ht="17.100000000000001" customHeight="1">
      <c r="A1614" s="1" t="s">
        <v>746</v>
      </c>
      <c r="B1614" s="1" t="s">
        <v>141</v>
      </c>
      <c r="C1614" s="1" t="str">
        <f>VLOOKUP((A1614&amp;B1614),[1]Bond_Master!$A$1:$J$236,3)</f>
        <v>公司債</v>
      </c>
      <c r="D1614" s="1" t="str">
        <f>VLOOKUP((A1614&amp;B1614),[1]Bond_Master!$A$1:$J$236,4)</f>
        <v>Morgan Stanley</v>
      </c>
      <c r="E1614" s="1">
        <f>VLOOKUP((A1614&amp;B1614),[1]Bond_Master!$A$1:$J$236,10)</f>
        <v>8</v>
      </c>
      <c r="F1614" s="7">
        <v>47741</v>
      </c>
      <c r="G1614" s="27">
        <v>23550</v>
      </c>
      <c r="H1614" s="27">
        <v>23550</v>
      </c>
    </row>
    <row r="1615" spans="1:8" ht="17.100000000000001" customHeight="1">
      <c r="A1615" s="1" t="s">
        <v>746</v>
      </c>
      <c r="B1615" s="1" t="s">
        <v>141</v>
      </c>
      <c r="C1615" s="1" t="str">
        <f>VLOOKUP((A1615&amp;B1615),[1]Bond_Master!$A$1:$J$236,3)</f>
        <v>公司債</v>
      </c>
      <c r="D1615" s="1" t="str">
        <f>VLOOKUP((A1615&amp;B1615),[1]Bond_Master!$A$1:$J$236,4)</f>
        <v>Morgan Stanley</v>
      </c>
      <c r="E1615" s="1">
        <f>VLOOKUP((A1615&amp;B1615),[1]Bond_Master!$A$1:$J$236,10)</f>
        <v>8</v>
      </c>
      <c r="F1615" s="7">
        <v>47922</v>
      </c>
      <c r="G1615" s="27">
        <v>23550</v>
      </c>
      <c r="H1615" s="27">
        <v>23550</v>
      </c>
    </row>
    <row r="1616" spans="1:8" ht="17.100000000000001" customHeight="1">
      <c r="A1616" s="1" t="s">
        <v>746</v>
      </c>
      <c r="B1616" s="1" t="s">
        <v>141</v>
      </c>
      <c r="C1616" s="1" t="str">
        <f>VLOOKUP((A1616&amp;B1616),[1]Bond_Master!$A$1:$J$236,3)</f>
        <v>公司債</v>
      </c>
      <c r="D1616" s="1" t="str">
        <f>VLOOKUP((A1616&amp;B1616),[1]Bond_Master!$A$1:$J$236,4)</f>
        <v>Morgan Stanley</v>
      </c>
      <c r="E1616" s="1">
        <f>VLOOKUP((A1616&amp;B1616),[1]Bond_Master!$A$1:$J$236,10)</f>
        <v>8</v>
      </c>
      <c r="F1616" s="7">
        <v>48106</v>
      </c>
      <c r="G1616" s="27">
        <v>23550</v>
      </c>
      <c r="H1616" s="27">
        <v>23550</v>
      </c>
    </row>
    <row r="1617" spans="1:8" ht="17.100000000000001" customHeight="1">
      <c r="A1617" s="1" t="s">
        <v>746</v>
      </c>
      <c r="B1617" s="1" t="s">
        <v>141</v>
      </c>
      <c r="C1617" s="1" t="str">
        <f>VLOOKUP((A1617&amp;B1617),[1]Bond_Master!$A$1:$J$236,3)</f>
        <v>公司債</v>
      </c>
      <c r="D1617" s="1" t="str">
        <f>VLOOKUP((A1617&amp;B1617),[1]Bond_Master!$A$1:$J$236,4)</f>
        <v>Morgan Stanley</v>
      </c>
      <c r="E1617" s="1">
        <f>VLOOKUP((A1617&amp;B1617),[1]Bond_Master!$A$1:$J$236,10)</f>
        <v>8</v>
      </c>
      <c r="F1617" s="7">
        <v>48288</v>
      </c>
      <c r="G1617" s="27">
        <v>23550</v>
      </c>
      <c r="H1617" s="27">
        <v>2023550</v>
      </c>
    </row>
    <row r="1618" spans="1:8" ht="17.100000000000001" customHeight="1">
      <c r="A1618" s="1" t="s">
        <v>304</v>
      </c>
      <c r="B1618" s="1" t="s">
        <v>149</v>
      </c>
      <c r="C1618" s="1" t="str">
        <f>VLOOKUP((A1618&amp;B1618),[1]Bond_Master!$A$1:$J$236,3)</f>
        <v>金融債</v>
      </c>
      <c r="D1618" s="1" t="str">
        <f>VLOOKUP((A1618&amp;B1618),[1]Bond_Master!$A$1:$J$236,4)</f>
        <v>Morgan Stanley</v>
      </c>
      <c r="E1618" s="1">
        <f>VLOOKUP((A1618&amp;B1618),[1]Bond_Master!$A$1:$J$236,10)</f>
        <v>4</v>
      </c>
      <c r="F1618" s="7">
        <v>45214</v>
      </c>
      <c r="G1618" s="27">
        <v>20500</v>
      </c>
      <c r="H1618" s="27">
        <v>20500</v>
      </c>
    </row>
    <row r="1619" spans="1:8" ht="17.100000000000001" customHeight="1">
      <c r="A1619" s="1" t="s">
        <v>304</v>
      </c>
      <c r="B1619" s="1" t="s">
        <v>149</v>
      </c>
      <c r="C1619" s="1" t="str">
        <f>VLOOKUP((A1619&amp;B1619),[1]Bond_Master!$A$1:$J$236,3)</f>
        <v>金融債</v>
      </c>
      <c r="D1619" s="1" t="str">
        <f>VLOOKUP((A1619&amp;B1619),[1]Bond_Master!$A$1:$J$236,4)</f>
        <v>Morgan Stanley</v>
      </c>
      <c r="E1619" s="1">
        <f>VLOOKUP((A1619&amp;B1619),[1]Bond_Master!$A$1:$J$236,10)</f>
        <v>4</v>
      </c>
      <c r="F1619" s="7">
        <v>45397</v>
      </c>
      <c r="G1619" s="27">
        <v>20500</v>
      </c>
      <c r="H1619" s="27">
        <v>20500</v>
      </c>
    </row>
    <row r="1620" spans="1:8" ht="17.100000000000001" customHeight="1">
      <c r="A1620" s="1" t="s">
        <v>304</v>
      </c>
      <c r="B1620" s="1" t="s">
        <v>149</v>
      </c>
      <c r="C1620" s="1" t="str">
        <f>VLOOKUP((A1620&amp;B1620),[1]Bond_Master!$A$1:$J$236,3)</f>
        <v>金融債</v>
      </c>
      <c r="D1620" s="1" t="str">
        <f>VLOOKUP((A1620&amp;B1620),[1]Bond_Master!$A$1:$J$236,4)</f>
        <v>Morgan Stanley</v>
      </c>
      <c r="E1620" s="1">
        <f>VLOOKUP((A1620&amp;B1620),[1]Bond_Master!$A$1:$J$236,10)</f>
        <v>4</v>
      </c>
      <c r="F1620" s="7">
        <v>45580</v>
      </c>
      <c r="G1620" s="27">
        <v>20500</v>
      </c>
      <c r="H1620" s="27">
        <v>20500</v>
      </c>
    </row>
    <row r="1621" spans="1:8" ht="17.100000000000001" customHeight="1">
      <c r="A1621" s="1" t="s">
        <v>304</v>
      </c>
      <c r="B1621" s="1" t="s">
        <v>149</v>
      </c>
      <c r="C1621" s="1" t="str">
        <f>VLOOKUP((A1621&amp;B1621),[1]Bond_Master!$A$1:$J$236,3)</f>
        <v>金融債</v>
      </c>
      <c r="D1621" s="1" t="str">
        <f>VLOOKUP((A1621&amp;B1621),[1]Bond_Master!$A$1:$J$236,4)</f>
        <v>Morgan Stanley</v>
      </c>
      <c r="E1621" s="1">
        <f>VLOOKUP((A1621&amp;B1621),[1]Bond_Master!$A$1:$J$236,10)</f>
        <v>4</v>
      </c>
      <c r="F1621" s="7">
        <v>45762</v>
      </c>
      <c r="G1621" s="27">
        <v>20500</v>
      </c>
      <c r="H1621" s="27">
        <v>20500</v>
      </c>
    </row>
    <row r="1622" spans="1:8" ht="17.100000000000001" customHeight="1">
      <c r="A1622" s="1" t="s">
        <v>304</v>
      </c>
      <c r="B1622" s="1" t="s">
        <v>149</v>
      </c>
      <c r="C1622" s="1" t="str">
        <f>VLOOKUP((A1622&amp;B1622),[1]Bond_Master!$A$1:$J$236,3)</f>
        <v>金融債</v>
      </c>
      <c r="D1622" s="1" t="str">
        <f>VLOOKUP((A1622&amp;B1622),[1]Bond_Master!$A$1:$J$236,4)</f>
        <v>Morgan Stanley</v>
      </c>
      <c r="E1622" s="1">
        <f>VLOOKUP((A1622&amp;B1622),[1]Bond_Master!$A$1:$J$236,10)</f>
        <v>4</v>
      </c>
      <c r="F1622" s="7">
        <v>45945</v>
      </c>
      <c r="G1622" s="27">
        <v>20500</v>
      </c>
      <c r="H1622" s="27">
        <v>20500</v>
      </c>
    </row>
    <row r="1623" spans="1:8" ht="17.100000000000001" customHeight="1">
      <c r="A1623" s="1" t="s">
        <v>304</v>
      </c>
      <c r="B1623" s="1" t="s">
        <v>149</v>
      </c>
      <c r="C1623" s="1" t="str">
        <f>VLOOKUP((A1623&amp;B1623),[1]Bond_Master!$A$1:$J$236,3)</f>
        <v>金融債</v>
      </c>
      <c r="D1623" s="1" t="str">
        <f>VLOOKUP((A1623&amp;B1623),[1]Bond_Master!$A$1:$J$236,4)</f>
        <v>Morgan Stanley</v>
      </c>
      <c r="E1623" s="1">
        <f>VLOOKUP((A1623&amp;B1623),[1]Bond_Master!$A$1:$J$236,10)</f>
        <v>4</v>
      </c>
      <c r="F1623" s="7">
        <v>46127</v>
      </c>
      <c r="G1623" s="27">
        <v>20500</v>
      </c>
      <c r="H1623" s="27">
        <v>20500</v>
      </c>
    </row>
    <row r="1624" spans="1:8" ht="17.100000000000001" customHeight="1">
      <c r="A1624" s="1" t="s">
        <v>304</v>
      </c>
      <c r="B1624" s="1" t="s">
        <v>149</v>
      </c>
      <c r="C1624" s="1" t="str">
        <f>VLOOKUP((A1624&amp;B1624),[1]Bond_Master!$A$1:$J$236,3)</f>
        <v>金融債</v>
      </c>
      <c r="D1624" s="1" t="str">
        <f>VLOOKUP((A1624&amp;B1624),[1]Bond_Master!$A$1:$J$236,4)</f>
        <v>Morgan Stanley</v>
      </c>
      <c r="E1624" s="1">
        <f>VLOOKUP((A1624&amp;B1624),[1]Bond_Master!$A$1:$J$236,10)</f>
        <v>4</v>
      </c>
      <c r="F1624" s="7">
        <v>46310</v>
      </c>
      <c r="G1624" s="27">
        <v>20500</v>
      </c>
      <c r="H1624" s="27">
        <v>20500</v>
      </c>
    </row>
    <row r="1625" spans="1:8" ht="17.100000000000001" customHeight="1">
      <c r="A1625" s="1" t="s">
        <v>304</v>
      </c>
      <c r="B1625" s="1" t="s">
        <v>149</v>
      </c>
      <c r="C1625" s="1" t="str">
        <f>VLOOKUP((A1625&amp;B1625),[1]Bond_Master!$A$1:$J$236,3)</f>
        <v>金融債</v>
      </c>
      <c r="D1625" s="1" t="str">
        <f>VLOOKUP((A1625&amp;B1625),[1]Bond_Master!$A$1:$J$236,4)</f>
        <v>Morgan Stanley</v>
      </c>
      <c r="E1625" s="1">
        <f>VLOOKUP((A1625&amp;B1625),[1]Bond_Master!$A$1:$J$236,10)</f>
        <v>4</v>
      </c>
      <c r="F1625" s="7">
        <v>46492</v>
      </c>
      <c r="G1625" s="27">
        <v>20500</v>
      </c>
      <c r="H1625" s="27">
        <v>20500</v>
      </c>
    </row>
    <row r="1626" spans="1:8" ht="17.100000000000001" customHeight="1">
      <c r="A1626" s="1" t="s">
        <v>304</v>
      </c>
      <c r="B1626" s="1" t="s">
        <v>149</v>
      </c>
      <c r="C1626" s="1" t="str">
        <f>VLOOKUP((A1626&amp;B1626),[1]Bond_Master!$A$1:$J$236,3)</f>
        <v>金融債</v>
      </c>
      <c r="D1626" s="1" t="str">
        <f>VLOOKUP((A1626&amp;B1626),[1]Bond_Master!$A$1:$J$236,4)</f>
        <v>Morgan Stanley</v>
      </c>
      <c r="E1626" s="1">
        <f>VLOOKUP((A1626&amp;B1626),[1]Bond_Master!$A$1:$J$236,10)</f>
        <v>4</v>
      </c>
      <c r="F1626" s="7">
        <v>46675</v>
      </c>
      <c r="G1626" s="27">
        <v>20500</v>
      </c>
      <c r="H1626" s="27">
        <v>20500</v>
      </c>
    </row>
    <row r="1627" spans="1:8" ht="17.100000000000001" customHeight="1">
      <c r="A1627" s="1" t="s">
        <v>304</v>
      </c>
      <c r="B1627" s="1" t="s">
        <v>149</v>
      </c>
      <c r="C1627" s="1" t="str">
        <f>VLOOKUP((A1627&amp;B1627),[1]Bond_Master!$A$1:$J$236,3)</f>
        <v>金融債</v>
      </c>
      <c r="D1627" s="1" t="str">
        <f>VLOOKUP((A1627&amp;B1627),[1]Bond_Master!$A$1:$J$236,4)</f>
        <v>Morgan Stanley</v>
      </c>
      <c r="E1627" s="1">
        <f>VLOOKUP((A1627&amp;B1627),[1]Bond_Master!$A$1:$J$236,10)</f>
        <v>4</v>
      </c>
      <c r="F1627" s="7">
        <v>46858</v>
      </c>
      <c r="G1627" s="27">
        <v>20500</v>
      </c>
      <c r="H1627" s="27">
        <v>20500</v>
      </c>
    </row>
    <row r="1628" spans="1:8" ht="17.100000000000001" customHeight="1">
      <c r="A1628" s="1" t="s">
        <v>304</v>
      </c>
      <c r="B1628" s="1" t="s">
        <v>149</v>
      </c>
      <c r="C1628" s="1" t="str">
        <f>VLOOKUP((A1628&amp;B1628),[1]Bond_Master!$A$1:$J$236,3)</f>
        <v>金融債</v>
      </c>
      <c r="D1628" s="1" t="str">
        <f>VLOOKUP((A1628&amp;B1628),[1]Bond_Master!$A$1:$J$236,4)</f>
        <v>Morgan Stanley</v>
      </c>
      <c r="E1628" s="1">
        <f>VLOOKUP((A1628&amp;B1628),[1]Bond_Master!$A$1:$J$236,10)</f>
        <v>4</v>
      </c>
      <c r="F1628" s="7">
        <v>47041</v>
      </c>
      <c r="G1628" s="27">
        <v>20500</v>
      </c>
      <c r="H1628" s="27">
        <v>20500</v>
      </c>
    </row>
    <row r="1629" spans="1:8" ht="17.100000000000001" customHeight="1">
      <c r="A1629" s="1" t="s">
        <v>304</v>
      </c>
      <c r="B1629" s="1" t="s">
        <v>149</v>
      </c>
      <c r="C1629" s="1" t="str">
        <f>VLOOKUP((A1629&amp;B1629),[1]Bond_Master!$A$1:$J$236,3)</f>
        <v>金融債</v>
      </c>
      <c r="D1629" s="1" t="str">
        <f>VLOOKUP((A1629&amp;B1629),[1]Bond_Master!$A$1:$J$236,4)</f>
        <v>Morgan Stanley</v>
      </c>
      <c r="E1629" s="1">
        <f>VLOOKUP((A1629&amp;B1629),[1]Bond_Master!$A$1:$J$236,10)</f>
        <v>4</v>
      </c>
      <c r="F1629" s="7">
        <v>47223</v>
      </c>
      <c r="G1629" s="27">
        <v>20500</v>
      </c>
      <c r="H1629" s="27">
        <v>20500</v>
      </c>
    </row>
    <row r="1630" spans="1:8" s="1" customFormat="1" ht="17.100000000000001" customHeight="1">
      <c r="A1630" s="1" t="s">
        <v>304</v>
      </c>
      <c r="B1630" s="1" t="s">
        <v>149</v>
      </c>
      <c r="C1630" s="1" t="str">
        <f>VLOOKUP((A1630&amp;B1630),[1]Bond_Master!$A$1:$J$236,3)</f>
        <v>金融債</v>
      </c>
      <c r="D1630" s="1" t="str">
        <f>VLOOKUP((A1630&amp;B1630),[1]Bond_Master!$A$1:$J$236,4)</f>
        <v>Morgan Stanley</v>
      </c>
      <c r="E1630" s="1">
        <f>VLOOKUP((A1630&amp;B1630),[1]Bond_Master!$A$1:$J$236,10)</f>
        <v>4</v>
      </c>
      <c r="F1630" s="7">
        <v>47406</v>
      </c>
      <c r="G1630" s="27">
        <v>20500</v>
      </c>
      <c r="H1630" s="27">
        <v>20500</v>
      </c>
    </row>
    <row r="1631" spans="1:8" s="1" customFormat="1" ht="17.100000000000001" customHeight="1">
      <c r="A1631" s="1" t="s">
        <v>304</v>
      </c>
      <c r="B1631" s="1" t="s">
        <v>149</v>
      </c>
      <c r="C1631" s="1" t="str">
        <f>VLOOKUP((A1631&amp;B1631),[1]Bond_Master!$A$1:$J$236,3)</f>
        <v>金融債</v>
      </c>
      <c r="D1631" s="1" t="str">
        <f>VLOOKUP((A1631&amp;B1631),[1]Bond_Master!$A$1:$J$236,4)</f>
        <v>Morgan Stanley</v>
      </c>
      <c r="E1631" s="1">
        <f>VLOOKUP((A1631&amp;B1631),[1]Bond_Master!$A$1:$J$236,10)</f>
        <v>4</v>
      </c>
      <c r="F1631" s="7">
        <v>47588</v>
      </c>
      <c r="G1631" s="29">
        <v>20500</v>
      </c>
      <c r="H1631" s="29">
        <v>2020500</v>
      </c>
    </row>
    <row r="1632" spans="1:8" s="1" customFormat="1" ht="17.100000000000001" customHeight="1">
      <c r="A1632" s="1" t="s">
        <v>304</v>
      </c>
      <c r="B1632" s="1" t="s">
        <v>141</v>
      </c>
      <c r="C1632" s="1" t="str">
        <f>VLOOKUP((A1632&amp;B1632),[1]Bond_Master!$A$1:$J$236,3)</f>
        <v>金融債</v>
      </c>
      <c r="D1632" s="1" t="str">
        <f>VLOOKUP((A1632&amp;B1632),[1]Bond_Master!$A$1:$J$236,4)</f>
        <v>Morgan Stanley</v>
      </c>
      <c r="E1632" s="1">
        <f>VLOOKUP((A1632&amp;B1632),[1]Bond_Master!$A$1:$J$236,10)</f>
        <v>4</v>
      </c>
      <c r="F1632" s="7">
        <v>45214</v>
      </c>
      <c r="G1632" s="27">
        <v>35875</v>
      </c>
      <c r="H1632" s="27">
        <v>35875</v>
      </c>
    </row>
    <row r="1633" spans="1:8" s="1" customFormat="1" ht="17.100000000000001" customHeight="1">
      <c r="A1633" s="1" t="s">
        <v>304</v>
      </c>
      <c r="B1633" s="1" t="s">
        <v>141</v>
      </c>
      <c r="C1633" s="1" t="str">
        <f>VLOOKUP((A1633&amp;B1633),[1]Bond_Master!$A$1:$J$236,3)</f>
        <v>金融債</v>
      </c>
      <c r="D1633" s="1" t="str">
        <f>VLOOKUP((A1633&amp;B1633),[1]Bond_Master!$A$1:$J$236,4)</f>
        <v>Morgan Stanley</v>
      </c>
      <c r="E1633" s="1">
        <f>VLOOKUP((A1633&amp;B1633),[1]Bond_Master!$A$1:$J$236,10)</f>
        <v>4</v>
      </c>
      <c r="F1633" s="7">
        <v>45397</v>
      </c>
      <c r="G1633" s="27">
        <v>35875</v>
      </c>
      <c r="H1633" s="27">
        <v>35875</v>
      </c>
    </row>
    <row r="1634" spans="1:8" s="1" customFormat="1" ht="17.100000000000001" customHeight="1">
      <c r="A1634" s="1" t="s">
        <v>747</v>
      </c>
      <c r="B1634" s="1" t="s">
        <v>141</v>
      </c>
      <c r="C1634" s="1" t="str">
        <f>VLOOKUP((A1634&amp;B1634),[1]Bond_Master!$A$1:$J$236,3)</f>
        <v>金融債</v>
      </c>
      <c r="D1634" s="1" t="str">
        <f>VLOOKUP((A1634&amp;B1634),[1]Bond_Master!$A$1:$J$236,4)</f>
        <v>Morgan Stanley</v>
      </c>
      <c r="E1634" s="1">
        <f>VLOOKUP((A1634&amp;B1634),[1]Bond_Master!$A$1:$J$236,10)</f>
        <v>4</v>
      </c>
      <c r="F1634" s="7">
        <v>45580</v>
      </c>
      <c r="G1634" s="27">
        <v>35875</v>
      </c>
      <c r="H1634" s="27">
        <v>35875</v>
      </c>
    </row>
    <row r="1635" spans="1:8" s="1" customFormat="1" ht="17.100000000000001" customHeight="1">
      <c r="A1635" s="1" t="s">
        <v>747</v>
      </c>
      <c r="B1635" s="1" t="s">
        <v>141</v>
      </c>
      <c r="C1635" s="1" t="str">
        <f>VLOOKUP((A1635&amp;B1635),[1]Bond_Master!$A$1:$J$236,3)</f>
        <v>金融債</v>
      </c>
      <c r="D1635" s="1" t="str">
        <f>VLOOKUP((A1635&amp;B1635),[1]Bond_Master!$A$1:$J$236,4)</f>
        <v>Morgan Stanley</v>
      </c>
      <c r="E1635" s="1">
        <f>VLOOKUP((A1635&amp;B1635),[1]Bond_Master!$A$1:$J$236,10)</f>
        <v>4</v>
      </c>
      <c r="F1635" s="7">
        <v>45762</v>
      </c>
      <c r="G1635" s="27">
        <v>35875</v>
      </c>
      <c r="H1635" s="27">
        <v>35875</v>
      </c>
    </row>
    <row r="1636" spans="1:8" s="1" customFormat="1" ht="17.100000000000001" customHeight="1">
      <c r="A1636" s="1" t="s">
        <v>747</v>
      </c>
      <c r="B1636" s="1" t="s">
        <v>141</v>
      </c>
      <c r="C1636" s="1" t="str">
        <f>VLOOKUP((A1636&amp;B1636),[1]Bond_Master!$A$1:$J$236,3)</f>
        <v>金融債</v>
      </c>
      <c r="D1636" s="1" t="str">
        <f>VLOOKUP((A1636&amp;B1636),[1]Bond_Master!$A$1:$J$236,4)</f>
        <v>Morgan Stanley</v>
      </c>
      <c r="E1636" s="1">
        <f>VLOOKUP((A1636&amp;B1636),[1]Bond_Master!$A$1:$J$236,10)</f>
        <v>4</v>
      </c>
      <c r="F1636" s="7">
        <v>45945</v>
      </c>
      <c r="G1636" s="27">
        <v>35875</v>
      </c>
      <c r="H1636" s="27">
        <v>35875</v>
      </c>
    </row>
    <row r="1637" spans="1:8" s="1" customFormat="1" ht="17.100000000000001" customHeight="1">
      <c r="A1637" s="1" t="s">
        <v>747</v>
      </c>
      <c r="B1637" s="1" t="s">
        <v>141</v>
      </c>
      <c r="C1637" s="1" t="str">
        <f>VLOOKUP((A1637&amp;B1637),[1]Bond_Master!$A$1:$J$236,3)</f>
        <v>金融債</v>
      </c>
      <c r="D1637" s="1" t="str">
        <f>VLOOKUP((A1637&amp;B1637),[1]Bond_Master!$A$1:$J$236,4)</f>
        <v>Morgan Stanley</v>
      </c>
      <c r="E1637" s="1">
        <f>VLOOKUP((A1637&amp;B1637),[1]Bond_Master!$A$1:$J$236,10)</f>
        <v>4</v>
      </c>
      <c r="F1637" s="7">
        <v>46127</v>
      </c>
      <c r="G1637" s="27">
        <v>35875</v>
      </c>
      <c r="H1637" s="27">
        <v>35875</v>
      </c>
    </row>
    <row r="1638" spans="1:8" s="1" customFormat="1" ht="17.100000000000001" customHeight="1">
      <c r="A1638" s="1" t="s">
        <v>747</v>
      </c>
      <c r="B1638" s="1" t="s">
        <v>141</v>
      </c>
      <c r="C1638" s="1" t="str">
        <f>VLOOKUP((A1638&amp;B1638),[1]Bond_Master!$A$1:$J$236,3)</f>
        <v>金融債</v>
      </c>
      <c r="D1638" s="1" t="str">
        <f>VLOOKUP((A1638&amp;B1638),[1]Bond_Master!$A$1:$J$236,4)</f>
        <v>Morgan Stanley</v>
      </c>
      <c r="E1638" s="1">
        <f>VLOOKUP((A1638&amp;B1638),[1]Bond_Master!$A$1:$J$236,10)</f>
        <v>4</v>
      </c>
      <c r="F1638" s="7">
        <v>46310</v>
      </c>
      <c r="G1638" s="27">
        <v>35875</v>
      </c>
      <c r="H1638" s="27">
        <v>35875</v>
      </c>
    </row>
    <row r="1639" spans="1:8" s="1" customFormat="1" ht="17.100000000000001" customHeight="1">
      <c r="A1639" s="1" t="s">
        <v>747</v>
      </c>
      <c r="B1639" s="1" t="s">
        <v>141</v>
      </c>
      <c r="C1639" s="1" t="str">
        <f>VLOOKUP((A1639&amp;B1639),[1]Bond_Master!$A$1:$J$236,3)</f>
        <v>金融債</v>
      </c>
      <c r="D1639" s="1" t="str">
        <f>VLOOKUP((A1639&amp;B1639),[1]Bond_Master!$A$1:$J$236,4)</f>
        <v>Morgan Stanley</v>
      </c>
      <c r="E1639" s="1">
        <f>VLOOKUP((A1639&amp;B1639),[1]Bond_Master!$A$1:$J$236,10)</f>
        <v>4</v>
      </c>
      <c r="F1639" s="7">
        <v>46492</v>
      </c>
      <c r="G1639" s="27">
        <v>35875</v>
      </c>
      <c r="H1639" s="27">
        <v>35875</v>
      </c>
    </row>
    <row r="1640" spans="1:8" s="1" customFormat="1" ht="17.100000000000001" customHeight="1">
      <c r="A1640" s="1" t="s">
        <v>747</v>
      </c>
      <c r="B1640" s="1" t="s">
        <v>141</v>
      </c>
      <c r="C1640" s="1" t="str">
        <f>VLOOKUP((A1640&amp;B1640),[1]Bond_Master!$A$1:$J$236,3)</f>
        <v>金融債</v>
      </c>
      <c r="D1640" s="1" t="str">
        <f>VLOOKUP((A1640&amp;B1640),[1]Bond_Master!$A$1:$J$236,4)</f>
        <v>Morgan Stanley</v>
      </c>
      <c r="E1640" s="1">
        <f>VLOOKUP((A1640&amp;B1640),[1]Bond_Master!$A$1:$J$236,10)</f>
        <v>4</v>
      </c>
      <c r="F1640" s="7">
        <v>46675</v>
      </c>
      <c r="G1640" s="27">
        <v>35875</v>
      </c>
      <c r="H1640" s="27">
        <v>35875</v>
      </c>
    </row>
    <row r="1641" spans="1:8" s="1" customFormat="1" ht="17.100000000000001" customHeight="1">
      <c r="A1641" s="1" t="s">
        <v>747</v>
      </c>
      <c r="B1641" s="1" t="s">
        <v>141</v>
      </c>
      <c r="C1641" s="1" t="str">
        <f>VLOOKUP((A1641&amp;B1641),[1]Bond_Master!$A$1:$J$236,3)</f>
        <v>金融債</v>
      </c>
      <c r="D1641" s="1" t="str">
        <f>VLOOKUP((A1641&amp;B1641),[1]Bond_Master!$A$1:$J$236,4)</f>
        <v>Morgan Stanley</v>
      </c>
      <c r="E1641" s="1">
        <f>VLOOKUP((A1641&amp;B1641),[1]Bond_Master!$A$1:$J$236,10)</f>
        <v>4</v>
      </c>
      <c r="F1641" s="7">
        <v>46858</v>
      </c>
      <c r="G1641" s="27">
        <v>35875</v>
      </c>
      <c r="H1641" s="27">
        <v>35875</v>
      </c>
    </row>
    <row r="1642" spans="1:8" s="1" customFormat="1" ht="17.100000000000001" customHeight="1">
      <c r="A1642" s="1" t="s">
        <v>747</v>
      </c>
      <c r="B1642" s="1" t="s">
        <v>141</v>
      </c>
      <c r="C1642" s="1" t="str">
        <f>VLOOKUP((A1642&amp;B1642),[1]Bond_Master!$A$1:$J$236,3)</f>
        <v>金融債</v>
      </c>
      <c r="D1642" s="1" t="str">
        <f>VLOOKUP((A1642&amp;B1642),[1]Bond_Master!$A$1:$J$236,4)</f>
        <v>Morgan Stanley</v>
      </c>
      <c r="E1642" s="1">
        <f>VLOOKUP((A1642&amp;B1642),[1]Bond_Master!$A$1:$J$236,10)</f>
        <v>4</v>
      </c>
      <c r="F1642" s="7">
        <v>47041</v>
      </c>
      <c r="G1642" s="27">
        <v>35875</v>
      </c>
      <c r="H1642" s="27">
        <v>35875</v>
      </c>
    </row>
    <row r="1643" spans="1:8" s="1" customFormat="1" ht="17.100000000000001" customHeight="1">
      <c r="A1643" s="1" t="s">
        <v>747</v>
      </c>
      <c r="B1643" s="1" t="s">
        <v>141</v>
      </c>
      <c r="C1643" s="1" t="str">
        <f>VLOOKUP((A1643&amp;B1643),[1]Bond_Master!$A$1:$J$236,3)</f>
        <v>金融債</v>
      </c>
      <c r="D1643" s="1" t="str">
        <f>VLOOKUP((A1643&amp;B1643),[1]Bond_Master!$A$1:$J$236,4)</f>
        <v>Morgan Stanley</v>
      </c>
      <c r="E1643" s="1">
        <f>VLOOKUP((A1643&amp;B1643),[1]Bond_Master!$A$1:$J$236,10)</f>
        <v>4</v>
      </c>
      <c r="F1643" s="7">
        <v>47223</v>
      </c>
      <c r="G1643" s="27">
        <v>35875</v>
      </c>
      <c r="H1643" s="27">
        <v>35875</v>
      </c>
    </row>
    <row r="1644" spans="1:8" s="1" customFormat="1" ht="17.100000000000001" customHeight="1">
      <c r="A1644" s="1" t="s">
        <v>747</v>
      </c>
      <c r="B1644" s="1" t="s">
        <v>141</v>
      </c>
      <c r="C1644" s="1" t="str">
        <f>VLOOKUP((A1644&amp;B1644),[1]Bond_Master!$A$1:$J$236,3)</f>
        <v>金融債</v>
      </c>
      <c r="D1644" s="1" t="str">
        <f>VLOOKUP((A1644&amp;B1644),[1]Bond_Master!$A$1:$J$236,4)</f>
        <v>Morgan Stanley</v>
      </c>
      <c r="E1644" s="1">
        <f>VLOOKUP((A1644&amp;B1644),[1]Bond_Master!$A$1:$J$236,10)</f>
        <v>4</v>
      </c>
      <c r="F1644" s="7">
        <v>47406</v>
      </c>
      <c r="G1644" s="27">
        <v>35875</v>
      </c>
      <c r="H1644" s="27">
        <v>35875</v>
      </c>
    </row>
    <row r="1645" spans="1:8" s="1" customFormat="1" ht="17.100000000000001" customHeight="1">
      <c r="A1645" s="1" t="s">
        <v>747</v>
      </c>
      <c r="B1645" s="1" t="s">
        <v>141</v>
      </c>
      <c r="C1645" s="1" t="str">
        <f>VLOOKUP((A1645&amp;B1645),[1]Bond_Master!$A$1:$J$236,3)</f>
        <v>金融債</v>
      </c>
      <c r="D1645" s="1" t="str">
        <f>VLOOKUP((A1645&amp;B1645),[1]Bond_Master!$A$1:$J$236,4)</f>
        <v>Morgan Stanley</v>
      </c>
      <c r="E1645" s="1">
        <f>VLOOKUP((A1645&amp;B1645),[1]Bond_Master!$A$1:$J$236,10)</f>
        <v>4</v>
      </c>
      <c r="F1645" s="7">
        <v>47588</v>
      </c>
      <c r="G1645" s="27">
        <v>35875</v>
      </c>
      <c r="H1645" s="27">
        <v>3535875</v>
      </c>
    </row>
    <row r="1646" spans="1:8" s="1" customFormat="1" ht="17.100000000000001" customHeight="1">
      <c r="A1646" s="1" t="s">
        <v>243</v>
      </c>
      <c r="B1646" s="1" t="s">
        <v>64</v>
      </c>
      <c r="C1646" s="1" t="str">
        <f>VLOOKUP((A1646&amp;B1646),[1]Bond_Master!$A$1:$J$236,3)</f>
        <v>公司債</v>
      </c>
      <c r="D1646" s="1" t="str">
        <f>VLOOKUP((A1646&amp;B1646),[1]Bond_Master!$A$1:$J$236,4)</f>
        <v>Morgan Stanley</v>
      </c>
      <c r="E1646" s="1">
        <f>VLOOKUP((A1646&amp;B1646),[1]Bond_Master!$A$1:$J$236,10)</f>
        <v>3</v>
      </c>
      <c r="F1646" s="7">
        <v>45103</v>
      </c>
      <c r="G1646" s="27">
        <v>74000</v>
      </c>
      <c r="H1646" s="27">
        <v>74000</v>
      </c>
    </row>
    <row r="1647" spans="1:8" s="1" customFormat="1" ht="17.100000000000001" customHeight="1">
      <c r="A1647" s="1" t="s">
        <v>243</v>
      </c>
      <c r="B1647" s="1" t="s">
        <v>64</v>
      </c>
      <c r="C1647" s="1" t="str">
        <f>VLOOKUP((A1647&amp;B1647),[1]Bond_Master!$A$1:$J$236,3)</f>
        <v>公司債</v>
      </c>
      <c r="D1647" s="1" t="str">
        <f>VLOOKUP((A1647&amp;B1647),[1]Bond_Master!$A$1:$J$236,4)</f>
        <v>Morgan Stanley</v>
      </c>
      <c r="E1647" s="1">
        <f>VLOOKUP((A1647&amp;B1647),[1]Bond_Master!$A$1:$J$236,10)</f>
        <v>3</v>
      </c>
      <c r="F1647" s="7">
        <v>45286</v>
      </c>
      <c r="G1647" s="27">
        <v>74000</v>
      </c>
      <c r="H1647" s="27">
        <v>74000</v>
      </c>
    </row>
    <row r="1648" spans="1:8" s="1" customFormat="1" ht="17.100000000000001" customHeight="1">
      <c r="A1648" s="1" t="s">
        <v>243</v>
      </c>
      <c r="B1648" s="1" t="s">
        <v>64</v>
      </c>
      <c r="C1648" s="1" t="str">
        <f>VLOOKUP((A1648&amp;B1648),[1]Bond_Master!$A$1:$J$236,3)</f>
        <v>公司債</v>
      </c>
      <c r="D1648" s="1" t="str">
        <f>VLOOKUP((A1648&amp;B1648),[1]Bond_Master!$A$1:$J$236,4)</f>
        <v>Morgan Stanley</v>
      </c>
      <c r="E1648" s="1">
        <f>VLOOKUP((A1648&amp;B1648),[1]Bond_Master!$A$1:$J$236,10)</f>
        <v>3</v>
      </c>
      <c r="F1648" s="7">
        <v>45469</v>
      </c>
      <c r="G1648" s="27">
        <v>74000</v>
      </c>
      <c r="H1648" s="27">
        <v>74000</v>
      </c>
    </row>
    <row r="1649" spans="1:8" s="1" customFormat="1" ht="17.100000000000001" customHeight="1">
      <c r="A1649" s="1" t="s">
        <v>243</v>
      </c>
      <c r="B1649" s="1" t="s">
        <v>64</v>
      </c>
      <c r="C1649" s="1" t="str">
        <f>VLOOKUP((A1649&amp;B1649),[1]Bond_Master!$A$1:$J$236,3)</f>
        <v>公司債</v>
      </c>
      <c r="D1649" s="1" t="str">
        <f>VLOOKUP((A1649&amp;B1649),[1]Bond_Master!$A$1:$J$236,4)</f>
        <v>Morgan Stanley</v>
      </c>
      <c r="E1649" s="1">
        <f>VLOOKUP((A1649&amp;B1649),[1]Bond_Master!$A$1:$J$236,10)</f>
        <v>3</v>
      </c>
      <c r="F1649" s="7">
        <v>45652</v>
      </c>
      <c r="G1649" s="27">
        <v>74000</v>
      </c>
      <c r="H1649" s="27">
        <v>74000</v>
      </c>
    </row>
    <row r="1650" spans="1:8" s="1" customFormat="1" ht="17.100000000000001" customHeight="1">
      <c r="A1650" s="1" t="s">
        <v>243</v>
      </c>
      <c r="B1650" s="1" t="s">
        <v>64</v>
      </c>
      <c r="C1650" s="1" t="str">
        <f>VLOOKUP((A1650&amp;B1650),[1]Bond_Master!$A$1:$J$236,3)</f>
        <v>公司債</v>
      </c>
      <c r="D1650" s="1" t="str">
        <f>VLOOKUP((A1650&amp;B1650),[1]Bond_Master!$A$1:$J$236,4)</f>
        <v>Morgan Stanley</v>
      </c>
      <c r="E1650" s="1">
        <f>VLOOKUP((A1650&amp;B1650),[1]Bond_Master!$A$1:$J$236,10)</f>
        <v>3</v>
      </c>
      <c r="F1650" s="7">
        <v>45834</v>
      </c>
      <c r="G1650" s="27">
        <v>74000</v>
      </c>
      <c r="H1650" s="27">
        <v>74000</v>
      </c>
    </row>
    <row r="1651" spans="1:8" s="1" customFormat="1" ht="17.100000000000001" customHeight="1">
      <c r="A1651" s="1" t="s">
        <v>243</v>
      </c>
      <c r="B1651" s="1" t="s">
        <v>64</v>
      </c>
      <c r="C1651" s="1" t="str">
        <f>VLOOKUP((A1651&amp;B1651),[1]Bond_Master!$A$1:$J$236,3)</f>
        <v>公司債</v>
      </c>
      <c r="D1651" s="1" t="str">
        <f>VLOOKUP((A1651&amp;B1651),[1]Bond_Master!$A$1:$J$236,4)</f>
        <v>Morgan Stanley</v>
      </c>
      <c r="E1651" s="1">
        <f>VLOOKUP((A1651&amp;B1651),[1]Bond_Master!$A$1:$J$236,10)</f>
        <v>3</v>
      </c>
      <c r="F1651" s="7">
        <v>46017</v>
      </c>
      <c r="G1651" s="27">
        <v>74000</v>
      </c>
      <c r="H1651" s="27">
        <v>74000</v>
      </c>
    </row>
    <row r="1652" spans="1:8" ht="17.100000000000001" customHeight="1">
      <c r="A1652" s="1" t="s">
        <v>243</v>
      </c>
      <c r="B1652" s="1" t="s">
        <v>64</v>
      </c>
      <c r="C1652" s="1" t="str">
        <f>VLOOKUP((A1652&amp;B1652),[1]Bond_Master!$A$1:$J$236,3)</f>
        <v>公司債</v>
      </c>
      <c r="D1652" s="1" t="str">
        <f>VLOOKUP((A1652&amp;B1652),[1]Bond_Master!$A$1:$J$236,4)</f>
        <v>Morgan Stanley</v>
      </c>
      <c r="E1652" s="1">
        <f>VLOOKUP((A1652&amp;B1652),[1]Bond_Master!$A$1:$J$236,10)</f>
        <v>3</v>
      </c>
      <c r="F1652" s="7">
        <v>46199</v>
      </c>
      <c r="G1652" s="27">
        <v>74000</v>
      </c>
      <c r="H1652" s="27">
        <v>74000</v>
      </c>
    </row>
    <row r="1653" spans="1:8" ht="17.100000000000001" customHeight="1">
      <c r="A1653" s="1" t="s">
        <v>243</v>
      </c>
      <c r="B1653" s="1" t="s">
        <v>64</v>
      </c>
      <c r="C1653" s="1" t="str">
        <f>VLOOKUP((A1653&amp;B1653),[1]Bond_Master!$A$1:$J$236,3)</f>
        <v>公司債</v>
      </c>
      <c r="D1653" s="1" t="str">
        <f>VLOOKUP((A1653&amp;B1653),[1]Bond_Master!$A$1:$J$236,4)</f>
        <v>Morgan Stanley</v>
      </c>
      <c r="E1653" s="1">
        <f>VLOOKUP((A1653&amp;B1653),[1]Bond_Master!$A$1:$J$236,10)</f>
        <v>3</v>
      </c>
      <c r="F1653" s="7">
        <v>46382</v>
      </c>
      <c r="G1653" s="27">
        <v>74000</v>
      </c>
      <c r="H1653" s="27">
        <v>74000</v>
      </c>
    </row>
    <row r="1654" spans="1:8" ht="17.100000000000001" customHeight="1">
      <c r="A1654" s="1" t="s">
        <v>243</v>
      </c>
      <c r="B1654" s="1" t="s">
        <v>64</v>
      </c>
      <c r="C1654" s="1" t="str">
        <f>VLOOKUP((A1654&amp;B1654),[1]Bond_Master!$A$1:$J$236,3)</f>
        <v>公司債</v>
      </c>
      <c r="D1654" s="1" t="str">
        <f>VLOOKUP((A1654&amp;B1654),[1]Bond_Master!$A$1:$J$236,4)</f>
        <v>Morgan Stanley</v>
      </c>
      <c r="E1654" s="1">
        <f>VLOOKUP((A1654&amp;B1654),[1]Bond_Master!$A$1:$J$236,10)</f>
        <v>3</v>
      </c>
      <c r="F1654" s="7">
        <v>46564</v>
      </c>
      <c r="G1654" s="27">
        <v>74000</v>
      </c>
      <c r="H1654" s="27">
        <v>74000</v>
      </c>
    </row>
    <row r="1655" spans="1:8" ht="17.100000000000001" customHeight="1">
      <c r="A1655" s="1" t="s">
        <v>243</v>
      </c>
      <c r="B1655" s="1" t="s">
        <v>64</v>
      </c>
      <c r="C1655" s="1" t="str">
        <f>VLOOKUP((A1655&amp;B1655),[1]Bond_Master!$A$1:$J$236,3)</f>
        <v>公司債</v>
      </c>
      <c r="D1655" s="1" t="str">
        <f>VLOOKUP((A1655&amp;B1655),[1]Bond_Master!$A$1:$J$236,4)</f>
        <v>Morgan Stanley</v>
      </c>
      <c r="E1655" s="1">
        <f>VLOOKUP((A1655&amp;B1655),[1]Bond_Master!$A$1:$J$236,10)</f>
        <v>3</v>
      </c>
      <c r="F1655" s="7">
        <v>46747</v>
      </c>
      <c r="G1655" s="27">
        <v>74000</v>
      </c>
      <c r="H1655" s="27">
        <v>74000</v>
      </c>
    </row>
    <row r="1656" spans="1:8" ht="17.100000000000001" customHeight="1">
      <c r="A1656" s="1" t="s">
        <v>243</v>
      </c>
      <c r="B1656" s="1" t="s">
        <v>64</v>
      </c>
      <c r="C1656" s="1" t="str">
        <f>VLOOKUP((A1656&amp;B1656),[1]Bond_Master!$A$1:$J$236,3)</f>
        <v>公司債</v>
      </c>
      <c r="D1656" s="1" t="str">
        <f>VLOOKUP((A1656&amp;B1656),[1]Bond_Master!$A$1:$J$236,4)</f>
        <v>Morgan Stanley</v>
      </c>
      <c r="E1656" s="1">
        <f>VLOOKUP((A1656&amp;B1656),[1]Bond_Master!$A$1:$J$236,10)</f>
        <v>3</v>
      </c>
      <c r="F1656" s="7">
        <v>46930</v>
      </c>
      <c r="G1656" s="27">
        <v>74000</v>
      </c>
      <c r="H1656" s="27">
        <v>4074000</v>
      </c>
    </row>
    <row r="1657" spans="1:8" ht="17.100000000000001" customHeight="1">
      <c r="A1657" s="1" t="s">
        <v>271</v>
      </c>
      <c r="B1657" s="1" t="s">
        <v>141</v>
      </c>
      <c r="C1657" s="1" t="str">
        <f>VLOOKUP((A1657&amp;B1657),[1]Bond_Master!$A$1:$J$236,3)</f>
        <v>公司債</v>
      </c>
      <c r="D1657" s="1" t="str">
        <f>VLOOKUP((A1657&amp;B1657),[1]Bond_Master!$A$1:$J$236,4)</f>
        <v>Morgan Stanley</v>
      </c>
      <c r="E1657" s="1">
        <f>VLOOKUP((A1657&amp;B1657),[1]Bond_Master!$A$1:$J$236,10)</f>
        <v>3</v>
      </c>
      <c r="F1657" s="7">
        <v>45214</v>
      </c>
      <c r="G1657" s="27">
        <v>20000</v>
      </c>
      <c r="H1657" s="27">
        <v>20000</v>
      </c>
    </row>
    <row r="1658" spans="1:8" ht="17.100000000000001" customHeight="1">
      <c r="A1658" s="1" t="s">
        <v>271</v>
      </c>
      <c r="B1658" s="1" t="s">
        <v>141</v>
      </c>
      <c r="C1658" s="1" t="str">
        <f>VLOOKUP((A1658&amp;B1658),[1]Bond_Master!$A$1:$J$236,3)</f>
        <v>公司債</v>
      </c>
      <c r="D1658" s="1" t="str">
        <f>VLOOKUP((A1658&amp;B1658),[1]Bond_Master!$A$1:$J$236,4)</f>
        <v>Morgan Stanley</v>
      </c>
      <c r="E1658" s="1">
        <f>VLOOKUP((A1658&amp;B1658),[1]Bond_Master!$A$1:$J$236,10)</f>
        <v>3</v>
      </c>
      <c r="F1658" s="7">
        <v>45397</v>
      </c>
      <c r="G1658" s="27">
        <v>20000</v>
      </c>
      <c r="H1658" s="27">
        <v>20000</v>
      </c>
    </row>
    <row r="1659" spans="1:8" s="1" customFormat="1" ht="17.100000000000001" customHeight="1">
      <c r="A1659" s="1" t="s">
        <v>271</v>
      </c>
      <c r="B1659" s="1" t="s">
        <v>141</v>
      </c>
      <c r="C1659" s="1" t="str">
        <f>VLOOKUP((A1659&amp;B1659),[1]Bond_Master!$A$1:$J$236,3)</f>
        <v>公司債</v>
      </c>
      <c r="D1659" s="1" t="str">
        <f>VLOOKUP((A1659&amp;B1659),[1]Bond_Master!$A$1:$J$236,4)</f>
        <v>Morgan Stanley</v>
      </c>
      <c r="E1659" s="1">
        <f>VLOOKUP((A1659&amp;B1659),[1]Bond_Master!$A$1:$J$236,10)</f>
        <v>3</v>
      </c>
      <c r="F1659" s="7">
        <v>45580</v>
      </c>
      <c r="G1659" s="27">
        <v>20000</v>
      </c>
      <c r="H1659" s="27">
        <v>20000</v>
      </c>
    </row>
    <row r="1660" spans="1:8" ht="17.100000000000001" customHeight="1">
      <c r="A1660" s="1" t="s">
        <v>271</v>
      </c>
      <c r="B1660" s="1" t="s">
        <v>141</v>
      </c>
      <c r="C1660" s="1" t="str">
        <f>VLOOKUP((A1660&amp;B1660),[1]Bond_Master!$A$1:$J$236,3)</f>
        <v>公司債</v>
      </c>
      <c r="D1660" s="1" t="str">
        <f>VLOOKUP((A1660&amp;B1660),[1]Bond_Master!$A$1:$J$236,4)</f>
        <v>Morgan Stanley</v>
      </c>
      <c r="E1660" s="1">
        <f>VLOOKUP((A1660&amp;B1660),[1]Bond_Master!$A$1:$J$236,10)</f>
        <v>3</v>
      </c>
      <c r="F1660" s="7">
        <v>45762</v>
      </c>
      <c r="G1660" s="27">
        <v>20000</v>
      </c>
      <c r="H1660" s="27">
        <v>20000</v>
      </c>
    </row>
    <row r="1661" spans="1:8" ht="17.100000000000001" customHeight="1">
      <c r="A1661" s="1" t="s">
        <v>271</v>
      </c>
      <c r="B1661" s="1" t="s">
        <v>141</v>
      </c>
      <c r="C1661" s="1" t="str">
        <f>VLOOKUP((A1661&amp;B1661),[1]Bond_Master!$A$1:$J$236,3)</f>
        <v>公司債</v>
      </c>
      <c r="D1661" s="1" t="str">
        <f>VLOOKUP((A1661&amp;B1661),[1]Bond_Master!$A$1:$J$236,4)</f>
        <v>Morgan Stanley</v>
      </c>
      <c r="E1661" s="1">
        <f>VLOOKUP((A1661&amp;B1661),[1]Bond_Master!$A$1:$J$236,10)</f>
        <v>3</v>
      </c>
      <c r="F1661" s="7">
        <v>45945</v>
      </c>
      <c r="G1661" s="27">
        <v>20000</v>
      </c>
      <c r="H1661" s="27">
        <v>20000</v>
      </c>
    </row>
    <row r="1662" spans="1:8" ht="17.100000000000001" customHeight="1">
      <c r="A1662" s="1" t="s">
        <v>271</v>
      </c>
      <c r="B1662" s="1" t="s">
        <v>141</v>
      </c>
      <c r="C1662" s="1" t="str">
        <f>VLOOKUP((A1662&amp;B1662),[1]Bond_Master!$A$1:$J$236,3)</f>
        <v>公司債</v>
      </c>
      <c r="D1662" s="1" t="str">
        <f>VLOOKUP((A1662&amp;B1662),[1]Bond_Master!$A$1:$J$236,4)</f>
        <v>Morgan Stanley</v>
      </c>
      <c r="E1662" s="1">
        <f>VLOOKUP((A1662&amp;B1662),[1]Bond_Master!$A$1:$J$236,10)</f>
        <v>3</v>
      </c>
      <c r="F1662" s="7">
        <v>46127</v>
      </c>
      <c r="G1662" s="27">
        <v>20000</v>
      </c>
      <c r="H1662" s="27">
        <v>20000</v>
      </c>
    </row>
    <row r="1663" spans="1:8" ht="17.100000000000001" customHeight="1">
      <c r="A1663" s="1" t="s">
        <v>271</v>
      </c>
      <c r="B1663" s="1" t="s">
        <v>141</v>
      </c>
      <c r="C1663" s="1" t="str">
        <f>VLOOKUP((A1663&amp;B1663),[1]Bond_Master!$A$1:$J$236,3)</f>
        <v>公司債</v>
      </c>
      <c r="D1663" s="1" t="str">
        <f>VLOOKUP((A1663&amp;B1663),[1]Bond_Master!$A$1:$J$236,4)</f>
        <v>Morgan Stanley</v>
      </c>
      <c r="E1663" s="1">
        <f>VLOOKUP((A1663&amp;B1663),[1]Bond_Master!$A$1:$J$236,10)</f>
        <v>3</v>
      </c>
      <c r="F1663" s="7">
        <v>46310</v>
      </c>
      <c r="G1663" s="27">
        <v>20000</v>
      </c>
      <c r="H1663" s="27">
        <v>20000</v>
      </c>
    </row>
    <row r="1664" spans="1:8" ht="17.100000000000001" customHeight="1">
      <c r="A1664" s="1" t="s">
        <v>271</v>
      </c>
      <c r="B1664" s="1" t="s">
        <v>141</v>
      </c>
      <c r="C1664" s="1" t="str">
        <f>VLOOKUP((A1664&amp;B1664),[1]Bond_Master!$A$1:$J$236,3)</f>
        <v>公司債</v>
      </c>
      <c r="D1664" s="1" t="str">
        <f>VLOOKUP((A1664&amp;B1664),[1]Bond_Master!$A$1:$J$236,4)</f>
        <v>Morgan Stanley</v>
      </c>
      <c r="E1664" s="1">
        <f>VLOOKUP((A1664&amp;B1664),[1]Bond_Master!$A$1:$J$236,10)</f>
        <v>3</v>
      </c>
      <c r="F1664" s="7">
        <v>46492</v>
      </c>
      <c r="G1664" s="27">
        <v>20000</v>
      </c>
      <c r="H1664" s="27">
        <v>20000</v>
      </c>
    </row>
    <row r="1665" spans="1:8" ht="17.100000000000001" customHeight="1">
      <c r="A1665" s="1" t="s">
        <v>271</v>
      </c>
      <c r="B1665" s="1" t="s">
        <v>141</v>
      </c>
      <c r="C1665" s="1" t="str">
        <f>VLOOKUP((A1665&amp;B1665),[1]Bond_Master!$A$1:$J$236,3)</f>
        <v>公司債</v>
      </c>
      <c r="D1665" s="1" t="str">
        <f>VLOOKUP((A1665&amp;B1665),[1]Bond_Master!$A$1:$J$236,4)</f>
        <v>Morgan Stanley</v>
      </c>
      <c r="E1665" s="1">
        <f>VLOOKUP((A1665&amp;B1665),[1]Bond_Master!$A$1:$J$236,10)</f>
        <v>3</v>
      </c>
      <c r="F1665" s="7">
        <v>46675</v>
      </c>
      <c r="G1665" s="27">
        <v>20000</v>
      </c>
      <c r="H1665" s="27">
        <v>20000</v>
      </c>
    </row>
    <row r="1666" spans="1:8" ht="17.100000000000001" customHeight="1">
      <c r="A1666" s="1" t="s">
        <v>271</v>
      </c>
      <c r="B1666" s="1" t="s">
        <v>141</v>
      </c>
      <c r="C1666" s="1" t="str">
        <f>VLOOKUP((A1666&amp;B1666),[1]Bond_Master!$A$1:$J$236,3)</f>
        <v>公司債</v>
      </c>
      <c r="D1666" s="1" t="str">
        <f>VLOOKUP((A1666&amp;B1666),[1]Bond_Master!$A$1:$J$236,4)</f>
        <v>Morgan Stanley</v>
      </c>
      <c r="E1666" s="1">
        <f>VLOOKUP((A1666&amp;B1666),[1]Bond_Master!$A$1:$J$236,10)</f>
        <v>3</v>
      </c>
      <c r="F1666" s="7">
        <v>46858</v>
      </c>
      <c r="G1666" s="27">
        <v>20000</v>
      </c>
      <c r="H1666" s="27">
        <v>20000</v>
      </c>
    </row>
    <row r="1667" spans="1:8" ht="17.100000000000001" customHeight="1">
      <c r="A1667" s="1" t="s">
        <v>271</v>
      </c>
      <c r="B1667" s="1" t="s">
        <v>141</v>
      </c>
      <c r="C1667" s="1" t="str">
        <f>VLOOKUP((A1667&amp;B1667),[1]Bond_Master!$A$1:$J$236,3)</f>
        <v>公司債</v>
      </c>
      <c r="D1667" s="1" t="str">
        <f>VLOOKUP((A1667&amp;B1667),[1]Bond_Master!$A$1:$J$236,4)</f>
        <v>Morgan Stanley</v>
      </c>
      <c r="E1667" s="1">
        <f>VLOOKUP((A1667&amp;B1667),[1]Bond_Master!$A$1:$J$236,10)</f>
        <v>3</v>
      </c>
      <c r="F1667" s="7">
        <v>47041</v>
      </c>
      <c r="G1667" s="27">
        <v>20000</v>
      </c>
      <c r="H1667" s="27">
        <v>20000</v>
      </c>
    </row>
    <row r="1668" spans="1:8" s="1" customFormat="1" ht="17.100000000000001" customHeight="1">
      <c r="A1668" s="1" t="s">
        <v>271</v>
      </c>
      <c r="B1668" s="1" t="s">
        <v>141</v>
      </c>
      <c r="C1668" s="1" t="str">
        <f>VLOOKUP((A1668&amp;B1668),[1]Bond_Master!$A$1:$J$236,3)</f>
        <v>公司債</v>
      </c>
      <c r="D1668" s="1" t="str">
        <f>VLOOKUP((A1668&amp;B1668),[1]Bond_Master!$A$1:$J$236,4)</f>
        <v>Morgan Stanley</v>
      </c>
      <c r="E1668" s="1">
        <f>VLOOKUP((A1668&amp;B1668),[1]Bond_Master!$A$1:$J$236,10)</f>
        <v>3</v>
      </c>
      <c r="F1668" s="7">
        <v>47223</v>
      </c>
      <c r="G1668" s="27">
        <v>20000</v>
      </c>
      <c r="H1668" s="27">
        <v>20000</v>
      </c>
    </row>
    <row r="1669" spans="1:8" s="1" customFormat="1" ht="17.100000000000001" customHeight="1">
      <c r="A1669" s="1" t="s">
        <v>271</v>
      </c>
      <c r="B1669" s="1" t="s">
        <v>141</v>
      </c>
      <c r="C1669" s="1" t="str">
        <f>VLOOKUP((A1669&amp;B1669),[1]Bond_Master!$A$1:$J$236,3)</f>
        <v>公司債</v>
      </c>
      <c r="D1669" s="1" t="str">
        <f>VLOOKUP((A1669&amp;B1669),[1]Bond_Master!$A$1:$J$236,4)</f>
        <v>Morgan Stanley</v>
      </c>
      <c r="E1669" s="1">
        <f>VLOOKUP((A1669&amp;B1669),[1]Bond_Master!$A$1:$J$236,10)</f>
        <v>3</v>
      </c>
      <c r="F1669" s="7">
        <v>47406</v>
      </c>
      <c r="G1669" s="27">
        <v>20000</v>
      </c>
      <c r="H1669" s="27">
        <v>20000</v>
      </c>
    </row>
    <row r="1670" spans="1:8" s="1" customFormat="1" ht="17.100000000000001" customHeight="1">
      <c r="A1670" s="1" t="s">
        <v>271</v>
      </c>
      <c r="B1670" s="1" t="s">
        <v>141</v>
      </c>
      <c r="C1670" s="1" t="str">
        <f>VLOOKUP((A1670&amp;B1670),[1]Bond_Master!$A$1:$J$236,3)</f>
        <v>公司債</v>
      </c>
      <c r="D1670" s="1" t="str">
        <f>VLOOKUP((A1670&amp;B1670),[1]Bond_Master!$A$1:$J$236,4)</f>
        <v>Morgan Stanley</v>
      </c>
      <c r="E1670" s="1">
        <f>VLOOKUP((A1670&amp;B1670),[1]Bond_Master!$A$1:$J$236,10)</f>
        <v>3</v>
      </c>
      <c r="F1670" s="7">
        <v>47588</v>
      </c>
      <c r="G1670" s="27">
        <v>20000</v>
      </c>
      <c r="H1670" s="27">
        <v>1020000</v>
      </c>
    </row>
    <row r="1671" spans="1:8" s="1" customFormat="1" ht="17.100000000000001" customHeight="1">
      <c r="A1671" s="1" t="s">
        <v>348</v>
      </c>
      <c r="B1671" s="1" t="s">
        <v>64</v>
      </c>
      <c r="C1671" s="1" t="str">
        <f>VLOOKUP((A1671&amp;B1671),[1]Bond_Master!$A$1:$J$236,3)</f>
        <v>金融債</v>
      </c>
      <c r="D1671" s="1" t="str">
        <f>VLOOKUP((A1671&amp;B1671),[1]Bond_Master!$A$1:$J$236,4)</f>
        <v>Morgan Stanley</v>
      </c>
      <c r="E1671" s="1">
        <f>VLOOKUP((A1671&amp;B1671),[1]Bond_Master!$A$1:$J$236,10)</f>
        <v>5</v>
      </c>
      <c r="F1671" s="7">
        <v>45337</v>
      </c>
      <c r="G1671" s="27">
        <v>112746</v>
      </c>
      <c r="H1671" s="27">
        <v>112746</v>
      </c>
    </row>
    <row r="1672" spans="1:8" s="1" customFormat="1" ht="17.100000000000001" customHeight="1">
      <c r="A1672" s="1" t="s">
        <v>348</v>
      </c>
      <c r="B1672" s="1" t="s">
        <v>64</v>
      </c>
      <c r="C1672" s="1" t="str">
        <f>VLOOKUP((A1672&amp;B1672),[1]Bond_Master!$A$1:$J$236,3)</f>
        <v>金融債</v>
      </c>
      <c r="D1672" s="1" t="str">
        <f>VLOOKUP((A1672&amp;B1672),[1]Bond_Master!$A$1:$J$236,4)</f>
        <v>Morgan Stanley</v>
      </c>
      <c r="E1672" s="1">
        <f>VLOOKUP((A1672&amp;B1672),[1]Bond_Master!$A$1:$J$236,10)</f>
        <v>5</v>
      </c>
      <c r="F1672" s="17">
        <v>45519</v>
      </c>
      <c r="G1672" s="29">
        <v>112746</v>
      </c>
      <c r="H1672" s="29">
        <v>112746</v>
      </c>
    </row>
    <row r="1673" spans="1:8" s="1" customFormat="1" ht="17.100000000000001" customHeight="1">
      <c r="A1673" s="1" t="s">
        <v>748</v>
      </c>
      <c r="B1673" s="1" t="s">
        <v>64</v>
      </c>
      <c r="C1673" s="1" t="str">
        <f>VLOOKUP((A1673&amp;B1673),[1]Bond_Master!$A$1:$J$236,3)</f>
        <v>金融債</v>
      </c>
      <c r="D1673" s="1" t="str">
        <f>VLOOKUP((A1673&amp;B1673),[1]Bond_Master!$A$1:$J$236,4)</f>
        <v>Morgan Stanley</v>
      </c>
      <c r="E1673" s="1">
        <f>VLOOKUP((A1673&amp;B1673),[1]Bond_Master!$A$1:$J$236,10)</f>
        <v>5</v>
      </c>
      <c r="F1673" s="7">
        <v>45703</v>
      </c>
      <c r="G1673" s="29">
        <v>112746</v>
      </c>
      <c r="H1673" s="29">
        <v>112746</v>
      </c>
    </row>
    <row r="1674" spans="1:8" s="1" customFormat="1" ht="17.100000000000001" customHeight="1">
      <c r="A1674" s="1" t="s">
        <v>748</v>
      </c>
      <c r="B1674" s="1" t="s">
        <v>64</v>
      </c>
      <c r="C1674" s="1" t="str">
        <f>VLOOKUP((A1674&amp;B1674),[1]Bond_Master!$A$1:$J$236,3)</f>
        <v>金融債</v>
      </c>
      <c r="D1674" s="1" t="str">
        <f>VLOOKUP((A1674&amp;B1674),[1]Bond_Master!$A$1:$J$236,4)</f>
        <v>Morgan Stanley</v>
      </c>
      <c r="E1674" s="1">
        <f>VLOOKUP((A1674&amp;B1674),[1]Bond_Master!$A$1:$J$236,10)</f>
        <v>5</v>
      </c>
      <c r="F1674" s="17">
        <v>45884</v>
      </c>
      <c r="G1674" s="29">
        <v>112746</v>
      </c>
      <c r="H1674" s="29">
        <v>112746</v>
      </c>
    </row>
    <row r="1675" spans="1:8" s="1" customFormat="1" ht="17.100000000000001" customHeight="1">
      <c r="A1675" s="1" t="s">
        <v>748</v>
      </c>
      <c r="B1675" s="1" t="s">
        <v>64</v>
      </c>
      <c r="C1675" s="1" t="str">
        <f>VLOOKUP((A1675&amp;B1675),[1]Bond_Master!$A$1:$J$236,3)</f>
        <v>金融債</v>
      </c>
      <c r="D1675" s="1" t="str">
        <f>VLOOKUP((A1675&amp;B1675),[1]Bond_Master!$A$1:$J$236,4)</f>
        <v>Morgan Stanley</v>
      </c>
      <c r="E1675" s="1">
        <f>VLOOKUP((A1675&amp;B1675),[1]Bond_Master!$A$1:$J$236,10)</f>
        <v>5</v>
      </c>
      <c r="F1675" s="7">
        <v>46068</v>
      </c>
      <c r="G1675" s="29">
        <v>112746</v>
      </c>
      <c r="H1675" s="29">
        <v>112746</v>
      </c>
    </row>
    <row r="1676" spans="1:8" s="1" customFormat="1" ht="17.100000000000001" customHeight="1">
      <c r="A1676" s="1" t="s">
        <v>748</v>
      </c>
      <c r="B1676" s="1" t="s">
        <v>64</v>
      </c>
      <c r="C1676" s="1" t="str">
        <f>VLOOKUP((A1676&amp;B1676),[1]Bond_Master!$A$1:$J$236,3)</f>
        <v>金融債</v>
      </c>
      <c r="D1676" s="1" t="str">
        <f>VLOOKUP((A1676&amp;B1676),[1]Bond_Master!$A$1:$J$236,4)</f>
        <v>Morgan Stanley</v>
      </c>
      <c r="E1676" s="1">
        <f>VLOOKUP((A1676&amp;B1676),[1]Bond_Master!$A$1:$J$236,10)</f>
        <v>5</v>
      </c>
      <c r="F1676" s="17">
        <v>46249</v>
      </c>
      <c r="G1676" s="29">
        <v>112746</v>
      </c>
      <c r="H1676" s="29">
        <v>112746</v>
      </c>
    </row>
    <row r="1677" spans="1:8" s="1" customFormat="1" ht="17.100000000000001" customHeight="1">
      <c r="A1677" s="1" t="s">
        <v>748</v>
      </c>
      <c r="B1677" s="1" t="s">
        <v>64</v>
      </c>
      <c r="C1677" s="1" t="str">
        <f>VLOOKUP((A1677&amp;B1677),[1]Bond_Master!$A$1:$J$236,3)</f>
        <v>金融債</v>
      </c>
      <c r="D1677" s="1" t="str">
        <f>VLOOKUP((A1677&amp;B1677),[1]Bond_Master!$A$1:$J$236,4)</f>
        <v>Morgan Stanley</v>
      </c>
      <c r="E1677" s="1">
        <f>VLOOKUP((A1677&amp;B1677),[1]Bond_Master!$A$1:$J$236,10)</f>
        <v>5</v>
      </c>
      <c r="F1677" s="7">
        <v>46433</v>
      </c>
      <c r="G1677" s="29">
        <v>112746</v>
      </c>
      <c r="H1677" s="29">
        <v>112746</v>
      </c>
    </row>
    <row r="1678" spans="1:8" s="1" customFormat="1" ht="17.100000000000001" customHeight="1">
      <c r="A1678" s="1" t="s">
        <v>748</v>
      </c>
      <c r="B1678" s="1" t="s">
        <v>64</v>
      </c>
      <c r="C1678" s="1" t="str">
        <f>VLOOKUP((A1678&amp;B1678),[1]Bond_Master!$A$1:$J$236,3)</f>
        <v>金融債</v>
      </c>
      <c r="D1678" s="1" t="str">
        <f>VLOOKUP((A1678&amp;B1678),[1]Bond_Master!$A$1:$J$236,4)</f>
        <v>Morgan Stanley</v>
      </c>
      <c r="E1678" s="1">
        <f>VLOOKUP((A1678&amp;B1678),[1]Bond_Master!$A$1:$J$236,10)</f>
        <v>5</v>
      </c>
      <c r="F1678" s="17">
        <v>46614</v>
      </c>
      <c r="G1678" s="29">
        <v>112746</v>
      </c>
      <c r="H1678" s="29">
        <v>112746</v>
      </c>
    </row>
    <row r="1679" spans="1:8" s="1" customFormat="1" ht="17.100000000000001" customHeight="1">
      <c r="A1679" s="1" t="s">
        <v>748</v>
      </c>
      <c r="B1679" s="1" t="s">
        <v>64</v>
      </c>
      <c r="C1679" s="1" t="str">
        <f>VLOOKUP((A1679&amp;B1679),[1]Bond_Master!$A$1:$J$236,3)</f>
        <v>金融債</v>
      </c>
      <c r="D1679" s="1" t="str">
        <f>VLOOKUP((A1679&amp;B1679),[1]Bond_Master!$A$1:$J$236,4)</f>
        <v>Morgan Stanley</v>
      </c>
      <c r="E1679" s="1">
        <f>VLOOKUP((A1679&amp;B1679),[1]Bond_Master!$A$1:$J$236,10)</f>
        <v>5</v>
      </c>
      <c r="F1679" s="7">
        <v>46798</v>
      </c>
      <c r="G1679" s="29">
        <v>112746</v>
      </c>
      <c r="H1679" s="29">
        <v>4712746</v>
      </c>
    </row>
    <row r="1680" spans="1:8" s="1" customFormat="1" ht="17.100000000000001" customHeight="1">
      <c r="A1680" s="1" t="s">
        <v>348</v>
      </c>
      <c r="B1680" s="1" t="s">
        <v>64</v>
      </c>
      <c r="C1680" s="1" t="str">
        <f>VLOOKUP((A1680&amp;B1680),[1]Bond_Master!$A$1:$J$236,3)</f>
        <v>金融債</v>
      </c>
      <c r="D1680" s="1" t="str">
        <f>VLOOKUP((A1680&amp;B1680),[1]Bond_Master!$A$1:$J$236,4)</f>
        <v>Morgan Stanley</v>
      </c>
      <c r="E1680" s="1">
        <f>VLOOKUP((A1680&amp;B1680),[1]Bond_Master!$A$1:$J$236,10)</f>
        <v>5</v>
      </c>
      <c r="F1680" s="7">
        <v>45337</v>
      </c>
      <c r="G1680" s="27">
        <v>34314</v>
      </c>
      <c r="H1680" s="27">
        <v>34314</v>
      </c>
    </row>
    <row r="1681" spans="1:8" s="1" customFormat="1" ht="17.100000000000001" customHeight="1">
      <c r="A1681" s="1" t="s">
        <v>348</v>
      </c>
      <c r="B1681" s="1" t="s">
        <v>64</v>
      </c>
      <c r="C1681" s="1" t="str">
        <f>VLOOKUP((A1681&amp;B1681),[1]Bond_Master!$A$1:$J$236,3)</f>
        <v>金融債</v>
      </c>
      <c r="D1681" s="1" t="str">
        <f>VLOOKUP((A1681&amp;B1681),[1]Bond_Master!$A$1:$J$236,4)</f>
        <v>Morgan Stanley</v>
      </c>
      <c r="E1681" s="1">
        <f>VLOOKUP((A1681&amp;B1681),[1]Bond_Master!$A$1:$J$236,10)</f>
        <v>5</v>
      </c>
      <c r="F1681" s="17">
        <v>45519</v>
      </c>
      <c r="G1681" s="29">
        <v>34314</v>
      </c>
      <c r="H1681" s="29">
        <v>34314</v>
      </c>
    </row>
    <row r="1682" spans="1:8" s="1" customFormat="1" ht="17.100000000000001" customHeight="1">
      <c r="A1682" s="1" t="s">
        <v>348</v>
      </c>
      <c r="B1682" s="1" t="s">
        <v>64</v>
      </c>
      <c r="C1682" s="1" t="str">
        <f>VLOOKUP((A1682&amp;B1682),[1]Bond_Master!$A$1:$J$236,3)</f>
        <v>金融債</v>
      </c>
      <c r="D1682" s="1" t="str">
        <f>VLOOKUP((A1682&amp;B1682),[1]Bond_Master!$A$1:$J$236,4)</f>
        <v>Morgan Stanley</v>
      </c>
      <c r="E1682" s="1">
        <f>VLOOKUP((A1682&amp;B1682),[1]Bond_Master!$A$1:$J$236,10)</f>
        <v>5</v>
      </c>
      <c r="F1682" s="7">
        <v>45703</v>
      </c>
      <c r="G1682" s="29">
        <v>34314</v>
      </c>
      <c r="H1682" s="29">
        <v>34314</v>
      </c>
    </row>
    <row r="1683" spans="1:8" s="1" customFormat="1" ht="17.100000000000001" customHeight="1">
      <c r="A1683" s="1" t="s">
        <v>748</v>
      </c>
      <c r="B1683" s="1" t="s">
        <v>64</v>
      </c>
      <c r="C1683" s="1" t="str">
        <f>VLOOKUP((A1683&amp;B1683),[1]Bond_Master!$A$1:$J$236,3)</f>
        <v>金融債</v>
      </c>
      <c r="D1683" s="1" t="str">
        <f>VLOOKUP((A1683&amp;B1683),[1]Bond_Master!$A$1:$J$236,4)</f>
        <v>Morgan Stanley</v>
      </c>
      <c r="E1683" s="1">
        <f>VLOOKUP((A1683&amp;B1683),[1]Bond_Master!$A$1:$J$236,10)</f>
        <v>5</v>
      </c>
      <c r="F1683" s="17">
        <v>45884</v>
      </c>
      <c r="G1683" s="29">
        <v>34314</v>
      </c>
      <c r="H1683" s="29">
        <v>34314</v>
      </c>
    </row>
    <row r="1684" spans="1:8" s="1" customFormat="1" ht="17.100000000000001" customHeight="1">
      <c r="A1684" s="1" t="s">
        <v>748</v>
      </c>
      <c r="B1684" s="1" t="s">
        <v>64</v>
      </c>
      <c r="C1684" s="1" t="str">
        <f>VLOOKUP((A1684&amp;B1684),[1]Bond_Master!$A$1:$J$236,3)</f>
        <v>金融債</v>
      </c>
      <c r="D1684" s="1" t="str">
        <f>VLOOKUP((A1684&amp;B1684),[1]Bond_Master!$A$1:$J$236,4)</f>
        <v>Morgan Stanley</v>
      </c>
      <c r="E1684" s="1">
        <f>VLOOKUP((A1684&amp;B1684),[1]Bond_Master!$A$1:$J$236,10)</f>
        <v>5</v>
      </c>
      <c r="F1684" s="7">
        <v>46068</v>
      </c>
      <c r="G1684" s="29">
        <v>34314</v>
      </c>
      <c r="H1684" s="29">
        <v>34314</v>
      </c>
    </row>
    <row r="1685" spans="1:8" s="1" customFormat="1" ht="17.100000000000001" customHeight="1">
      <c r="A1685" s="1" t="s">
        <v>748</v>
      </c>
      <c r="B1685" s="1" t="s">
        <v>64</v>
      </c>
      <c r="C1685" s="1" t="str">
        <f>VLOOKUP((A1685&amp;B1685),[1]Bond_Master!$A$1:$J$236,3)</f>
        <v>金融債</v>
      </c>
      <c r="D1685" s="1" t="str">
        <f>VLOOKUP((A1685&amp;B1685),[1]Bond_Master!$A$1:$J$236,4)</f>
        <v>Morgan Stanley</v>
      </c>
      <c r="E1685" s="1">
        <f>VLOOKUP((A1685&amp;B1685),[1]Bond_Master!$A$1:$J$236,10)</f>
        <v>5</v>
      </c>
      <c r="F1685" s="17">
        <v>46249</v>
      </c>
      <c r="G1685" s="29">
        <v>34314</v>
      </c>
      <c r="H1685" s="29">
        <v>34314</v>
      </c>
    </row>
    <row r="1686" spans="1:8" s="1" customFormat="1" ht="17.100000000000001" customHeight="1">
      <c r="A1686" s="1" t="s">
        <v>748</v>
      </c>
      <c r="B1686" s="1" t="s">
        <v>64</v>
      </c>
      <c r="C1686" s="1" t="str">
        <f>VLOOKUP((A1686&amp;B1686),[1]Bond_Master!$A$1:$J$236,3)</f>
        <v>金融債</v>
      </c>
      <c r="D1686" s="1" t="str">
        <f>VLOOKUP((A1686&amp;B1686),[1]Bond_Master!$A$1:$J$236,4)</f>
        <v>Morgan Stanley</v>
      </c>
      <c r="E1686" s="1">
        <f>VLOOKUP((A1686&amp;B1686),[1]Bond_Master!$A$1:$J$236,10)</f>
        <v>5</v>
      </c>
      <c r="F1686" s="7">
        <v>46433</v>
      </c>
      <c r="G1686" s="29">
        <v>34314</v>
      </c>
      <c r="H1686" s="29">
        <v>34314</v>
      </c>
    </row>
    <row r="1687" spans="1:8" s="1" customFormat="1" ht="17.100000000000001" customHeight="1">
      <c r="A1687" s="1" t="s">
        <v>748</v>
      </c>
      <c r="B1687" s="1" t="s">
        <v>64</v>
      </c>
      <c r="C1687" s="1" t="str">
        <f>VLOOKUP((A1687&amp;B1687),[1]Bond_Master!$A$1:$J$236,3)</f>
        <v>金融債</v>
      </c>
      <c r="D1687" s="1" t="str">
        <f>VLOOKUP((A1687&amp;B1687),[1]Bond_Master!$A$1:$J$236,4)</f>
        <v>Morgan Stanley</v>
      </c>
      <c r="E1687" s="1">
        <f>VLOOKUP((A1687&amp;B1687),[1]Bond_Master!$A$1:$J$236,10)</f>
        <v>5</v>
      </c>
      <c r="F1687" s="17">
        <v>46614</v>
      </c>
      <c r="G1687" s="29">
        <v>34314</v>
      </c>
      <c r="H1687" s="29">
        <v>34314</v>
      </c>
    </row>
    <row r="1688" spans="1:8" s="1" customFormat="1" ht="17.100000000000001" customHeight="1">
      <c r="A1688" s="1" t="s">
        <v>748</v>
      </c>
      <c r="B1688" s="1" t="s">
        <v>64</v>
      </c>
      <c r="C1688" s="1" t="str">
        <f>VLOOKUP((A1688&amp;B1688),[1]Bond_Master!$A$1:$J$236,3)</f>
        <v>金融債</v>
      </c>
      <c r="D1688" s="1" t="str">
        <f>VLOOKUP((A1688&amp;B1688),[1]Bond_Master!$A$1:$J$236,4)</f>
        <v>Morgan Stanley</v>
      </c>
      <c r="E1688" s="1">
        <f>VLOOKUP((A1688&amp;B1688),[1]Bond_Master!$A$1:$J$236,10)</f>
        <v>5</v>
      </c>
      <c r="F1688" s="7">
        <v>46798</v>
      </c>
      <c r="G1688" s="27">
        <v>34314</v>
      </c>
      <c r="H1688" s="27">
        <v>1434314</v>
      </c>
    </row>
    <row r="1689" spans="1:8" s="1" customFormat="1" ht="17.100000000000001" customHeight="1">
      <c r="A1689" s="1" t="s">
        <v>348</v>
      </c>
      <c r="B1689" s="1" t="s">
        <v>54</v>
      </c>
      <c r="C1689" s="1" t="str">
        <f>VLOOKUP((A1689&amp;B1689),[1]Bond_Master!$A$1:$J$236,3)</f>
        <v>金融債</v>
      </c>
      <c r="D1689" s="1" t="str">
        <f>VLOOKUP((A1689&amp;B1689),[1]Bond_Master!$A$1:$J$236,4)</f>
        <v>Morgan Stanley</v>
      </c>
      <c r="E1689" s="1">
        <f>VLOOKUP((A1689&amp;B1689),[1]Bond_Master!$A$1:$J$236,10)</f>
        <v>5</v>
      </c>
      <c r="F1689" s="7">
        <v>45337</v>
      </c>
      <c r="G1689" s="27">
        <v>3823.56</v>
      </c>
      <c r="H1689" s="27">
        <v>3823.56</v>
      </c>
    </row>
    <row r="1690" spans="1:8" s="1" customFormat="1" ht="17.100000000000001" customHeight="1">
      <c r="A1690" s="1" t="s">
        <v>348</v>
      </c>
      <c r="B1690" s="1" t="s">
        <v>54</v>
      </c>
      <c r="C1690" s="1" t="str">
        <f>VLOOKUP((A1690&amp;B1690),[1]Bond_Master!$A$1:$J$236,3)</f>
        <v>金融債</v>
      </c>
      <c r="D1690" s="1" t="str">
        <f>VLOOKUP((A1690&amp;B1690),[1]Bond_Master!$A$1:$J$236,4)</f>
        <v>Morgan Stanley</v>
      </c>
      <c r="E1690" s="1">
        <f>VLOOKUP((A1690&amp;B1690),[1]Bond_Master!$A$1:$J$236,10)</f>
        <v>5</v>
      </c>
      <c r="F1690" s="17">
        <v>45519</v>
      </c>
      <c r="G1690" s="27">
        <v>3823.56</v>
      </c>
      <c r="H1690" s="27">
        <v>3823.56</v>
      </c>
    </row>
    <row r="1691" spans="1:8" s="1" customFormat="1" ht="17.100000000000001" customHeight="1">
      <c r="A1691" s="1" t="s">
        <v>748</v>
      </c>
      <c r="B1691" s="1" t="s">
        <v>54</v>
      </c>
      <c r="C1691" s="1" t="str">
        <f>VLOOKUP((A1691&amp;B1691),[1]Bond_Master!$A$1:$J$236,3)</f>
        <v>金融債</v>
      </c>
      <c r="D1691" s="1" t="str">
        <f>VLOOKUP((A1691&amp;B1691),[1]Bond_Master!$A$1:$J$236,4)</f>
        <v>Morgan Stanley</v>
      </c>
      <c r="E1691" s="1">
        <f>VLOOKUP((A1691&amp;B1691),[1]Bond_Master!$A$1:$J$236,10)</f>
        <v>5</v>
      </c>
      <c r="F1691" s="7">
        <v>45703</v>
      </c>
      <c r="G1691" s="27">
        <v>3823.56</v>
      </c>
      <c r="H1691" s="27">
        <v>3823.56</v>
      </c>
    </row>
    <row r="1692" spans="1:8" s="1" customFormat="1" ht="17.100000000000001" customHeight="1">
      <c r="A1692" s="1" t="s">
        <v>748</v>
      </c>
      <c r="B1692" s="1" t="s">
        <v>54</v>
      </c>
      <c r="C1692" s="1" t="str">
        <f>VLOOKUP((A1692&amp;B1692),[1]Bond_Master!$A$1:$J$236,3)</f>
        <v>金融債</v>
      </c>
      <c r="D1692" s="1" t="str">
        <f>VLOOKUP((A1692&amp;B1692),[1]Bond_Master!$A$1:$J$236,4)</f>
        <v>Morgan Stanley</v>
      </c>
      <c r="E1692" s="1">
        <f>VLOOKUP((A1692&amp;B1692),[1]Bond_Master!$A$1:$J$236,10)</f>
        <v>5</v>
      </c>
      <c r="F1692" s="17">
        <v>45884</v>
      </c>
      <c r="G1692" s="27">
        <v>3823.56</v>
      </c>
      <c r="H1692" s="27">
        <v>3823.56</v>
      </c>
    </row>
    <row r="1693" spans="1:8" s="1" customFormat="1" ht="17.100000000000001" customHeight="1">
      <c r="A1693" s="1" t="s">
        <v>748</v>
      </c>
      <c r="B1693" s="1" t="s">
        <v>54</v>
      </c>
      <c r="C1693" s="1" t="str">
        <f>VLOOKUP((A1693&amp;B1693),[1]Bond_Master!$A$1:$J$236,3)</f>
        <v>金融債</v>
      </c>
      <c r="D1693" s="1" t="str">
        <f>VLOOKUP((A1693&amp;B1693),[1]Bond_Master!$A$1:$J$236,4)</f>
        <v>Morgan Stanley</v>
      </c>
      <c r="E1693" s="1">
        <f>VLOOKUP((A1693&amp;B1693),[1]Bond_Master!$A$1:$J$236,10)</f>
        <v>5</v>
      </c>
      <c r="F1693" s="7">
        <v>46068</v>
      </c>
      <c r="G1693" s="27">
        <v>3823.56</v>
      </c>
      <c r="H1693" s="27">
        <v>3823.56</v>
      </c>
    </row>
    <row r="1694" spans="1:8" s="1" customFormat="1" ht="17.100000000000001" customHeight="1">
      <c r="A1694" s="1" t="s">
        <v>748</v>
      </c>
      <c r="B1694" s="1" t="s">
        <v>54</v>
      </c>
      <c r="C1694" s="1" t="str">
        <f>VLOOKUP((A1694&amp;B1694),[1]Bond_Master!$A$1:$J$236,3)</f>
        <v>金融債</v>
      </c>
      <c r="D1694" s="1" t="str">
        <f>VLOOKUP((A1694&amp;B1694),[1]Bond_Master!$A$1:$J$236,4)</f>
        <v>Morgan Stanley</v>
      </c>
      <c r="E1694" s="1">
        <f>VLOOKUP((A1694&amp;B1694),[1]Bond_Master!$A$1:$J$236,10)</f>
        <v>5</v>
      </c>
      <c r="F1694" s="17">
        <v>46249</v>
      </c>
      <c r="G1694" s="27">
        <v>3823.56</v>
      </c>
      <c r="H1694" s="27">
        <v>3823.56</v>
      </c>
    </row>
    <row r="1695" spans="1:8" s="1" customFormat="1" ht="17.100000000000001" customHeight="1">
      <c r="A1695" s="1" t="s">
        <v>748</v>
      </c>
      <c r="B1695" s="1" t="s">
        <v>54</v>
      </c>
      <c r="C1695" s="1" t="str">
        <f>VLOOKUP((A1695&amp;B1695),[1]Bond_Master!$A$1:$J$236,3)</f>
        <v>金融債</v>
      </c>
      <c r="D1695" s="1" t="str">
        <f>VLOOKUP((A1695&amp;B1695),[1]Bond_Master!$A$1:$J$236,4)</f>
        <v>Morgan Stanley</v>
      </c>
      <c r="E1695" s="1">
        <f>VLOOKUP((A1695&amp;B1695),[1]Bond_Master!$A$1:$J$236,10)</f>
        <v>5</v>
      </c>
      <c r="F1695" s="7">
        <v>46433</v>
      </c>
      <c r="G1695" s="27">
        <v>3823.56</v>
      </c>
      <c r="H1695" s="27">
        <v>3823.56</v>
      </c>
    </row>
    <row r="1696" spans="1:8" s="1" customFormat="1" ht="17.100000000000001" customHeight="1">
      <c r="A1696" s="1" t="s">
        <v>748</v>
      </c>
      <c r="B1696" s="1" t="s">
        <v>54</v>
      </c>
      <c r="C1696" s="1" t="str">
        <f>VLOOKUP((A1696&amp;B1696),[1]Bond_Master!$A$1:$J$236,3)</f>
        <v>金融債</v>
      </c>
      <c r="D1696" s="1" t="str">
        <f>VLOOKUP((A1696&amp;B1696),[1]Bond_Master!$A$1:$J$236,4)</f>
        <v>Morgan Stanley</v>
      </c>
      <c r="E1696" s="1">
        <f>VLOOKUP((A1696&amp;B1696),[1]Bond_Master!$A$1:$J$236,10)</f>
        <v>5</v>
      </c>
      <c r="F1696" s="17">
        <v>46614</v>
      </c>
      <c r="G1696" s="27">
        <v>3823.56</v>
      </c>
      <c r="H1696" s="27">
        <v>3823.56</v>
      </c>
    </row>
    <row r="1697" spans="1:8" s="1" customFormat="1" ht="17.100000000000001" customHeight="1">
      <c r="A1697" s="1" t="s">
        <v>748</v>
      </c>
      <c r="B1697" s="1" t="s">
        <v>54</v>
      </c>
      <c r="C1697" s="1" t="str">
        <f>VLOOKUP((A1697&amp;B1697),[1]Bond_Master!$A$1:$J$236,3)</f>
        <v>金融債</v>
      </c>
      <c r="D1697" s="1" t="str">
        <f>VLOOKUP((A1697&amp;B1697),[1]Bond_Master!$A$1:$J$236,4)</f>
        <v>Morgan Stanley</v>
      </c>
      <c r="E1697" s="1">
        <f>VLOOKUP((A1697&amp;B1697),[1]Bond_Master!$A$1:$J$236,10)</f>
        <v>5</v>
      </c>
      <c r="F1697" s="7">
        <v>46798</v>
      </c>
      <c r="G1697" s="27">
        <v>3823.56</v>
      </c>
      <c r="H1697" s="27">
        <v>159823.56</v>
      </c>
    </row>
    <row r="1698" spans="1:8" s="1" customFormat="1" ht="17.100000000000001" customHeight="1">
      <c r="A1698" s="1" t="s">
        <v>391</v>
      </c>
      <c r="B1698" s="1" t="s">
        <v>76</v>
      </c>
      <c r="C1698" s="1" t="str">
        <f>VLOOKUP((A1698&amp;B1698),[1]Bond_Master!$A$1:$J$236,3)</f>
        <v>金融債</v>
      </c>
      <c r="D1698" s="1" t="str">
        <f>VLOOKUP((A1698&amp;B1698),[1]Bond_Master!$A$1:$J$236,4)</f>
        <v>Morgan Stanley</v>
      </c>
      <c r="E1698" s="1">
        <f>VLOOKUP((A1698&amp;B1698),[1]Bond_Master!$A$1:$J$236,10)</f>
        <v>7</v>
      </c>
      <c r="F1698" s="7">
        <v>45532</v>
      </c>
      <c r="G1698" s="27">
        <v>77925</v>
      </c>
      <c r="H1698" s="27">
        <v>77925</v>
      </c>
    </row>
    <row r="1699" spans="1:8" s="1" customFormat="1" ht="17.100000000000001" customHeight="1">
      <c r="A1699" s="1" t="s">
        <v>391</v>
      </c>
      <c r="B1699" s="1" t="s">
        <v>76</v>
      </c>
      <c r="C1699" s="1" t="str">
        <f>VLOOKUP((A1699&amp;B1699),[1]Bond_Master!$A$1:$J$236,3)</f>
        <v>金融債</v>
      </c>
      <c r="D1699" s="1" t="str">
        <f>VLOOKUP((A1699&amp;B1699),[1]Bond_Master!$A$1:$J$236,4)</f>
        <v>Morgan Stanley</v>
      </c>
      <c r="E1699" s="1">
        <f>VLOOKUP((A1699&amp;B1699),[1]Bond_Master!$A$1:$J$236,10)</f>
        <v>7</v>
      </c>
      <c r="F1699" s="17">
        <v>45716</v>
      </c>
      <c r="G1699" s="29">
        <v>77925</v>
      </c>
      <c r="H1699" s="29">
        <v>77925</v>
      </c>
    </row>
    <row r="1700" spans="1:8" s="1" customFormat="1" ht="17.100000000000001" customHeight="1">
      <c r="A1700" s="1" t="s">
        <v>749</v>
      </c>
      <c r="B1700" s="1" t="s">
        <v>76</v>
      </c>
      <c r="C1700" s="1" t="str">
        <f>VLOOKUP((A1700&amp;B1700),[1]Bond_Master!$A$1:$J$236,3)</f>
        <v>金融債</v>
      </c>
      <c r="D1700" s="1" t="str">
        <f>VLOOKUP((A1700&amp;B1700),[1]Bond_Master!$A$1:$J$236,4)</f>
        <v>Morgan Stanley</v>
      </c>
      <c r="E1700" s="1">
        <f>VLOOKUP((A1700&amp;B1700),[1]Bond_Master!$A$1:$J$236,10)</f>
        <v>7</v>
      </c>
      <c r="F1700" s="17">
        <v>45897</v>
      </c>
      <c r="G1700" s="29">
        <v>77925</v>
      </c>
      <c r="H1700" s="29">
        <v>77925</v>
      </c>
    </row>
    <row r="1701" spans="1:8" s="1" customFormat="1" ht="17.100000000000001" customHeight="1">
      <c r="A1701" s="1" t="s">
        <v>749</v>
      </c>
      <c r="B1701" s="1" t="s">
        <v>76</v>
      </c>
      <c r="C1701" s="1" t="str">
        <f>VLOOKUP((A1701&amp;B1701),[1]Bond_Master!$A$1:$J$236,3)</f>
        <v>金融債</v>
      </c>
      <c r="D1701" s="1" t="str">
        <f>VLOOKUP((A1701&amp;B1701),[1]Bond_Master!$A$1:$J$236,4)</f>
        <v>Morgan Stanley</v>
      </c>
      <c r="E1701" s="1">
        <f>VLOOKUP((A1701&amp;B1701),[1]Bond_Master!$A$1:$J$236,10)</f>
        <v>7</v>
      </c>
      <c r="F1701" s="17">
        <v>46081</v>
      </c>
      <c r="G1701" s="29">
        <v>77925</v>
      </c>
      <c r="H1701" s="29">
        <v>77925</v>
      </c>
    </row>
    <row r="1702" spans="1:8" s="1" customFormat="1" ht="17.100000000000001" customHeight="1">
      <c r="A1702" s="1" t="s">
        <v>749</v>
      </c>
      <c r="B1702" s="1" t="s">
        <v>76</v>
      </c>
      <c r="C1702" s="1" t="str">
        <f>VLOOKUP((A1702&amp;B1702),[1]Bond_Master!$A$1:$J$236,3)</f>
        <v>金融債</v>
      </c>
      <c r="D1702" s="1" t="str">
        <f>VLOOKUP((A1702&amp;B1702),[1]Bond_Master!$A$1:$J$236,4)</f>
        <v>Morgan Stanley</v>
      </c>
      <c r="E1702" s="1">
        <f>VLOOKUP((A1702&amp;B1702),[1]Bond_Master!$A$1:$J$236,10)</f>
        <v>7</v>
      </c>
      <c r="F1702" s="17">
        <v>46262</v>
      </c>
      <c r="G1702" s="29">
        <v>77925</v>
      </c>
      <c r="H1702" s="29">
        <v>77925</v>
      </c>
    </row>
    <row r="1703" spans="1:8" s="1" customFormat="1" ht="17.100000000000001" customHeight="1">
      <c r="A1703" s="1" t="s">
        <v>749</v>
      </c>
      <c r="B1703" s="1" t="s">
        <v>76</v>
      </c>
      <c r="C1703" s="1" t="str">
        <f>VLOOKUP((A1703&amp;B1703),[1]Bond_Master!$A$1:$J$236,3)</f>
        <v>金融債</v>
      </c>
      <c r="D1703" s="1" t="str">
        <f>VLOOKUP((A1703&amp;B1703),[1]Bond_Master!$A$1:$J$236,4)</f>
        <v>Morgan Stanley</v>
      </c>
      <c r="E1703" s="1">
        <f>VLOOKUP((A1703&amp;B1703),[1]Bond_Master!$A$1:$J$236,10)</f>
        <v>7</v>
      </c>
      <c r="F1703" s="17">
        <v>46446</v>
      </c>
      <c r="G1703" s="29">
        <v>77925</v>
      </c>
      <c r="H1703" s="29">
        <v>77925</v>
      </c>
    </row>
    <row r="1704" spans="1:8" s="1" customFormat="1" ht="17.100000000000001" customHeight="1">
      <c r="A1704" s="1" t="s">
        <v>749</v>
      </c>
      <c r="B1704" s="1" t="s">
        <v>76</v>
      </c>
      <c r="C1704" s="1" t="str">
        <f>VLOOKUP((A1704&amp;B1704),[1]Bond_Master!$A$1:$J$236,3)</f>
        <v>金融債</v>
      </c>
      <c r="D1704" s="1" t="str">
        <f>VLOOKUP((A1704&amp;B1704),[1]Bond_Master!$A$1:$J$236,4)</f>
        <v>Morgan Stanley</v>
      </c>
      <c r="E1704" s="1">
        <f>VLOOKUP((A1704&amp;B1704),[1]Bond_Master!$A$1:$J$236,10)</f>
        <v>7</v>
      </c>
      <c r="F1704" s="17">
        <v>46627</v>
      </c>
      <c r="G1704" s="29">
        <v>77925</v>
      </c>
      <c r="H1704" s="29">
        <v>77925</v>
      </c>
    </row>
    <row r="1705" spans="1:8" s="1" customFormat="1" ht="17.100000000000001" customHeight="1">
      <c r="A1705" s="1" t="s">
        <v>749</v>
      </c>
      <c r="B1705" s="1" t="s">
        <v>76</v>
      </c>
      <c r="C1705" s="1" t="str">
        <f>VLOOKUP((A1705&amp;B1705),[1]Bond_Master!$A$1:$J$236,3)</f>
        <v>金融債</v>
      </c>
      <c r="D1705" s="1" t="str">
        <f>VLOOKUP((A1705&amp;B1705),[1]Bond_Master!$A$1:$J$236,4)</f>
        <v>Morgan Stanley</v>
      </c>
      <c r="E1705" s="1">
        <f>VLOOKUP((A1705&amp;B1705),[1]Bond_Master!$A$1:$J$236,10)</f>
        <v>7</v>
      </c>
      <c r="F1705" s="17">
        <v>46811</v>
      </c>
      <c r="G1705" s="29">
        <v>77925</v>
      </c>
      <c r="H1705" s="29">
        <v>77925</v>
      </c>
    </row>
    <row r="1706" spans="1:8" s="1" customFormat="1" ht="17.100000000000001" customHeight="1">
      <c r="A1706" s="1" t="s">
        <v>749</v>
      </c>
      <c r="B1706" s="1" t="s">
        <v>76</v>
      </c>
      <c r="C1706" s="1" t="str">
        <f>VLOOKUP((A1706&amp;B1706),[1]Bond_Master!$A$1:$J$236,3)</f>
        <v>金融債</v>
      </c>
      <c r="D1706" s="1" t="str">
        <f>VLOOKUP((A1706&amp;B1706),[1]Bond_Master!$A$1:$J$236,4)</f>
        <v>Morgan Stanley</v>
      </c>
      <c r="E1706" s="1">
        <f>VLOOKUP((A1706&amp;B1706),[1]Bond_Master!$A$1:$J$236,10)</f>
        <v>7</v>
      </c>
      <c r="F1706" s="17">
        <v>46993</v>
      </c>
      <c r="G1706" s="29">
        <v>77925</v>
      </c>
      <c r="H1706" s="29">
        <v>77925</v>
      </c>
    </row>
    <row r="1707" spans="1:8" s="1" customFormat="1" ht="17.100000000000001" customHeight="1">
      <c r="A1707" s="1" t="s">
        <v>749</v>
      </c>
      <c r="B1707" s="1" t="s">
        <v>76</v>
      </c>
      <c r="C1707" s="1" t="str">
        <f>VLOOKUP((A1707&amp;B1707),[1]Bond_Master!$A$1:$J$236,3)</f>
        <v>金融債</v>
      </c>
      <c r="D1707" s="1" t="str">
        <f>VLOOKUP((A1707&amp;B1707),[1]Bond_Master!$A$1:$J$236,4)</f>
        <v>Morgan Stanley</v>
      </c>
      <c r="E1707" s="1">
        <f>VLOOKUP((A1707&amp;B1707),[1]Bond_Master!$A$1:$J$236,10)</f>
        <v>7</v>
      </c>
      <c r="F1707" s="17">
        <v>47177</v>
      </c>
      <c r="G1707" s="29">
        <v>77925</v>
      </c>
      <c r="H1707" s="29">
        <v>3077925</v>
      </c>
    </row>
    <row r="1708" spans="1:8" s="1" customFormat="1" ht="17.100000000000001" customHeight="1">
      <c r="A1708" s="1" t="s">
        <v>391</v>
      </c>
      <c r="B1708" s="1" t="s">
        <v>64</v>
      </c>
      <c r="C1708" s="1" t="str">
        <f>VLOOKUP((A1708&amp;B1708),[1]Bond_Master!$A$1:$J$236,3)</f>
        <v>金融債</v>
      </c>
      <c r="D1708" s="1" t="str">
        <f>VLOOKUP((A1708&amp;B1708),[1]Bond_Master!$A$1:$J$236,4)</f>
        <v>Morgan Stanley</v>
      </c>
      <c r="E1708" s="1">
        <f>VLOOKUP((A1708&amp;B1708),[1]Bond_Master!$A$1:$J$236,10)</f>
        <v>7</v>
      </c>
      <c r="F1708" s="7">
        <v>45532</v>
      </c>
      <c r="G1708" s="27">
        <v>103900</v>
      </c>
      <c r="H1708" s="27">
        <v>103900</v>
      </c>
    </row>
    <row r="1709" spans="1:8" s="1" customFormat="1" ht="17.100000000000001" customHeight="1">
      <c r="A1709" s="1" t="s">
        <v>391</v>
      </c>
      <c r="B1709" s="1" t="s">
        <v>64</v>
      </c>
      <c r="C1709" s="1" t="str">
        <f>VLOOKUP((A1709&amp;B1709),[1]Bond_Master!$A$1:$J$236,3)</f>
        <v>金融債</v>
      </c>
      <c r="D1709" s="1" t="str">
        <f>VLOOKUP((A1709&amp;B1709),[1]Bond_Master!$A$1:$J$236,4)</f>
        <v>Morgan Stanley</v>
      </c>
      <c r="E1709" s="1">
        <f>VLOOKUP((A1709&amp;B1709),[1]Bond_Master!$A$1:$J$236,10)</f>
        <v>7</v>
      </c>
      <c r="F1709" s="17">
        <v>45716</v>
      </c>
      <c r="G1709" s="27">
        <v>103900</v>
      </c>
      <c r="H1709" s="27">
        <v>103900</v>
      </c>
    </row>
    <row r="1710" spans="1:8" s="1" customFormat="1" ht="17.100000000000001" customHeight="1">
      <c r="A1710" s="1" t="s">
        <v>749</v>
      </c>
      <c r="B1710" s="1" t="s">
        <v>64</v>
      </c>
      <c r="C1710" s="1" t="str">
        <f>VLOOKUP((A1710&amp;B1710),[1]Bond_Master!$A$1:$J$236,3)</f>
        <v>金融債</v>
      </c>
      <c r="D1710" s="1" t="str">
        <f>VLOOKUP((A1710&amp;B1710),[1]Bond_Master!$A$1:$J$236,4)</f>
        <v>Morgan Stanley</v>
      </c>
      <c r="E1710" s="1">
        <f>VLOOKUP((A1710&amp;B1710),[1]Bond_Master!$A$1:$J$236,10)</f>
        <v>7</v>
      </c>
      <c r="F1710" s="17">
        <v>45897</v>
      </c>
      <c r="G1710" s="27">
        <v>103900</v>
      </c>
      <c r="H1710" s="27">
        <v>103900</v>
      </c>
    </row>
    <row r="1711" spans="1:8" s="1" customFormat="1" ht="17.100000000000001" customHeight="1">
      <c r="A1711" s="1" t="s">
        <v>749</v>
      </c>
      <c r="B1711" s="1" t="s">
        <v>64</v>
      </c>
      <c r="C1711" s="1" t="str">
        <f>VLOOKUP((A1711&amp;B1711),[1]Bond_Master!$A$1:$J$236,3)</f>
        <v>金融債</v>
      </c>
      <c r="D1711" s="1" t="str">
        <f>VLOOKUP((A1711&amp;B1711),[1]Bond_Master!$A$1:$J$236,4)</f>
        <v>Morgan Stanley</v>
      </c>
      <c r="E1711" s="1">
        <f>VLOOKUP((A1711&amp;B1711),[1]Bond_Master!$A$1:$J$236,10)</f>
        <v>7</v>
      </c>
      <c r="F1711" s="17">
        <v>46081</v>
      </c>
      <c r="G1711" s="27">
        <v>103900</v>
      </c>
      <c r="H1711" s="27">
        <v>103900</v>
      </c>
    </row>
    <row r="1712" spans="1:8" s="1" customFormat="1" ht="17.100000000000001" customHeight="1">
      <c r="A1712" s="1" t="s">
        <v>749</v>
      </c>
      <c r="B1712" s="1" t="s">
        <v>64</v>
      </c>
      <c r="C1712" s="1" t="str">
        <f>VLOOKUP((A1712&amp;B1712),[1]Bond_Master!$A$1:$J$236,3)</f>
        <v>金融債</v>
      </c>
      <c r="D1712" s="1" t="str">
        <f>VLOOKUP((A1712&amp;B1712),[1]Bond_Master!$A$1:$J$236,4)</f>
        <v>Morgan Stanley</v>
      </c>
      <c r="E1712" s="1">
        <f>VLOOKUP((A1712&amp;B1712),[1]Bond_Master!$A$1:$J$236,10)</f>
        <v>7</v>
      </c>
      <c r="F1712" s="17">
        <v>46262</v>
      </c>
      <c r="G1712" s="27">
        <v>103900</v>
      </c>
      <c r="H1712" s="27">
        <v>103900</v>
      </c>
    </row>
    <row r="1713" spans="1:8" s="1" customFormat="1" ht="17.100000000000001" customHeight="1">
      <c r="A1713" s="1" t="s">
        <v>749</v>
      </c>
      <c r="B1713" s="1" t="s">
        <v>64</v>
      </c>
      <c r="C1713" s="1" t="str">
        <f>VLOOKUP((A1713&amp;B1713),[1]Bond_Master!$A$1:$J$236,3)</f>
        <v>金融債</v>
      </c>
      <c r="D1713" s="1" t="str">
        <f>VLOOKUP((A1713&amp;B1713),[1]Bond_Master!$A$1:$J$236,4)</f>
        <v>Morgan Stanley</v>
      </c>
      <c r="E1713" s="1">
        <f>VLOOKUP((A1713&amp;B1713),[1]Bond_Master!$A$1:$J$236,10)</f>
        <v>7</v>
      </c>
      <c r="F1713" s="17">
        <v>46446</v>
      </c>
      <c r="G1713" s="27">
        <v>103900</v>
      </c>
      <c r="H1713" s="27">
        <v>103900</v>
      </c>
    </row>
    <row r="1714" spans="1:8" s="1" customFormat="1" ht="17.100000000000001" customHeight="1">
      <c r="A1714" s="1" t="s">
        <v>749</v>
      </c>
      <c r="B1714" s="1" t="s">
        <v>64</v>
      </c>
      <c r="C1714" s="1" t="str">
        <f>VLOOKUP((A1714&amp;B1714),[1]Bond_Master!$A$1:$J$236,3)</f>
        <v>金融債</v>
      </c>
      <c r="D1714" s="1" t="str">
        <f>VLOOKUP((A1714&amp;B1714),[1]Bond_Master!$A$1:$J$236,4)</f>
        <v>Morgan Stanley</v>
      </c>
      <c r="E1714" s="1">
        <f>VLOOKUP((A1714&amp;B1714),[1]Bond_Master!$A$1:$J$236,10)</f>
        <v>7</v>
      </c>
      <c r="F1714" s="17">
        <v>46627</v>
      </c>
      <c r="G1714" s="27">
        <v>103900</v>
      </c>
      <c r="H1714" s="27">
        <v>103900</v>
      </c>
    </row>
    <row r="1715" spans="1:8" s="1" customFormat="1" ht="17.100000000000001" customHeight="1">
      <c r="A1715" s="1" t="s">
        <v>749</v>
      </c>
      <c r="B1715" s="1" t="s">
        <v>64</v>
      </c>
      <c r="C1715" s="1" t="str">
        <f>VLOOKUP((A1715&amp;B1715),[1]Bond_Master!$A$1:$J$236,3)</f>
        <v>金融債</v>
      </c>
      <c r="D1715" s="1" t="str">
        <f>VLOOKUP((A1715&amp;B1715),[1]Bond_Master!$A$1:$J$236,4)</f>
        <v>Morgan Stanley</v>
      </c>
      <c r="E1715" s="1">
        <f>VLOOKUP((A1715&amp;B1715),[1]Bond_Master!$A$1:$J$236,10)</f>
        <v>7</v>
      </c>
      <c r="F1715" s="17">
        <v>46811</v>
      </c>
      <c r="G1715" s="27">
        <v>103900</v>
      </c>
      <c r="H1715" s="27">
        <v>103900</v>
      </c>
    </row>
    <row r="1716" spans="1:8" s="1" customFormat="1" ht="17.100000000000001" customHeight="1">
      <c r="A1716" s="1" t="s">
        <v>749</v>
      </c>
      <c r="B1716" s="1" t="s">
        <v>64</v>
      </c>
      <c r="C1716" s="1" t="str">
        <f>VLOOKUP((A1716&amp;B1716),[1]Bond_Master!$A$1:$J$236,3)</f>
        <v>金融債</v>
      </c>
      <c r="D1716" s="1" t="str">
        <f>VLOOKUP((A1716&amp;B1716),[1]Bond_Master!$A$1:$J$236,4)</f>
        <v>Morgan Stanley</v>
      </c>
      <c r="E1716" s="1">
        <f>VLOOKUP((A1716&amp;B1716),[1]Bond_Master!$A$1:$J$236,10)</f>
        <v>7</v>
      </c>
      <c r="F1716" s="17">
        <v>46993</v>
      </c>
      <c r="G1716" s="27">
        <v>103900</v>
      </c>
      <c r="H1716" s="27">
        <v>103900</v>
      </c>
    </row>
    <row r="1717" spans="1:8" s="1" customFormat="1" ht="17.100000000000001" customHeight="1">
      <c r="A1717" s="1" t="s">
        <v>749</v>
      </c>
      <c r="B1717" s="1" t="s">
        <v>64</v>
      </c>
      <c r="C1717" s="1" t="str">
        <f>VLOOKUP((A1717&amp;B1717),[1]Bond_Master!$A$1:$J$236,3)</f>
        <v>金融債</v>
      </c>
      <c r="D1717" s="1" t="str">
        <f>VLOOKUP((A1717&amp;B1717),[1]Bond_Master!$A$1:$J$236,4)</f>
        <v>Morgan Stanley</v>
      </c>
      <c r="E1717" s="1">
        <f>VLOOKUP((A1717&amp;B1717),[1]Bond_Master!$A$1:$J$236,10)</f>
        <v>7</v>
      </c>
      <c r="F1717" s="17">
        <v>47177</v>
      </c>
      <c r="G1717" s="27">
        <v>103900</v>
      </c>
      <c r="H1717" s="27">
        <v>4103900</v>
      </c>
    </row>
    <row r="1718" spans="1:8" s="1" customFormat="1" ht="17.100000000000001" customHeight="1">
      <c r="A1718" s="1" t="s">
        <v>391</v>
      </c>
      <c r="B1718" s="1" t="s">
        <v>14</v>
      </c>
      <c r="C1718" s="1" t="str">
        <f>VLOOKUP((A1718&amp;B1718),[1]Bond_Master!$A$1:$J$236,3)</f>
        <v>金融債</v>
      </c>
      <c r="D1718" s="1" t="str">
        <f>VLOOKUP((A1718&amp;B1718),[1]Bond_Master!$A$1:$J$236,4)</f>
        <v>Morgan Stanley</v>
      </c>
      <c r="E1718" s="1">
        <f>VLOOKUP((A1718&amp;B1718),[1]Bond_Master!$A$1:$J$236,10)</f>
        <v>7</v>
      </c>
      <c r="F1718" s="7">
        <v>45532</v>
      </c>
      <c r="G1718" s="27">
        <v>22078.75</v>
      </c>
      <c r="H1718" s="27">
        <v>22078.75</v>
      </c>
    </row>
    <row r="1719" spans="1:8" s="1" customFormat="1" ht="17.100000000000001" customHeight="1">
      <c r="A1719" s="1" t="s">
        <v>391</v>
      </c>
      <c r="B1719" s="1" t="s">
        <v>14</v>
      </c>
      <c r="C1719" s="1" t="str">
        <f>VLOOKUP((A1719&amp;B1719),[1]Bond_Master!$A$1:$J$236,3)</f>
        <v>金融債</v>
      </c>
      <c r="D1719" s="1" t="str">
        <f>VLOOKUP((A1719&amp;B1719),[1]Bond_Master!$A$1:$J$236,4)</f>
        <v>Morgan Stanley</v>
      </c>
      <c r="E1719" s="1">
        <f>VLOOKUP((A1719&amp;B1719),[1]Bond_Master!$A$1:$J$236,10)</f>
        <v>7</v>
      </c>
      <c r="F1719" s="17">
        <v>45716</v>
      </c>
      <c r="G1719" s="27">
        <v>22078.75</v>
      </c>
      <c r="H1719" s="27">
        <v>22078.75</v>
      </c>
    </row>
    <row r="1720" spans="1:8" s="1" customFormat="1" ht="17.100000000000001" customHeight="1">
      <c r="A1720" s="1" t="s">
        <v>749</v>
      </c>
      <c r="B1720" s="1" t="s">
        <v>14</v>
      </c>
      <c r="C1720" s="1" t="str">
        <f>VLOOKUP((A1720&amp;B1720),[1]Bond_Master!$A$1:$J$236,3)</f>
        <v>金融債</v>
      </c>
      <c r="D1720" s="1" t="str">
        <f>VLOOKUP((A1720&amp;B1720),[1]Bond_Master!$A$1:$J$236,4)</f>
        <v>Morgan Stanley</v>
      </c>
      <c r="E1720" s="1">
        <f>VLOOKUP((A1720&amp;B1720),[1]Bond_Master!$A$1:$J$236,10)</f>
        <v>7</v>
      </c>
      <c r="F1720" s="17">
        <v>45897</v>
      </c>
      <c r="G1720" s="27">
        <v>22078.75</v>
      </c>
      <c r="H1720" s="27">
        <v>22078.75</v>
      </c>
    </row>
    <row r="1721" spans="1:8" s="1" customFormat="1" ht="17.100000000000001" customHeight="1">
      <c r="A1721" s="1" t="s">
        <v>749</v>
      </c>
      <c r="B1721" s="1" t="s">
        <v>14</v>
      </c>
      <c r="C1721" s="1" t="str">
        <f>VLOOKUP((A1721&amp;B1721),[1]Bond_Master!$A$1:$J$236,3)</f>
        <v>金融債</v>
      </c>
      <c r="D1721" s="1" t="str">
        <f>VLOOKUP((A1721&amp;B1721),[1]Bond_Master!$A$1:$J$236,4)</f>
        <v>Morgan Stanley</v>
      </c>
      <c r="E1721" s="1">
        <f>VLOOKUP((A1721&amp;B1721),[1]Bond_Master!$A$1:$J$236,10)</f>
        <v>7</v>
      </c>
      <c r="F1721" s="17">
        <v>46081</v>
      </c>
      <c r="G1721" s="27">
        <v>22078.75</v>
      </c>
      <c r="H1721" s="27">
        <v>22078.75</v>
      </c>
    </row>
    <row r="1722" spans="1:8" s="1" customFormat="1" ht="17.100000000000001" customHeight="1">
      <c r="A1722" s="1" t="s">
        <v>749</v>
      </c>
      <c r="B1722" s="1" t="s">
        <v>14</v>
      </c>
      <c r="C1722" s="1" t="str">
        <f>VLOOKUP((A1722&amp;B1722),[1]Bond_Master!$A$1:$J$236,3)</f>
        <v>金融債</v>
      </c>
      <c r="D1722" s="1" t="str">
        <f>VLOOKUP((A1722&amp;B1722),[1]Bond_Master!$A$1:$J$236,4)</f>
        <v>Morgan Stanley</v>
      </c>
      <c r="E1722" s="1">
        <f>VLOOKUP((A1722&amp;B1722),[1]Bond_Master!$A$1:$J$236,10)</f>
        <v>7</v>
      </c>
      <c r="F1722" s="17">
        <v>46262</v>
      </c>
      <c r="G1722" s="27">
        <v>22078.75</v>
      </c>
      <c r="H1722" s="27">
        <v>22078.75</v>
      </c>
    </row>
    <row r="1723" spans="1:8" s="1" customFormat="1" ht="17.100000000000001" customHeight="1">
      <c r="A1723" s="1" t="s">
        <v>749</v>
      </c>
      <c r="B1723" s="1" t="s">
        <v>14</v>
      </c>
      <c r="C1723" s="1" t="str">
        <f>VLOOKUP((A1723&amp;B1723),[1]Bond_Master!$A$1:$J$236,3)</f>
        <v>金融債</v>
      </c>
      <c r="D1723" s="1" t="str">
        <f>VLOOKUP((A1723&amp;B1723),[1]Bond_Master!$A$1:$J$236,4)</f>
        <v>Morgan Stanley</v>
      </c>
      <c r="E1723" s="1">
        <f>VLOOKUP((A1723&amp;B1723),[1]Bond_Master!$A$1:$J$236,10)</f>
        <v>7</v>
      </c>
      <c r="F1723" s="17">
        <v>46446</v>
      </c>
      <c r="G1723" s="27">
        <v>22078.75</v>
      </c>
      <c r="H1723" s="27">
        <v>22078.75</v>
      </c>
    </row>
    <row r="1724" spans="1:8" s="1" customFormat="1" ht="17.100000000000001" customHeight="1">
      <c r="A1724" s="1" t="s">
        <v>749</v>
      </c>
      <c r="B1724" s="1" t="s">
        <v>14</v>
      </c>
      <c r="C1724" s="1" t="str">
        <f>VLOOKUP((A1724&amp;B1724),[1]Bond_Master!$A$1:$J$236,3)</f>
        <v>金融債</v>
      </c>
      <c r="D1724" s="1" t="str">
        <f>VLOOKUP((A1724&amp;B1724),[1]Bond_Master!$A$1:$J$236,4)</f>
        <v>Morgan Stanley</v>
      </c>
      <c r="E1724" s="1">
        <f>VLOOKUP((A1724&amp;B1724),[1]Bond_Master!$A$1:$J$236,10)</f>
        <v>7</v>
      </c>
      <c r="F1724" s="17">
        <v>46627</v>
      </c>
      <c r="G1724" s="27">
        <v>22078.75</v>
      </c>
      <c r="H1724" s="27">
        <v>22078.75</v>
      </c>
    </row>
    <row r="1725" spans="1:8" s="1" customFormat="1" ht="17.100000000000001" customHeight="1">
      <c r="A1725" s="1" t="s">
        <v>749</v>
      </c>
      <c r="B1725" s="1" t="s">
        <v>14</v>
      </c>
      <c r="C1725" s="1" t="str">
        <f>VLOOKUP((A1725&amp;B1725),[1]Bond_Master!$A$1:$J$236,3)</f>
        <v>金融債</v>
      </c>
      <c r="D1725" s="1" t="str">
        <f>VLOOKUP((A1725&amp;B1725),[1]Bond_Master!$A$1:$J$236,4)</f>
        <v>Morgan Stanley</v>
      </c>
      <c r="E1725" s="1">
        <f>VLOOKUP((A1725&amp;B1725),[1]Bond_Master!$A$1:$J$236,10)</f>
        <v>7</v>
      </c>
      <c r="F1725" s="17">
        <v>46811</v>
      </c>
      <c r="G1725" s="27">
        <v>22078.75</v>
      </c>
      <c r="H1725" s="27">
        <v>22078.75</v>
      </c>
    </row>
    <row r="1726" spans="1:8" s="1" customFormat="1" ht="17.100000000000001" customHeight="1">
      <c r="A1726" s="1" t="s">
        <v>749</v>
      </c>
      <c r="B1726" s="1" t="s">
        <v>14</v>
      </c>
      <c r="C1726" s="1" t="str">
        <f>VLOOKUP((A1726&amp;B1726),[1]Bond_Master!$A$1:$J$236,3)</f>
        <v>金融債</v>
      </c>
      <c r="D1726" s="1" t="str">
        <f>VLOOKUP((A1726&amp;B1726),[1]Bond_Master!$A$1:$J$236,4)</f>
        <v>Morgan Stanley</v>
      </c>
      <c r="E1726" s="1">
        <f>VLOOKUP((A1726&amp;B1726),[1]Bond_Master!$A$1:$J$236,10)</f>
        <v>7</v>
      </c>
      <c r="F1726" s="17">
        <v>46993</v>
      </c>
      <c r="G1726" s="27">
        <v>22078.75</v>
      </c>
      <c r="H1726" s="27">
        <v>22078.75</v>
      </c>
    </row>
    <row r="1727" spans="1:8" s="1" customFormat="1" ht="17.100000000000001" customHeight="1">
      <c r="A1727" s="1" t="s">
        <v>749</v>
      </c>
      <c r="B1727" s="1" t="s">
        <v>14</v>
      </c>
      <c r="C1727" s="1" t="str">
        <f>VLOOKUP((A1727&amp;B1727),[1]Bond_Master!$A$1:$J$236,3)</f>
        <v>金融債</v>
      </c>
      <c r="D1727" s="1" t="str">
        <f>VLOOKUP((A1727&amp;B1727),[1]Bond_Master!$A$1:$J$236,4)</f>
        <v>Morgan Stanley</v>
      </c>
      <c r="E1727" s="1">
        <f>VLOOKUP((A1727&amp;B1727),[1]Bond_Master!$A$1:$J$236,10)</f>
        <v>7</v>
      </c>
      <c r="F1727" s="17">
        <v>47177</v>
      </c>
      <c r="G1727" s="27">
        <v>22078.75</v>
      </c>
      <c r="H1727" s="27">
        <v>872078.75</v>
      </c>
    </row>
    <row r="1728" spans="1:8" s="1" customFormat="1" ht="17.100000000000001" customHeight="1">
      <c r="A1728" s="1" t="s">
        <v>115</v>
      </c>
      <c r="B1728" s="1" t="s">
        <v>64</v>
      </c>
      <c r="C1728" s="1" t="str">
        <f>VLOOKUP((A1728&amp;B1728),[1]Bond_Master!$A$1:$J$236,3)</f>
        <v>公司債</v>
      </c>
      <c r="D1728" s="1" t="str">
        <f>VLOOKUP((A1728&amp;B1728),[1]Bond_Master!$A$1:$J$236,4)</f>
        <v>Morgan Stanley</v>
      </c>
      <c r="E1728" s="1">
        <f>VLOOKUP((A1728&amp;B1728),[1]Bond_Master!$A$1:$J$236,10)</f>
        <v>9</v>
      </c>
      <c r="F1728" s="7">
        <v>45024</v>
      </c>
      <c r="G1728" s="27">
        <v>97500</v>
      </c>
      <c r="H1728" s="27">
        <v>97500</v>
      </c>
    </row>
    <row r="1729" spans="1:8" s="1" customFormat="1" ht="17.100000000000001" customHeight="1">
      <c r="A1729" s="1" t="s">
        <v>115</v>
      </c>
      <c r="B1729" s="1" t="s">
        <v>64</v>
      </c>
      <c r="C1729" s="1" t="str">
        <f>VLOOKUP((A1729&amp;B1729),[1]Bond_Master!$A$1:$J$236,3)</f>
        <v>公司債</v>
      </c>
      <c r="D1729" s="1" t="str">
        <f>VLOOKUP((A1729&amp;B1729),[1]Bond_Master!$A$1:$J$236,4)</f>
        <v>Morgan Stanley</v>
      </c>
      <c r="E1729" s="1">
        <f>VLOOKUP((A1729&amp;B1729),[1]Bond_Master!$A$1:$J$236,10)</f>
        <v>9</v>
      </c>
      <c r="F1729" s="7">
        <v>45238</v>
      </c>
      <c r="G1729" s="27">
        <v>97500</v>
      </c>
      <c r="H1729" s="27">
        <v>97500</v>
      </c>
    </row>
    <row r="1730" spans="1:8" s="1" customFormat="1" ht="17.100000000000001" customHeight="1">
      <c r="A1730" s="1" t="s">
        <v>115</v>
      </c>
      <c r="B1730" s="1" t="s">
        <v>64</v>
      </c>
      <c r="C1730" s="1" t="str">
        <f>VLOOKUP((A1730&amp;B1730),[1]Bond_Master!$A$1:$J$236,3)</f>
        <v>公司債</v>
      </c>
      <c r="D1730" s="1" t="str">
        <f>VLOOKUP((A1730&amp;B1730),[1]Bond_Master!$A$1:$J$236,4)</f>
        <v>Morgan Stanley</v>
      </c>
      <c r="E1730" s="1">
        <f>VLOOKUP((A1730&amp;B1730),[1]Bond_Master!$A$1:$J$236,10)</f>
        <v>9</v>
      </c>
      <c r="F1730" s="7">
        <v>45390</v>
      </c>
      <c r="G1730" s="27">
        <v>97500</v>
      </c>
      <c r="H1730" s="27">
        <v>97500</v>
      </c>
    </row>
    <row r="1731" spans="1:8" s="1" customFormat="1" ht="17.100000000000001" customHeight="1">
      <c r="A1731" s="1" t="s">
        <v>115</v>
      </c>
      <c r="B1731" s="1" t="s">
        <v>64</v>
      </c>
      <c r="C1731" s="1" t="str">
        <f>VLOOKUP((A1731&amp;B1731),[1]Bond_Master!$A$1:$J$236,3)</f>
        <v>公司債</v>
      </c>
      <c r="D1731" s="1" t="str">
        <f>VLOOKUP((A1731&amp;B1731),[1]Bond_Master!$A$1:$J$236,4)</f>
        <v>Morgan Stanley</v>
      </c>
      <c r="E1731" s="1">
        <f>VLOOKUP((A1731&amp;B1731),[1]Bond_Master!$A$1:$J$236,10)</f>
        <v>9</v>
      </c>
      <c r="F1731" s="7">
        <v>45604</v>
      </c>
      <c r="G1731" s="27">
        <v>97500</v>
      </c>
      <c r="H1731" s="27">
        <v>97500</v>
      </c>
    </row>
    <row r="1732" spans="1:8" s="1" customFormat="1" ht="17.100000000000001" customHeight="1">
      <c r="A1732" s="1" t="s">
        <v>115</v>
      </c>
      <c r="B1732" s="1" t="s">
        <v>64</v>
      </c>
      <c r="C1732" s="1" t="str">
        <f>VLOOKUP((A1732&amp;B1732),[1]Bond_Master!$A$1:$J$236,3)</f>
        <v>公司債</v>
      </c>
      <c r="D1732" s="1" t="str">
        <f>VLOOKUP((A1732&amp;B1732),[1]Bond_Master!$A$1:$J$236,4)</f>
        <v>Morgan Stanley</v>
      </c>
      <c r="E1732" s="1">
        <f>VLOOKUP((A1732&amp;B1732),[1]Bond_Master!$A$1:$J$236,10)</f>
        <v>9</v>
      </c>
      <c r="F1732" s="7">
        <v>45755</v>
      </c>
      <c r="G1732" s="27">
        <v>97500</v>
      </c>
      <c r="H1732" s="27">
        <v>97500</v>
      </c>
    </row>
    <row r="1733" spans="1:8" s="1" customFormat="1" ht="17.100000000000001" customHeight="1">
      <c r="A1733" s="1" t="s">
        <v>115</v>
      </c>
      <c r="B1733" s="1" t="s">
        <v>64</v>
      </c>
      <c r="C1733" s="1" t="str">
        <f>VLOOKUP((A1733&amp;B1733),[1]Bond_Master!$A$1:$J$236,3)</f>
        <v>公司債</v>
      </c>
      <c r="D1733" s="1" t="str">
        <f>VLOOKUP((A1733&amp;B1733),[1]Bond_Master!$A$1:$J$236,4)</f>
        <v>Morgan Stanley</v>
      </c>
      <c r="E1733" s="1">
        <f>VLOOKUP((A1733&amp;B1733),[1]Bond_Master!$A$1:$J$236,10)</f>
        <v>9</v>
      </c>
      <c r="F1733" s="7">
        <v>45969</v>
      </c>
      <c r="G1733" s="27">
        <v>97500</v>
      </c>
      <c r="H1733" s="27">
        <v>97500</v>
      </c>
    </row>
    <row r="1734" spans="1:8" s="1" customFormat="1" ht="17.100000000000001" customHeight="1">
      <c r="A1734" s="1" t="s">
        <v>115</v>
      </c>
      <c r="B1734" s="1" t="s">
        <v>64</v>
      </c>
      <c r="C1734" s="1" t="str">
        <f>VLOOKUP((A1734&amp;B1734),[1]Bond_Master!$A$1:$J$236,3)</f>
        <v>公司債</v>
      </c>
      <c r="D1734" s="1" t="str">
        <f>VLOOKUP((A1734&amp;B1734),[1]Bond_Master!$A$1:$J$236,4)</f>
        <v>Morgan Stanley</v>
      </c>
      <c r="E1734" s="1">
        <f>VLOOKUP((A1734&amp;B1734),[1]Bond_Master!$A$1:$J$236,10)</f>
        <v>9</v>
      </c>
      <c r="F1734" s="7">
        <v>46120</v>
      </c>
      <c r="G1734" s="27">
        <v>97500</v>
      </c>
      <c r="H1734" s="27">
        <v>97500</v>
      </c>
    </row>
    <row r="1735" spans="1:8" s="1" customFormat="1" ht="17.100000000000001" customHeight="1">
      <c r="A1735" s="1" t="s">
        <v>115</v>
      </c>
      <c r="B1735" s="1" t="s">
        <v>64</v>
      </c>
      <c r="C1735" s="1" t="str">
        <f>VLOOKUP((A1735&amp;B1735),[1]Bond_Master!$A$1:$J$236,3)</f>
        <v>公司債</v>
      </c>
      <c r="D1735" s="1" t="str">
        <f>VLOOKUP((A1735&amp;B1735),[1]Bond_Master!$A$1:$J$236,4)</f>
        <v>Morgan Stanley</v>
      </c>
      <c r="E1735" s="1">
        <f>VLOOKUP((A1735&amp;B1735),[1]Bond_Master!$A$1:$J$236,10)</f>
        <v>9</v>
      </c>
      <c r="F1735" s="7">
        <v>46334</v>
      </c>
      <c r="G1735" s="27">
        <v>97500</v>
      </c>
      <c r="H1735" s="27">
        <v>97500</v>
      </c>
    </row>
    <row r="1736" spans="1:8" s="1" customFormat="1" ht="17.100000000000001" customHeight="1">
      <c r="A1736" s="1" t="s">
        <v>115</v>
      </c>
      <c r="B1736" s="1" t="s">
        <v>64</v>
      </c>
      <c r="C1736" s="1" t="str">
        <f>VLOOKUP((A1736&amp;B1736),[1]Bond_Master!$A$1:$J$236,3)</f>
        <v>公司債</v>
      </c>
      <c r="D1736" s="1" t="str">
        <f>VLOOKUP((A1736&amp;B1736),[1]Bond_Master!$A$1:$J$236,4)</f>
        <v>Morgan Stanley</v>
      </c>
      <c r="E1736" s="1">
        <f>VLOOKUP((A1736&amp;B1736),[1]Bond_Master!$A$1:$J$236,10)</f>
        <v>9</v>
      </c>
      <c r="F1736" s="7">
        <v>46485</v>
      </c>
      <c r="G1736" s="27">
        <v>97500</v>
      </c>
      <c r="H1736" s="27">
        <v>97500</v>
      </c>
    </row>
    <row r="1737" spans="1:8" s="1" customFormat="1" ht="17.100000000000001" customHeight="1">
      <c r="A1737" s="1" t="s">
        <v>115</v>
      </c>
      <c r="B1737" s="1" t="s">
        <v>64</v>
      </c>
      <c r="C1737" s="1" t="str">
        <f>VLOOKUP((A1737&amp;B1737),[1]Bond_Master!$A$1:$J$236,3)</f>
        <v>公司債</v>
      </c>
      <c r="D1737" s="1" t="str">
        <f>VLOOKUP((A1737&amp;B1737),[1]Bond_Master!$A$1:$J$236,4)</f>
        <v>Morgan Stanley</v>
      </c>
      <c r="E1737" s="1">
        <f>VLOOKUP((A1737&amp;B1737),[1]Bond_Master!$A$1:$J$236,10)</f>
        <v>9</v>
      </c>
      <c r="F1737" s="7">
        <v>46699</v>
      </c>
      <c r="G1737" s="27">
        <v>97500</v>
      </c>
      <c r="H1737" s="27">
        <v>97500</v>
      </c>
    </row>
    <row r="1738" spans="1:8" s="1" customFormat="1" ht="17.100000000000001" customHeight="1">
      <c r="A1738" s="1" t="s">
        <v>115</v>
      </c>
      <c r="B1738" s="1" t="s">
        <v>64</v>
      </c>
      <c r="C1738" s="1" t="str">
        <f>VLOOKUP((A1738&amp;B1738),[1]Bond_Master!$A$1:$J$236,3)</f>
        <v>公司債</v>
      </c>
      <c r="D1738" s="1" t="str">
        <f>VLOOKUP((A1738&amp;B1738),[1]Bond_Master!$A$1:$J$236,4)</f>
        <v>Morgan Stanley</v>
      </c>
      <c r="E1738" s="1">
        <f>VLOOKUP((A1738&amp;B1738),[1]Bond_Master!$A$1:$J$236,10)</f>
        <v>9</v>
      </c>
      <c r="F1738" s="7">
        <v>46851</v>
      </c>
      <c r="G1738" s="27">
        <v>97500</v>
      </c>
      <c r="H1738" s="27">
        <v>97500</v>
      </c>
    </row>
    <row r="1739" spans="1:8" s="1" customFormat="1" ht="17.100000000000001" customHeight="1">
      <c r="A1739" s="1" t="s">
        <v>115</v>
      </c>
      <c r="B1739" s="1" t="s">
        <v>64</v>
      </c>
      <c r="C1739" s="1" t="str">
        <f>VLOOKUP((A1739&amp;B1739),[1]Bond_Master!$A$1:$J$236,3)</f>
        <v>公司債</v>
      </c>
      <c r="D1739" s="1" t="str">
        <f>VLOOKUP((A1739&amp;B1739),[1]Bond_Master!$A$1:$J$236,4)</f>
        <v>Morgan Stanley</v>
      </c>
      <c r="E1739" s="1">
        <f>VLOOKUP((A1739&amp;B1739),[1]Bond_Master!$A$1:$J$236,10)</f>
        <v>9</v>
      </c>
      <c r="F1739" s="7">
        <v>47065</v>
      </c>
      <c r="G1739" s="27">
        <v>97500</v>
      </c>
      <c r="H1739" s="27">
        <v>97500</v>
      </c>
    </row>
    <row r="1740" spans="1:8" s="1" customFormat="1" ht="17.100000000000001" customHeight="1">
      <c r="A1740" s="1" t="s">
        <v>115</v>
      </c>
      <c r="B1740" s="1" t="s">
        <v>64</v>
      </c>
      <c r="C1740" s="1" t="str">
        <f>VLOOKUP((A1740&amp;B1740),[1]Bond_Master!$A$1:$J$236,3)</f>
        <v>公司債</v>
      </c>
      <c r="D1740" s="1" t="str">
        <f>VLOOKUP((A1740&amp;B1740),[1]Bond_Master!$A$1:$J$236,4)</f>
        <v>Morgan Stanley</v>
      </c>
      <c r="E1740" s="1">
        <f>VLOOKUP((A1740&amp;B1740),[1]Bond_Master!$A$1:$J$236,10)</f>
        <v>9</v>
      </c>
      <c r="F1740" s="7">
        <v>47216</v>
      </c>
      <c r="G1740" s="27">
        <v>97500</v>
      </c>
      <c r="H1740" s="27">
        <v>97500</v>
      </c>
    </row>
    <row r="1741" spans="1:8" s="1" customFormat="1" ht="17.100000000000001" customHeight="1">
      <c r="A1741" s="1" t="s">
        <v>115</v>
      </c>
      <c r="B1741" s="1" t="s">
        <v>64</v>
      </c>
      <c r="C1741" s="1" t="str">
        <f>VLOOKUP((A1741&amp;B1741),[1]Bond_Master!$A$1:$J$236,3)</f>
        <v>公司債</v>
      </c>
      <c r="D1741" s="1" t="str">
        <f>VLOOKUP((A1741&amp;B1741),[1]Bond_Master!$A$1:$J$236,4)</f>
        <v>Morgan Stanley</v>
      </c>
      <c r="E1741" s="1">
        <f>VLOOKUP((A1741&amp;B1741),[1]Bond_Master!$A$1:$J$236,10)</f>
        <v>9</v>
      </c>
      <c r="F1741" s="7">
        <v>47430</v>
      </c>
      <c r="G1741" s="27">
        <v>97500</v>
      </c>
      <c r="H1741" s="27">
        <v>6097500</v>
      </c>
    </row>
    <row r="1742" spans="1:8" s="1" customFormat="1" ht="17.100000000000001" customHeight="1">
      <c r="A1742" s="1" t="s">
        <v>282</v>
      </c>
      <c r="B1742" s="1" t="s">
        <v>141</v>
      </c>
      <c r="C1742" s="1" t="str">
        <f>VLOOKUP((A1742&amp;B1742),[1]Bond_Master!$A$1:$J$236,3)</f>
        <v>公司債</v>
      </c>
      <c r="D1742" s="1" t="str">
        <f>VLOOKUP((A1742&amp;B1742),[1]Bond_Master!$A$1:$J$236,4)</f>
        <v>Morgan Stanley</v>
      </c>
      <c r="E1742" s="1">
        <f>VLOOKUP((A1742&amp;B1742),[1]Bond_Master!$A$1:$J$236,10)</f>
        <v>6</v>
      </c>
      <c r="F1742" s="7">
        <v>45220</v>
      </c>
      <c r="G1742" s="27">
        <v>166250</v>
      </c>
      <c r="H1742" s="27">
        <v>166250</v>
      </c>
    </row>
    <row r="1743" spans="1:8" s="1" customFormat="1" ht="17.100000000000001" customHeight="1">
      <c r="A1743" s="1" t="s">
        <v>282</v>
      </c>
      <c r="B1743" s="1" t="s">
        <v>141</v>
      </c>
      <c r="C1743" s="1" t="str">
        <f>VLOOKUP((A1743&amp;B1743),[1]Bond_Master!$A$1:$J$236,3)</f>
        <v>公司債</v>
      </c>
      <c r="D1743" s="1" t="str">
        <f>VLOOKUP((A1743&amp;B1743),[1]Bond_Master!$A$1:$J$236,4)</f>
        <v>Morgan Stanley</v>
      </c>
      <c r="E1743" s="1">
        <f>VLOOKUP((A1743&amp;B1743),[1]Bond_Master!$A$1:$J$236,10)</f>
        <v>6</v>
      </c>
      <c r="F1743" s="7">
        <v>45403</v>
      </c>
      <c r="G1743" s="27">
        <v>166250</v>
      </c>
      <c r="H1743" s="27">
        <v>166250</v>
      </c>
    </row>
    <row r="1744" spans="1:8" s="1" customFormat="1" ht="17.100000000000001" customHeight="1">
      <c r="A1744" s="1" t="s">
        <v>282</v>
      </c>
      <c r="B1744" s="1" t="s">
        <v>141</v>
      </c>
      <c r="C1744" s="1" t="str">
        <f>VLOOKUP((A1744&amp;B1744),[1]Bond_Master!$A$1:$J$236,3)</f>
        <v>公司債</v>
      </c>
      <c r="D1744" s="1" t="str">
        <f>VLOOKUP((A1744&amp;B1744),[1]Bond_Master!$A$1:$J$236,4)</f>
        <v>Morgan Stanley</v>
      </c>
      <c r="E1744" s="1">
        <f>VLOOKUP((A1744&amp;B1744),[1]Bond_Master!$A$1:$J$236,10)</f>
        <v>6</v>
      </c>
      <c r="F1744" s="7">
        <v>45586</v>
      </c>
      <c r="G1744" s="27">
        <v>166250</v>
      </c>
      <c r="H1744" s="27">
        <v>166250</v>
      </c>
    </row>
    <row r="1745" spans="1:8" s="1" customFormat="1" ht="17.100000000000001" customHeight="1">
      <c r="A1745" s="1" t="s">
        <v>282</v>
      </c>
      <c r="B1745" s="1" t="s">
        <v>141</v>
      </c>
      <c r="C1745" s="1" t="str">
        <f>VLOOKUP((A1745&amp;B1745),[1]Bond_Master!$A$1:$J$236,3)</f>
        <v>公司債</v>
      </c>
      <c r="D1745" s="1" t="str">
        <f>VLOOKUP((A1745&amp;B1745),[1]Bond_Master!$A$1:$J$236,4)</f>
        <v>Morgan Stanley</v>
      </c>
      <c r="E1745" s="1">
        <f>VLOOKUP((A1745&amp;B1745),[1]Bond_Master!$A$1:$J$236,10)</f>
        <v>6</v>
      </c>
      <c r="F1745" s="7">
        <v>45768</v>
      </c>
      <c r="G1745" s="27">
        <v>166250</v>
      </c>
      <c r="H1745" s="27">
        <v>166250</v>
      </c>
    </row>
    <row r="1746" spans="1:8" s="1" customFormat="1" ht="17.100000000000001" customHeight="1">
      <c r="A1746" s="1" t="s">
        <v>282</v>
      </c>
      <c r="B1746" s="1" t="s">
        <v>141</v>
      </c>
      <c r="C1746" s="1" t="str">
        <f>VLOOKUP((A1746&amp;B1746),[1]Bond_Master!$A$1:$J$236,3)</f>
        <v>公司債</v>
      </c>
      <c r="D1746" s="1" t="str">
        <f>VLOOKUP((A1746&amp;B1746),[1]Bond_Master!$A$1:$J$236,4)</f>
        <v>Morgan Stanley</v>
      </c>
      <c r="E1746" s="1">
        <f>VLOOKUP((A1746&amp;B1746),[1]Bond_Master!$A$1:$J$236,10)</f>
        <v>6</v>
      </c>
      <c r="F1746" s="7">
        <v>45951</v>
      </c>
      <c r="G1746" s="27">
        <v>166250</v>
      </c>
      <c r="H1746" s="27">
        <v>166250</v>
      </c>
    </row>
    <row r="1747" spans="1:8" s="1" customFormat="1" ht="17.100000000000001" customHeight="1">
      <c r="A1747" s="1" t="s">
        <v>282</v>
      </c>
      <c r="B1747" s="1" t="s">
        <v>141</v>
      </c>
      <c r="C1747" s="1" t="str">
        <f>VLOOKUP((A1747&amp;B1747),[1]Bond_Master!$A$1:$J$236,3)</f>
        <v>公司債</v>
      </c>
      <c r="D1747" s="1" t="str">
        <f>VLOOKUP((A1747&amp;B1747),[1]Bond_Master!$A$1:$J$236,4)</f>
        <v>Morgan Stanley</v>
      </c>
      <c r="E1747" s="1">
        <f>VLOOKUP((A1747&amp;B1747),[1]Bond_Master!$A$1:$J$236,10)</f>
        <v>6</v>
      </c>
      <c r="F1747" s="7">
        <v>46133</v>
      </c>
      <c r="G1747" s="27">
        <v>166250</v>
      </c>
      <c r="H1747" s="27">
        <v>166250</v>
      </c>
    </row>
    <row r="1748" spans="1:8" s="1" customFormat="1" ht="17.100000000000001" customHeight="1">
      <c r="A1748" s="1" t="s">
        <v>282</v>
      </c>
      <c r="B1748" s="1" t="s">
        <v>141</v>
      </c>
      <c r="C1748" s="1" t="str">
        <f>VLOOKUP((A1748&amp;B1748),[1]Bond_Master!$A$1:$J$236,3)</f>
        <v>公司債</v>
      </c>
      <c r="D1748" s="1" t="str">
        <f>VLOOKUP((A1748&amp;B1748),[1]Bond_Master!$A$1:$J$236,4)</f>
        <v>Morgan Stanley</v>
      </c>
      <c r="E1748" s="1">
        <f>VLOOKUP((A1748&amp;B1748),[1]Bond_Master!$A$1:$J$236,10)</f>
        <v>6</v>
      </c>
      <c r="F1748" s="7">
        <v>46316</v>
      </c>
      <c r="G1748" s="27">
        <v>166250</v>
      </c>
      <c r="H1748" s="27">
        <v>166250</v>
      </c>
    </row>
    <row r="1749" spans="1:8" s="1" customFormat="1" ht="17.100000000000001" customHeight="1">
      <c r="A1749" s="1" t="s">
        <v>282</v>
      </c>
      <c r="B1749" s="1" t="s">
        <v>141</v>
      </c>
      <c r="C1749" s="1" t="str">
        <f>VLOOKUP((A1749&amp;B1749),[1]Bond_Master!$A$1:$J$236,3)</f>
        <v>公司債</v>
      </c>
      <c r="D1749" s="1" t="str">
        <f>VLOOKUP((A1749&amp;B1749),[1]Bond_Master!$A$1:$J$236,4)</f>
        <v>Morgan Stanley</v>
      </c>
      <c r="E1749" s="1">
        <f>VLOOKUP((A1749&amp;B1749),[1]Bond_Master!$A$1:$J$236,10)</f>
        <v>6</v>
      </c>
      <c r="F1749" s="7">
        <v>46498</v>
      </c>
      <c r="G1749" s="27">
        <v>166250</v>
      </c>
      <c r="H1749" s="27">
        <v>166250</v>
      </c>
    </row>
    <row r="1750" spans="1:8" s="1" customFormat="1" ht="17.100000000000001" customHeight="1">
      <c r="A1750" s="1" t="s">
        <v>282</v>
      </c>
      <c r="B1750" s="1" t="s">
        <v>141</v>
      </c>
      <c r="C1750" s="1" t="str">
        <f>VLOOKUP((A1750&amp;B1750),[1]Bond_Master!$A$1:$J$236,3)</f>
        <v>公司債</v>
      </c>
      <c r="D1750" s="1" t="str">
        <f>VLOOKUP((A1750&amp;B1750),[1]Bond_Master!$A$1:$J$236,4)</f>
        <v>Morgan Stanley</v>
      </c>
      <c r="E1750" s="1">
        <f>VLOOKUP((A1750&amp;B1750),[1]Bond_Master!$A$1:$J$236,10)</f>
        <v>6</v>
      </c>
      <c r="F1750" s="7">
        <v>46681</v>
      </c>
      <c r="G1750" s="27">
        <v>166250</v>
      </c>
      <c r="H1750" s="27">
        <v>166250</v>
      </c>
    </row>
    <row r="1751" spans="1:8" s="1" customFormat="1" ht="17.100000000000001" customHeight="1">
      <c r="A1751" s="1" t="s">
        <v>282</v>
      </c>
      <c r="B1751" s="1" t="s">
        <v>141</v>
      </c>
      <c r="C1751" s="1" t="str">
        <f>VLOOKUP((A1751&amp;B1751),[1]Bond_Master!$A$1:$J$236,3)</f>
        <v>公司債</v>
      </c>
      <c r="D1751" s="1" t="str">
        <f>VLOOKUP((A1751&amp;B1751),[1]Bond_Master!$A$1:$J$236,4)</f>
        <v>Morgan Stanley</v>
      </c>
      <c r="E1751" s="1">
        <f>VLOOKUP((A1751&amp;B1751),[1]Bond_Master!$A$1:$J$236,10)</f>
        <v>6</v>
      </c>
      <c r="F1751" s="7">
        <v>46864</v>
      </c>
      <c r="G1751" s="27">
        <v>166250</v>
      </c>
      <c r="H1751" s="27">
        <v>7166250</v>
      </c>
    </row>
    <row r="1752" spans="1:8" s="1" customFormat="1" ht="17.100000000000001" customHeight="1">
      <c r="A1752" s="1" t="s">
        <v>520</v>
      </c>
      <c r="B1752" s="1" t="s">
        <v>141</v>
      </c>
      <c r="C1752" s="1" t="str">
        <f>VLOOKUP((A1752&amp;B1752),[1]Bond_Master!$A$1:$J$236,3)</f>
        <v>金融債</v>
      </c>
      <c r="D1752" s="1" t="str">
        <f>VLOOKUP((A1752&amp;B1752),[1]Bond_Master!$A$1:$J$236,4)</f>
        <v>Morgan Stanley</v>
      </c>
      <c r="E1752" s="1">
        <f>VLOOKUP((A1752&amp;B1752),[1]Bond_Master!$A$1:$J$236,10)</f>
        <v>5</v>
      </c>
      <c r="F1752" s="7">
        <v>45613</v>
      </c>
      <c r="G1752" s="27">
        <v>28970.550000000003</v>
      </c>
      <c r="H1752" s="27">
        <v>28970.550000000003</v>
      </c>
    </row>
    <row r="1753" spans="1:8" s="1" customFormat="1" ht="17.100000000000001" customHeight="1">
      <c r="A1753" s="1" t="s">
        <v>520</v>
      </c>
      <c r="B1753" s="1" t="s">
        <v>141</v>
      </c>
      <c r="C1753" s="1" t="str">
        <f>VLOOKUP((A1753&amp;B1753),[1]Bond_Master!$A$1:$J$236,3)</f>
        <v>金融債</v>
      </c>
      <c r="D1753" s="1" t="str">
        <f>VLOOKUP((A1753&amp;B1753),[1]Bond_Master!$A$1:$J$236,4)</f>
        <v>Morgan Stanley</v>
      </c>
      <c r="E1753" s="1">
        <f>VLOOKUP((A1753&amp;B1753),[1]Bond_Master!$A$1:$J$236,10)</f>
        <v>5</v>
      </c>
      <c r="F1753" s="7">
        <v>45794</v>
      </c>
      <c r="G1753" s="27">
        <v>28970.550000000003</v>
      </c>
      <c r="H1753" s="27">
        <v>28970.550000000003</v>
      </c>
    </row>
    <row r="1754" spans="1:8" s="1" customFormat="1" ht="17.100000000000001" customHeight="1">
      <c r="A1754" s="1" t="s">
        <v>750</v>
      </c>
      <c r="B1754" s="1" t="s">
        <v>141</v>
      </c>
      <c r="C1754" s="1" t="str">
        <f>VLOOKUP((A1754&amp;B1754),[1]Bond_Master!$A$1:$J$236,3)</f>
        <v>金融債</v>
      </c>
      <c r="D1754" s="1" t="str">
        <f>VLOOKUP((A1754&amp;B1754),[1]Bond_Master!$A$1:$J$236,4)</f>
        <v>Morgan Stanley</v>
      </c>
      <c r="E1754" s="1">
        <f>VLOOKUP((A1754&amp;B1754),[1]Bond_Master!$A$1:$J$236,10)</f>
        <v>5</v>
      </c>
      <c r="F1754" s="17">
        <v>45978</v>
      </c>
      <c r="G1754" s="29">
        <v>28970.550000000003</v>
      </c>
      <c r="H1754" s="29">
        <v>28970.550000000003</v>
      </c>
    </row>
    <row r="1755" spans="1:8" s="1" customFormat="1" ht="17.100000000000001" customHeight="1">
      <c r="A1755" s="1" t="s">
        <v>750</v>
      </c>
      <c r="B1755" s="1" t="s">
        <v>141</v>
      </c>
      <c r="C1755" s="1" t="str">
        <f>VLOOKUP((A1755&amp;B1755),[1]Bond_Master!$A$1:$J$236,3)</f>
        <v>金融債</v>
      </c>
      <c r="D1755" s="1" t="str">
        <f>VLOOKUP((A1755&amp;B1755),[1]Bond_Master!$A$1:$J$236,4)</f>
        <v>Morgan Stanley</v>
      </c>
      <c r="E1755" s="1">
        <f>VLOOKUP((A1755&amp;B1755),[1]Bond_Master!$A$1:$J$236,10)</f>
        <v>5</v>
      </c>
      <c r="F1755" s="7">
        <v>46159</v>
      </c>
      <c r="G1755" s="29">
        <v>28970.550000000003</v>
      </c>
      <c r="H1755" s="29">
        <v>28970.550000000003</v>
      </c>
    </row>
    <row r="1756" spans="1:8" s="1" customFormat="1" ht="17.100000000000001" customHeight="1">
      <c r="A1756" s="1" t="s">
        <v>750</v>
      </c>
      <c r="B1756" s="1" t="s">
        <v>141</v>
      </c>
      <c r="C1756" s="1" t="str">
        <f>VLOOKUP((A1756&amp;B1756),[1]Bond_Master!$A$1:$J$236,3)</f>
        <v>金融債</v>
      </c>
      <c r="D1756" s="1" t="str">
        <f>VLOOKUP((A1756&amp;B1756),[1]Bond_Master!$A$1:$J$236,4)</f>
        <v>Morgan Stanley</v>
      </c>
      <c r="E1756" s="1">
        <f>VLOOKUP((A1756&amp;B1756),[1]Bond_Master!$A$1:$J$236,10)</f>
        <v>5</v>
      </c>
      <c r="F1756" s="17">
        <v>46343</v>
      </c>
      <c r="G1756" s="29">
        <v>28970.550000000003</v>
      </c>
      <c r="H1756" s="29">
        <v>28970.550000000003</v>
      </c>
    </row>
    <row r="1757" spans="1:8" s="1" customFormat="1" ht="17.100000000000001" customHeight="1">
      <c r="A1757" s="1" t="s">
        <v>750</v>
      </c>
      <c r="B1757" s="1" t="s">
        <v>141</v>
      </c>
      <c r="C1757" s="1" t="str">
        <f>VLOOKUP((A1757&amp;B1757),[1]Bond_Master!$A$1:$J$236,3)</f>
        <v>金融債</v>
      </c>
      <c r="D1757" s="1" t="str">
        <f>VLOOKUP((A1757&amp;B1757),[1]Bond_Master!$A$1:$J$236,4)</f>
        <v>Morgan Stanley</v>
      </c>
      <c r="E1757" s="1">
        <f>VLOOKUP((A1757&amp;B1757),[1]Bond_Master!$A$1:$J$236,10)</f>
        <v>5</v>
      </c>
      <c r="F1757" s="7">
        <v>46524</v>
      </c>
      <c r="G1757" s="29">
        <v>28970.550000000003</v>
      </c>
      <c r="H1757" s="29">
        <v>28970.550000000003</v>
      </c>
    </row>
    <row r="1758" spans="1:8" s="1" customFormat="1" ht="17.100000000000001" customHeight="1">
      <c r="A1758" s="1" t="s">
        <v>750</v>
      </c>
      <c r="B1758" s="1" t="s">
        <v>141</v>
      </c>
      <c r="C1758" s="1" t="str">
        <f>VLOOKUP((A1758&amp;B1758),[1]Bond_Master!$A$1:$J$236,3)</f>
        <v>金融債</v>
      </c>
      <c r="D1758" s="1" t="str">
        <f>VLOOKUP((A1758&amp;B1758),[1]Bond_Master!$A$1:$J$236,4)</f>
        <v>Morgan Stanley</v>
      </c>
      <c r="E1758" s="1">
        <f>VLOOKUP((A1758&amp;B1758),[1]Bond_Master!$A$1:$J$236,10)</f>
        <v>5</v>
      </c>
      <c r="F1758" s="17">
        <v>46708</v>
      </c>
      <c r="G1758" s="29">
        <v>28970.550000000003</v>
      </c>
      <c r="H1758" s="29">
        <v>28970.550000000003</v>
      </c>
    </row>
    <row r="1759" spans="1:8" s="1" customFormat="1" ht="17.100000000000001" customHeight="1">
      <c r="A1759" s="1" t="s">
        <v>750</v>
      </c>
      <c r="B1759" s="1" t="s">
        <v>141</v>
      </c>
      <c r="C1759" s="1" t="str">
        <f>VLOOKUP((A1759&amp;B1759),[1]Bond_Master!$A$1:$J$236,3)</f>
        <v>金融債</v>
      </c>
      <c r="D1759" s="1" t="str">
        <f>VLOOKUP((A1759&amp;B1759),[1]Bond_Master!$A$1:$J$236,4)</f>
        <v>Morgan Stanley</v>
      </c>
      <c r="E1759" s="1">
        <f>VLOOKUP((A1759&amp;B1759),[1]Bond_Master!$A$1:$J$236,10)</f>
        <v>5</v>
      </c>
      <c r="F1759" s="7">
        <v>46890</v>
      </c>
      <c r="G1759" s="29">
        <v>28970.550000000003</v>
      </c>
      <c r="H1759" s="29">
        <v>28970.550000000003</v>
      </c>
    </row>
    <row r="1760" spans="1:8" s="1" customFormat="1" ht="17.100000000000001" customHeight="1">
      <c r="A1760" s="1" t="s">
        <v>750</v>
      </c>
      <c r="B1760" s="1" t="s">
        <v>141</v>
      </c>
      <c r="C1760" s="1" t="str">
        <f>VLOOKUP((A1760&amp;B1760),[1]Bond_Master!$A$1:$J$236,3)</f>
        <v>金融債</v>
      </c>
      <c r="D1760" s="1" t="str">
        <f>VLOOKUP((A1760&amp;B1760),[1]Bond_Master!$A$1:$J$236,4)</f>
        <v>Morgan Stanley</v>
      </c>
      <c r="E1760" s="1">
        <f>VLOOKUP((A1760&amp;B1760),[1]Bond_Master!$A$1:$J$236,10)</f>
        <v>5</v>
      </c>
      <c r="F1760" s="17">
        <v>47074</v>
      </c>
      <c r="G1760" s="29">
        <v>28970.550000000003</v>
      </c>
      <c r="H1760" s="29">
        <v>28970.550000000003</v>
      </c>
    </row>
    <row r="1761" spans="1:8" s="1" customFormat="1" ht="17.100000000000001" customHeight="1">
      <c r="A1761" s="1" t="s">
        <v>750</v>
      </c>
      <c r="B1761" s="1" t="s">
        <v>141</v>
      </c>
      <c r="C1761" s="1" t="str">
        <f>VLOOKUP((A1761&amp;B1761),[1]Bond_Master!$A$1:$J$236,3)</f>
        <v>金融債</v>
      </c>
      <c r="D1761" s="1" t="str">
        <f>VLOOKUP((A1761&amp;B1761),[1]Bond_Master!$A$1:$J$236,4)</f>
        <v>Morgan Stanley</v>
      </c>
      <c r="E1761" s="1">
        <f>VLOOKUP((A1761&amp;B1761),[1]Bond_Master!$A$1:$J$236,10)</f>
        <v>5</v>
      </c>
      <c r="F1761" s="7">
        <v>47255</v>
      </c>
      <c r="G1761" s="29">
        <v>28970.550000000003</v>
      </c>
      <c r="H1761" s="29">
        <v>1099970.55</v>
      </c>
    </row>
    <row r="1762" spans="1:8" s="1" customFormat="1" ht="17.100000000000001" customHeight="1">
      <c r="A1762" s="1" t="s">
        <v>46</v>
      </c>
      <c r="B1762" s="1" t="s">
        <v>14</v>
      </c>
      <c r="C1762" s="1" t="str">
        <f>VLOOKUP((A1762&amp;B1762),[1]Bond_Master!$A$1:$J$236,3)</f>
        <v>公司債</v>
      </c>
      <c r="D1762" s="1" t="str">
        <f>VLOOKUP((A1762&amp;B1762),[1]Bond_Master!$A$1:$J$236,4)</f>
        <v>花旗銀行</v>
      </c>
      <c r="E1762" s="1">
        <f>VLOOKUP((A1762&amp;B1762),[1]Bond_Master!$A$1:$J$236,10)</f>
        <v>4</v>
      </c>
      <c r="F1762" s="7">
        <v>44492</v>
      </c>
      <c r="G1762" s="27">
        <v>6250</v>
      </c>
      <c r="H1762" s="27">
        <v>6250</v>
      </c>
    </row>
    <row r="1763" spans="1:8" s="1" customFormat="1" ht="17.100000000000001" customHeight="1">
      <c r="A1763" s="1" t="s">
        <v>46</v>
      </c>
      <c r="B1763" s="1" t="s">
        <v>14</v>
      </c>
      <c r="C1763" s="1" t="str">
        <f>VLOOKUP((A1763&amp;B1763),[1]Bond_Master!$A$1:$J$236,3)</f>
        <v>公司債</v>
      </c>
      <c r="D1763" s="1" t="str">
        <f>VLOOKUP((A1763&amp;B1763),[1]Bond_Master!$A$1:$J$236,4)</f>
        <v>花旗銀行</v>
      </c>
      <c r="E1763" s="1">
        <f>VLOOKUP((A1763&amp;B1763),[1]Bond_Master!$A$1:$J$236,10)</f>
        <v>4</v>
      </c>
      <c r="F1763" s="7">
        <v>44674</v>
      </c>
      <c r="G1763" s="27">
        <v>6250</v>
      </c>
      <c r="H1763" s="27">
        <v>6250</v>
      </c>
    </row>
    <row r="1764" spans="1:8" s="1" customFormat="1" ht="17.100000000000001" customHeight="1">
      <c r="A1764" s="1" t="s">
        <v>46</v>
      </c>
      <c r="B1764" s="1" t="s">
        <v>14</v>
      </c>
      <c r="C1764" s="1" t="str">
        <f>VLOOKUP((A1764&amp;B1764),[1]Bond_Master!$A$1:$J$236,3)</f>
        <v>公司債</v>
      </c>
      <c r="D1764" s="1" t="str">
        <f>VLOOKUP((A1764&amp;B1764),[1]Bond_Master!$A$1:$J$236,4)</f>
        <v>花旗銀行</v>
      </c>
      <c r="E1764" s="1">
        <f>VLOOKUP((A1764&amp;B1764),[1]Bond_Master!$A$1:$J$236,10)</f>
        <v>4</v>
      </c>
      <c r="F1764" s="7">
        <v>44857</v>
      </c>
      <c r="G1764" s="27">
        <v>6250</v>
      </c>
      <c r="H1764" s="27">
        <v>6250</v>
      </c>
    </row>
    <row r="1765" spans="1:8" s="1" customFormat="1" ht="17.100000000000001" customHeight="1">
      <c r="A1765" s="1" t="s">
        <v>751</v>
      </c>
      <c r="B1765" s="1" t="s">
        <v>14</v>
      </c>
      <c r="C1765" s="1" t="str">
        <f>VLOOKUP((A1765&amp;B1765),[1]Bond_Master!$A$1:$J$236,3)</f>
        <v>公司債</v>
      </c>
      <c r="D1765" s="1" t="str">
        <f>VLOOKUP((A1765&amp;B1765),[1]Bond_Master!$A$1:$J$236,4)</f>
        <v>花旗銀行</v>
      </c>
      <c r="E1765" s="1">
        <f>VLOOKUP((A1765&amp;B1765),[1]Bond_Master!$A$1:$J$236,10)</f>
        <v>4</v>
      </c>
      <c r="F1765" s="7">
        <v>45039</v>
      </c>
      <c r="G1765" s="27">
        <v>6250</v>
      </c>
      <c r="H1765" s="27">
        <v>6250</v>
      </c>
    </row>
    <row r="1766" spans="1:8" s="1" customFormat="1" ht="17.100000000000001" customHeight="1">
      <c r="A1766" s="1" t="s">
        <v>751</v>
      </c>
      <c r="B1766" s="1" t="s">
        <v>14</v>
      </c>
      <c r="C1766" s="1" t="str">
        <f>VLOOKUP((A1766&amp;B1766),[1]Bond_Master!$A$1:$J$236,3)</f>
        <v>公司債</v>
      </c>
      <c r="D1766" s="1" t="str">
        <f>VLOOKUP((A1766&amp;B1766),[1]Bond_Master!$A$1:$J$236,4)</f>
        <v>花旗銀行</v>
      </c>
      <c r="E1766" s="1">
        <f>VLOOKUP((A1766&amp;B1766),[1]Bond_Master!$A$1:$J$236,10)</f>
        <v>4</v>
      </c>
      <c r="F1766" s="7">
        <v>45222</v>
      </c>
      <c r="G1766" s="27">
        <v>6250</v>
      </c>
      <c r="H1766" s="27">
        <v>6250</v>
      </c>
    </row>
    <row r="1767" spans="1:8" s="1" customFormat="1" ht="17.100000000000001" customHeight="1">
      <c r="A1767" s="1" t="s">
        <v>751</v>
      </c>
      <c r="B1767" s="1" t="s">
        <v>14</v>
      </c>
      <c r="C1767" s="1" t="str">
        <f>VLOOKUP((A1767&amp;B1767),[1]Bond_Master!$A$1:$J$236,3)</f>
        <v>公司債</v>
      </c>
      <c r="D1767" s="1" t="str">
        <f>VLOOKUP((A1767&amp;B1767),[1]Bond_Master!$A$1:$J$236,4)</f>
        <v>花旗銀行</v>
      </c>
      <c r="E1767" s="1">
        <f>VLOOKUP((A1767&amp;B1767),[1]Bond_Master!$A$1:$J$236,10)</f>
        <v>4</v>
      </c>
      <c r="F1767" s="7">
        <v>45405</v>
      </c>
      <c r="G1767" s="27">
        <v>6250</v>
      </c>
      <c r="H1767" s="27">
        <v>6250</v>
      </c>
    </row>
    <row r="1768" spans="1:8" s="1" customFormat="1" ht="17.100000000000001" customHeight="1">
      <c r="A1768" s="1" t="s">
        <v>751</v>
      </c>
      <c r="B1768" s="1" t="s">
        <v>14</v>
      </c>
      <c r="C1768" s="1" t="str">
        <f>VLOOKUP((A1768&amp;B1768),[1]Bond_Master!$A$1:$J$236,3)</f>
        <v>公司債</v>
      </c>
      <c r="D1768" s="1" t="str">
        <f>VLOOKUP((A1768&amp;B1768),[1]Bond_Master!$A$1:$J$236,4)</f>
        <v>花旗銀行</v>
      </c>
      <c r="E1768" s="1">
        <f>VLOOKUP((A1768&amp;B1768),[1]Bond_Master!$A$1:$J$236,10)</f>
        <v>4</v>
      </c>
      <c r="F1768" s="7">
        <v>45588</v>
      </c>
      <c r="G1768" s="27">
        <v>6250</v>
      </c>
      <c r="H1768" s="27">
        <v>6250</v>
      </c>
    </row>
    <row r="1769" spans="1:8" s="1" customFormat="1" ht="17.100000000000001" customHeight="1">
      <c r="A1769" s="1" t="s">
        <v>751</v>
      </c>
      <c r="B1769" s="1" t="s">
        <v>14</v>
      </c>
      <c r="C1769" s="1" t="str">
        <f>VLOOKUP((A1769&amp;B1769),[1]Bond_Master!$A$1:$J$236,3)</f>
        <v>公司債</v>
      </c>
      <c r="D1769" s="1" t="str">
        <f>VLOOKUP((A1769&amp;B1769),[1]Bond_Master!$A$1:$J$236,4)</f>
        <v>花旗銀行</v>
      </c>
      <c r="E1769" s="1">
        <f>VLOOKUP((A1769&amp;B1769),[1]Bond_Master!$A$1:$J$236,10)</f>
        <v>4</v>
      </c>
      <c r="F1769" s="7">
        <v>45770</v>
      </c>
      <c r="G1769" s="27">
        <v>6250</v>
      </c>
      <c r="H1769" s="27">
        <v>6250</v>
      </c>
    </row>
    <row r="1770" spans="1:8" s="1" customFormat="1" ht="17.100000000000001" customHeight="1">
      <c r="A1770" s="1" t="s">
        <v>751</v>
      </c>
      <c r="B1770" s="1" t="s">
        <v>14</v>
      </c>
      <c r="C1770" s="1" t="str">
        <f>VLOOKUP((A1770&amp;B1770),[1]Bond_Master!$A$1:$J$236,3)</f>
        <v>公司債</v>
      </c>
      <c r="D1770" s="1" t="str">
        <f>VLOOKUP((A1770&amp;B1770),[1]Bond_Master!$A$1:$J$236,4)</f>
        <v>花旗銀行</v>
      </c>
      <c r="E1770" s="1">
        <f>VLOOKUP((A1770&amp;B1770),[1]Bond_Master!$A$1:$J$236,10)</f>
        <v>4</v>
      </c>
      <c r="F1770" s="7">
        <v>45953</v>
      </c>
      <c r="G1770" s="27">
        <v>6250</v>
      </c>
      <c r="H1770" s="27">
        <v>6250</v>
      </c>
    </row>
    <row r="1771" spans="1:8" s="1" customFormat="1" ht="17.100000000000001" customHeight="1">
      <c r="A1771" s="1" t="s">
        <v>751</v>
      </c>
      <c r="B1771" s="1" t="s">
        <v>14</v>
      </c>
      <c r="C1771" s="1" t="str">
        <f>VLOOKUP((A1771&amp;B1771),[1]Bond_Master!$A$1:$J$236,3)</f>
        <v>公司債</v>
      </c>
      <c r="D1771" s="1" t="str">
        <f>VLOOKUP((A1771&amp;B1771),[1]Bond_Master!$A$1:$J$236,4)</f>
        <v>花旗銀行</v>
      </c>
      <c r="E1771" s="1">
        <f>VLOOKUP((A1771&amp;B1771),[1]Bond_Master!$A$1:$J$236,10)</f>
        <v>4</v>
      </c>
      <c r="F1771" s="7">
        <v>46135</v>
      </c>
      <c r="G1771" s="27">
        <v>6250</v>
      </c>
      <c r="H1771" s="27">
        <v>1006250</v>
      </c>
    </row>
    <row r="1772" spans="1:8" s="1" customFormat="1" ht="17.100000000000001" customHeight="1">
      <c r="A1772" s="1" t="s">
        <v>29</v>
      </c>
      <c r="B1772" s="1" t="s">
        <v>14</v>
      </c>
      <c r="C1772" s="1" t="str">
        <f>VLOOKUP((A1772&amp;B1772),[1]Bond_Master!$A$1:$J$236,3)</f>
        <v>公司債</v>
      </c>
      <c r="D1772" s="1" t="str">
        <f>VLOOKUP((A1772&amp;B1772),[1]Bond_Master!$A$1:$J$236,4)</f>
        <v>花旗銀行</v>
      </c>
      <c r="E1772" s="1">
        <f>VLOOKUP((A1772&amp;B1772),[1]Bond_Master!$A$1:$J$236,10)</f>
        <v>4</v>
      </c>
      <c r="F1772" s="7">
        <v>44472</v>
      </c>
      <c r="G1772" s="27">
        <v>16875</v>
      </c>
      <c r="H1772" s="27">
        <v>16875</v>
      </c>
    </row>
    <row r="1773" spans="1:8" s="1" customFormat="1" ht="17.100000000000001" customHeight="1">
      <c r="A1773" s="1" t="s">
        <v>29</v>
      </c>
      <c r="B1773" s="1" t="s">
        <v>14</v>
      </c>
      <c r="C1773" s="1" t="str">
        <f>VLOOKUP((A1773&amp;B1773),[1]Bond_Master!$A$1:$J$236,3)</f>
        <v>公司債</v>
      </c>
      <c r="D1773" s="1" t="str">
        <f>VLOOKUP((A1773&amp;B1773),[1]Bond_Master!$A$1:$J$236,4)</f>
        <v>花旗銀行</v>
      </c>
      <c r="E1773" s="1">
        <f>VLOOKUP((A1773&amp;B1773),[1]Bond_Master!$A$1:$J$236,10)</f>
        <v>4</v>
      </c>
      <c r="F1773" s="7">
        <v>44674</v>
      </c>
      <c r="G1773" s="27">
        <v>16875</v>
      </c>
      <c r="H1773" s="27">
        <v>16875</v>
      </c>
    </row>
    <row r="1774" spans="1:8" s="1" customFormat="1" ht="17.100000000000001" customHeight="1">
      <c r="A1774" s="1" t="s">
        <v>752</v>
      </c>
      <c r="B1774" s="1" t="s">
        <v>14</v>
      </c>
      <c r="C1774" s="1" t="str">
        <f>VLOOKUP((A1774&amp;B1774),[1]Bond_Master!$A$1:$J$236,3)</f>
        <v>公司債</v>
      </c>
      <c r="D1774" s="1" t="str">
        <f>VLOOKUP((A1774&amp;B1774),[1]Bond_Master!$A$1:$J$236,4)</f>
        <v>花旗銀行</v>
      </c>
      <c r="E1774" s="1">
        <f>VLOOKUP((A1774&amp;B1774),[1]Bond_Master!$A$1:$J$236,10)</f>
        <v>4</v>
      </c>
      <c r="F1774" s="7">
        <v>44857</v>
      </c>
      <c r="G1774" s="27">
        <v>16875</v>
      </c>
      <c r="H1774" s="27">
        <v>16875</v>
      </c>
    </row>
    <row r="1775" spans="1:8" s="1" customFormat="1" ht="17.100000000000001" customHeight="1">
      <c r="A1775" s="1" t="s">
        <v>752</v>
      </c>
      <c r="B1775" s="1" t="s">
        <v>14</v>
      </c>
      <c r="C1775" s="1" t="str">
        <f>VLOOKUP((A1775&amp;B1775),[1]Bond_Master!$A$1:$J$236,3)</f>
        <v>公司債</v>
      </c>
      <c r="D1775" s="1" t="str">
        <f>VLOOKUP((A1775&amp;B1775),[1]Bond_Master!$A$1:$J$236,4)</f>
        <v>花旗銀行</v>
      </c>
      <c r="E1775" s="1">
        <f>VLOOKUP((A1775&amp;B1775),[1]Bond_Master!$A$1:$J$236,10)</f>
        <v>4</v>
      </c>
      <c r="F1775" s="7">
        <v>45039</v>
      </c>
      <c r="G1775" s="27">
        <v>16875</v>
      </c>
      <c r="H1775" s="27">
        <v>16875</v>
      </c>
    </row>
    <row r="1776" spans="1:8" s="1" customFormat="1" ht="17.100000000000001" customHeight="1">
      <c r="A1776" s="1" t="s">
        <v>752</v>
      </c>
      <c r="B1776" s="1" t="s">
        <v>14</v>
      </c>
      <c r="C1776" s="1" t="str">
        <f>VLOOKUP((A1776&amp;B1776),[1]Bond_Master!$A$1:$J$236,3)</f>
        <v>公司債</v>
      </c>
      <c r="D1776" s="1" t="str">
        <f>VLOOKUP((A1776&amp;B1776),[1]Bond_Master!$A$1:$J$236,4)</f>
        <v>花旗銀行</v>
      </c>
      <c r="E1776" s="1">
        <f>VLOOKUP((A1776&amp;B1776),[1]Bond_Master!$A$1:$J$236,10)</f>
        <v>4</v>
      </c>
      <c r="F1776" s="7">
        <v>45222</v>
      </c>
      <c r="G1776" s="27">
        <v>16875</v>
      </c>
      <c r="H1776" s="27">
        <v>16875</v>
      </c>
    </row>
    <row r="1777" spans="1:8" s="1" customFormat="1" ht="17.100000000000001" customHeight="1">
      <c r="A1777" s="1" t="s">
        <v>752</v>
      </c>
      <c r="B1777" s="1" t="s">
        <v>14</v>
      </c>
      <c r="C1777" s="1" t="str">
        <f>VLOOKUP((A1777&amp;B1777),[1]Bond_Master!$A$1:$J$236,3)</f>
        <v>公司債</v>
      </c>
      <c r="D1777" s="1" t="str">
        <f>VLOOKUP((A1777&amp;B1777),[1]Bond_Master!$A$1:$J$236,4)</f>
        <v>花旗銀行</v>
      </c>
      <c r="E1777" s="1">
        <f>VLOOKUP((A1777&amp;B1777),[1]Bond_Master!$A$1:$J$236,10)</f>
        <v>4</v>
      </c>
      <c r="F1777" s="7">
        <v>45405</v>
      </c>
      <c r="G1777" s="27">
        <v>16875</v>
      </c>
      <c r="H1777" s="27">
        <v>16875</v>
      </c>
    </row>
    <row r="1778" spans="1:8" s="1" customFormat="1" ht="17.100000000000001" customHeight="1">
      <c r="A1778" s="1" t="s">
        <v>752</v>
      </c>
      <c r="B1778" s="1" t="s">
        <v>14</v>
      </c>
      <c r="C1778" s="1" t="str">
        <f>VLOOKUP((A1778&amp;B1778),[1]Bond_Master!$A$1:$J$236,3)</f>
        <v>公司債</v>
      </c>
      <c r="D1778" s="1" t="str">
        <f>VLOOKUP((A1778&amp;B1778),[1]Bond_Master!$A$1:$J$236,4)</f>
        <v>花旗銀行</v>
      </c>
      <c r="E1778" s="1">
        <f>VLOOKUP((A1778&amp;B1778),[1]Bond_Master!$A$1:$J$236,10)</f>
        <v>4</v>
      </c>
      <c r="F1778" s="7">
        <v>45588</v>
      </c>
      <c r="G1778" s="27">
        <v>16875</v>
      </c>
      <c r="H1778" s="27">
        <v>16875</v>
      </c>
    </row>
    <row r="1779" spans="1:8" s="1" customFormat="1" ht="17.100000000000001" customHeight="1">
      <c r="A1779" s="1" t="s">
        <v>752</v>
      </c>
      <c r="B1779" s="1" t="s">
        <v>14</v>
      </c>
      <c r="C1779" s="1" t="str">
        <f>VLOOKUP((A1779&amp;B1779),[1]Bond_Master!$A$1:$J$236,3)</f>
        <v>公司債</v>
      </c>
      <c r="D1779" s="1" t="str">
        <f>VLOOKUP((A1779&amp;B1779),[1]Bond_Master!$A$1:$J$236,4)</f>
        <v>花旗銀行</v>
      </c>
      <c r="E1779" s="1">
        <f>VLOOKUP((A1779&amp;B1779),[1]Bond_Master!$A$1:$J$236,10)</f>
        <v>4</v>
      </c>
      <c r="F1779" s="7">
        <v>45770</v>
      </c>
      <c r="G1779" s="27">
        <v>16875</v>
      </c>
      <c r="H1779" s="27">
        <v>16875</v>
      </c>
    </row>
    <row r="1780" spans="1:8" s="1" customFormat="1" ht="17.100000000000001" customHeight="1">
      <c r="A1780" s="1" t="s">
        <v>752</v>
      </c>
      <c r="B1780" s="1" t="s">
        <v>14</v>
      </c>
      <c r="C1780" s="1" t="str">
        <f>VLOOKUP((A1780&amp;B1780),[1]Bond_Master!$A$1:$J$236,3)</f>
        <v>公司債</v>
      </c>
      <c r="D1780" s="1" t="str">
        <f>VLOOKUP((A1780&amp;B1780),[1]Bond_Master!$A$1:$J$236,4)</f>
        <v>花旗銀行</v>
      </c>
      <c r="E1780" s="1">
        <f>VLOOKUP((A1780&amp;B1780),[1]Bond_Master!$A$1:$J$236,10)</f>
        <v>4</v>
      </c>
      <c r="F1780" s="7">
        <v>45953</v>
      </c>
      <c r="G1780" s="27">
        <v>16875</v>
      </c>
      <c r="H1780" s="27">
        <v>16875</v>
      </c>
    </row>
    <row r="1781" spans="1:8" s="1" customFormat="1" ht="17.100000000000001" customHeight="1">
      <c r="A1781" s="1" t="s">
        <v>752</v>
      </c>
      <c r="B1781" s="1" t="s">
        <v>14</v>
      </c>
      <c r="C1781" s="1" t="str">
        <f>VLOOKUP((A1781&amp;B1781),[1]Bond_Master!$A$1:$J$236,3)</f>
        <v>公司債</v>
      </c>
      <c r="D1781" s="1" t="str">
        <f>VLOOKUP((A1781&amp;B1781),[1]Bond_Master!$A$1:$J$236,4)</f>
        <v>花旗銀行</v>
      </c>
      <c r="E1781" s="1">
        <f>VLOOKUP((A1781&amp;B1781),[1]Bond_Master!$A$1:$J$236,10)</f>
        <v>4</v>
      </c>
      <c r="F1781" s="7">
        <v>46135</v>
      </c>
      <c r="G1781" s="27">
        <v>16875</v>
      </c>
      <c r="H1781" s="27">
        <v>16875</v>
      </c>
    </row>
    <row r="1782" spans="1:8" s="1" customFormat="1" ht="17.100000000000001" customHeight="1">
      <c r="A1782" s="1" t="s">
        <v>752</v>
      </c>
      <c r="B1782" s="1" t="s">
        <v>14</v>
      </c>
      <c r="C1782" s="1" t="str">
        <f>VLOOKUP((A1782&amp;B1782),[1]Bond_Master!$A$1:$J$236,3)</f>
        <v>公司債</v>
      </c>
      <c r="D1782" s="1" t="str">
        <f>VLOOKUP((A1782&amp;B1782),[1]Bond_Master!$A$1:$J$236,4)</f>
        <v>花旗銀行</v>
      </c>
      <c r="E1782" s="1">
        <f>VLOOKUP((A1782&amp;B1782),[1]Bond_Master!$A$1:$J$236,10)</f>
        <v>4</v>
      </c>
      <c r="F1782" s="7">
        <v>46318</v>
      </c>
      <c r="G1782" s="27">
        <v>16875</v>
      </c>
      <c r="H1782" s="27">
        <v>16875</v>
      </c>
    </row>
    <row r="1783" spans="1:8" s="1" customFormat="1" ht="17.100000000000001" customHeight="1">
      <c r="A1783" s="1" t="s">
        <v>752</v>
      </c>
      <c r="B1783" s="1" t="s">
        <v>14</v>
      </c>
      <c r="C1783" s="1" t="str">
        <f>VLOOKUP((A1783&amp;B1783),[1]Bond_Master!$A$1:$J$236,3)</f>
        <v>公司債</v>
      </c>
      <c r="D1783" s="1" t="str">
        <f>VLOOKUP((A1783&amp;B1783),[1]Bond_Master!$A$1:$J$236,4)</f>
        <v>花旗銀行</v>
      </c>
      <c r="E1783" s="1">
        <f>VLOOKUP((A1783&amp;B1783),[1]Bond_Master!$A$1:$J$236,10)</f>
        <v>4</v>
      </c>
      <c r="F1783" s="7">
        <v>46500</v>
      </c>
      <c r="G1783" s="27">
        <v>16875</v>
      </c>
      <c r="H1783" s="27">
        <v>16875</v>
      </c>
    </row>
    <row r="1784" spans="1:8" s="1" customFormat="1" ht="17.100000000000001" customHeight="1">
      <c r="A1784" s="1" t="s">
        <v>752</v>
      </c>
      <c r="B1784" s="1" t="s">
        <v>14</v>
      </c>
      <c r="C1784" s="1" t="str">
        <f>VLOOKUP((A1784&amp;B1784),[1]Bond_Master!$A$1:$J$236,3)</f>
        <v>公司債</v>
      </c>
      <c r="D1784" s="1" t="str">
        <f>VLOOKUP((A1784&amp;B1784),[1]Bond_Master!$A$1:$J$236,4)</f>
        <v>花旗銀行</v>
      </c>
      <c r="E1784" s="1">
        <f>VLOOKUP((A1784&amp;B1784),[1]Bond_Master!$A$1:$J$236,10)</f>
        <v>4</v>
      </c>
      <c r="F1784" s="7">
        <v>46683</v>
      </c>
      <c r="G1784" s="27">
        <v>16875</v>
      </c>
      <c r="H1784" s="27">
        <v>16875</v>
      </c>
    </row>
    <row r="1785" spans="1:8" s="1" customFormat="1" ht="17.100000000000001" customHeight="1">
      <c r="A1785" s="1" t="s">
        <v>752</v>
      </c>
      <c r="B1785" s="1" t="s">
        <v>14</v>
      </c>
      <c r="C1785" s="1" t="str">
        <f>VLOOKUP((A1785&amp;B1785),[1]Bond_Master!$A$1:$J$236,3)</f>
        <v>公司債</v>
      </c>
      <c r="D1785" s="1" t="str">
        <f>VLOOKUP((A1785&amp;B1785),[1]Bond_Master!$A$1:$J$236,4)</f>
        <v>花旗銀行</v>
      </c>
      <c r="E1785" s="1">
        <f>VLOOKUP((A1785&amp;B1785),[1]Bond_Master!$A$1:$J$236,10)</f>
        <v>4</v>
      </c>
      <c r="F1785" s="7">
        <v>46866</v>
      </c>
      <c r="G1785" s="27">
        <v>16875</v>
      </c>
      <c r="H1785" s="27">
        <v>16875</v>
      </c>
    </row>
    <row r="1786" spans="1:8" s="1" customFormat="1" ht="17.100000000000001" customHeight="1">
      <c r="A1786" s="1" t="s">
        <v>752</v>
      </c>
      <c r="B1786" s="1" t="s">
        <v>14</v>
      </c>
      <c r="C1786" s="1" t="str">
        <f>VLOOKUP((A1786&amp;B1786),[1]Bond_Master!$A$1:$J$236,3)</f>
        <v>公司債</v>
      </c>
      <c r="D1786" s="1" t="str">
        <f>VLOOKUP((A1786&amp;B1786),[1]Bond_Master!$A$1:$J$236,4)</f>
        <v>花旗銀行</v>
      </c>
      <c r="E1786" s="1">
        <f>VLOOKUP((A1786&amp;B1786),[1]Bond_Master!$A$1:$J$236,10)</f>
        <v>4</v>
      </c>
      <c r="F1786" s="7">
        <v>47049</v>
      </c>
      <c r="G1786" s="27">
        <v>16875</v>
      </c>
      <c r="H1786" s="27">
        <v>16875</v>
      </c>
    </row>
    <row r="1787" spans="1:8" s="1" customFormat="1" ht="17.100000000000001" customHeight="1">
      <c r="A1787" s="1" t="s">
        <v>752</v>
      </c>
      <c r="B1787" s="1" t="s">
        <v>14</v>
      </c>
      <c r="C1787" s="1" t="str">
        <f>VLOOKUP((A1787&amp;B1787),[1]Bond_Master!$A$1:$J$236,3)</f>
        <v>公司債</v>
      </c>
      <c r="D1787" s="1" t="str">
        <f>VLOOKUP((A1787&amp;B1787),[1]Bond_Master!$A$1:$J$236,4)</f>
        <v>花旗銀行</v>
      </c>
      <c r="E1787" s="1">
        <f>VLOOKUP((A1787&amp;B1787),[1]Bond_Master!$A$1:$J$236,10)</f>
        <v>4</v>
      </c>
      <c r="F1787" s="7">
        <v>47231</v>
      </c>
      <c r="G1787" s="27">
        <v>16875</v>
      </c>
      <c r="H1787" s="27">
        <v>16875</v>
      </c>
    </row>
    <row r="1788" spans="1:8" s="1" customFormat="1" ht="17.100000000000001" customHeight="1">
      <c r="A1788" s="1" t="s">
        <v>752</v>
      </c>
      <c r="B1788" s="1" t="s">
        <v>14</v>
      </c>
      <c r="C1788" s="1" t="str">
        <f>VLOOKUP((A1788&amp;B1788),[1]Bond_Master!$A$1:$J$236,3)</f>
        <v>公司債</v>
      </c>
      <c r="D1788" s="1" t="str">
        <f>VLOOKUP((A1788&amp;B1788),[1]Bond_Master!$A$1:$J$236,4)</f>
        <v>花旗銀行</v>
      </c>
      <c r="E1788" s="1">
        <f>VLOOKUP((A1788&amp;B1788),[1]Bond_Master!$A$1:$J$236,10)</f>
        <v>4</v>
      </c>
      <c r="F1788" s="7">
        <v>47414</v>
      </c>
      <c r="G1788" s="27">
        <v>16875</v>
      </c>
      <c r="H1788" s="27">
        <v>16875</v>
      </c>
    </row>
    <row r="1789" spans="1:8" s="1" customFormat="1" ht="17.100000000000001" customHeight="1">
      <c r="A1789" s="1" t="s">
        <v>752</v>
      </c>
      <c r="B1789" s="1" t="s">
        <v>14</v>
      </c>
      <c r="C1789" s="1" t="str">
        <f>VLOOKUP((A1789&amp;B1789),[1]Bond_Master!$A$1:$J$236,3)</f>
        <v>公司債</v>
      </c>
      <c r="D1789" s="1" t="str">
        <f>VLOOKUP((A1789&amp;B1789),[1]Bond_Master!$A$1:$J$236,4)</f>
        <v>花旗銀行</v>
      </c>
      <c r="E1789" s="1">
        <f>VLOOKUP((A1789&amp;B1789),[1]Bond_Master!$A$1:$J$236,10)</f>
        <v>4</v>
      </c>
      <c r="F1789" s="7">
        <v>47596</v>
      </c>
      <c r="G1789" s="27">
        <v>16875</v>
      </c>
      <c r="H1789" s="27">
        <v>16875</v>
      </c>
    </row>
    <row r="1790" spans="1:8" s="1" customFormat="1" ht="17.100000000000001" customHeight="1">
      <c r="A1790" s="1" t="s">
        <v>752</v>
      </c>
      <c r="B1790" s="1" t="s">
        <v>14</v>
      </c>
      <c r="C1790" s="1" t="str">
        <f>VLOOKUP((A1790&amp;B1790),[1]Bond_Master!$A$1:$J$236,3)</f>
        <v>公司債</v>
      </c>
      <c r="D1790" s="1" t="str">
        <f>VLOOKUP((A1790&amp;B1790),[1]Bond_Master!$A$1:$J$236,4)</f>
        <v>花旗銀行</v>
      </c>
      <c r="E1790" s="1">
        <f>VLOOKUP((A1790&amp;B1790),[1]Bond_Master!$A$1:$J$236,10)</f>
        <v>4</v>
      </c>
      <c r="F1790" s="7">
        <v>47779</v>
      </c>
      <c r="G1790" s="27">
        <v>16875</v>
      </c>
      <c r="H1790" s="27">
        <v>16875</v>
      </c>
    </row>
    <row r="1791" spans="1:8" s="1" customFormat="1" ht="17.100000000000001" customHeight="1">
      <c r="A1791" s="1" t="s">
        <v>752</v>
      </c>
      <c r="B1791" s="1" t="s">
        <v>14</v>
      </c>
      <c r="C1791" s="1" t="str">
        <f>VLOOKUP((A1791&amp;B1791),[1]Bond_Master!$A$1:$J$236,3)</f>
        <v>公司債</v>
      </c>
      <c r="D1791" s="1" t="str">
        <f>VLOOKUP((A1791&amp;B1791),[1]Bond_Master!$A$1:$J$236,4)</f>
        <v>花旗銀行</v>
      </c>
      <c r="E1791" s="1">
        <f>VLOOKUP((A1791&amp;B1791),[1]Bond_Master!$A$1:$J$236,10)</f>
        <v>4</v>
      </c>
      <c r="F1791" s="7">
        <v>47961</v>
      </c>
      <c r="G1791" s="27">
        <v>16875</v>
      </c>
      <c r="H1791" s="27">
        <v>1516875</v>
      </c>
    </row>
    <row r="1792" spans="1:8" s="1" customFormat="1" ht="17.100000000000001" customHeight="1">
      <c r="A1792" s="1" t="s">
        <v>753</v>
      </c>
      <c r="B1792" s="1" t="s">
        <v>141</v>
      </c>
      <c r="C1792" s="1" t="str">
        <f>VLOOKUP((A1792&amp;B1792),[1]Bond_Master!$A$1:$J$236,3)</f>
        <v>金融債</v>
      </c>
      <c r="D1792" s="1" t="str">
        <f>VLOOKUP((A1792&amp;B1792),[1]Bond_Master!$A$1:$J$236,4)</f>
        <v>Morgan Stanley</v>
      </c>
      <c r="E1792" s="1">
        <f>VLOOKUP((A1792&amp;B1792),[1]Bond_Master!$A$1:$J$236,10)</f>
        <v>7</v>
      </c>
      <c r="F1792" s="7">
        <v>45578</v>
      </c>
      <c r="G1792" s="27">
        <v>99174.999999999985</v>
      </c>
      <c r="H1792" s="27">
        <v>99174.999999999985</v>
      </c>
    </row>
    <row r="1793" spans="1:8" s="1" customFormat="1" ht="17.100000000000001" customHeight="1">
      <c r="A1793" s="13" t="s">
        <v>754</v>
      </c>
      <c r="B1793" s="13" t="s">
        <v>526</v>
      </c>
      <c r="C1793" s="1" t="str">
        <f>VLOOKUP((A1793&amp;B1793),[1]Bond_Master!$A$1:$J$236,3)</f>
        <v>金融債</v>
      </c>
      <c r="D1793" s="1" t="str">
        <f>VLOOKUP((A1793&amp;B1793),[1]Bond_Master!$A$1:$J$236,4)</f>
        <v>Morgan Stanley</v>
      </c>
      <c r="E1793" s="1">
        <f>VLOOKUP((A1793&amp;B1793),[1]Bond_Master!$A$1:$J$236,10)</f>
        <v>7</v>
      </c>
      <c r="F1793" s="7">
        <v>45760</v>
      </c>
      <c r="G1793" s="9">
        <v>99174.999999999985</v>
      </c>
      <c r="H1793" s="9">
        <v>99174.999999999985</v>
      </c>
    </row>
    <row r="1794" spans="1:8" s="1" customFormat="1" ht="17.100000000000001" customHeight="1">
      <c r="A1794" s="13" t="s">
        <v>754</v>
      </c>
      <c r="B1794" s="13" t="s">
        <v>526</v>
      </c>
      <c r="C1794" s="1" t="str">
        <f>VLOOKUP((A1794&amp;B1794),[1]Bond_Master!$A$1:$J$236,3)</f>
        <v>金融債</v>
      </c>
      <c r="D1794" s="1" t="str">
        <f>VLOOKUP((A1794&amp;B1794),[1]Bond_Master!$A$1:$J$236,4)</f>
        <v>Morgan Stanley</v>
      </c>
      <c r="E1794" s="1">
        <f>VLOOKUP((A1794&amp;B1794),[1]Bond_Master!$A$1:$J$236,10)</f>
        <v>7</v>
      </c>
      <c r="F1794" s="7">
        <v>45943</v>
      </c>
      <c r="G1794" s="9">
        <v>99174.999999999985</v>
      </c>
      <c r="H1794" s="9">
        <v>99174.999999999985</v>
      </c>
    </row>
    <row r="1795" spans="1:8" s="1" customFormat="1" ht="17.100000000000001" customHeight="1">
      <c r="A1795" s="13" t="s">
        <v>754</v>
      </c>
      <c r="B1795" s="13" t="s">
        <v>526</v>
      </c>
      <c r="C1795" s="1" t="str">
        <f>VLOOKUP((A1795&amp;B1795),[1]Bond_Master!$A$1:$J$236,3)</f>
        <v>金融債</v>
      </c>
      <c r="D1795" s="1" t="str">
        <f>VLOOKUP((A1795&amp;B1795),[1]Bond_Master!$A$1:$J$236,4)</f>
        <v>Morgan Stanley</v>
      </c>
      <c r="E1795" s="1">
        <f>VLOOKUP((A1795&amp;B1795),[1]Bond_Master!$A$1:$J$236,10)</f>
        <v>7</v>
      </c>
      <c r="F1795" s="7">
        <v>46125</v>
      </c>
      <c r="G1795" s="9">
        <v>99174.999999999985</v>
      </c>
      <c r="H1795" s="9">
        <v>99174.999999999985</v>
      </c>
    </row>
    <row r="1796" spans="1:8" s="1" customFormat="1" ht="17.100000000000001" customHeight="1">
      <c r="A1796" s="13" t="s">
        <v>754</v>
      </c>
      <c r="B1796" s="13" t="s">
        <v>526</v>
      </c>
      <c r="C1796" s="1" t="str">
        <f>VLOOKUP((A1796&amp;B1796),[1]Bond_Master!$A$1:$J$236,3)</f>
        <v>金融債</v>
      </c>
      <c r="D1796" s="1" t="str">
        <f>VLOOKUP((A1796&amp;B1796),[1]Bond_Master!$A$1:$J$236,4)</f>
        <v>Morgan Stanley</v>
      </c>
      <c r="E1796" s="1">
        <f>VLOOKUP((A1796&amp;B1796),[1]Bond_Master!$A$1:$J$236,10)</f>
        <v>7</v>
      </c>
      <c r="F1796" s="7">
        <v>46308</v>
      </c>
      <c r="G1796" s="9">
        <v>99174.999999999985</v>
      </c>
      <c r="H1796" s="9">
        <v>99174.999999999985</v>
      </c>
    </row>
    <row r="1797" spans="1:8" s="1" customFormat="1" ht="17.100000000000001" customHeight="1">
      <c r="A1797" s="13" t="s">
        <v>754</v>
      </c>
      <c r="B1797" s="13" t="s">
        <v>526</v>
      </c>
      <c r="C1797" s="1" t="str">
        <f>VLOOKUP((A1797&amp;B1797),[1]Bond_Master!$A$1:$J$236,3)</f>
        <v>金融債</v>
      </c>
      <c r="D1797" s="1" t="str">
        <f>VLOOKUP((A1797&amp;B1797),[1]Bond_Master!$A$1:$J$236,4)</f>
        <v>Morgan Stanley</v>
      </c>
      <c r="E1797" s="1">
        <f>VLOOKUP((A1797&amp;B1797),[1]Bond_Master!$A$1:$J$236,10)</f>
        <v>7</v>
      </c>
      <c r="F1797" s="7">
        <v>46490</v>
      </c>
      <c r="G1797" s="9">
        <v>99174.999999999985</v>
      </c>
      <c r="H1797" s="9">
        <v>99174.999999999985</v>
      </c>
    </row>
    <row r="1798" spans="1:8" s="1" customFormat="1" ht="17.100000000000001" customHeight="1">
      <c r="A1798" s="13" t="s">
        <v>754</v>
      </c>
      <c r="B1798" s="13" t="s">
        <v>526</v>
      </c>
      <c r="C1798" s="1" t="str">
        <f>VLOOKUP((A1798&amp;B1798),[1]Bond_Master!$A$1:$J$236,3)</f>
        <v>金融債</v>
      </c>
      <c r="D1798" s="1" t="str">
        <f>VLOOKUP((A1798&amp;B1798),[1]Bond_Master!$A$1:$J$236,4)</f>
        <v>Morgan Stanley</v>
      </c>
      <c r="E1798" s="1">
        <f>VLOOKUP((A1798&amp;B1798),[1]Bond_Master!$A$1:$J$236,10)</f>
        <v>7</v>
      </c>
      <c r="F1798" s="7">
        <v>46673</v>
      </c>
      <c r="G1798" s="9">
        <v>99174.999999999985</v>
      </c>
      <c r="H1798" s="9">
        <v>99174.999999999985</v>
      </c>
    </row>
    <row r="1799" spans="1:8" s="1" customFormat="1" ht="17.100000000000001" customHeight="1">
      <c r="A1799" s="13" t="s">
        <v>754</v>
      </c>
      <c r="B1799" s="13" t="s">
        <v>526</v>
      </c>
      <c r="C1799" s="1" t="str">
        <f>VLOOKUP((A1799&amp;B1799),[1]Bond_Master!$A$1:$J$236,3)</f>
        <v>金融債</v>
      </c>
      <c r="D1799" s="1" t="str">
        <f>VLOOKUP((A1799&amp;B1799),[1]Bond_Master!$A$1:$J$236,4)</f>
        <v>Morgan Stanley</v>
      </c>
      <c r="E1799" s="1">
        <f>VLOOKUP((A1799&amp;B1799),[1]Bond_Master!$A$1:$J$236,10)</f>
        <v>7</v>
      </c>
      <c r="F1799" s="7">
        <v>46856</v>
      </c>
      <c r="G1799" s="9">
        <v>99174.999999999985</v>
      </c>
      <c r="H1799" s="9">
        <v>99174.999999999985</v>
      </c>
    </row>
    <row r="1800" spans="1:8" s="1" customFormat="1" ht="17.100000000000001" customHeight="1">
      <c r="A1800" s="13" t="s">
        <v>754</v>
      </c>
      <c r="B1800" s="13" t="s">
        <v>526</v>
      </c>
      <c r="C1800" s="1" t="str">
        <f>VLOOKUP((A1800&amp;B1800),[1]Bond_Master!$A$1:$J$236,3)</f>
        <v>金融債</v>
      </c>
      <c r="D1800" s="1" t="str">
        <f>VLOOKUP((A1800&amp;B1800),[1]Bond_Master!$A$1:$J$236,4)</f>
        <v>Morgan Stanley</v>
      </c>
      <c r="E1800" s="1">
        <f>VLOOKUP((A1800&amp;B1800),[1]Bond_Master!$A$1:$J$236,10)</f>
        <v>7</v>
      </c>
      <c r="F1800" s="7">
        <v>47039</v>
      </c>
      <c r="G1800" s="9">
        <v>99174.999999999985</v>
      </c>
      <c r="H1800" s="9">
        <v>99174.999999999985</v>
      </c>
    </row>
    <row r="1801" spans="1:8" s="1" customFormat="1" ht="17.100000000000001" customHeight="1">
      <c r="A1801" s="13" t="s">
        <v>754</v>
      </c>
      <c r="B1801" s="13" t="s">
        <v>526</v>
      </c>
      <c r="C1801" s="1" t="str">
        <f>VLOOKUP((A1801&amp;B1801),[1]Bond_Master!$A$1:$J$236,3)</f>
        <v>金融債</v>
      </c>
      <c r="D1801" s="1" t="str">
        <f>VLOOKUP((A1801&amp;B1801),[1]Bond_Master!$A$1:$J$236,4)</f>
        <v>Morgan Stanley</v>
      </c>
      <c r="E1801" s="1">
        <f>VLOOKUP((A1801&amp;B1801),[1]Bond_Master!$A$1:$J$236,10)</f>
        <v>7</v>
      </c>
      <c r="F1801" s="7">
        <v>47221</v>
      </c>
      <c r="G1801" s="9">
        <v>99174.999999999985</v>
      </c>
      <c r="H1801" s="9">
        <v>99174.999999999985</v>
      </c>
    </row>
    <row r="1802" spans="1:8" s="1" customFormat="1" ht="17.100000000000001" customHeight="1">
      <c r="A1802" s="13" t="s">
        <v>754</v>
      </c>
      <c r="B1802" s="13" t="s">
        <v>526</v>
      </c>
      <c r="C1802" s="1" t="str">
        <f>VLOOKUP((A1802&amp;B1802),[1]Bond_Master!$A$1:$J$236,3)</f>
        <v>金融債</v>
      </c>
      <c r="D1802" s="1" t="str">
        <f>VLOOKUP((A1802&amp;B1802),[1]Bond_Master!$A$1:$J$236,4)</f>
        <v>Morgan Stanley</v>
      </c>
      <c r="E1802" s="1">
        <f>VLOOKUP((A1802&amp;B1802),[1]Bond_Master!$A$1:$J$236,10)</f>
        <v>7</v>
      </c>
      <c r="F1802" s="7">
        <v>47404</v>
      </c>
      <c r="G1802" s="9">
        <v>99174.999999999985</v>
      </c>
      <c r="H1802" s="9">
        <v>99174.999999999985</v>
      </c>
    </row>
    <row r="1803" spans="1:8" s="1" customFormat="1" ht="17.100000000000001" customHeight="1">
      <c r="A1803" s="13" t="s">
        <v>754</v>
      </c>
      <c r="B1803" s="13" t="s">
        <v>526</v>
      </c>
      <c r="C1803" s="1" t="str">
        <f>VLOOKUP((A1803&amp;B1803),[1]Bond_Master!$A$1:$J$236,3)</f>
        <v>金融債</v>
      </c>
      <c r="D1803" s="1" t="str">
        <f>VLOOKUP((A1803&amp;B1803),[1]Bond_Master!$A$1:$J$236,4)</f>
        <v>Morgan Stanley</v>
      </c>
      <c r="E1803" s="1">
        <f>VLOOKUP((A1803&amp;B1803),[1]Bond_Master!$A$1:$J$236,10)</f>
        <v>7</v>
      </c>
      <c r="F1803" s="7">
        <v>47586</v>
      </c>
      <c r="G1803" s="9">
        <v>99174.999999999985</v>
      </c>
      <c r="H1803" s="9">
        <v>5099175</v>
      </c>
    </row>
    <row r="1804" spans="1:8" s="1" customFormat="1" ht="17.100000000000001" customHeight="1">
      <c r="A1804" s="1" t="s">
        <v>267</v>
      </c>
      <c r="B1804" s="1" t="s">
        <v>141</v>
      </c>
      <c r="C1804" s="1" t="str">
        <f>VLOOKUP((A1804&amp;B1804),[1]Bond_Master!$A$1:$J$236,3)</f>
        <v>金融債</v>
      </c>
      <c r="D1804" s="1" t="str">
        <f>VLOOKUP((A1804&amp;B1804),[1]Bond_Master!$A$1:$J$236,4)</f>
        <v>Morgan Stanley</v>
      </c>
      <c r="E1804" s="1">
        <f>VLOOKUP((A1804&amp;B1804),[1]Bond_Master!$A$1:$J$236,10)</f>
        <v>5</v>
      </c>
      <c r="F1804" s="7">
        <v>45202</v>
      </c>
      <c r="G1804" s="27">
        <v>41300</v>
      </c>
      <c r="H1804" s="27">
        <v>41300</v>
      </c>
    </row>
    <row r="1805" spans="1:8" s="1" customFormat="1" ht="17.100000000000001" customHeight="1">
      <c r="A1805" s="1" t="s">
        <v>267</v>
      </c>
      <c r="B1805" s="1" t="s">
        <v>141</v>
      </c>
      <c r="C1805" s="1" t="str">
        <f>VLOOKUP((A1805&amp;B1805),[1]Bond_Master!$A$1:$J$236,3)</f>
        <v>金融債</v>
      </c>
      <c r="D1805" s="1" t="str">
        <f>VLOOKUP((A1805&amp;B1805),[1]Bond_Master!$A$1:$J$236,4)</f>
        <v>Morgan Stanley</v>
      </c>
      <c r="E1805" s="1">
        <f>VLOOKUP((A1805&amp;B1805),[1]Bond_Master!$A$1:$J$236,10)</f>
        <v>5</v>
      </c>
      <c r="F1805" s="7">
        <v>45385</v>
      </c>
      <c r="G1805" s="27">
        <v>41300</v>
      </c>
      <c r="H1805" s="27">
        <v>41300</v>
      </c>
    </row>
    <row r="1806" spans="1:8" s="1" customFormat="1" ht="17.100000000000001" customHeight="1">
      <c r="A1806" s="1" t="s">
        <v>267</v>
      </c>
      <c r="B1806" s="1" t="s">
        <v>141</v>
      </c>
      <c r="C1806" s="1" t="str">
        <f>VLOOKUP((A1806&amp;B1806),[1]Bond_Master!$A$1:$J$236,3)</f>
        <v>金融債</v>
      </c>
      <c r="D1806" s="1" t="str">
        <f>VLOOKUP((A1806&amp;B1806),[1]Bond_Master!$A$1:$J$236,4)</f>
        <v>Morgan Stanley</v>
      </c>
      <c r="E1806" s="1">
        <f>VLOOKUP((A1806&amp;B1806),[1]Bond_Master!$A$1:$J$236,10)</f>
        <v>5</v>
      </c>
      <c r="F1806" s="7">
        <v>45568</v>
      </c>
      <c r="G1806" s="27">
        <v>41300</v>
      </c>
      <c r="H1806" s="27">
        <v>41300</v>
      </c>
    </row>
    <row r="1807" spans="1:8" s="1" customFormat="1" ht="17.100000000000001" customHeight="1">
      <c r="A1807" s="1" t="s">
        <v>267</v>
      </c>
      <c r="B1807" s="1" t="s">
        <v>141</v>
      </c>
      <c r="C1807" s="1" t="str">
        <f>VLOOKUP((A1807&amp;B1807),[1]Bond_Master!$A$1:$J$236,3)</f>
        <v>金融債</v>
      </c>
      <c r="D1807" s="1" t="str">
        <f>VLOOKUP((A1807&amp;B1807),[1]Bond_Master!$A$1:$J$236,4)</f>
        <v>Morgan Stanley</v>
      </c>
      <c r="E1807" s="1">
        <f>VLOOKUP((A1807&amp;B1807),[1]Bond_Master!$A$1:$J$236,10)</f>
        <v>5</v>
      </c>
      <c r="F1807" s="7">
        <v>45750</v>
      </c>
      <c r="G1807" s="27">
        <v>41300</v>
      </c>
      <c r="H1807" s="27">
        <v>41300</v>
      </c>
    </row>
    <row r="1808" spans="1:8" s="1" customFormat="1" ht="17.100000000000001" customHeight="1">
      <c r="A1808" s="1" t="s">
        <v>267</v>
      </c>
      <c r="B1808" s="1" t="s">
        <v>141</v>
      </c>
      <c r="C1808" s="1" t="str">
        <f>VLOOKUP((A1808&amp;B1808),[1]Bond_Master!$A$1:$J$236,3)</f>
        <v>金融債</v>
      </c>
      <c r="D1808" s="1" t="str">
        <f>VLOOKUP((A1808&amp;B1808),[1]Bond_Master!$A$1:$J$236,4)</f>
        <v>Morgan Stanley</v>
      </c>
      <c r="E1808" s="1">
        <f>VLOOKUP((A1808&amp;B1808),[1]Bond_Master!$A$1:$J$236,10)</f>
        <v>5</v>
      </c>
      <c r="F1808" s="7">
        <v>45933</v>
      </c>
      <c r="G1808" s="27">
        <v>41300</v>
      </c>
      <c r="H1808" s="27">
        <v>41300</v>
      </c>
    </row>
    <row r="1809" spans="1:8" s="1" customFormat="1" ht="17.100000000000001" customHeight="1">
      <c r="A1809" s="1" t="s">
        <v>267</v>
      </c>
      <c r="B1809" s="1" t="s">
        <v>141</v>
      </c>
      <c r="C1809" s="1" t="str">
        <f>VLOOKUP((A1809&amp;B1809),[1]Bond_Master!$A$1:$J$236,3)</f>
        <v>金融債</v>
      </c>
      <c r="D1809" s="1" t="str">
        <f>VLOOKUP((A1809&amp;B1809),[1]Bond_Master!$A$1:$J$236,4)</f>
        <v>Morgan Stanley</v>
      </c>
      <c r="E1809" s="1">
        <f>VLOOKUP((A1809&amp;B1809),[1]Bond_Master!$A$1:$J$236,10)</f>
        <v>5</v>
      </c>
      <c r="F1809" s="7">
        <v>46115</v>
      </c>
      <c r="G1809" s="27">
        <v>41300</v>
      </c>
      <c r="H1809" s="27">
        <v>41300</v>
      </c>
    </row>
    <row r="1810" spans="1:8" s="1" customFormat="1" ht="17.100000000000001" customHeight="1">
      <c r="A1810" s="1" t="s">
        <v>267</v>
      </c>
      <c r="B1810" s="1" t="s">
        <v>141</v>
      </c>
      <c r="C1810" s="1" t="str">
        <f>VLOOKUP((A1810&amp;B1810),[1]Bond_Master!$A$1:$J$236,3)</f>
        <v>金融債</v>
      </c>
      <c r="D1810" s="1" t="str">
        <f>VLOOKUP((A1810&amp;B1810),[1]Bond_Master!$A$1:$J$236,4)</f>
        <v>Morgan Stanley</v>
      </c>
      <c r="E1810" s="1">
        <f>VLOOKUP((A1810&amp;B1810),[1]Bond_Master!$A$1:$J$236,10)</f>
        <v>5</v>
      </c>
      <c r="F1810" s="7">
        <v>46298</v>
      </c>
      <c r="G1810" s="27">
        <v>41300</v>
      </c>
      <c r="H1810" s="27">
        <v>41300</v>
      </c>
    </row>
    <row r="1811" spans="1:8" s="1" customFormat="1" ht="17.100000000000001" customHeight="1">
      <c r="A1811" s="1" t="s">
        <v>267</v>
      </c>
      <c r="B1811" s="1" t="s">
        <v>141</v>
      </c>
      <c r="C1811" s="1" t="str">
        <f>VLOOKUP((A1811&amp;B1811),[1]Bond_Master!$A$1:$J$236,3)</f>
        <v>金融債</v>
      </c>
      <c r="D1811" s="1" t="str">
        <f>VLOOKUP((A1811&amp;B1811),[1]Bond_Master!$A$1:$J$236,4)</f>
        <v>Morgan Stanley</v>
      </c>
      <c r="E1811" s="1">
        <f>VLOOKUP((A1811&amp;B1811),[1]Bond_Master!$A$1:$J$236,10)</f>
        <v>5</v>
      </c>
      <c r="F1811" s="7">
        <v>46480</v>
      </c>
      <c r="G1811" s="27">
        <v>41300</v>
      </c>
      <c r="H1811" s="27">
        <v>41300</v>
      </c>
    </row>
    <row r="1812" spans="1:8" s="1" customFormat="1" ht="17.100000000000001" customHeight="1">
      <c r="A1812" s="1" t="s">
        <v>267</v>
      </c>
      <c r="B1812" s="1" t="s">
        <v>141</v>
      </c>
      <c r="C1812" s="1" t="str">
        <f>VLOOKUP((A1812&amp;B1812),[1]Bond_Master!$A$1:$J$236,3)</f>
        <v>金融債</v>
      </c>
      <c r="D1812" s="1" t="str">
        <f>VLOOKUP((A1812&amp;B1812),[1]Bond_Master!$A$1:$J$236,4)</f>
        <v>Morgan Stanley</v>
      </c>
      <c r="E1812" s="1">
        <f>VLOOKUP((A1812&amp;B1812),[1]Bond_Master!$A$1:$J$236,10)</f>
        <v>5</v>
      </c>
      <c r="F1812" s="7">
        <v>46663</v>
      </c>
      <c r="G1812" s="27">
        <v>41300</v>
      </c>
      <c r="H1812" s="27">
        <v>41300</v>
      </c>
    </row>
    <row r="1813" spans="1:8" s="1" customFormat="1" ht="17.100000000000001" customHeight="1">
      <c r="A1813" s="1" t="s">
        <v>267</v>
      </c>
      <c r="B1813" s="1" t="s">
        <v>141</v>
      </c>
      <c r="C1813" s="1" t="str">
        <f>VLOOKUP((A1813&amp;B1813),[1]Bond_Master!$A$1:$J$236,3)</f>
        <v>金融債</v>
      </c>
      <c r="D1813" s="1" t="str">
        <f>VLOOKUP((A1813&amp;B1813),[1]Bond_Master!$A$1:$J$236,4)</f>
        <v>Morgan Stanley</v>
      </c>
      <c r="E1813" s="1">
        <f>VLOOKUP((A1813&amp;B1813),[1]Bond_Master!$A$1:$J$236,10)</f>
        <v>5</v>
      </c>
      <c r="F1813" s="7">
        <v>46846</v>
      </c>
      <c r="G1813" s="27">
        <v>41300</v>
      </c>
      <c r="H1813" s="27">
        <v>41300</v>
      </c>
    </row>
    <row r="1814" spans="1:8" s="1" customFormat="1" ht="17.100000000000001" customHeight="1">
      <c r="A1814" s="1" t="s">
        <v>267</v>
      </c>
      <c r="B1814" s="1" t="s">
        <v>141</v>
      </c>
      <c r="C1814" s="1" t="str">
        <f>VLOOKUP((A1814&amp;B1814),[1]Bond_Master!$A$1:$J$236,3)</f>
        <v>金融債</v>
      </c>
      <c r="D1814" s="1" t="str">
        <f>VLOOKUP((A1814&amp;B1814),[1]Bond_Master!$A$1:$J$236,4)</f>
        <v>Morgan Stanley</v>
      </c>
      <c r="E1814" s="1">
        <f>VLOOKUP((A1814&amp;B1814),[1]Bond_Master!$A$1:$J$236,10)</f>
        <v>5</v>
      </c>
      <c r="F1814" s="7">
        <v>47029</v>
      </c>
      <c r="G1814" s="27">
        <v>41300</v>
      </c>
      <c r="H1814" s="27">
        <v>41300</v>
      </c>
    </row>
    <row r="1815" spans="1:8" s="1" customFormat="1" ht="17.100000000000001" customHeight="1">
      <c r="A1815" s="1" t="s">
        <v>267</v>
      </c>
      <c r="B1815" s="1" t="s">
        <v>141</v>
      </c>
      <c r="C1815" s="1" t="str">
        <f>VLOOKUP((A1815&amp;B1815),[1]Bond_Master!$A$1:$J$236,3)</f>
        <v>金融債</v>
      </c>
      <c r="D1815" s="1" t="str">
        <f>VLOOKUP((A1815&amp;B1815),[1]Bond_Master!$A$1:$J$236,4)</f>
        <v>Morgan Stanley</v>
      </c>
      <c r="E1815" s="1">
        <f>VLOOKUP((A1815&amp;B1815),[1]Bond_Master!$A$1:$J$236,10)</f>
        <v>5</v>
      </c>
      <c r="F1815" s="7">
        <v>47211</v>
      </c>
      <c r="G1815" s="27">
        <v>41300</v>
      </c>
      <c r="H1815" s="27">
        <v>41300</v>
      </c>
    </row>
    <row r="1816" spans="1:8" s="1" customFormat="1" ht="17.100000000000001" customHeight="1">
      <c r="A1816" s="1" t="s">
        <v>267</v>
      </c>
      <c r="B1816" s="1" t="s">
        <v>141</v>
      </c>
      <c r="C1816" s="1" t="str">
        <f>VLOOKUP((A1816&amp;B1816),[1]Bond_Master!$A$1:$J$236,3)</f>
        <v>金融債</v>
      </c>
      <c r="D1816" s="1" t="str">
        <f>VLOOKUP((A1816&amp;B1816),[1]Bond_Master!$A$1:$J$236,4)</f>
        <v>Morgan Stanley</v>
      </c>
      <c r="E1816" s="1">
        <f>VLOOKUP((A1816&amp;B1816),[1]Bond_Master!$A$1:$J$236,10)</f>
        <v>5</v>
      </c>
      <c r="F1816" s="7">
        <v>47394</v>
      </c>
      <c r="G1816" s="27">
        <v>41300</v>
      </c>
      <c r="H1816" s="27">
        <v>41300</v>
      </c>
    </row>
    <row r="1817" spans="1:8" s="1" customFormat="1" ht="17.100000000000001" customHeight="1">
      <c r="A1817" s="1" t="s">
        <v>267</v>
      </c>
      <c r="B1817" s="1" t="s">
        <v>141</v>
      </c>
      <c r="C1817" s="1" t="str">
        <f>VLOOKUP((A1817&amp;B1817),[1]Bond_Master!$A$1:$J$236,3)</f>
        <v>金融債</v>
      </c>
      <c r="D1817" s="1" t="str">
        <f>VLOOKUP((A1817&amp;B1817),[1]Bond_Master!$A$1:$J$236,4)</f>
        <v>Morgan Stanley</v>
      </c>
      <c r="E1817" s="1">
        <f>VLOOKUP((A1817&amp;B1817),[1]Bond_Master!$A$1:$J$236,10)</f>
        <v>5</v>
      </c>
      <c r="F1817" s="7">
        <v>47576</v>
      </c>
      <c r="G1817" s="27">
        <v>41300</v>
      </c>
      <c r="H1817" s="27">
        <v>41300</v>
      </c>
    </row>
    <row r="1818" spans="1:8" s="1" customFormat="1" ht="17.100000000000001" customHeight="1">
      <c r="A1818" s="1" t="s">
        <v>267</v>
      </c>
      <c r="B1818" s="1" t="s">
        <v>141</v>
      </c>
      <c r="C1818" s="1" t="str">
        <f>VLOOKUP((A1818&amp;B1818),[1]Bond_Master!$A$1:$J$236,3)</f>
        <v>金融債</v>
      </c>
      <c r="D1818" s="1" t="str">
        <f>VLOOKUP((A1818&amp;B1818),[1]Bond_Master!$A$1:$J$236,4)</f>
        <v>Morgan Stanley</v>
      </c>
      <c r="E1818" s="1">
        <f>VLOOKUP((A1818&amp;B1818),[1]Bond_Master!$A$1:$J$236,10)</f>
        <v>5</v>
      </c>
      <c r="F1818" s="7">
        <v>47759</v>
      </c>
      <c r="G1818" s="27">
        <v>41300</v>
      </c>
      <c r="H1818" s="27">
        <v>41300</v>
      </c>
    </row>
    <row r="1819" spans="1:8" s="1" customFormat="1" ht="17.100000000000001" customHeight="1">
      <c r="A1819" s="1" t="s">
        <v>267</v>
      </c>
      <c r="B1819" s="1" t="s">
        <v>141</v>
      </c>
      <c r="C1819" s="1" t="str">
        <f>VLOOKUP((A1819&amp;B1819),[1]Bond_Master!$A$1:$J$236,3)</f>
        <v>金融債</v>
      </c>
      <c r="D1819" s="1" t="str">
        <f>VLOOKUP((A1819&amp;B1819),[1]Bond_Master!$A$1:$J$236,4)</f>
        <v>Morgan Stanley</v>
      </c>
      <c r="E1819" s="1">
        <f>VLOOKUP((A1819&amp;B1819),[1]Bond_Master!$A$1:$J$236,10)</f>
        <v>5</v>
      </c>
      <c r="F1819" s="7">
        <v>47941</v>
      </c>
      <c r="G1819" s="27">
        <v>41300</v>
      </c>
      <c r="H1819" s="27">
        <v>4041300</v>
      </c>
    </row>
    <row r="1820" spans="1:8" s="1" customFormat="1" ht="17.100000000000001" customHeight="1">
      <c r="A1820" s="1" t="s">
        <v>267</v>
      </c>
      <c r="B1820" s="1" t="s">
        <v>64</v>
      </c>
      <c r="C1820" s="1" t="str">
        <f>VLOOKUP((A1820&amp;B1820),[1]Bond_Master!$A$1:$J$236,3)</f>
        <v>金融債</v>
      </c>
      <c r="D1820" s="1" t="str">
        <f>VLOOKUP((A1820&amp;B1820),[1]Bond_Master!$A$1:$J$236,4)</f>
        <v>Morgan Stanley</v>
      </c>
      <c r="E1820" s="1">
        <f>VLOOKUP((A1820&amp;B1820),[1]Bond_Master!$A$1:$J$236,10)</f>
        <v>5</v>
      </c>
      <c r="F1820" s="7">
        <v>45385</v>
      </c>
      <c r="G1820" s="27">
        <v>25812.500000000004</v>
      </c>
      <c r="H1820" s="27">
        <v>25812.500000000004</v>
      </c>
    </row>
    <row r="1821" spans="1:8" s="1" customFormat="1" ht="17.100000000000001" customHeight="1">
      <c r="A1821" s="1" t="s">
        <v>267</v>
      </c>
      <c r="B1821" s="1" t="s">
        <v>64</v>
      </c>
      <c r="C1821" s="1" t="str">
        <f>VLOOKUP((A1821&amp;B1821),[1]Bond_Master!$A$1:$J$236,3)</f>
        <v>金融債</v>
      </c>
      <c r="D1821" s="1" t="str">
        <f>VLOOKUP((A1821&amp;B1821),[1]Bond_Master!$A$1:$J$236,4)</f>
        <v>Morgan Stanley</v>
      </c>
      <c r="E1821" s="1">
        <f>VLOOKUP((A1821&amp;B1821),[1]Bond_Master!$A$1:$J$236,10)</f>
        <v>5</v>
      </c>
      <c r="F1821" s="17">
        <v>45568</v>
      </c>
      <c r="G1821" s="29">
        <v>25812.500000000004</v>
      </c>
      <c r="H1821" s="29">
        <v>25812.500000000004</v>
      </c>
    </row>
    <row r="1822" spans="1:8" s="1" customFormat="1" ht="17.100000000000001" customHeight="1">
      <c r="A1822" s="1" t="s">
        <v>755</v>
      </c>
      <c r="B1822" s="1" t="s">
        <v>64</v>
      </c>
      <c r="C1822" s="1" t="str">
        <f>VLOOKUP((A1822&amp;B1822),[1]Bond_Master!$A$1:$J$236,3)</f>
        <v>金融債</v>
      </c>
      <c r="D1822" s="1" t="str">
        <f>VLOOKUP((A1822&amp;B1822),[1]Bond_Master!$A$1:$J$236,4)</f>
        <v>Morgan Stanley</v>
      </c>
      <c r="E1822" s="1">
        <f>VLOOKUP((A1822&amp;B1822),[1]Bond_Master!$A$1:$J$236,10)</f>
        <v>5</v>
      </c>
      <c r="F1822" s="7">
        <v>45750</v>
      </c>
      <c r="G1822" s="29">
        <v>25812.500000000004</v>
      </c>
      <c r="H1822" s="29">
        <v>25812.500000000004</v>
      </c>
    </row>
    <row r="1823" spans="1:8" s="1" customFormat="1" ht="17.100000000000001" customHeight="1">
      <c r="A1823" s="1" t="s">
        <v>755</v>
      </c>
      <c r="B1823" s="1" t="s">
        <v>64</v>
      </c>
      <c r="C1823" s="1" t="str">
        <f>VLOOKUP((A1823&amp;B1823),[1]Bond_Master!$A$1:$J$236,3)</f>
        <v>金融債</v>
      </c>
      <c r="D1823" s="1" t="str">
        <f>VLOOKUP((A1823&amp;B1823),[1]Bond_Master!$A$1:$J$236,4)</f>
        <v>Morgan Stanley</v>
      </c>
      <c r="E1823" s="1">
        <f>VLOOKUP((A1823&amp;B1823),[1]Bond_Master!$A$1:$J$236,10)</f>
        <v>5</v>
      </c>
      <c r="F1823" s="17">
        <v>45933</v>
      </c>
      <c r="G1823" s="29">
        <v>25812.500000000004</v>
      </c>
      <c r="H1823" s="29">
        <v>25812.500000000004</v>
      </c>
    </row>
    <row r="1824" spans="1:8" s="1" customFormat="1" ht="17.100000000000001" customHeight="1">
      <c r="A1824" s="1" t="s">
        <v>755</v>
      </c>
      <c r="B1824" s="1" t="s">
        <v>64</v>
      </c>
      <c r="C1824" s="1" t="str">
        <f>VLOOKUP((A1824&amp;B1824),[1]Bond_Master!$A$1:$J$236,3)</f>
        <v>金融債</v>
      </c>
      <c r="D1824" s="1" t="str">
        <f>VLOOKUP((A1824&amp;B1824),[1]Bond_Master!$A$1:$J$236,4)</f>
        <v>Morgan Stanley</v>
      </c>
      <c r="E1824" s="1">
        <f>VLOOKUP((A1824&amp;B1824),[1]Bond_Master!$A$1:$J$236,10)</f>
        <v>5</v>
      </c>
      <c r="F1824" s="7">
        <v>46115</v>
      </c>
      <c r="G1824" s="29">
        <v>25812.500000000004</v>
      </c>
      <c r="H1824" s="29">
        <v>25812.500000000004</v>
      </c>
    </row>
    <row r="1825" spans="1:8" s="1" customFormat="1" ht="17.100000000000001" customHeight="1">
      <c r="A1825" s="1" t="s">
        <v>755</v>
      </c>
      <c r="B1825" s="1" t="s">
        <v>64</v>
      </c>
      <c r="C1825" s="1" t="str">
        <f>VLOOKUP((A1825&amp;B1825),[1]Bond_Master!$A$1:$J$236,3)</f>
        <v>金融債</v>
      </c>
      <c r="D1825" s="1" t="str">
        <f>VLOOKUP((A1825&amp;B1825),[1]Bond_Master!$A$1:$J$236,4)</f>
        <v>Morgan Stanley</v>
      </c>
      <c r="E1825" s="1">
        <f>VLOOKUP((A1825&amp;B1825),[1]Bond_Master!$A$1:$J$236,10)</f>
        <v>5</v>
      </c>
      <c r="F1825" s="17">
        <v>46298</v>
      </c>
      <c r="G1825" s="29">
        <v>25812.500000000004</v>
      </c>
      <c r="H1825" s="29">
        <v>25812.500000000004</v>
      </c>
    </row>
    <row r="1826" spans="1:8" s="1" customFormat="1" ht="17.100000000000001" customHeight="1">
      <c r="A1826" s="1" t="s">
        <v>755</v>
      </c>
      <c r="B1826" s="1" t="s">
        <v>64</v>
      </c>
      <c r="C1826" s="1" t="str">
        <f>VLOOKUP((A1826&amp;B1826),[1]Bond_Master!$A$1:$J$236,3)</f>
        <v>金融債</v>
      </c>
      <c r="D1826" s="1" t="str">
        <f>VLOOKUP((A1826&amp;B1826),[1]Bond_Master!$A$1:$J$236,4)</f>
        <v>Morgan Stanley</v>
      </c>
      <c r="E1826" s="1">
        <f>VLOOKUP((A1826&amp;B1826),[1]Bond_Master!$A$1:$J$236,10)</f>
        <v>5</v>
      </c>
      <c r="F1826" s="7">
        <v>46480</v>
      </c>
      <c r="G1826" s="29">
        <v>25812.500000000004</v>
      </c>
      <c r="H1826" s="29">
        <v>25812.500000000004</v>
      </c>
    </row>
    <row r="1827" spans="1:8" s="1" customFormat="1" ht="17.100000000000001" customHeight="1">
      <c r="A1827" s="1" t="s">
        <v>755</v>
      </c>
      <c r="B1827" s="1" t="s">
        <v>64</v>
      </c>
      <c r="C1827" s="1" t="str">
        <f>VLOOKUP((A1827&amp;B1827),[1]Bond_Master!$A$1:$J$236,3)</f>
        <v>金融債</v>
      </c>
      <c r="D1827" s="1" t="str">
        <f>VLOOKUP((A1827&amp;B1827),[1]Bond_Master!$A$1:$J$236,4)</f>
        <v>Morgan Stanley</v>
      </c>
      <c r="E1827" s="1">
        <f>VLOOKUP((A1827&amp;B1827),[1]Bond_Master!$A$1:$J$236,10)</f>
        <v>5</v>
      </c>
      <c r="F1827" s="17">
        <v>46663</v>
      </c>
      <c r="G1827" s="29">
        <v>25812.500000000004</v>
      </c>
      <c r="H1827" s="29">
        <v>25812.500000000004</v>
      </c>
    </row>
    <row r="1828" spans="1:8" s="1" customFormat="1" ht="17.100000000000001" customHeight="1">
      <c r="A1828" s="1" t="s">
        <v>755</v>
      </c>
      <c r="B1828" s="1" t="s">
        <v>64</v>
      </c>
      <c r="C1828" s="1" t="str">
        <f>VLOOKUP((A1828&amp;B1828),[1]Bond_Master!$A$1:$J$236,3)</f>
        <v>金融債</v>
      </c>
      <c r="D1828" s="1" t="str">
        <f>VLOOKUP((A1828&amp;B1828),[1]Bond_Master!$A$1:$J$236,4)</f>
        <v>Morgan Stanley</v>
      </c>
      <c r="E1828" s="1">
        <f>VLOOKUP((A1828&amp;B1828),[1]Bond_Master!$A$1:$J$236,10)</f>
        <v>5</v>
      </c>
      <c r="F1828" s="7">
        <v>46846</v>
      </c>
      <c r="G1828" s="29">
        <v>25812.500000000004</v>
      </c>
      <c r="H1828" s="29">
        <v>25812.500000000004</v>
      </c>
    </row>
    <row r="1829" spans="1:8" s="1" customFormat="1" ht="17.100000000000001" customHeight="1">
      <c r="A1829" s="1" t="s">
        <v>755</v>
      </c>
      <c r="B1829" s="1" t="s">
        <v>64</v>
      </c>
      <c r="C1829" s="1" t="str">
        <f>VLOOKUP((A1829&amp;B1829),[1]Bond_Master!$A$1:$J$236,3)</f>
        <v>金融債</v>
      </c>
      <c r="D1829" s="1" t="str">
        <f>VLOOKUP((A1829&amp;B1829),[1]Bond_Master!$A$1:$J$236,4)</f>
        <v>Morgan Stanley</v>
      </c>
      <c r="E1829" s="1">
        <f>VLOOKUP((A1829&amp;B1829),[1]Bond_Master!$A$1:$J$236,10)</f>
        <v>5</v>
      </c>
      <c r="F1829" s="17">
        <v>47029</v>
      </c>
      <c r="G1829" s="29">
        <v>25812.500000000004</v>
      </c>
      <c r="H1829" s="29">
        <v>25812.500000000004</v>
      </c>
    </row>
    <row r="1830" spans="1:8" s="1" customFormat="1" ht="17.100000000000001" customHeight="1">
      <c r="A1830" s="1" t="s">
        <v>755</v>
      </c>
      <c r="B1830" s="1" t="s">
        <v>64</v>
      </c>
      <c r="C1830" s="1" t="str">
        <f>VLOOKUP((A1830&amp;B1830),[1]Bond_Master!$A$1:$J$236,3)</f>
        <v>金融債</v>
      </c>
      <c r="D1830" s="1" t="str">
        <f>VLOOKUP((A1830&amp;B1830),[1]Bond_Master!$A$1:$J$236,4)</f>
        <v>Morgan Stanley</v>
      </c>
      <c r="E1830" s="1">
        <f>VLOOKUP((A1830&amp;B1830),[1]Bond_Master!$A$1:$J$236,10)</f>
        <v>5</v>
      </c>
      <c r="F1830" s="7">
        <v>47211</v>
      </c>
      <c r="G1830" s="29">
        <v>25812.500000000004</v>
      </c>
      <c r="H1830" s="29">
        <v>25812.500000000004</v>
      </c>
    </row>
    <row r="1831" spans="1:8" s="1" customFormat="1" ht="17.100000000000001" customHeight="1">
      <c r="A1831" s="1" t="s">
        <v>755</v>
      </c>
      <c r="B1831" s="1" t="s">
        <v>64</v>
      </c>
      <c r="C1831" s="1" t="str">
        <f>VLOOKUP((A1831&amp;B1831),[1]Bond_Master!$A$1:$J$236,3)</f>
        <v>金融債</v>
      </c>
      <c r="D1831" s="1" t="str">
        <f>VLOOKUP((A1831&amp;B1831),[1]Bond_Master!$A$1:$J$236,4)</f>
        <v>Morgan Stanley</v>
      </c>
      <c r="E1831" s="1">
        <f>VLOOKUP((A1831&amp;B1831),[1]Bond_Master!$A$1:$J$236,10)</f>
        <v>5</v>
      </c>
      <c r="F1831" s="17">
        <v>47394</v>
      </c>
      <c r="G1831" s="29">
        <v>25812.500000000004</v>
      </c>
      <c r="H1831" s="29">
        <v>25812.500000000004</v>
      </c>
    </row>
    <row r="1832" spans="1:8" s="1" customFormat="1" ht="17.100000000000001" customHeight="1">
      <c r="A1832" s="1" t="s">
        <v>755</v>
      </c>
      <c r="B1832" s="1" t="s">
        <v>64</v>
      </c>
      <c r="C1832" s="1" t="str">
        <f>VLOOKUP((A1832&amp;B1832),[1]Bond_Master!$A$1:$J$236,3)</f>
        <v>金融債</v>
      </c>
      <c r="D1832" s="1" t="str">
        <f>VLOOKUP((A1832&amp;B1832),[1]Bond_Master!$A$1:$J$236,4)</f>
        <v>Morgan Stanley</v>
      </c>
      <c r="E1832" s="1">
        <f>VLOOKUP((A1832&amp;B1832),[1]Bond_Master!$A$1:$J$236,10)</f>
        <v>5</v>
      </c>
      <c r="F1832" s="7">
        <v>47576</v>
      </c>
      <c r="G1832" s="29">
        <v>25812.500000000004</v>
      </c>
      <c r="H1832" s="29">
        <v>25812.500000000004</v>
      </c>
    </row>
    <row r="1833" spans="1:8" s="1" customFormat="1" ht="17.100000000000001" customHeight="1">
      <c r="A1833" s="1" t="s">
        <v>755</v>
      </c>
      <c r="B1833" s="1" t="s">
        <v>64</v>
      </c>
      <c r="C1833" s="1" t="str">
        <f>VLOOKUP((A1833&amp;B1833),[1]Bond_Master!$A$1:$J$236,3)</f>
        <v>金融債</v>
      </c>
      <c r="D1833" s="1" t="str">
        <f>VLOOKUP((A1833&amp;B1833),[1]Bond_Master!$A$1:$J$236,4)</f>
        <v>Morgan Stanley</v>
      </c>
      <c r="E1833" s="1">
        <f>VLOOKUP((A1833&amp;B1833),[1]Bond_Master!$A$1:$J$236,10)</f>
        <v>5</v>
      </c>
      <c r="F1833" s="17">
        <v>47759</v>
      </c>
      <c r="G1833" s="29">
        <v>25812.500000000004</v>
      </c>
      <c r="H1833" s="29">
        <v>25812.500000000004</v>
      </c>
    </row>
    <row r="1834" spans="1:8" s="1" customFormat="1" ht="17.100000000000001" customHeight="1">
      <c r="A1834" s="1" t="s">
        <v>755</v>
      </c>
      <c r="B1834" s="1" t="s">
        <v>64</v>
      </c>
      <c r="C1834" s="1" t="str">
        <f>VLOOKUP((A1834&amp;B1834),[1]Bond_Master!$A$1:$J$236,3)</f>
        <v>金融債</v>
      </c>
      <c r="D1834" s="1" t="str">
        <f>VLOOKUP((A1834&amp;B1834),[1]Bond_Master!$A$1:$J$236,4)</f>
        <v>Morgan Stanley</v>
      </c>
      <c r="E1834" s="1">
        <f>VLOOKUP((A1834&amp;B1834),[1]Bond_Master!$A$1:$J$236,10)</f>
        <v>5</v>
      </c>
      <c r="F1834" s="7">
        <v>47941</v>
      </c>
      <c r="G1834" s="29">
        <v>25812.500000000004</v>
      </c>
      <c r="H1834" s="29">
        <v>2525812.5</v>
      </c>
    </row>
    <row r="1835" spans="1:8" s="1" customFormat="1" ht="17.100000000000001" customHeight="1">
      <c r="A1835" s="1" t="s">
        <v>756</v>
      </c>
      <c r="B1835" s="1" t="s">
        <v>64</v>
      </c>
      <c r="C1835" s="1" t="str">
        <f>VLOOKUP((A1835&amp;B1835),[1]Bond_Master!$A$1:$J$236,3)</f>
        <v>金融債</v>
      </c>
      <c r="D1835" s="1" t="str">
        <f>VLOOKUP((A1835&amp;B1835),[1]Bond_Master!$A$1:$J$236,4)</f>
        <v>Morgan Stanley</v>
      </c>
      <c r="E1835" s="1">
        <f>VLOOKUP((A1835&amp;B1835),[1]Bond_Master!$A$1:$J$236,10)</f>
        <v>6</v>
      </c>
      <c r="F1835" s="7">
        <v>45659</v>
      </c>
      <c r="G1835" s="27">
        <v>63429.600000000006</v>
      </c>
      <c r="H1835" s="27">
        <v>63429.600000000006</v>
      </c>
    </row>
    <row r="1836" spans="1:8" s="1" customFormat="1" ht="17.100000000000001" customHeight="1">
      <c r="A1836" s="13" t="s">
        <v>523</v>
      </c>
      <c r="B1836" s="13" t="s">
        <v>64</v>
      </c>
      <c r="C1836" s="1" t="str">
        <f>VLOOKUP((A1836&amp;B1836),[1]Bond_Master!$A$1:$J$236,3)</f>
        <v>金融債</v>
      </c>
      <c r="D1836" s="1" t="str">
        <f>VLOOKUP((A1836&amp;B1836),[1]Bond_Master!$A$1:$J$236,4)</f>
        <v>Morgan Stanley</v>
      </c>
      <c r="E1836" s="1">
        <f>VLOOKUP((A1836&amp;B1836),[1]Bond_Master!$A$1:$J$236,10)</f>
        <v>6</v>
      </c>
      <c r="F1836" s="7">
        <v>45840</v>
      </c>
      <c r="G1836" s="27">
        <v>63429.600000000006</v>
      </c>
      <c r="H1836" s="27">
        <v>63429.600000000006</v>
      </c>
    </row>
    <row r="1837" spans="1:8" s="1" customFormat="1" ht="17.100000000000001" customHeight="1">
      <c r="A1837" s="13" t="s">
        <v>757</v>
      </c>
      <c r="B1837" s="13" t="s">
        <v>64</v>
      </c>
      <c r="C1837" s="1" t="str">
        <f>VLOOKUP((A1837&amp;B1837),[1]Bond_Master!$A$1:$J$236,3)</f>
        <v>金融債</v>
      </c>
      <c r="D1837" s="1" t="str">
        <f>VLOOKUP((A1837&amp;B1837),[1]Bond_Master!$A$1:$J$236,4)</f>
        <v>Morgan Stanley</v>
      </c>
      <c r="E1837" s="1">
        <f>VLOOKUP((A1837&amp;B1837),[1]Bond_Master!$A$1:$J$236,10)</f>
        <v>6</v>
      </c>
      <c r="F1837" s="7">
        <v>46024</v>
      </c>
      <c r="G1837" s="27">
        <v>63429.600000000006</v>
      </c>
      <c r="H1837" s="27">
        <v>63429.600000000006</v>
      </c>
    </row>
    <row r="1838" spans="1:8" s="1" customFormat="1" ht="17.100000000000001" customHeight="1">
      <c r="A1838" s="13" t="s">
        <v>757</v>
      </c>
      <c r="B1838" s="13" t="s">
        <v>64</v>
      </c>
      <c r="C1838" s="1" t="str">
        <f>VLOOKUP((A1838&amp;B1838),[1]Bond_Master!$A$1:$J$236,3)</f>
        <v>金融債</v>
      </c>
      <c r="D1838" s="1" t="str">
        <f>VLOOKUP((A1838&amp;B1838),[1]Bond_Master!$A$1:$J$236,4)</f>
        <v>Morgan Stanley</v>
      </c>
      <c r="E1838" s="1">
        <f>VLOOKUP((A1838&amp;B1838),[1]Bond_Master!$A$1:$J$236,10)</f>
        <v>6</v>
      </c>
      <c r="F1838" s="7">
        <v>46205</v>
      </c>
      <c r="G1838" s="27">
        <v>63429.600000000006</v>
      </c>
      <c r="H1838" s="27">
        <v>63429.600000000006</v>
      </c>
    </row>
    <row r="1839" spans="1:8" s="1" customFormat="1" ht="17.100000000000001" customHeight="1">
      <c r="A1839" s="13" t="s">
        <v>757</v>
      </c>
      <c r="B1839" s="13" t="s">
        <v>64</v>
      </c>
      <c r="C1839" s="1" t="str">
        <f>VLOOKUP((A1839&amp;B1839),[1]Bond_Master!$A$1:$J$236,3)</f>
        <v>金融債</v>
      </c>
      <c r="D1839" s="1" t="str">
        <f>VLOOKUP((A1839&amp;B1839),[1]Bond_Master!$A$1:$J$236,4)</f>
        <v>Morgan Stanley</v>
      </c>
      <c r="E1839" s="1">
        <f>VLOOKUP((A1839&amp;B1839),[1]Bond_Master!$A$1:$J$236,10)</f>
        <v>6</v>
      </c>
      <c r="F1839" s="7">
        <v>46389</v>
      </c>
      <c r="G1839" s="27">
        <v>63429.600000000006</v>
      </c>
      <c r="H1839" s="27">
        <v>63429.600000000006</v>
      </c>
    </row>
    <row r="1840" spans="1:8" s="1" customFormat="1" ht="17.100000000000001" customHeight="1">
      <c r="A1840" s="13" t="s">
        <v>757</v>
      </c>
      <c r="B1840" s="13" t="s">
        <v>64</v>
      </c>
      <c r="C1840" s="1" t="str">
        <f>VLOOKUP((A1840&amp;B1840),[1]Bond_Master!$A$1:$J$236,3)</f>
        <v>金融債</v>
      </c>
      <c r="D1840" s="1" t="str">
        <f>VLOOKUP((A1840&amp;B1840),[1]Bond_Master!$A$1:$J$236,4)</f>
        <v>Morgan Stanley</v>
      </c>
      <c r="E1840" s="1">
        <f>VLOOKUP((A1840&amp;B1840),[1]Bond_Master!$A$1:$J$236,10)</f>
        <v>6</v>
      </c>
      <c r="F1840" s="7">
        <v>46570</v>
      </c>
      <c r="G1840" s="29">
        <v>63429.600000000006</v>
      </c>
      <c r="H1840" s="29">
        <v>63429.600000000006</v>
      </c>
    </row>
    <row r="1841" spans="1:8" s="1" customFormat="1" ht="17.100000000000001" customHeight="1">
      <c r="A1841" s="13" t="s">
        <v>757</v>
      </c>
      <c r="B1841" s="13" t="s">
        <v>64</v>
      </c>
      <c r="C1841" s="1" t="str">
        <f>VLOOKUP((A1841&amp;B1841),[1]Bond_Master!$A$1:$J$236,3)</f>
        <v>金融債</v>
      </c>
      <c r="D1841" s="1" t="str">
        <f>VLOOKUP((A1841&amp;B1841),[1]Bond_Master!$A$1:$J$236,4)</f>
        <v>Morgan Stanley</v>
      </c>
      <c r="E1841" s="1">
        <f>VLOOKUP((A1841&amp;B1841),[1]Bond_Master!$A$1:$J$236,10)</f>
        <v>6</v>
      </c>
      <c r="F1841" s="7">
        <v>46754</v>
      </c>
      <c r="G1841" s="29">
        <v>63429.600000000006</v>
      </c>
      <c r="H1841" s="29">
        <v>63429.600000000006</v>
      </c>
    </row>
    <row r="1842" spans="1:8" s="1" customFormat="1" ht="17.100000000000001" customHeight="1">
      <c r="A1842" s="13" t="s">
        <v>757</v>
      </c>
      <c r="B1842" s="13" t="s">
        <v>64</v>
      </c>
      <c r="C1842" s="1" t="str">
        <f>VLOOKUP((A1842&amp;B1842),[1]Bond_Master!$A$1:$J$236,3)</f>
        <v>金融債</v>
      </c>
      <c r="D1842" s="1" t="str">
        <f>VLOOKUP((A1842&amp;B1842),[1]Bond_Master!$A$1:$J$236,4)</f>
        <v>Morgan Stanley</v>
      </c>
      <c r="E1842" s="1">
        <f>VLOOKUP((A1842&amp;B1842),[1]Bond_Master!$A$1:$J$236,10)</f>
        <v>6</v>
      </c>
      <c r="F1842" s="7">
        <v>46936</v>
      </c>
      <c r="G1842" s="29">
        <v>63429.600000000006</v>
      </c>
      <c r="H1842" s="29">
        <v>63429.600000000006</v>
      </c>
    </row>
    <row r="1843" spans="1:8" s="1" customFormat="1" ht="17.100000000000001" customHeight="1">
      <c r="A1843" s="13" t="s">
        <v>757</v>
      </c>
      <c r="B1843" s="13" t="s">
        <v>64</v>
      </c>
      <c r="C1843" s="1" t="str">
        <f>VLOOKUP((A1843&amp;B1843),[1]Bond_Master!$A$1:$J$236,3)</f>
        <v>金融債</v>
      </c>
      <c r="D1843" s="1" t="str">
        <f>VLOOKUP((A1843&amp;B1843),[1]Bond_Master!$A$1:$J$236,4)</f>
        <v>Morgan Stanley</v>
      </c>
      <c r="E1843" s="1">
        <f>VLOOKUP((A1843&amp;B1843),[1]Bond_Master!$A$1:$J$236,10)</f>
        <v>6</v>
      </c>
      <c r="F1843" s="7">
        <v>47120</v>
      </c>
      <c r="G1843" s="29">
        <v>63429.600000000006</v>
      </c>
      <c r="H1843" s="29">
        <v>63429.600000000006</v>
      </c>
    </row>
    <row r="1844" spans="1:8" s="1" customFormat="1" ht="17.100000000000001" customHeight="1">
      <c r="A1844" s="13" t="s">
        <v>757</v>
      </c>
      <c r="B1844" s="13" t="s">
        <v>64</v>
      </c>
      <c r="C1844" s="1" t="str">
        <f>VLOOKUP((A1844&amp;B1844),[1]Bond_Master!$A$1:$J$236,3)</f>
        <v>金融債</v>
      </c>
      <c r="D1844" s="1" t="str">
        <f>VLOOKUP((A1844&amp;B1844),[1]Bond_Master!$A$1:$J$236,4)</f>
        <v>Morgan Stanley</v>
      </c>
      <c r="E1844" s="1">
        <f>VLOOKUP((A1844&amp;B1844),[1]Bond_Master!$A$1:$J$236,10)</f>
        <v>6</v>
      </c>
      <c r="F1844" s="7">
        <v>47301</v>
      </c>
      <c r="G1844" s="29">
        <v>63429.600000000006</v>
      </c>
      <c r="H1844" s="29">
        <v>63429.600000000006</v>
      </c>
    </row>
    <row r="1845" spans="1:8" s="1" customFormat="1" ht="17.100000000000001" customHeight="1">
      <c r="A1845" s="13" t="s">
        <v>757</v>
      </c>
      <c r="B1845" s="13" t="s">
        <v>64</v>
      </c>
      <c r="C1845" s="1" t="str">
        <f>VLOOKUP((A1845&amp;B1845),[1]Bond_Master!$A$1:$J$236,3)</f>
        <v>金融債</v>
      </c>
      <c r="D1845" s="1" t="str">
        <f>VLOOKUP((A1845&amp;B1845),[1]Bond_Master!$A$1:$J$236,4)</f>
        <v>Morgan Stanley</v>
      </c>
      <c r="E1845" s="1">
        <f>VLOOKUP((A1845&amp;B1845),[1]Bond_Master!$A$1:$J$236,10)</f>
        <v>6</v>
      </c>
      <c r="F1845" s="7">
        <v>47485</v>
      </c>
      <c r="G1845" s="29">
        <v>63429.600000000006</v>
      </c>
      <c r="H1845" s="29">
        <v>63429.600000000006</v>
      </c>
    </row>
    <row r="1846" spans="1:8" s="1" customFormat="1" ht="17.100000000000001" customHeight="1">
      <c r="A1846" s="13" t="s">
        <v>757</v>
      </c>
      <c r="B1846" s="13" t="s">
        <v>64</v>
      </c>
      <c r="C1846" s="1" t="str">
        <f>VLOOKUP((A1846&amp;B1846),[1]Bond_Master!$A$1:$J$236,3)</f>
        <v>金融債</v>
      </c>
      <c r="D1846" s="1" t="str">
        <f>VLOOKUP((A1846&amp;B1846),[1]Bond_Master!$A$1:$J$236,4)</f>
        <v>Morgan Stanley</v>
      </c>
      <c r="E1846" s="1">
        <f>VLOOKUP((A1846&amp;B1846),[1]Bond_Master!$A$1:$J$236,10)</f>
        <v>6</v>
      </c>
      <c r="F1846" s="7">
        <v>47666</v>
      </c>
      <c r="G1846" s="29">
        <v>63429.600000000006</v>
      </c>
      <c r="H1846" s="29">
        <v>63429.600000000006</v>
      </c>
    </row>
    <row r="1847" spans="1:8" s="1" customFormat="1" ht="17.100000000000001" customHeight="1">
      <c r="A1847" s="13" t="s">
        <v>757</v>
      </c>
      <c r="B1847" s="13" t="s">
        <v>64</v>
      </c>
      <c r="C1847" s="1" t="str">
        <f>VLOOKUP((A1847&amp;B1847),[1]Bond_Master!$A$1:$J$236,3)</f>
        <v>金融債</v>
      </c>
      <c r="D1847" s="1" t="str">
        <f>VLOOKUP((A1847&amp;B1847),[1]Bond_Master!$A$1:$J$236,4)</f>
        <v>Morgan Stanley</v>
      </c>
      <c r="E1847" s="1">
        <f>VLOOKUP((A1847&amp;B1847),[1]Bond_Master!$A$1:$J$236,10)</f>
        <v>6</v>
      </c>
      <c r="F1847" s="7">
        <v>47850</v>
      </c>
      <c r="G1847" s="29">
        <v>63429.600000000006</v>
      </c>
      <c r="H1847" s="29">
        <v>63429.600000000006</v>
      </c>
    </row>
    <row r="1848" spans="1:8" s="1" customFormat="1" ht="17.100000000000001" customHeight="1">
      <c r="A1848" s="13" t="s">
        <v>757</v>
      </c>
      <c r="B1848" s="13" t="s">
        <v>64</v>
      </c>
      <c r="C1848" s="1" t="str">
        <f>VLOOKUP((A1848&amp;B1848),[1]Bond_Master!$A$1:$J$236,3)</f>
        <v>金融債</v>
      </c>
      <c r="D1848" s="1" t="str">
        <f>VLOOKUP((A1848&amp;B1848),[1]Bond_Master!$A$1:$J$236,4)</f>
        <v>Morgan Stanley</v>
      </c>
      <c r="E1848" s="1">
        <f>VLOOKUP((A1848&amp;B1848),[1]Bond_Master!$A$1:$J$236,10)</f>
        <v>6</v>
      </c>
      <c r="F1848" s="7">
        <v>48031</v>
      </c>
      <c r="G1848" s="29">
        <v>63429.600000000006</v>
      </c>
      <c r="H1848" s="29">
        <v>2533429.6</v>
      </c>
    </row>
    <row r="1849" spans="1:8" s="1" customFormat="1" ht="17.100000000000001" customHeight="1">
      <c r="A1849" s="1" t="s">
        <v>159</v>
      </c>
      <c r="B1849" s="1" t="s">
        <v>149</v>
      </c>
      <c r="C1849" s="1" t="str">
        <f>VLOOKUP((A1849&amp;B1849),[1]Bond_Master!$A$1:$J$236,3)</f>
        <v>金融債</v>
      </c>
      <c r="D1849" s="1" t="str">
        <f>VLOOKUP((A1849&amp;B1849),[1]Bond_Master!$A$1:$J$236,4)</f>
        <v>Morgan Stanley</v>
      </c>
      <c r="E1849" s="1">
        <f>VLOOKUP((A1849&amp;B1849),[1]Bond_Master!$A$1:$J$236,10)</f>
        <v>5</v>
      </c>
      <c r="F1849" s="7">
        <v>45178</v>
      </c>
      <c r="G1849" s="27">
        <v>82500</v>
      </c>
      <c r="H1849" s="27">
        <v>82500</v>
      </c>
    </row>
    <row r="1850" spans="1:8" s="1" customFormat="1" ht="17.100000000000001" customHeight="1">
      <c r="A1850" s="1" t="s">
        <v>758</v>
      </c>
      <c r="B1850" s="1" t="s">
        <v>149</v>
      </c>
      <c r="C1850" s="1" t="str">
        <f>VLOOKUP((A1850&amp;B1850),[1]Bond_Master!$A$1:$J$236,3)</f>
        <v>金融債</v>
      </c>
      <c r="D1850" s="1" t="str">
        <f>VLOOKUP((A1850&amp;B1850),[1]Bond_Master!$A$1:$J$236,4)</f>
        <v>Morgan Stanley</v>
      </c>
      <c r="E1850" s="1">
        <f>VLOOKUP((A1850&amp;B1850),[1]Bond_Master!$A$1:$J$236,10)</f>
        <v>5</v>
      </c>
      <c r="F1850" s="17">
        <v>45360</v>
      </c>
      <c r="G1850" s="29">
        <v>82500</v>
      </c>
      <c r="H1850" s="29">
        <v>82500</v>
      </c>
    </row>
    <row r="1851" spans="1:8" s="1" customFormat="1" ht="17.100000000000001" customHeight="1">
      <c r="A1851" s="1" t="s">
        <v>758</v>
      </c>
      <c r="B1851" s="1" t="s">
        <v>149</v>
      </c>
      <c r="C1851" s="1" t="str">
        <f>VLOOKUP((A1851&amp;B1851),[1]Bond_Master!$A$1:$J$236,3)</f>
        <v>金融債</v>
      </c>
      <c r="D1851" s="1" t="str">
        <f>VLOOKUP((A1851&amp;B1851),[1]Bond_Master!$A$1:$J$236,4)</f>
        <v>Morgan Stanley</v>
      </c>
      <c r="E1851" s="1">
        <f>VLOOKUP((A1851&amp;B1851),[1]Bond_Master!$A$1:$J$236,10)</f>
        <v>5</v>
      </c>
      <c r="F1851" s="17">
        <v>45544</v>
      </c>
      <c r="G1851" s="29">
        <v>82500</v>
      </c>
      <c r="H1851" s="29">
        <v>82500</v>
      </c>
    </row>
    <row r="1852" spans="1:8" s="1" customFormat="1" ht="17.100000000000001" customHeight="1">
      <c r="A1852" s="1" t="s">
        <v>758</v>
      </c>
      <c r="B1852" s="1" t="s">
        <v>149</v>
      </c>
      <c r="C1852" s="1" t="str">
        <f>VLOOKUP((A1852&amp;B1852),[1]Bond_Master!$A$1:$J$236,3)</f>
        <v>金融債</v>
      </c>
      <c r="D1852" s="1" t="str">
        <f>VLOOKUP((A1852&amp;B1852),[1]Bond_Master!$A$1:$J$236,4)</f>
        <v>Morgan Stanley</v>
      </c>
      <c r="E1852" s="1">
        <f>VLOOKUP((A1852&amp;B1852),[1]Bond_Master!$A$1:$J$236,10)</f>
        <v>5</v>
      </c>
      <c r="F1852" s="17">
        <v>45725</v>
      </c>
      <c r="G1852" s="29">
        <v>82500</v>
      </c>
      <c r="H1852" s="29">
        <v>82500</v>
      </c>
    </row>
    <row r="1853" spans="1:8" s="1" customFormat="1" ht="17.100000000000001" customHeight="1">
      <c r="A1853" s="1" t="s">
        <v>758</v>
      </c>
      <c r="B1853" s="1" t="s">
        <v>149</v>
      </c>
      <c r="C1853" s="1" t="str">
        <f>VLOOKUP((A1853&amp;B1853),[1]Bond_Master!$A$1:$J$236,3)</f>
        <v>金融債</v>
      </c>
      <c r="D1853" s="1" t="str">
        <f>VLOOKUP((A1853&amp;B1853),[1]Bond_Master!$A$1:$J$236,4)</f>
        <v>Morgan Stanley</v>
      </c>
      <c r="E1853" s="1">
        <f>VLOOKUP((A1853&amp;B1853),[1]Bond_Master!$A$1:$J$236,10)</f>
        <v>5</v>
      </c>
      <c r="F1853" s="17">
        <v>45909</v>
      </c>
      <c r="G1853" s="29">
        <v>82500</v>
      </c>
      <c r="H1853" s="29">
        <v>82500</v>
      </c>
    </row>
    <row r="1854" spans="1:8" s="1" customFormat="1" ht="17.100000000000001" customHeight="1">
      <c r="A1854" s="1" t="s">
        <v>758</v>
      </c>
      <c r="B1854" s="1" t="s">
        <v>149</v>
      </c>
      <c r="C1854" s="1" t="str">
        <f>VLOOKUP((A1854&amp;B1854),[1]Bond_Master!$A$1:$J$236,3)</f>
        <v>金融債</v>
      </c>
      <c r="D1854" s="1" t="str">
        <f>VLOOKUP((A1854&amp;B1854),[1]Bond_Master!$A$1:$J$236,4)</f>
        <v>Morgan Stanley</v>
      </c>
      <c r="E1854" s="1">
        <f>VLOOKUP((A1854&amp;B1854),[1]Bond_Master!$A$1:$J$236,10)</f>
        <v>5</v>
      </c>
      <c r="F1854" s="17">
        <v>46090</v>
      </c>
      <c r="G1854" s="29">
        <v>82500</v>
      </c>
      <c r="H1854" s="29">
        <v>82500</v>
      </c>
    </row>
    <row r="1855" spans="1:8" s="1" customFormat="1" ht="17.100000000000001" customHeight="1">
      <c r="A1855" s="1" t="s">
        <v>758</v>
      </c>
      <c r="B1855" s="1" t="s">
        <v>149</v>
      </c>
      <c r="C1855" s="1" t="str">
        <f>VLOOKUP((A1855&amp;B1855),[1]Bond_Master!$A$1:$J$236,3)</f>
        <v>金融債</v>
      </c>
      <c r="D1855" s="1" t="str">
        <f>VLOOKUP((A1855&amp;B1855),[1]Bond_Master!$A$1:$J$236,4)</f>
        <v>Morgan Stanley</v>
      </c>
      <c r="E1855" s="1">
        <f>VLOOKUP((A1855&amp;B1855),[1]Bond_Master!$A$1:$J$236,10)</f>
        <v>5</v>
      </c>
      <c r="F1855" s="17">
        <v>46274</v>
      </c>
      <c r="G1855" s="29">
        <v>82500</v>
      </c>
      <c r="H1855" s="29">
        <v>82500</v>
      </c>
    </row>
    <row r="1856" spans="1:8" s="1" customFormat="1" ht="17.100000000000001" customHeight="1">
      <c r="A1856" s="1" t="s">
        <v>758</v>
      </c>
      <c r="B1856" s="1" t="s">
        <v>149</v>
      </c>
      <c r="C1856" s="1" t="str">
        <f>VLOOKUP((A1856&amp;B1856),[1]Bond_Master!$A$1:$J$236,3)</f>
        <v>金融債</v>
      </c>
      <c r="D1856" s="1" t="str">
        <f>VLOOKUP((A1856&amp;B1856),[1]Bond_Master!$A$1:$J$236,4)</f>
        <v>Morgan Stanley</v>
      </c>
      <c r="E1856" s="1">
        <f>VLOOKUP((A1856&amp;B1856),[1]Bond_Master!$A$1:$J$236,10)</f>
        <v>5</v>
      </c>
      <c r="F1856" s="17">
        <v>46455</v>
      </c>
      <c r="G1856" s="29">
        <v>82500</v>
      </c>
      <c r="H1856" s="29">
        <v>82500</v>
      </c>
    </row>
    <row r="1857" spans="1:8" s="1" customFormat="1" ht="17.100000000000001" customHeight="1">
      <c r="A1857" s="1" t="s">
        <v>758</v>
      </c>
      <c r="B1857" s="1" t="s">
        <v>149</v>
      </c>
      <c r="C1857" s="1" t="str">
        <f>VLOOKUP((A1857&amp;B1857),[1]Bond_Master!$A$1:$J$236,3)</f>
        <v>金融債</v>
      </c>
      <c r="D1857" s="1" t="str">
        <f>VLOOKUP((A1857&amp;B1857),[1]Bond_Master!$A$1:$J$236,4)</f>
        <v>Morgan Stanley</v>
      </c>
      <c r="E1857" s="1">
        <f>VLOOKUP((A1857&amp;B1857),[1]Bond_Master!$A$1:$J$236,10)</f>
        <v>5</v>
      </c>
      <c r="F1857" s="17">
        <v>46639</v>
      </c>
      <c r="G1857" s="29">
        <v>82500</v>
      </c>
      <c r="H1857" s="29">
        <v>82500</v>
      </c>
    </row>
    <row r="1858" spans="1:8" s="1" customFormat="1" ht="17.100000000000001" customHeight="1">
      <c r="A1858" s="1" t="s">
        <v>758</v>
      </c>
      <c r="B1858" s="1" t="s">
        <v>149</v>
      </c>
      <c r="C1858" s="1" t="str">
        <f>VLOOKUP((A1858&amp;B1858),[1]Bond_Master!$A$1:$J$236,3)</f>
        <v>金融債</v>
      </c>
      <c r="D1858" s="1" t="str">
        <f>VLOOKUP((A1858&amp;B1858),[1]Bond_Master!$A$1:$J$236,4)</f>
        <v>Morgan Stanley</v>
      </c>
      <c r="E1858" s="1">
        <f>VLOOKUP((A1858&amp;B1858),[1]Bond_Master!$A$1:$J$236,10)</f>
        <v>5</v>
      </c>
      <c r="F1858" s="17">
        <v>46821</v>
      </c>
      <c r="G1858" s="29">
        <v>82500</v>
      </c>
      <c r="H1858" s="29">
        <v>3082500</v>
      </c>
    </row>
    <row r="1859" spans="1:8" s="1" customFormat="1" ht="17.100000000000001" customHeight="1">
      <c r="A1859" s="1" t="s">
        <v>159</v>
      </c>
      <c r="B1859" s="1" t="s">
        <v>14</v>
      </c>
      <c r="C1859" s="1" t="str">
        <f>VLOOKUP((A1859&amp;B1859),[1]Bond_Master!$A$1:$J$236,3)</f>
        <v>金融債</v>
      </c>
      <c r="D1859" s="1" t="str">
        <f>VLOOKUP((A1859&amp;B1859),[1]Bond_Master!$A$1:$J$236,4)</f>
        <v>Morgan Stanley</v>
      </c>
      <c r="E1859" s="1">
        <f>VLOOKUP((A1859&amp;B1859),[1]Bond_Master!$A$1:$J$236,10)</f>
        <v>5</v>
      </c>
      <c r="F1859" s="7">
        <v>45178</v>
      </c>
      <c r="G1859" s="27">
        <v>49500</v>
      </c>
      <c r="H1859" s="27">
        <v>49500</v>
      </c>
    </row>
    <row r="1860" spans="1:8" s="1" customFormat="1" ht="17.100000000000001" customHeight="1">
      <c r="A1860" s="1" t="s">
        <v>159</v>
      </c>
      <c r="B1860" s="1" t="s">
        <v>14</v>
      </c>
      <c r="C1860" s="1" t="str">
        <f>VLOOKUP((A1860&amp;B1860),[1]Bond_Master!$A$1:$J$236,3)</f>
        <v>金融債</v>
      </c>
      <c r="D1860" s="1" t="str">
        <f>VLOOKUP((A1860&amp;B1860),[1]Bond_Master!$A$1:$J$236,4)</f>
        <v>Morgan Stanley</v>
      </c>
      <c r="E1860" s="1">
        <f>VLOOKUP((A1860&amp;B1860),[1]Bond_Master!$A$1:$J$236,10)</f>
        <v>5</v>
      </c>
      <c r="F1860" s="17">
        <v>45360</v>
      </c>
      <c r="G1860" s="29">
        <v>49500</v>
      </c>
      <c r="H1860" s="29">
        <v>49500</v>
      </c>
    </row>
    <row r="1861" spans="1:8" s="1" customFormat="1" ht="17.100000000000001" customHeight="1">
      <c r="A1861" s="1" t="s">
        <v>159</v>
      </c>
      <c r="B1861" s="1" t="s">
        <v>14</v>
      </c>
      <c r="C1861" s="1" t="str">
        <f>VLOOKUP((A1861&amp;B1861),[1]Bond_Master!$A$1:$J$236,3)</f>
        <v>金融債</v>
      </c>
      <c r="D1861" s="1" t="str">
        <f>VLOOKUP((A1861&amp;B1861),[1]Bond_Master!$A$1:$J$236,4)</f>
        <v>Morgan Stanley</v>
      </c>
      <c r="E1861" s="1">
        <f>VLOOKUP((A1861&amp;B1861),[1]Bond_Master!$A$1:$J$236,10)</f>
        <v>5</v>
      </c>
      <c r="F1861" s="17">
        <v>45544</v>
      </c>
      <c r="G1861" s="29">
        <v>49500</v>
      </c>
      <c r="H1861" s="29">
        <v>49500</v>
      </c>
    </row>
    <row r="1862" spans="1:8" s="1" customFormat="1" ht="17.100000000000001" customHeight="1">
      <c r="A1862" s="1" t="s">
        <v>759</v>
      </c>
      <c r="B1862" s="1" t="s">
        <v>14</v>
      </c>
      <c r="C1862" s="1" t="str">
        <f>VLOOKUP((A1862&amp;B1862),[1]Bond_Master!$A$1:$J$236,3)</f>
        <v>金融債</v>
      </c>
      <c r="D1862" s="1" t="str">
        <f>VLOOKUP((A1862&amp;B1862),[1]Bond_Master!$A$1:$J$236,4)</f>
        <v>Morgan Stanley</v>
      </c>
      <c r="E1862" s="1">
        <f>VLOOKUP((A1862&amp;B1862),[1]Bond_Master!$A$1:$J$236,10)</f>
        <v>5</v>
      </c>
      <c r="F1862" s="17">
        <v>45725</v>
      </c>
      <c r="G1862" s="29">
        <v>49500</v>
      </c>
      <c r="H1862" s="29">
        <v>49500</v>
      </c>
    </row>
    <row r="1863" spans="1:8" s="1" customFormat="1" ht="17.100000000000001" customHeight="1">
      <c r="A1863" s="1" t="s">
        <v>759</v>
      </c>
      <c r="B1863" s="1" t="s">
        <v>14</v>
      </c>
      <c r="C1863" s="1" t="str">
        <f>VLOOKUP((A1863&amp;B1863),[1]Bond_Master!$A$1:$J$236,3)</f>
        <v>金融債</v>
      </c>
      <c r="D1863" s="1" t="str">
        <f>VLOOKUP((A1863&amp;B1863),[1]Bond_Master!$A$1:$J$236,4)</f>
        <v>Morgan Stanley</v>
      </c>
      <c r="E1863" s="1">
        <f>VLOOKUP((A1863&amp;B1863),[1]Bond_Master!$A$1:$J$236,10)</f>
        <v>5</v>
      </c>
      <c r="F1863" s="17">
        <v>45909</v>
      </c>
      <c r="G1863" s="29">
        <v>49500</v>
      </c>
      <c r="H1863" s="29">
        <v>49500</v>
      </c>
    </row>
    <row r="1864" spans="1:8" s="1" customFormat="1" ht="17.100000000000001" customHeight="1">
      <c r="A1864" s="1" t="s">
        <v>759</v>
      </c>
      <c r="B1864" s="1" t="s">
        <v>14</v>
      </c>
      <c r="C1864" s="1" t="str">
        <f>VLOOKUP((A1864&amp;B1864),[1]Bond_Master!$A$1:$J$236,3)</f>
        <v>金融債</v>
      </c>
      <c r="D1864" s="1" t="str">
        <f>VLOOKUP((A1864&amp;B1864),[1]Bond_Master!$A$1:$J$236,4)</f>
        <v>Morgan Stanley</v>
      </c>
      <c r="E1864" s="1">
        <f>VLOOKUP((A1864&amp;B1864),[1]Bond_Master!$A$1:$J$236,10)</f>
        <v>5</v>
      </c>
      <c r="F1864" s="17">
        <v>46090</v>
      </c>
      <c r="G1864" s="29">
        <v>49500</v>
      </c>
      <c r="H1864" s="29">
        <v>49500</v>
      </c>
    </row>
    <row r="1865" spans="1:8" s="1" customFormat="1" ht="17.100000000000001" customHeight="1">
      <c r="A1865" s="1" t="s">
        <v>759</v>
      </c>
      <c r="B1865" s="1" t="s">
        <v>14</v>
      </c>
      <c r="C1865" s="1" t="str">
        <f>VLOOKUP((A1865&amp;B1865),[1]Bond_Master!$A$1:$J$236,3)</f>
        <v>金融債</v>
      </c>
      <c r="D1865" s="1" t="str">
        <f>VLOOKUP((A1865&amp;B1865),[1]Bond_Master!$A$1:$J$236,4)</f>
        <v>Morgan Stanley</v>
      </c>
      <c r="E1865" s="1">
        <f>VLOOKUP((A1865&amp;B1865),[1]Bond_Master!$A$1:$J$236,10)</f>
        <v>5</v>
      </c>
      <c r="F1865" s="17">
        <v>46274</v>
      </c>
      <c r="G1865" s="29">
        <v>49500</v>
      </c>
      <c r="H1865" s="29">
        <v>49500</v>
      </c>
    </row>
    <row r="1866" spans="1:8" s="1" customFormat="1" ht="17.100000000000001" customHeight="1">
      <c r="A1866" s="1" t="s">
        <v>759</v>
      </c>
      <c r="B1866" s="1" t="s">
        <v>14</v>
      </c>
      <c r="C1866" s="1" t="str">
        <f>VLOOKUP((A1866&amp;B1866),[1]Bond_Master!$A$1:$J$236,3)</f>
        <v>金融債</v>
      </c>
      <c r="D1866" s="1" t="str">
        <f>VLOOKUP((A1866&amp;B1866),[1]Bond_Master!$A$1:$J$236,4)</f>
        <v>Morgan Stanley</v>
      </c>
      <c r="E1866" s="1">
        <f>VLOOKUP((A1866&amp;B1866),[1]Bond_Master!$A$1:$J$236,10)</f>
        <v>5</v>
      </c>
      <c r="F1866" s="17">
        <v>46455</v>
      </c>
      <c r="G1866" s="29">
        <v>49500</v>
      </c>
      <c r="H1866" s="29">
        <v>49500</v>
      </c>
    </row>
    <row r="1867" spans="1:8" s="1" customFormat="1" ht="17.100000000000001" customHeight="1">
      <c r="A1867" s="1" t="s">
        <v>759</v>
      </c>
      <c r="B1867" s="1" t="s">
        <v>14</v>
      </c>
      <c r="C1867" s="1" t="str">
        <f>VLOOKUP((A1867&amp;B1867),[1]Bond_Master!$A$1:$J$236,3)</f>
        <v>金融債</v>
      </c>
      <c r="D1867" s="1" t="str">
        <f>VLOOKUP((A1867&amp;B1867),[1]Bond_Master!$A$1:$J$236,4)</f>
        <v>Morgan Stanley</v>
      </c>
      <c r="E1867" s="1">
        <f>VLOOKUP((A1867&amp;B1867),[1]Bond_Master!$A$1:$J$236,10)</f>
        <v>5</v>
      </c>
      <c r="F1867" s="17">
        <v>46639</v>
      </c>
      <c r="G1867" s="29">
        <v>49500</v>
      </c>
      <c r="H1867" s="29">
        <v>49500</v>
      </c>
    </row>
    <row r="1868" spans="1:8" s="1" customFormat="1" ht="17.100000000000001" customHeight="1">
      <c r="A1868" s="1" t="s">
        <v>759</v>
      </c>
      <c r="B1868" s="1" t="s">
        <v>14</v>
      </c>
      <c r="C1868" s="1" t="str">
        <f>VLOOKUP((A1868&amp;B1868),[1]Bond_Master!$A$1:$J$236,3)</f>
        <v>金融債</v>
      </c>
      <c r="D1868" s="1" t="str">
        <f>VLOOKUP((A1868&amp;B1868),[1]Bond_Master!$A$1:$J$236,4)</f>
        <v>Morgan Stanley</v>
      </c>
      <c r="E1868" s="1">
        <f>VLOOKUP((A1868&amp;B1868),[1]Bond_Master!$A$1:$J$236,10)</f>
        <v>5</v>
      </c>
      <c r="F1868" s="17">
        <v>46821</v>
      </c>
      <c r="G1868" s="29">
        <v>49500</v>
      </c>
      <c r="H1868" s="29">
        <v>1849500</v>
      </c>
    </row>
    <row r="1869" spans="1:8" s="1" customFormat="1" ht="17.100000000000001" customHeight="1">
      <c r="A1869" s="1" t="s">
        <v>339</v>
      </c>
      <c r="B1869" s="1" t="s">
        <v>141</v>
      </c>
      <c r="C1869" s="1" t="str">
        <f>VLOOKUP((A1869&amp;B1869),[1]Bond_Master!$A$1:$J$236,3)</f>
        <v>金融債</v>
      </c>
      <c r="D1869" s="1" t="str">
        <f>VLOOKUP((A1869&amp;B1869),[1]Bond_Master!$A$1:$J$236,4)</f>
        <v>Morgan Stanley</v>
      </c>
      <c r="E1869" s="1">
        <f>VLOOKUP((A1869&amp;B1869),[1]Bond_Master!$A$1:$J$236,10)</f>
        <v>6</v>
      </c>
      <c r="F1869" s="7">
        <v>45344</v>
      </c>
      <c r="G1869" s="27">
        <v>46875</v>
      </c>
      <c r="H1869" s="27">
        <v>46875</v>
      </c>
    </row>
    <row r="1870" spans="1:8" s="1" customFormat="1" ht="17.100000000000001" customHeight="1">
      <c r="A1870" s="1" t="s">
        <v>339</v>
      </c>
      <c r="B1870" s="1" t="s">
        <v>141</v>
      </c>
      <c r="C1870" s="1" t="str">
        <f>VLOOKUP((A1870&amp;B1870),[1]Bond_Master!$A$1:$J$236,3)</f>
        <v>金融債</v>
      </c>
      <c r="D1870" s="1" t="str">
        <f>VLOOKUP((A1870&amp;B1870),[1]Bond_Master!$A$1:$J$236,4)</f>
        <v>Morgan Stanley</v>
      </c>
      <c r="E1870" s="1">
        <f>VLOOKUP((A1870&amp;B1870),[1]Bond_Master!$A$1:$J$236,10)</f>
        <v>6</v>
      </c>
      <c r="F1870" s="17">
        <v>45526</v>
      </c>
      <c r="G1870" s="29">
        <v>46875</v>
      </c>
      <c r="H1870" s="29">
        <v>46875</v>
      </c>
    </row>
    <row r="1871" spans="1:8" s="1" customFormat="1" ht="17.100000000000001" customHeight="1">
      <c r="A1871" s="1" t="s">
        <v>339</v>
      </c>
      <c r="B1871" s="1" t="s">
        <v>141</v>
      </c>
      <c r="C1871" s="1" t="str">
        <f>VLOOKUP((A1871&amp;B1871),[1]Bond_Master!$A$1:$J$236,3)</f>
        <v>金融債</v>
      </c>
      <c r="D1871" s="1" t="str">
        <f>VLOOKUP((A1871&amp;B1871),[1]Bond_Master!$A$1:$J$236,4)</f>
        <v>Morgan Stanley</v>
      </c>
      <c r="E1871" s="1">
        <f>VLOOKUP((A1871&amp;B1871),[1]Bond_Master!$A$1:$J$236,10)</f>
        <v>6</v>
      </c>
      <c r="F1871" s="7">
        <v>45710</v>
      </c>
      <c r="G1871" s="29">
        <v>46875</v>
      </c>
      <c r="H1871" s="29">
        <v>46875</v>
      </c>
    </row>
    <row r="1872" spans="1:8" s="1" customFormat="1" ht="17.100000000000001" customHeight="1">
      <c r="A1872" s="1" t="s">
        <v>760</v>
      </c>
      <c r="B1872" s="1" t="s">
        <v>141</v>
      </c>
      <c r="C1872" s="1" t="str">
        <f>VLOOKUP((A1872&amp;B1872),[1]Bond_Master!$A$1:$J$236,3)</f>
        <v>金融債</v>
      </c>
      <c r="D1872" s="1" t="str">
        <f>VLOOKUP((A1872&amp;B1872),[1]Bond_Master!$A$1:$J$236,4)</f>
        <v>Morgan Stanley</v>
      </c>
      <c r="E1872" s="1">
        <f>VLOOKUP((A1872&amp;B1872),[1]Bond_Master!$A$1:$J$236,10)</f>
        <v>6</v>
      </c>
      <c r="F1872" s="17">
        <v>45891</v>
      </c>
      <c r="G1872" s="29">
        <v>46875</v>
      </c>
      <c r="H1872" s="29">
        <v>46875</v>
      </c>
    </row>
    <row r="1873" spans="1:8" s="1" customFormat="1" ht="17.100000000000001" customHeight="1">
      <c r="A1873" s="1" t="s">
        <v>760</v>
      </c>
      <c r="B1873" s="1" t="s">
        <v>141</v>
      </c>
      <c r="C1873" s="1" t="str">
        <f>VLOOKUP((A1873&amp;B1873),[1]Bond_Master!$A$1:$J$236,3)</f>
        <v>金融債</v>
      </c>
      <c r="D1873" s="1" t="str">
        <f>VLOOKUP((A1873&amp;B1873),[1]Bond_Master!$A$1:$J$236,4)</f>
        <v>Morgan Stanley</v>
      </c>
      <c r="E1873" s="1">
        <f>VLOOKUP((A1873&amp;B1873),[1]Bond_Master!$A$1:$J$236,10)</f>
        <v>6</v>
      </c>
      <c r="F1873" s="7">
        <v>46075</v>
      </c>
      <c r="G1873" s="29">
        <v>46875</v>
      </c>
      <c r="H1873" s="29">
        <v>46875</v>
      </c>
    </row>
    <row r="1874" spans="1:8" s="1" customFormat="1" ht="17.100000000000001" customHeight="1">
      <c r="A1874" s="1" t="s">
        <v>760</v>
      </c>
      <c r="B1874" s="1" t="s">
        <v>141</v>
      </c>
      <c r="C1874" s="1" t="str">
        <f>VLOOKUP((A1874&amp;B1874),[1]Bond_Master!$A$1:$J$236,3)</f>
        <v>金融債</v>
      </c>
      <c r="D1874" s="1" t="str">
        <f>VLOOKUP((A1874&amp;B1874),[1]Bond_Master!$A$1:$J$236,4)</f>
        <v>Morgan Stanley</v>
      </c>
      <c r="E1874" s="1">
        <f>VLOOKUP((A1874&amp;B1874),[1]Bond_Master!$A$1:$J$236,10)</f>
        <v>6</v>
      </c>
      <c r="F1874" s="17">
        <v>46256</v>
      </c>
      <c r="G1874" s="29">
        <v>46875</v>
      </c>
      <c r="H1874" s="29">
        <v>46875</v>
      </c>
    </row>
    <row r="1875" spans="1:8" s="1" customFormat="1" ht="17.100000000000001" customHeight="1">
      <c r="A1875" s="1" t="s">
        <v>760</v>
      </c>
      <c r="B1875" s="1" t="s">
        <v>141</v>
      </c>
      <c r="C1875" s="1" t="str">
        <f>VLOOKUP((A1875&amp;B1875),[1]Bond_Master!$A$1:$J$236,3)</f>
        <v>金融債</v>
      </c>
      <c r="D1875" s="1" t="str">
        <f>VLOOKUP((A1875&amp;B1875),[1]Bond_Master!$A$1:$J$236,4)</f>
        <v>Morgan Stanley</v>
      </c>
      <c r="E1875" s="1">
        <f>VLOOKUP((A1875&amp;B1875),[1]Bond_Master!$A$1:$J$236,10)</f>
        <v>6</v>
      </c>
      <c r="F1875" s="7">
        <v>46440</v>
      </c>
      <c r="G1875" s="29">
        <v>46875</v>
      </c>
      <c r="H1875" s="29">
        <v>46875</v>
      </c>
    </row>
    <row r="1876" spans="1:8" s="1" customFormat="1" ht="17.100000000000001" customHeight="1">
      <c r="A1876" s="1" t="s">
        <v>760</v>
      </c>
      <c r="B1876" s="1" t="s">
        <v>141</v>
      </c>
      <c r="C1876" s="1" t="str">
        <f>VLOOKUP((A1876&amp;B1876),[1]Bond_Master!$A$1:$J$236,3)</f>
        <v>金融債</v>
      </c>
      <c r="D1876" s="1" t="str">
        <f>VLOOKUP((A1876&amp;B1876),[1]Bond_Master!$A$1:$J$236,4)</f>
        <v>Morgan Stanley</v>
      </c>
      <c r="E1876" s="1">
        <f>VLOOKUP((A1876&amp;B1876),[1]Bond_Master!$A$1:$J$236,10)</f>
        <v>6</v>
      </c>
      <c r="F1876" s="17">
        <v>46621</v>
      </c>
      <c r="G1876" s="29">
        <v>46875</v>
      </c>
      <c r="H1876" s="29">
        <v>46875</v>
      </c>
    </row>
    <row r="1877" spans="1:8" s="1" customFormat="1" ht="17.100000000000001" customHeight="1">
      <c r="A1877" s="1" t="s">
        <v>760</v>
      </c>
      <c r="B1877" s="1" t="s">
        <v>141</v>
      </c>
      <c r="C1877" s="1" t="str">
        <f>VLOOKUP((A1877&amp;B1877),[1]Bond_Master!$A$1:$J$236,3)</f>
        <v>金融債</v>
      </c>
      <c r="D1877" s="1" t="str">
        <f>VLOOKUP((A1877&amp;B1877),[1]Bond_Master!$A$1:$J$236,4)</f>
        <v>Morgan Stanley</v>
      </c>
      <c r="E1877" s="1">
        <f>VLOOKUP((A1877&amp;B1877),[1]Bond_Master!$A$1:$J$236,10)</f>
        <v>6</v>
      </c>
      <c r="F1877" s="7">
        <v>46805</v>
      </c>
      <c r="G1877" s="29">
        <v>46875</v>
      </c>
      <c r="H1877" s="29">
        <v>2546875</v>
      </c>
    </row>
    <row r="1878" spans="1:8" s="1" customFormat="1" ht="17.100000000000001" customHeight="1">
      <c r="A1878" s="1" t="s">
        <v>339</v>
      </c>
      <c r="B1878" s="1" t="s">
        <v>141</v>
      </c>
      <c r="C1878" s="1" t="str">
        <f>VLOOKUP((A1878&amp;B1878),[1]Bond_Master!$A$1:$J$236,3)</f>
        <v>金融債</v>
      </c>
      <c r="D1878" s="1" t="str">
        <f>VLOOKUP((A1878&amp;B1878),[1]Bond_Master!$A$1:$J$236,4)</f>
        <v>Morgan Stanley</v>
      </c>
      <c r="E1878" s="1">
        <f>VLOOKUP((A1878&amp;B1878),[1]Bond_Master!$A$1:$J$236,10)</f>
        <v>6</v>
      </c>
      <c r="F1878" s="7">
        <v>45337</v>
      </c>
      <c r="G1878" s="27">
        <v>46814.1</v>
      </c>
      <c r="H1878" s="27">
        <v>46814.1</v>
      </c>
    </row>
    <row r="1879" spans="1:8" s="1" customFormat="1" ht="17.100000000000001" customHeight="1">
      <c r="A1879" s="1" t="s">
        <v>339</v>
      </c>
      <c r="B1879" s="1" t="s">
        <v>141</v>
      </c>
      <c r="C1879" s="1" t="str">
        <f>VLOOKUP((A1879&amp;B1879),[1]Bond_Master!$A$1:$J$236,3)</f>
        <v>金融債</v>
      </c>
      <c r="D1879" s="1" t="str">
        <f>VLOOKUP((A1879&amp;B1879),[1]Bond_Master!$A$1:$J$236,4)</f>
        <v>Morgan Stanley</v>
      </c>
      <c r="E1879" s="1">
        <f>VLOOKUP((A1879&amp;B1879),[1]Bond_Master!$A$1:$J$236,10)</f>
        <v>6</v>
      </c>
      <c r="F1879" s="17">
        <v>45519</v>
      </c>
      <c r="G1879" s="29">
        <v>46814.1</v>
      </c>
      <c r="H1879" s="29">
        <v>46814.1</v>
      </c>
    </row>
    <row r="1880" spans="1:8" s="1" customFormat="1" ht="17.100000000000001" customHeight="1">
      <c r="A1880" s="1" t="s">
        <v>760</v>
      </c>
      <c r="B1880" s="1" t="s">
        <v>141</v>
      </c>
      <c r="C1880" s="1" t="str">
        <f>VLOOKUP((A1880&amp;B1880),[1]Bond_Master!$A$1:$J$236,3)</f>
        <v>金融債</v>
      </c>
      <c r="D1880" s="1" t="str">
        <f>VLOOKUP((A1880&amp;B1880),[1]Bond_Master!$A$1:$J$236,4)</f>
        <v>Morgan Stanley</v>
      </c>
      <c r="E1880" s="1">
        <f>VLOOKUP((A1880&amp;B1880),[1]Bond_Master!$A$1:$J$236,10)</f>
        <v>6</v>
      </c>
      <c r="F1880" s="7">
        <v>45703</v>
      </c>
      <c r="G1880" s="29">
        <v>46814.1</v>
      </c>
      <c r="H1880" s="29">
        <v>46814.1</v>
      </c>
    </row>
    <row r="1881" spans="1:8" s="1" customFormat="1" ht="17.100000000000001" customHeight="1">
      <c r="A1881" s="1" t="s">
        <v>760</v>
      </c>
      <c r="B1881" s="1" t="s">
        <v>141</v>
      </c>
      <c r="C1881" s="1" t="str">
        <f>VLOOKUP((A1881&amp;B1881),[1]Bond_Master!$A$1:$J$236,3)</f>
        <v>金融債</v>
      </c>
      <c r="D1881" s="1" t="str">
        <f>VLOOKUP((A1881&amp;B1881),[1]Bond_Master!$A$1:$J$236,4)</f>
        <v>Morgan Stanley</v>
      </c>
      <c r="E1881" s="1">
        <f>VLOOKUP((A1881&amp;B1881),[1]Bond_Master!$A$1:$J$236,10)</f>
        <v>6</v>
      </c>
      <c r="F1881" s="17">
        <v>45884</v>
      </c>
      <c r="G1881" s="29">
        <v>46814.1</v>
      </c>
      <c r="H1881" s="29">
        <v>46814.1</v>
      </c>
    </row>
    <row r="1882" spans="1:8" s="1" customFormat="1" ht="17.100000000000001" customHeight="1">
      <c r="A1882" s="1" t="s">
        <v>760</v>
      </c>
      <c r="B1882" s="1" t="s">
        <v>141</v>
      </c>
      <c r="C1882" s="1" t="str">
        <f>VLOOKUP((A1882&amp;B1882),[1]Bond_Master!$A$1:$J$236,3)</f>
        <v>金融債</v>
      </c>
      <c r="D1882" s="1" t="str">
        <f>VLOOKUP((A1882&amp;B1882),[1]Bond_Master!$A$1:$J$236,4)</f>
        <v>Morgan Stanley</v>
      </c>
      <c r="E1882" s="1">
        <f>VLOOKUP((A1882&amp;B1882),[1]Bond_Master!$A$1:$J$236,10)</f>
        <v>6</v>
      </c>
      <c r="F1882" s="7">
        <v>46068</v>
      </c>
      <c r="G1882" s="29">
        <v>46814.1</v>
      </c>
      <c r="H1882" s="29">
        <v>46814.1</v>
      </c>
    </row>
    <row r="1883" spans="1:8" s="1" customFormat="1" ht="17.100000000000001" customHeight="1">
      <c r="A1883" s="1" t="s">
        <v>760</v>
      </c>
      <c r="B1883" s="1" t="s">
        <v>141</v>
      </c>
      <c r="C1883" s="1" t="str">
        <f>VLOOKUP((A1883&amp;B1883),[1]Bond_Master!$A$1:$J$236,3)</f>
        <v>金融債</v>
      </c>
      <c r="D1883" s="1" t="str">
        <f>VLOOKUP((A1883&amp;B1883),[1]Bond_Master!$A$1:$J$236,4)</f>
        <v>Morgan Stanley</v>
      </c>
      <c r="E1883" s="1">
        <f>VLOOKUP((A1883&amp;B1883),[1]Bond_Master!$A$1:$J$236,10)</f>
        <v>6</v>
      </c>
      <c r="F1883" s="17">
        <v>46249</v>
      </c>
      <c r="G1883" s="29">
        <v>46814.1</v>
      </c>
      <c r="H1883" s="29">
        <v>46814.1</v>
      </c>
    </row>
    <row r="1884" spans="1:8" s="1" customFormat="1" ht="17.100000000000001" customHeight="1">
      <c r="A1884" s="1" t="s">
        <v>760</v>
      </c>
      <c r="B1884" s="1" t="s">
        <v>141</v>
      </c>
      <c r="C1884" s="1" t="str">
        <f>VLOOKUP((A1884&amp;B1884),[1]Bond_Master!$A$1:$J$236,3)</f>
        <v>金融債</v>
      </c>
      <c r="D1884" s="1" t="str">
        <f>VLOOKUP((A1884&amp;B1884),[1]Bond_Master!$A$1:$J$236,4)</f>
        <v>Morgan Stanley</v>
      </c>
      <c r="E1884" s="1">
        <f>VLOOKUP((A1884&amp;B1884),[1]Bond_Master!$A$1:$J$236,10)</f>
        <v>6</v>
      </c>
      <c r="F1884" s="7">
        <v>46433</v>
      </c>
      <c r="G1884" s="29">
        <v>46814.1</v>
      </c>
      <c r="H1884" s="29">
        <v>46814.1</v>
      </c>
    </row>
    <row r="1885" spans="1:8" s="1" customFormat="1" ht="17.100000000000001" customHeight="1">
      <c r="A1885" s="1" t="s">
        <v>760</v>
      </c>
      <c r="B1885" s="1" t="s">
        <v>141</v>
      </c>
      <c r="C1885" s="1" t="str">
        <f>VLOOKUP((A1885&amp;B1885),[1]Bond_Master!$A$1:$J$236,3)</f>
        <v>金融債</v>
      </c>
      <c r="D1885" s="1" t="str">
        <f>VLOOKUP((A1885&amp;B1885),[1]Bond_Master!$A$1:$J$236,4)</f>
        <v>Morgan Stanley</v>
      </c>
      <c r="E1885" s="1">
        <f>VLOOKUP((A1885&amp;B1885),[1]Bond_Master!$A$1:$J$236,10)</f>
        <v>6</v>
      </c>
      <c r="F1885" s="17">
        <v>46614</v>
      </c>
      <c r="G1885" s="29">
        <v>46814.1</v>
      </c>
      <c r="H1885" s="29">
        <v>46814.1</v>
      </c>
    </row>
    <row r="1886" spans="1:8" s="1" customFormat="1" ht="17.100000000000001" customHeight="1">
      <c r="A1886" s="1" t="s">
        <v>760</v>
      </c>
      <c r="B1886" s="1" t="s">
        <v>141</v>
      </c>
      <c r="C1886" s="1" t="str">
        <f>VLOOKUP((A1886&amp;B1886),[1]Bond_Master!$A$1:$J$236,3)</f>
        <v>金融債</v>
      </c>
      <c r="D1886" s="1" t="str">
        <f>VLOOKUP((A1886&amp;B1886),[1]Bond_Master!$A$1:$J$236,4)</f>
        <v>Morgan Stanley</v>
      </c>
      <c r="E1886" s="1">
        <f>VLOOKUP((A1886&amp;B1886),[1]Bond_Master!$A$1:$J$236,10)</f>
        <v>6</v>
      </c>
      <c r="F1886" s="7">
        <v>46798</v>
      </c>
      <c r="G1886" s="29">
        <v>46814.1</v>
      </c>
      <c r="H1886" s="29">
        <v>1956814.1</v>
      </c>
    </row>
    <row r="1887" spans="1:8" s="1" customFormat="1" ht="17.100000000000001" customHeight="1">
      <c r="A1887" s="1" t="s">
        <v>444</v>
      </c>
      <c r="B1887" s="1" t="s">
        <v>64</v>
      </c>
      <c r="C1887" s="1" t="str">
        <f>VLOOKUP((A1887&amp;B1887),[1]Bond_Master!$A$1:$J$236,3)</f>
        <v>金融債</v>
      </c>
      <c r="D1887" s="1" t="str">
        <f>VLOOKUP((A1887&amp;B1887),[1]Bond_Master!$A$1:$J$236,4)</f>
        <v>Morgan Stanley</v>
      </c>
      <c r="E1887" s="1">
        <f>VLOOKUP((A1887&amp;B1887),[1]Bond_Master!$A$1:$J$236,10)</f>
        <v>8</v>
      </c>
      <c r="F1887" s="7">
        <v>45457</v>
      </c>
      <c r="G1887" s="27">
        <v>68750</v>
      </c>
      <c r="H1887" s="27">
        <v>68750</v>
      </c>
    </row>
    <row r="1888" spans="1:8" s="1" customFormat="1" ht="17.100000000000001" customHeight="1">
      <c r="A1888" s="1" t="s">
        <v>444</v>
      </c>
      <c r="B1888" s="1" t="s">
        <v>64</v>
      </c>
      <c r="C1888" s="1" t="str">
        <f>VLOOKUP((A1888&amp;B1888),[1]Bond_Master!$A$1:$J$236,3)</f>
        <v>金融債</v>
      </c>
      <c r="D1888" s="1" t="str">
        <f>VLOOKUP((A1888&amp;B1888),[1]Bond_Master!$A$1:$J$236,4)</f>
        <v>Morgan Stanley</v>
      </c>
      <c r="E1888" s="1">
        <f>VLOOKUP((A1888&amp;B1888),[1]Bond_Master!$A$1:$J$236,10)</f>
        <v>8</v>
      </c>
      <c r="F1888" s="17">
        <v>45640</v>
      </c>
      <c r="G1888" s="29">
        <v>68750</v>
      </c>
      <c r="H1888" s="29">
        <v>68750</v>
      </c>
    </row>
    <row r="1889" spans="1:8" s="1" customFormat="1" ht="17.100000000000001" customHeight="1">
      <c r="A1889" s="1" t="s">
        <v>761</v>
      </c>
      <c r="B1889" s="1" t="s">
        <v>64</v>
      </c>
      <c r="C1889" s="1" t="str">
        <f>VLOOKUP((A1889&amp;B1889),[1]Bond_Master!$A$1:$J$236,3)</f>
        <v>金融債</v>
      </c>
      <c r="D1889" s="1" t="str">
        <f>VLOOKUP((A1889&amp;B1889),[1]Bond_Master!$A$1:$J$236,4)</f>
        <v>Morgan Stanley</v>
      </c>
      <c r="E1889" s="1">
        <f>VLOOKUP((A1889&amp;B1889),[1]Bond_Master!$A$1:$J$236,10)</f>
        <v>8</v>
      </c>
      <c r="F1889" s="7">
        <v>45822</v>
      </c>
      <c r="G1889" s="29">
        <v>68750</v>
      </c>
      <c r="H1889" s="29">
        <v>68750</v>
      </c>
    </row>
    <row r="1890" spans="1:8" s="1" customFormat="1" ht="17.100000000000001" customHeight="1">
      <c r="A1890" s="1" t="s">
        <v>761</v>
      </c>
      <c r="B1890" s="1" t="s">
        <v>64</v>
      </c>
      <c r="C1890" s="1" t="str">
        <f>VLOOKUP((A1890&amp;B1890),[1]Bond_Master!$A$1:$J$236,3)</f>
        <v>金融債</v>
      </c>
      <c r="D1890" s="1" t="str">
        <f>VLOOKUP((A1890&amp;B1890),[1]Bond_Master!$A$1:$J$236,4)</f>
        <v>Morgan Stanley</v>
      </c>
      <c r="E1890" s="1">
        <f>VLOOKUP((A1890&amp;B1890),[1]Bond_Master!$A$1:$J$236,10)</f>
        <v>8</v>
      </c>
      <c r="F1890" s="17">
        <v>46005</v>
      </c>
      <c r="G1890" s="29">
        <v>68750</v>
      </c>
      <c r="H1890" s="29">
        <v>68750</v>
      </c>
    </row>
    <row r="1891" spans="1:8" s="1" customFormat="1" ht="17.100000000000001" customHeight="1">
      <c r="A1891" s="1" t="s">
        <v>761</v>
      </c>
      <c r="B1891" s="1" t="s">
        <v>64</v>
      </c>
      <c r="C1891" s="1" t="str">
        <f>VLOOKUP((A1891&amp;B1891),[1]Bond_Master!$A$1:$J$236,3)</f>
        <v>金融債</v>
      </c>
      <c r="D1891" s="1" t="str">
        <f>VLOOKUP((A1891&amp;B1891),[1]Bond_Master!$A$1:$J$236,4)</f>
        <v>Morgan Stanley</v>
      </c>
      <c r="E1891" s="1">
        <f>VLOOKUP((A1891&amp;B1891),[1]Bond_Master!$A$1:$J$236,10)</f>
        <v>8</v>
      </c>
      <c r="F1891" s="7">
        <v>46187</v>
      </c>
      <c r="G1891" s="29">
        <v>68750</v>
      </c>
      <c r="H1891" s="29">
        <v>68750</v>
      </c>
    </row>
    <row r="1892" spans="1:8" s="1" customFormat="1" ht="17.100000000000001" customHeight="1">
      <c r="A1892" s="1" t="s">
        <v>761</v>
      </c>
      <c r="B1892" s="1" t="s">
        <v>64</v>
      </c>
      <c r="C1892" s="1" t="str">
        <f>VLOOKUP((A1892&amp;B1892),[1]Bond_Master!$A$1:$J$236,3)</f>
        <v>金融債</v>
      </c>
      <c r="D1892" s="1" t="str">
        <f>VLOOKUP((A1892&amp;B1892),[1]Bond_Master!$A$1:$J$236,4)</f>
        <v>Morgan Stanley</v>
      </c>
      <c r="E1892" s="1">
        <f>VLOOKUP((A1892&amp;B1892),[1]Bond_Master!$A$1:$J$236,10)</f>
        <v>8</v>
      </c>
      <c r="F1892" s="17">
        <v>46370</v>
      </c>
      <c r="G1892" s="29">
        <v>68750</v>
      </c>
      <c r="H1892" s="29">
        <v>68750</v>
      </c>
    </row>
    <row r="1893" spans="1:8" s="1" customFormat="1" ht="17.100000000000001" customHeight="1">
      <c r="A1893" s="1" t="s">
        <v>761</v>
      </c>
      <c r="B1893" s="1" t="s">
        <v>64</v>
      </c>
      <c r="C1893" s="1" t="str">
        <f>VLOOKUP((A1893&amp;B1893),[1]Bond_Master!$A$1:$J$236,3)</f>
        <v>金融債</v>
      </c>
      <c r="D1893" s="1" t="str">
        <f>VLOOKUP((A1893&amp;B1893),[1]Bond_Master!$A$1:$J$236,4)</f>
        <v>Morgan Stanley</v>
      </c>
      <c r="E1893" s="1">
        <f>VLOOKUP((A1893&amp;B1893),[1]Bond_Master!$A$1:$J$236,10)</f>
        <v>8</v>
      </c>
      <c r="F1893" s="7">
        <v>46552</v>
      </c>
      <c r="G1893" s="29">
        <v>68750</v>
      </c>
      <c r="H1893" s="29">
        <v>68750</v>
      </c>
    </row>
    <row r="1894" spans="1:8" s="1" customFormat="1" ht="17.100000000000001" customHeight="1">
      <c r="A1894" s="1" t="s">
        <v>761</v>
      </c>
      <c r="B1894" s="1" t="s">
        <v>64</v>
      </c>
      <c r="C1894" s="1" t="str">
        <f>VLOOKUP((A1894&amp;B1894),[1]Bond_Master!$A$1:$J$236,3)</f>
        <v>金融債</v>
      </c>
      <c r="D1894" s="1" t="str">
        <f>VLOOKUP((A1894&amp;B1894),[1]Bond_Master!$A$1:$J$236,4)</f>
        <v>Morgan Stanley</v>
      </c>
      <c r="E1894" s="1">
        <f>VLOOKUP((A1894&amp;B1894),[1]Bond_Master!$A$1:$J$236,10)</f>
        <v>8</v>
      </c>
      <c r="F1894" s="17">
        <v>46735</v>
      </c>
      <c r="G1894" s="29">
        <v>68750</v>
      </c>
      <c r="H1894" s="29">
        <v>68750</v>
      </c>
    </row>
    <row r="1895" spans="1:8" s="1" customFormat="1" ht="17.100000000000001" customHeight="1">
      <c r="A1895" s="1" t="s">
        <v>761</v>
      </c>
      <c r="B1895" s="1" t="s">
        <v>64</v>
      </c>
      <c r="C1895" s="1" t="str">
        <f>VLOOKUP((A1895&amp;B1895),[1]Bond_Master!$A$1:$J$236,3)</f>
        <v>金融債</v>
      </c>
      <c r="D1895" s="1" t="str">
        <f>VLOOKUP((A1895&amp;B1895),[1]Bond_Master!$A$1:$J$236,4)</f>
        <v>Morgan Stanley</v>
      </c>
      <c r="E1895" s="1">
        <f>VLOOKUP((A1895&amp;B1895),[1]Bond_Master!$A$1:$J$236,10)</f>
        <v>8</v>
      </c>
      <c r="F1895" s="7">
        <v>46918</v>
      </c>
      <c r="G1895" s="29">
        <v>68750</v>
      </c>
      <c r="H1895" s="29">
        <v>68750</v>
      </c>
    </row>
    <row r="1896" spans="1:8" s="1" customFormat="1" ht="17.100000000000001" customHeight="1">
      <c r="A1896" s="1" t="s">
        <v>761</v>
      </c>
      <c r="B1896" s="1" t="s">
        <v>64</v>
      </c>
      <c r="C1896" s="1" t="str">
        <f>VLOOKUP((A1896&amp;B1896),[1]Bond_Master!$A$1:$J$236,3)</f>
        <v>金融債</v>
      </c>
      <c r="D1896" s="1" t="str">
        <f>VLOOKUP((A1896&amp;B1896),[1]Bond_Master!$A$1:$J$236,4)</f>
        <v>Morgan Stanley</v>
      </c>
      <c r="E1896" s="1">
        <f>VLOOKUP((A1896&amp;B1896),[1]Bond_Master!$A$1:$J$236,10)</f>
        <v>8</v>
      </c>
      <c r="F1896" s="17">
        <v>47101</v>
      </c>
      <c r="G1896" s="29">
        <v>68750</v>
      </c>
      <c r="H1896" s="29">
        <v>68750</v>
      </c>
    </row>
    <row r="1897" spans="1:8" s="1" customFormat="1" ht="17.100000000000001" customHeight="1">
      <c r="A1897" s="1" t="s">
        <v>761</v>
      </c>
      <c r="B1897" s="1" t="s">
        <v>64</v>
      </c>
      <c r="C1897" s="1" t="str">
        <f>VLOOKUP((A1897&amp;B1897),[1]Bond_Master!$A$1:$J$236,3)</f>
        <v>金融債</v>
      </c>
      <c r="D1897" s="1" t="str">
        <f>VLOOKUP((A1897&amp;B1897),[1]Bond_Master!$A$1:$J$236,4)</f>
        <v>Morgan Stanley</v>
      </c>
      <c r="E1897" s="1">
        <f>VLOOKUP((A1897&amp;B1897),[1]Bond_Master!$A$1:$J$236,10)</f>
        <v>8</v>
      </c>
      <c r="F1897" s="7">
        <v>47283</v>
      </c>
      <c r="G1897" s="29">
        <v>68750</v>
      </c>
      <c r="H1897" s="29">
        <v>68750</v>
      </c>
    </row>
    <row r="1898" spans="1:8" s="1" customFormat="1" ht="17.100000000000001" customHeight="1">
      <c r="A1898" s="1" t="s">
        <v>761</v>
      </c>
      <c r="B1898" s="1" t="s">
        <v>64</v>
      </c>
      <c r="C1898" s="1" t="str">
        <f>VLOOKUP((A1898&amp;B1898),[1]Bond_Master!$A$1:$J$236,3)</f>
        <v>金融債</v>
      </c>
      <c r="D1898" s="1" t="str">
        <f>VLOOKUP((A1898&amp;B1898),[1]Bond_Master!$A$1:$J$236,4)</f>
        <v>Morgan Stanley</v>
      </c>
      <c r="E1898" s="1">
        <f>VLOOKUP((A1898&amp;B1898),[1]Bond_Master!$A$1:$J$236,10)</f>
        <v>8</v>
      </c>
      <c r="F1898" s="17">
        <v>47466</v>
      </c>
      <c r="G1898" s="29">
        <v>68750</v>
      </c>
      <c r="H1898" s="29">
        <v>68750</v>
      </c>
    </row>
    <row r="1899" spans="1:8" s="1" customFormat="1" ht="17.100000000000001" customHeight="1">
      <c r="A1899" s="1" t="s">
        <v>761</v>
      </c>
      <c r="B1899" s="1" t="s">
        <v>64</v>
      </c>
      <c r="C1899" s="1" t="str">
        <f>VLOOKUP((A1899&amp;B1899),[1]Bond_Master!$A$1:$J$236,3)</f>
        <v>金融債</v>
      </c>
      <c r="D1899" s="1" t="str">
        <f>VLOOKUP((A1899&amp;B1899),[1]Bond_Master!$A$1:$J$236,4)</f>
        <v>Morgan Stanley</v>
      </c>
      <c r="E1899" s="1">
        <f>VLOOKUP((A1899&amp;B1899),[1]Bond_Master!$A$1:$J$236,10)</f>
        <v>8</v>
      </c>
      <c r="F1899" s="7">
        <v>47648</v>
      </c>
      <c r="G1899" s="29">
        <v>68750</v>
      </c>
      <c r="H1899" s="29">
        <v>68750</v>
      </c>
    </row>
    <row r="1900" spans="1:8" s="1" customFormat="1" ht="17.100000000000001" customHeight="1">
      <c r="A1900" s="1" t="s">
        <v>761</v>
      </c>
      <c r="B1900" s="1" t="s">
        <v>64</v>
      </c>
      <c r="C1900" s="1" t="str">
        <f>VLOOKUP((A1900&amp;B1900),[1]Bond_Master!$A$1:$J$236,3)</f>
        <v>金融債</v>
      </c>
      <c r="D1900" s="1" t="str">
        <f>VLOOKUP((A1900&amp;B1900),[1]Bond_Master!$A$1:$J$236,4)</f>
        <v>Morgan Stanley</v>
      </c>
      <c r="E1900" s="1">
        <f>VLOOKUP((A1900&amp;B1900),[1]Bond_Master!$A$1:$J$236,10)</f>
        <v>8</v>
      </c>
      <c r="F1900" s="17">
        <v>47831</v>
      </c>
      <c r="G1900" s="29">
        <v>68750</v>
      </c>
      <c r="H1900" s="29">
        <v>68750</v>
      </c>
    </row>
    <row r="1901" spans="1:8" s="1" customFormat="1" ht="17.100000000000001" customHeight="1">
      <c r="A1901" s="1" t="s">
        <v>761</v>
      </c>
      <c r="B1901" s="1" t="s">
        <v>64</v>
      </c>
      <c r="C1901" s="1" t="str">
        <f>VLOOKUP((A1901&amp;B1901),[1]Bond_Master!$A$1:$J$236,3)</f>
        <v>金融債</v>
      </c>
      <c r="D1901" s="1" t="str">
        <f>VLOOKUP((A1901&amp;B1901),[1]Bond_Master!$A$1:$J$236,4)</f>
        <v>Morgan Stanley</v>
      </c>
      <c r="E1901" s="1">
        <f>VLOOKUP((A1901&amp;B1901),[1]Bond_Master!$A$1:$J$236,10)</f>
        <v>8</v>
      </c>
      <c r="F1901" s="7">
        <v>48013</v>
      </c>
      <c r="G1901" s="29">
        <v>68750</v>
      </c>
      <c r="H1901" s="29">
        <v>68750</v>
      </c>
    </row>
    <row r="1902" spans="1:8" s="1" customFormat="1" ht="17.100000000000001" customHeight="1">
      <c r="A1902" s="1" t="s">
        <v>761</v>
      </c>
      <c r="B1902" s="1" t="s">
        <v>64</v>
      </c>
      <c r="C1902" s="1" t="str">
        <f>VLOOKUP((A1902&amp;B1902),[1]Bond_Master!$A$1:$J$236,3)</f>
        <v>金融債</v>
      </c>
      <c r="D1902" s="1" t="str">
        <f>VLOOKUP((A1902&amp;B1902),[1]Bond_Master!$A$1:$J$236,4)</f>
        <v>Morgan Stanley</v>
      </c>
      <c r="E1902" s="1">
        <f>VLOOKUP((A1902&amp;B1902),[1]Bond_Master!$A$1:$J$236,10)</f>
        <v>8</v>
      </c>
      <c r="F1902" s="17">
        <v>48196</v>
      </c>
      <c r="G1902" s="29">
        <v>68750</v>
      </c>
      <c r="H1902" s="29">
        <v>5568750</v>
      </c>
    </row>
    <row r="1903" spans="1:8" s="1" customFormat="1" ht="17.100000000000001" customHeight="1">
      <c r="A1903" s="1" t="s">
        <v>452</v>
      </c>
      <c r="B1903" s="1" t="s">
        <v>64</v>
      </c>
      <c r="C1903" s="1" t="str">
        <f>VLOOKUP((A1903&amp;B1903),[1]Bond_Master!$A$1:$J$236,3)</f>
        <v>金融債</v>
      </c>
      <c r="D1903" s="1" t="str">
        <f>VLOOKUP((A1903&amp;B1903),[1]Bond_Master!$A$1:$J$236,4)</f>
        <v>Morgan Stanley</v>
      </c>
      <c r="E1903" s="1">
        <f>VLOOKUP((A1903&amp;B1903),[1]Bond_Master!$A$1:$J$236,10)</f>
        <v>6</v>
      </c>
      <c r="F1903" s="7">
        <v>45429</v>
      </c>
      <c r="G1903" s="27">
        <v>48500</v>
      </c>
      <c r="H1903" s="27">
        <v>48500</v>
      </c>
    </row>
    <row r="1904" spans="1:8" s="1" customFormat="1" ht="17.100000000000001" customHeight="1">
      <c r="A1904" s="1" t="s">
        <v>452</v>
      </c>
      <c r="B1904" s="1" t="s">
        <v>64</v>
      </c>
      <c r="C1904" s="1" t="str">
        <f>VLOOKUP((A1904&amp;B1904),[1]Bond_Master!$A$1:$J$236,3)</f>
        <v>金融債</v>
      </c>
      <c r="D1904" s="1" t="str">
        <f>VLOOKUP((A1904&amp;B1904),[1]Bond_Master!$A$1:$J$236,4)</f>
        <v>Morgan Stanley</v>
      </c>
      <c r="E1904" s="1">
        <f>VLOOKUP((A1904&amp;B1904),[1]Bond_Master!$A$1:$J$236,10)</f>
        <v>6</v>
      </c>
      <c r="F1904" s="7">
        <v>45613</v>
      </c>
      <c r="G1904" s="27">
        <v>48500</v>
      </c>
      <c r="H1904" s="27">
        <v>48500</v>
      </c>
    </row>
    <row r="1905" spans="1:8" s="1" customFormat="1" ht="17.100000000000001" customHeight="1">
      <c r="A1905" s="1" t="s">
        <v>762</v>
      </c>
      <c r="B1905" s="1" t="s">
        <v>64</v>
      </c>
      <c r="C1905" s="1" t="str">
        <f>VLOOKUP((A1905&amp;B1905),[1]Bond_Master!$A$1:$J$236,3)</f>
        <v>金融債</v>
      </c>
      <c r="D1905" s="1" t="str">
        <f>VLOOKUP((A1905&amp;B1905),[1]Bond_Master!$A$1:$J$236,4)</f>
        <v>Morgan Stanley</v>
      </c>
      <c r="E1905" s="1">
        <f>VLOOKUP((A1905&amp;B1905),[1]Bond_Master!$A$1:$J$236,10)</f>
        <v>6</v>
      </c>
      <c r="F1905" s="7">
        <v>45794</v>
      </c>
      <c r="G1905" s="27">
        <v>48500</v>
      </c>
      <c r="H1905" s="27">
        <v>48500</v>
      </c>
    </row>
    <row r="1906" spans="1:8" s="1" customFormat="1" ht="17.100000000000001" customHeight="1">
      <c r="A1906" s="1" t="s">
        <v>762</v>
      </c>
      <c r="B1906" s="1" t="s">
        <v>64</v>
      </c>
      <c r="C1906" s="1" t="str">
        <f>VLOOKUP((A1906&amp;B1906),[1]Bond_Master!$A$1:$J$236,3)</f>
        <v>金融債</v>
      </c>
      <c r="D1906" s="1" t="str">
        <f>VLOOKUP((A1906&amp;B1906),[1]Bond_Master!$A$1:$J$236,4)</f>
        <v>Morgan Stanley</v>
      </c>
      <c r="E1906" s="1">
        <f>VLOOKUP((A1906&amp;B1906),[1]Bond_Master!$A$1:$J$236,10)</f>
        <v>6</v>
      </c>
      <c r="F1906" s="7">
        <v>45978</v>
      </c>
      <c r="G1906" s="29">
        <v>48500</v>
      </c>
      <c r="H1906" s="29">
        <v>48500</v>
      </c>
    </row>
    <row r="1907" spans="1:8" s="1" customFormat="1" ht="17.100000000000001" customHeight="1">
      <c r="A1907" s="1" t="s">
        <v>762</v>
      </c>
      <c r="B1907" s="1" t="s">
        <v>64</v>
      </c>
      <c r="C1907" s="1" t="str">
        <f>VLOOKUP((A1907&amp;B1907),[1]Bond_Master!$A$1:$J$236,3)</f>
        <v>金融債</v>
      </c>
      <c r="D1907" s="1" t="str">
        <f>VLOOKUP((A1907&amp;B1907),[1]Bond_Master!$A$1:$J$236,4)</f>
        <v>Morgan Stanley</v>
      </c>
      <c r="E1907" s="1">
        <f>VLOOKUP((A1907&amp;B1907),[1]Bond_Master!$A$1:$J$236,10)</f>
        <v>6</v>
      </c>
      <c r="F1907" s="7">
        <v>46159</v>
      </c>
      <c r="G1907" s="29">
        <v>48500</v>
      </c>
      <c r="H1907" s="29">
        <v>48500</v>
      </c>
    </row>
    <row r="1908" spans="1:8" s="1" customFormat="1" ht="17.100000000000001" customHeight="1">
      <c r="A1908" s="1" t="s">
        <v>762</v>
      </c>
      <c r="B1908" s="1" t="s">
        <v>64</v>
      </c>
      <c r="C1908" s="1" t="str">
        <f>VLOOKUP((A1908&amp;B1908),[1]Bond_Master!$A$1:$J$236,3)</f>
        <v>金融債</v>
      </c>
      <c r="D1908" s="1" t="str">
        <f>VLOOKUP((A1908&amp;B1908),[1]Bond_Master!$A$1:$J$236,4)</f>
        <v>Morgan Stanley</v>
      </c>
      <c r="E1908" s="1">
        <f>VLOOKUP((A1908&amp;B1908),[1]Bond_Master!$A$1:$J$236,10)</f>
        <v>6</v>
      </c>
      <c r="F1908" s="7">
        <v>46343</v>
      </c>
      <c r="G1908" s="29">
        <v>48500</v>
      </c>
      <c r="H1908" s="29">
        <v>48500</v>
      </c>
    </row>
    <row r="1909" spans="1:8" s="1" customFormat="1" ht="17.100000000000001" customHeight="1">
      <c r="A1909" s="1" t="s">
        <v>762</v>
      </c>
      <c r="B1909" s="1" t="s">
        <v>64</v>
      </c>
      <c r="C1909" s="1" t="str">
        <f>VLOOKUP((A1909&amp;B1909),[1]Bond_Master!$A$1:$J$236,3)</f>
        <v>金融債</v>
      </c>
      <c r="D1909" s="1" t="str">
        <f>VLOOKUP((A1909&amp;B1909),[1]Bond_Master!$A$1:$J$236,4)</f>
        <v>Morgan Stanley</v>
      </c>
      <c r="E1909" s="1">
        <f>VLOOKUP((A1909&amp;B1909),[1]Bond_Master!$A$1:$J$236,10)</f>
        <v>6</v>
      </c>
      <c r="F1909" s="7">
        <v>46524</v>
      </c>
      <c r="G1909" s="29">
        <v>48500</v>
      </c>
      <c r="H1909" s="29">
        <v>48500</v>
      </c>
    </row>
    <row r="1910" spans="1:8" s="1" customFormat="1" ht="17.100000000000001" customHeight="1">
      <c r="A1910" s="1" t="s">
        <v>762</v>
      </c>
      <c r="B1910" s="1" t="s">
        <v>64</v>
      </c>
      <c r="C1910" s="1" t="str">
        <f>VLOOKUP((A1910&amp;B1910),[1]Bond_Master!$A$1:$J$236,3)</f>
        <v>金融債</v>
      </c>
      <c r="D1910" s="1" t="str">
        <f>VLOOKUP((A1910&amp;B1910),[1]Bond_Master!$A$1:$J$236,4)</f>
        <v>Morgan Stanley</v>
      </c>
      <c r="E1910" s="1">
        <f>VLOOKUP((A1910&amp;B1910),[1]Bond_Master!$A$1:$J$236,10)</f>
        <v>6</v>
      </c>
      <c r="F1910" s="7">
        <v>46708</v>
      </c>
      <c r="G1910" s="29">
        <v>48500</v>
      </c>
      <c r="H1910" s="29">
        <v>48500</v>
      </c>
    </row>
    <row r="1911" spans="1:8" s="1" customFormat="1" ht="17.100000000000001" customHeight="1">
      <c r="A1911" s="1" t="s">
        <v>762</v>
      </c>
      <c r="B1911" s="1" t="s">
        <v>64</v>
      </c>
      <c r="C1911" s="1" t="str">
        <f>VLOOKUP((A1911&amp;B1911),[1]Bond_Master!$A$1:$J$236,3)</f>
        <v>金融債</v>
      </c>
      <c r="D1911" s="1" t="str">
        <f>VLOOKUP((A1911&amp;B1911),[1]Bond_Master!$A$1:$J$236,4)</f>
        <v>Morgan Stanley</v>
      </c>
      <c r="E1911" s="1">
        <f>VLOOKUP((A1911&amp;B1911),[1]Bond_Master!$A$1:$J$236,10)</f>
        <v>6</v>
      </c>
      <c r="F1911" s="7">
        <v>46890</v>
      </c>
      <c r="G1911" s="29">
        <v>48500</v>
      </c>
      <c r="H1911" s="29">
        <v>48500</v>
      </c>
    </row>
    <row r="1912" spans="1:8" s="1" customFormat="1" ht="17.100000000000001" customHeight="1">
      <c r="A1912" s="1" t="s">
        <v>762</v>
      </c>
      <c r="B1912" s="1" t="s">
        <v>64</v>
      </c>
      <c r="C1912" s="1" t="str">
        <f>VLOOKUP((A1912&amp;B1912),[1]Bond_Master!$A$1:$J$236,3)</f>
        <v>金融債</v>
      </c>
      <c r="D1912" s="1" t="str">
        <f>VLOOKUP((A1912&amp;B1912),[1]Bond_Master!$A$1:$J$236,4)</f>
        <v>Morgan Stanley</v>
      </c>
      <c r="E1912" s="1">
        <f>VLOOKUP((A1912&amp;B1912),[1]Bond_Master!$A$1:$J$236,10)</f>
        <v>6</v>
      </c>
      <c r="F1912" s="7">
        <v>47074</v>
      </c>
      <c r="G1912" s="29">
        <v>48500</v>
      </c>
      <c r="H1912" s="29">
        <v>48500</v>
      </c>
    </row>
    <row r="1913" spans="1:8" s="1" customFormat="1" ht="17.100000000000001" customHeight="1">
      <c r="A1913" s="1" t="s">
        <v>762</v>
      </c>
      <c r="B1913" s="1" t="s">
        <v>64</v>
      </c>
      <c r="C1913" s="1" t="str">
        <f>VLOOKUP((A1913&amp;B1913),[1]Bond_Master!$A$1:$J$236,3)</f>
        <v>金融債</v>
      </c>
      <c r="D1913" s="1" t="str">
        <f>VLOOKUP((A1913&amp;B1913),[1]Bond_Master!$A$1:$J$236,4)</f>
        <v>Morgan Stanley</v>
      </c>
      <c r="E1913" s="1">
        <f>VLOOKUP((A1913&amp;B1913),[1]Bond_Master!$A$1:$J$236,10)</f>
        <v>6</v>
      </c>
      <c r="F1913" s="7">
        <v>47255</v>
      </c>
      <c r="G1913" s="29">
        <v>48500</v>
      </c>
      <c r="H1913" s="29">
        <v>48500</v>
      </c>
    </row>
    <row r="1914" spans="1:8" s="1" customFormat="1" ht="17.100000000000001" customHeight="1">
      <c r="A1914" s="1" t="s">
        <v>762</v>
      </c>
      <c r="B1914" s="1" t="s">
        <v>64</v>
      </c>
      <c r="C1914" s="1" t="str">
        <f>VLOOKUP((A1914&amp;B1914),[1]Bond_Master!$A$1:$J$236,3)</f>
        <v>金融債</v>
      </c>
      <c r="D1914" s="1" t="str">
        <f>VLOOKUP((A1914&amp;B1914),[1]Bond_Master!$A$1:$J$236,4)</f>
        <v>Morgan Stanley</v>
      </c>
      <c r="E1914" s="1">
        <f>VLOOKUP((A1914&amp;B1914),[1]Bond_Master!$A$1:$J$236,10)</f>
        <v>6</v>
      </c>
      <c r="F1914" s="7">
        <v>47439</v>
      </c>
      <c r="G1914" s="29">
        <v>48500</v>
      </c>
      <c r="H1914" s="29">
        <v>48500</v>
      </c>
    </row>
    <row r="1915" spans="1:8" ht="17.100000000000001" customHeight="1">
      <c r="A1915" s="1" t="s">
        <v>762</v>
      </c>
      <c r="B1915" s="1" t="s">
        <v>64</v>
      </c>
      <c r="C1915" s="1" t="str">
        <f>VLOOKUP((A1915&amp;B1915),[1]Bond_Master!$A$1:$J$236,3)</f>
        <v>金融債</v>
      </c>
      <c r="D1915" s="1" t="str">
        <f>VLOOKUP((A1915&amp;B1915),[1]Bond_Master!$A$1:$J$236,4)</f>
        <v>Morgan Stanley</v>
      </c>
      <c r="E1915" s="1">
        <f>VLOOKUP((A1915&amp;B1915),[1]Bond_Master!$A$1:$J$236,10)</f>
        <v>6</v>
      </c>
      <c r="F1915" s="7">
        <v>47620</v>
      </c>
      <c r="G1915" s="29">
        <v>48500</v>
      </c>
      <c r="H1915" s="29">
        <v>48500</v>
      </c>
    </row>
    <row r="1916" spans="1:8" s="1" customFormat="1" ht="17.100000000000001" customHeight="1">
      <c r="A1916" s="1" t="s">
        <v>762</v>
      </c>
      <c r="B1916" s="1" t="s">
        <v>64</v>
      </c>
      <c r="C1916" s="1" t="str">
        <f>VLOOKUP((A1916&amp;B1916),[1]Bond_Master!$A$1:$J$236,3)</f>
        <v>金融債</v>
      </c>
      <c r="D1916" s="1" t="str">
        <f>VLOOKUP((A1916&amp;B1916),[1]Bond_Master!$A$1:$J$236,4)</f>
        <v>Morgan Stanley</v>
      </c>
      <c r="E1916" s="1">
        <f>VLOOKUP((A1916&amp;B1916),[1]Bond_Master!$A$1:$J$236,10)</f>
        <v>6</v>
      </c>
      <c r="F1916" s="7">
        <v>47804</v>
      </c>
      <c r="G1916" s="29">
        <v>48500</v>
      </c>
      <c r="H1916" s="29">
        <v>48500</v>
      </c>
    </row>
    <row r="1917" spans="1:8" s="1" customFormat="1" ht="17.100000000000001" customHeight="1">
      <c r="A1917" s="1" t="s">
        <v>762</v>
      </c>
      <c r="B1917" s="1" t="s">
        <v>64</v>
      </c>
      <c r="C1917" s="1" t="str">
        <f>VLOOKUP((A1917&amp;B1917),[1]Bond_Master!$A$1:$J$236,3)</f>
        <v>金融債</v>
      </c>
      <c r="D1917" s="1" t="str">
        <f>VLOOKUP((A1917&amp;B1917),[1]Bond_Master!$A$1:$J$236,4)</f>
        <v>Morgan Stanley</v>
      </c>
      <c r="E1917" s="1">
        <f>VLOOKUP((A1917&amp;B1917),[1]Bond_Master!$A$1:$J$236,10)</f>
        <v>6</v>
      </c>
      <c r="F1917" s="7">
        <v>47985</v>
      </c>
      <c r="G1917" s="29">
        <v>48500</v>
      </c>
      <c r="H1917" s="29">
        <v>48500</v>
      </c>
    </row>
    <row r="1918" spans="1:8" s="1" customFormat="1" ht="17.100000000000001" customHeight="1">
      <c r="A1918" s="1" t="s">
        <v>762</v>
      </c>
      <c r="B1918" s="1" t="s">
        <v>64</v>
      </c>
      <c r="C1918" s="1" t="str">
        <f>VLOOKUP((A1918&amp;B1918),[1]Bond_Master!$A$1:$J$236,3)</f>
        <v>金融債</v>
      </c>
      <c r="D1918" s="1" t="str">
        <f>VLOOKUP((A1918&amp;B1918),[1]Bond_Master!$A$1:$J$236,4)</f>
        <v>Morgan Stanley</v>
      </c>
      <c r="E1918" s="1">
        <f>VLOOKUP((A1918&amp;B1918),[1]Bond_Master!$A$1:$J$236,10)</f>
        <v>6</v>
      </c>
      <c r="F1918" s="7">
        <v>48169</v>
      </c>
      <c r="G1918" s="29">
        <v>48500</v>
      </c>
      <c r="H1918" s="29">
        <v>48500</v>
      </c>
    </row>
    <row r="1919" spans="1:8" s="1" customFormat="1" ht="17.100000000000001" customHeight="1">
      <c r="A1919" s="1" t="s">
        <v>762</v>
      </c>
      <c r="B1919" s="1" t="s">
        <v>64</v>
      </c>
      <c r="C1919" s="1" t="str">
        <f>VLOOKUP((A1919&amp;B1919),[1]Bond_Master!$A$1:$J$236,3)</f>
        <v>金融債</v>
      </c>
      <c r="D1919" s="1" t="str">
        <f>VLOOKUP((A1919&amp;B1919),[1]Bond_Master!$A$1:$J$236,4)</f>
        <v>Morgan Stanley</v>
      </c>
      <c r="E1919" s="1">
        <f>VLOOKUP((A1919&amp;B1919),[1]Bond_Master!$A$1:$J$236,10)</f>
        <v>6</v>
      </c>
      <c r="F1919" s="7">
        <v>48351</v>
      </c>
      <c r="G1919" s="29">
        <v>48500</v>
      </c>
      <c r="H1919" s="29">
        <v>2048500</v>
      </c>
    </row>
    <row r="1920" spans="1:8" s="1" customFormat="1" ht="17.100000000000001" customHeight="1">
      <c r="A1920" s="1" t="s">
        <v>226</v>
      </c>
      <c r="B1920" s="1" t="s">
        <v>141</v>
      </c>
      <c r="C1920" s="1" t="str">
        <f>VLOOKUP((A1920&amp;B1920),[1]Bond_Master!$A$1:$J$236,3)</f>
        <v>金融債</v>
      </c>
      <c r="D1920" s="1" t="str">
        <f>VLOOKUP((A1920&amp;B1920),[1]Bond_Master!$A$1:$J$236,4)</f>
        <v>Morgan Stanley</v>
      </c>
      <c r="E1920" s="1">
        <f>VLOOKUP((A1920&amp;B1920),[1]Bond_Master!$A$1:$J$236,10)</f>
        <v>6</v>
      </c>
      <c r="F1920" s="7">
        <v>45053</v>
      </c>
      <c r="G1920" s="27">
        <v>110000</v>
      </c>
      <c r="H1920" s="27">
        <v>110000</v>
      </c>
    </row>
    <row r="1921" spans="1:8" s="1" customFormat="1" ht="17.100000000000001" customHeight="1">
      <c r="A1921" s="1" t="s">
        <v>226</v>
      </c>
      <c r="B1921" s="1" t="s">
        <v>141</v>
      </c>
      <c r="C1921" s="1" t="str">
        <f>VLOOKUP((A1921&amp;B1921),[1]Bond_Master!$A$1:$J$236,3)</f>
        <v>金融債</v>
      </c>
      <c r="D1921" s="1" t="str">
        <f>VLOOKUP((A1921&amp;B1921),[1]Bond_Master!$A$1:$J$236,4)</f>
        <v>Morgan Stanley</v>
      </c>
      <c r="E1921" s="1">
        <f>VLOOKUP((A1921&amp;B1921),[1]Bond_Master!$A$1:$J$236,10)</f>
        <v>6</v>
      </c>
      <c r="F1921" s="7">
        <v>45237</v>
      </c>
      <c r="G1921" s="27">
        <v>110000</v>
      </c>
      <c r="H1921" s="27">
        <v>110000</v>
      </c>
    </row>
    <row r="1922" spans="1:8" s="1" customFormat="1" ht="17.100000000000001" customHeight="1">
      <c r="A1922" s="1" t="s">
        <v>226</v>
      </c>
      <c r="B1922" s="1" t="s">
        <v>141</v>
      </c>
      <c r="C1922" s="1" t="str">
        <f>VLOOKUP((A1922&amp;B1922),[1]Bond_Master!$A$1:$J$236,3)</f>
        <v>金融債</v>
      </c>
      <c r="D1922" s="1" t="str">
        <f>VLOOKUP((A1922&amp;B1922),[1]Bond_Master!$A$1:$J$236,4)</f>
        <v>Morgan Stanley</v>
      </c>
      <c r="E1922" s="1">
        <f>VLOOKUP((A1922&amp;B1922),[1]Bond_Master!$A$1:$J$236,10)</f>
        <v>6</v>
      </c>
      <c r="F1922" s="7">
        <v>45419</v>
      </c>
      <c r="G1922" s="27">
        <v>110000</v>
      </c>
      <c r="H1922" s="27">
        <v>110000</v>
      </c>
    </row>
    <row r="1923" spans="1:8" s="1" customFormat="1" ht="17.100000000000001" customHeight="1">
      <c r="A1923" s="1" t="s">
        <v>226</v>
      </c>
      <c r="B1923" s="1" t="s">
        <v>141</v>
      </c>
      <c r="C1923" s="1" t="str">
        <f>VLOOKUP((A1923&amp;B1923),[1]Bond_Master!$A$1:$J$236,3)</f>
        <v>金融債</v>
      </c>
      <c r="D1923" s="1" t="str">
        <f>VLOOKUP((A1923&amp;B1923),[1]Bond_Master!$A$1:$J$236,4)</f>
        <v>Morgan Stanley</v>
      </c>
      <c r="E1923" s="1">
        <f>VLOOKUP((A1923&amp;B1923),[1]Bond_Master!$A$1:$J$236,10)</f>
        <v>6</v>
      </c>
      <c r="F1923" s="7">
        <v>45603</v>
      </c>
      <c r="G1923" s="27">
        <v>110000</v>
      </c>
      <c r="H1923" s="27">
        <v>4110000</v>
      </c>
    </row>
    <row r="1924" spans="1:8" s="1" customFormat="1" ht="17.100000000000001" customHeight="1">
      <c r="A1924" s="1" t="s">
        <v>256</v>
      </c>
      <c r="B1924" s="1" t="s">
        <v>14</v>
      </c>
      <c r="C1924" s="1" t="str">
        <f>VLOOKUP((A1924&amp;B1924),[1]Bond_Master!$A$1:$J$236,3)</f>
        <v>公司債</v>
      </c>
      <c r="D1924" s="1" t="str">
        <f>VLOOKUP((A1924&amp;B1924),[1]Bond_Master!$A$1:$J$236,4)</f>
        <v>Morgan Stanley</v>
      </c>
      <c r="E1924" s="1">
        <f>VLOOKUP((A1924&amp;B1924),[1]Bond_Master!$A$1:$J$236,10)</f>
        <v>4</v>
      </c>
      <c r="F1924" s="7">
        <v>45183</v>
      </c>
      <c r="G1924" s="27">
        <v>49500</v>
      </c>
      <c r="H1924" s="27">
        <v>49500</v>
      </c>
    </row>
    <row r="1925" spans="1:8" s="1" customFormat="1" ht="17.100000000000001" customHeight="1">
      <c r="A1925" s="1" t="s">
        <v>256</v>
      </c>
      <c r="B1925" s="1" t="s">
        <v>14</v>
      </c>
      <c r="C1925" s="1" t="str">
        <f>VLOOKUP((A1925&amp;B1925),[1]Bond_Master!$A$1:$J$236,3)</f>
        <v>公司債</v>
      </c>
      <c r="D1925" s="1" t="str">
        <f>VLOOKUP((A1925&amp;B1925),[1]Bond_Master!$A$1:$J$236,4)</f>
        <v>Morgan Stanley</v>
      </c>
      <c r="E1925" s="1">
        <f>VLOOKUP((A1925&amp;B1925),[1]Bond_Master!$A$1:$J$236,10)</f>
        <v>4</v>
      </c>
      <c r="F1925" s="7">
        <v>45365</v>
      </c>
      <c r="G1925" s="27">
        <v>49500</v>
      </c>
      <c r="H1925" s="27">
        <v>49500</v>
      </c>
    </row>
    <row r="1926" spans="1:8" s="1" customFormat="1" ht="17.100000000000001" customHeight="1">
      <c r="A1926" s="1" t="s">
        <v>256</v>
      </c>
      <c r="B1926" s="1" t="s">
        <v>14</v>
      </c>
      <c r="C1926" s="1" t="str">
        <f>VLOOKUP((A1926&amp;B1926),[1]Bond_Master!$A$1:$J$236,3)</f>
        <v>公司債</v>
      </c>
      <c r="D1926" s="1" t="str">
        <f>VLOOKUP((A1926&amp;B1926),[1]Bond_Master!$A$1:$J$236,4)</f>
        <v>Morgan Stanley</v>
      </c>
      <c r="E1926" s="1">
        <f>VLOOKUP((A1926&amp;B1926),[1]Bond_Master!$A$1:$J$236,10)</f>
        <v>4</v>
      </c>
      <c r="F1926" s="7">
        <v>45549</v>
      </c>
      <c r="G1926" s="27">
        <v>49500</v>
      </c>
      <c r="H1926" s="27">
        <v>49500</v>
      </c>
    </row>
    <row r="1927" spans="1:8" s="1" customFormat="1" ht="17.100000000000001" customHeight="1">
      <c r="A1927" s="1" t="s">
        <v>256</v>
      </c>
      <c r="B1927" s="1" t="s">
        <v>14</v>
      </c>
      <c r="C1927" s="1" t="str">
        <f>VLOOKUP((A1927&amp;B1927),[1]Bond_Master!$A$1:$J$236,3)</f>
        <v>公司債</v>
      </c>
      <c r="D1927" s="1" t="str">
        <f>VLOOKUP((A1927&amp;B1927),[1]Bond_Master!$A$1:$J$236,4)</f>
        <v>Morgan Stanley</v>
      </c>
      <c r="E1927" s="1">
        <f>VLOOKUP((A1927&amp;B1927),[1]Bond_Master!$A$1:$J$236,10)</f>
        <v>4</v>
      </c>
      <c r="F1927" s="7">
        <v>45730</v>
      </c>
      <c r="G1927" s="27">
        <v>49500</v>
      </c>
      <c r="H1927" s="27">
        <v>49500</v>
      </c>
    </row>
    <row r="1928" spans="1:8" s="1" customFormat="1" ht="17.100000000000001" customHeight="1">
      <c r="A1928" s="1" t="s">
        <v>256</v>
      </c>
      <c r="B1928" s="1" t="s">
        <v>14</v>
      </c>
      <c r="C1928" s="1" t="str">
        <f>VLOOKUP((A1928&amp;B1928),[1]Bond_Master!$A$1:$J$236,3)</f>
        <v>公司債</v>
      </c>
      <c r="D1928" s="1" t="str">
        <f>VLOOKUP((A1928&amp;B1928),[1]Bond_Master!$A$1:$J$236,4)</f>
        <v>Morgan Stanley</v>
      </c>
      <c r="E1928" s="1">
        <f>VLOOKUP((A1928&amp;B1928),[1]Bond_Master!$A$1:$J$236,10)</f>
        <v>4</v>
      </c>
      <c r="F1928" s="7">
        <v>45914</v>
      </c>
      <c r="G1928" s="27">
        <v>49500</v>
      </c>
      <c r="H1928" s="27">
        <v>49500</v>
      </c>
    </row>
    <row r="1929" spans="1:8" ht="17.100000000000001" customHeight="1">
      <c r="A1929" s="1" t="s">
        <v>256</v>
      </c>
      <c r="B1929" s="1" t="s">
        <v>14</v>
      </c>
      <c r="C1929" s="1" t="str">
        <f>VLOOKUP((A1929&amp;B1929),[1]Bond_Master!$A$1:$J$236,3)</f>
        <v>公司債</v>
      </c>
      <c r="D1929" s="1" t="str">
        <f>VLOOKUP((A1929&amp;B1929),[1]Bond_Master!$A$1:$J$236,4)</f>
        <v>Morgan Stanley</v>
      </c>
      <c r="E1929" s="1">
        <f>VLOOKUP((A1929&amp;B1929),[1]Bond_Master!$A$1:$J$236,10)</f>
        <v>4</v>
      </c>
      <c r="F1929" s="7">
        <v>46095</v>
      </c>
      <c r="G1929" s="27">
        <v>49500</v>
      </c>
      <c r="H1929" s="27">
        <v>49500</v>
      </c>
    </row>
    <row r="1930" spans="1:8" ht="17.100000000000001" customHeight="1">
      <c r="A1930" s="1" t="s">
        <v>256</v>
      </c>
      <c r="B1930" s="1" t="s">
        <v>14</v>
      </c>
      <c r="C1930" s="1" t="str">
        <f>VLOOKUP((A1930&amp;B1930),[1]Bond_Master!$A$1:$J$236,3)</f>
        <v>公司債</v>
      </c>
      <c r="D1930" s="1" t="str">
        <f>VLOOKUP((A1930&amp;B1930),[1]Bond_Master!$A$1:$J$236,4)</f>
        <v>Morgan Stanley</v>
      </c>
      <c r="E1930" s="1">
        <f>VLOOKUP((A1930&amp;B1930),[1]Bond_Master!$A$1:$J$236,10)</f>
        <v>4</v>
      </c>
      <c r="F1930" s="7">
        <v>46279</v>
      </c>
      <c r="G1930" s="27">
        <v>49500</v>
      </c>
      <c r="H1930" s="27">
        <v>49500</v>
      </c>
    </row>
    <row r="1931" spans="1:8" ht="17.100000000000001" customHeight="1">
      <c r="A1931" s="1" t="s">
        <v>256</v>
      </c>
      <c r="B1931" s="1" t="s">
        <v>14</v>
      </c>
      <c r="C1931" s="1" t="str">
        <f>VLOOKUP((A1931&amp;B1931),[1]Bond_Master!$A$1:$J$236,3)</f>
        <v>公司債</v>
      </c>
      <c r="D1931" s="1" t="str">
        <f>VLOOKUP((A1931&amp;B1931),[1]Bond_Master!$A$1:$J$236,4)</f>
        <v>Morgan Stanley</v>
      </c>
      <c r="E1931" s="1">
        <f>VLOOKUP((A1931&amp;B1931),[1]Bond_Master!$A$1:$J$236,10)</f>
        <v>4</v>
      </c>
      <c r="F1931" s="7">
        <v>46460</v>
      </c>
      <c r="G1931" s="27">
        <v>49500</v>
      </c>
      <c r="H1931" s="27">
        <v>49500</v>
      </c>
    </row>
    <row r="1932" spans="1:8" ht="17.100000000000001" customHeight="1">
      <c r="A1932" s="1" t="s">
        <v>256</v>
      </c>
      <c r="B1932" s="1" t="s">
        <v>14</v>
      </c>
      <c r="C1932" s="1" t="str">
        <f>VLOOKUP((A1932&amp;B1932),[1]Bond_Master!$A$1:$J$236,3)</f>
        <v>公司債</v>
      </c>
      <c r="D1932" s="1" t="str">
        <f>VLOOKUP((A1932&amp;B1932),[1]Bond_Master!$A$1:$J$236,4)</f>
        <v>Morgan Stanley</v>
      </c>
      <c r="E1932" s="1">
        <f>VLOOKUP((A1932&amp;B1932),[1]Bond_Master!$A$1:$J$236,10)</f>
        <v>4</v>
      </c>
      <c r="F1932" s="7">
        <v>46644</v>
      </c>
      <c r="G1932" s="27">
        <v>49500</v>
      </c>
      <c r="H1932" s="27">
        <v>49500</v>
      </c>
    </row>
    <row r="1933" spans="1:8" ht="17.100000000000001" customHeight="1">
      <c r="A1933" s="1" t="s">
        <v>256</v>
      </c>
      <c r="B1933" s="1" t="s">
        <v>14</v>
      </c>
      <c r="C1933" s="1" t="str">
        <f>VLOOKUP((A1933&amp;B1933),[1]Bond_Master!$A$1:$J$236,3)</f>
        <v>公司債</v>
      </c>
      <c r="D1933" s="1" t="str">
        <f>VLOOKUP((A1933&amp;B1933),[1]Bond_Master!$A$1:$J$236,4)</f>
        <v>Morgan Stanley</v>
      </c>
      <c r="E1933" s="1">
        <f>VLOOKUP((A1933&amp;B1933),[1]Bond_Master!$A$1:$J$236,10)</f>
        <v>4</v>
      </c>
      <c r="F1933" s="7">
        <v>46826</v>
      </c>
      <c r="G1933" s="27">
        <v>49500</v>
      </c>
      <c r="H1933" s="27">
        <v>49500</v>
      </c>
    </row>
    <row r="1934" spans="1:8" ht="17.100000000000001" customHeight="1">
      <c r="A1934" s="1" t="s">
        <v>256</v>
      </c>
      <c r="B1934" s="1" t="s">
        <v>14</v>
      </c>
      <c r="C1934" s="1" t="str">
        <f>VLOOKUP((A1934&amp;B1934),[1]Bond_Master!$A$1:$J$236,3)</f>
        <v>公司債</v>
      </c>
      <c r="D1934" s="1" t="str">
        <f>VLOOKUP((A1934&amp;B1934),[1]Bond_Master!$A$1:$J$236,4)</f>
        <v>Morgan Stanley</v>
      </c>
      <c r="E1934" s="1">
        <f>VLOOKUP((A1934&amp;B1934),[1]Bond_Master!$A$1:$J$236,10)</f>
        <v>4</v>
      </c>
      <c r="F1934" s="7">
        <v>47010</v>
      </c>
      <c r="G1934" s="27">
        <v>49500</v>
      </c>
      <c r="H1934" s="27">
        <v>49500</v>
      </c>
    </row>
    <row r="1935" spans="1:8" ht="17.100000000000001" customHeight="1">
      <c r="A1935" s="1" t="s">
        <v>256</v>
      </c>
      <c r="B1935" s="1" t="s">
        <v>14</v>
      </c>
      <c r="C1935" s="1" t="str">
        <f>VLOOKUP((A1935&amp;B1935),[1]Bond_Master!$A$1:$J$236,3)</f>
        <v>公司債</v>
      </c>
      <c r="D1935" s="1" t="str">
        <f>VLOOKUP((A1935&amp;B1935),[1]Bond_Master!$A$1:$J$236,4)</f>
        <v>Morgan Stanley</v>
      </c>
      <c r="E1935" s="1">
        <f>VLOOKUP((A1935&amp;B1935),[1]Bond_Master!$A$1:$J$236,10)</f>
        <v>4</v>
      </c>
      <c r="F1935" s="7">
        <v>47191</v>
      </c>
      <c r="G1935" s="27">
        <v>49500</v>
      </c>
      <c r="H1935" s="27">
        <v>49500</v>
      </c>
    </row>
    <row r="1936" spans="1:8" ht="17.100000000000001" customHeight="1">
      <c r="A1936" s="1" t="s">
        <v>256</v>
      </c>
      <c r="B1936" s="1" t="s">
        <v>14</v>
      </c>
      <c r="C1936" s="1" t="str">
        <f>VLOOKUP((A1936&amp;B1936),[1]Bond_Master!$A$1:$J$236,3)</f>
        <v>公司債</v>
      </c>
      <c r="D1936" s="1" t="str">
        <f>VLOOKUP((A1936&amp;B1936),[1]Bond_Master!$A$1:$J$236,4)</f>
        <v>Morgan Stanley</v>
      </c>
      <c r="E1936" s="1">
        <f>VLOOKUP((A1936&amp;B1936),[1]Bond_Master!$A$1:$J$236,10)</f>
        <v>4</v>
      </c>
      <c r="F1936" s="7">
        <v>47375</v>
      </c>
      <c r="G1936" s="27">
        <v>49500</v>
      </c>
      <c r="H1936" s="27">
        <v>49500</v>
      </c>
    </row>
    <row r="1937" spans="1:8" ht="17.100000000000001" customHeight="1">
      <c r="A1937" s="1" t="s">
        <v>256</v>
      </c>
      <c r="B1937" s="1" t="s">
        <v>14</v>
      </c>
      <c r="C1937" s="1" t="str">
        <f>VLOOKUP((A1937&amp;B1937),[1]Bond_Master!$A$1:$J$236,3)</f>
        <v>公司債</v>
      </c>
      <c r="D1937" s="1" t="str">
        <f>VLOOKUP((A1937&amp;B1937),[1]Bond_Master!$A$1:$J$236,4)</f>
        <v>Morgan Stanley</v>
      </c>
      <c r="E1937" s="1">
        <f>VLOOKUP((A1937&amp;B1937),[1]Bond_Master!$A$1:$J$236,10)</f>
        <v>4</v>
      </c>
      <c r="F1937" s="7">
        <v>47556</v>
      </c>
      <c r="G1937" s="27">
        <v>49500</v>
      </c>
      <c r="H1937" s="27">
        <v>2049500</v>
      </c>
    </row>
    <row r="1938" spans="1:8" ht="17.100000000000001" customHeight="1">
      <c r="A1938" s="1" t="s">
        <v>256</v>
      </c>
      <c r="B1938" s="1" t="s">
        <v>64</v>
      </c>
      <c r="C1938" s="1" t="str">
        <f>VLOOKUP((A1938&amp;B1938),[1]Bond_Master!$A$1:$J$236,3)</f>
        <v>公司債</v>
      </c>
      <c r="D1938" s="1" t="str">
        <f>VLOOKUP((A1938&amp;B1938),[1]Bond_Master!$A$1:$J$236,4)</f>
        <v>Morgan Stanley</v>
      </c>
      <c r="E1938" s="1">
        <f>VLOOKUP((A1938&amp;B1938),[1]Bond_Master!$A$1:$J$236,10)</f>
        <v>4</v>
      </c>
      <c r="F1938" s="7">
        <v>45183</v>
      </c>
      <c r="G1938" s="27">
        <v>184387.5</v>
      </c>
      <c r="H1938" s="27">
        <v>184387.5</v>
      </c>
    </row>
    <row r="1939" spans="1:8" ht="17.100000000000001" customHeight="1">
      <c r="A1939" s="1" t="s">
        <v>256</v>
      </c>
      <c r="B1939" s="1" t="s">
        <v>64</v>
      </c>
      <c r="C1939" s="1" t="str">
        <f>VLOOKUP((A1939&amp;B1939),[1]Bond_Master!$A$1:$J$236,3)</f>
        <v>公司債</v>
      </c>
      <c r="D1939" s="1" t="str">
        <f>VLOOKUP((A1939&amp;B1939),[1]Bond_Master!$A$1:$J$236,4)</f>
        <v>Morgan Stanley</v>
      </c>
      <c r="E1939" s="1">
        <f>VLOOKUP((A1939&amp;B1939),[1]Bond_Master!$A$1:$J$236,10)</f>
        <v>4</v>
      </c>
      <c r="F1939" s="7">
        <v>45365</v>
      </c>
      <c r="G1939" s="27">
        <v>184387.5</v>
      </c>
      <c r="H1939" s="27">
        <v>184387.5</v>
      </c>
    </row>
    <row r="1940" spans="1:8" s="1" customFormat="1" ht="17.100000000000001" customHeight="1">
      <c r="A1940" s="1" t="s">
        <v>256</v>
      </c>
      <c r="B1940" s="1" t="s">
        <v>64</v>
      </c>
      <c r="C1940" s="1" t="str">
        <f>VLOOKUP((A1940&amp;B1940),[1]Bond_Master!$A$1:$J$236,3)</f>
        <v>公司債</v>
      </c>
      <c r="D1940" s="1" t="str">
        <f>VLOOKUP((A1940&amp;B1940),[1]Bond_Master!$A$1:$J$236,4)</f>
        <v>Morgan Stanley</v>
      </c>
      <c r="E1940" s="1">
        <f>VLOOKUP((A1940&amp;B1940),[1]Bond_Master!$A$1:$J$236,10)</f>
        <v>4</v>
      </c>
      <c r="F1940" s="7">
        <v>45549</v>
      </c>
      <c r="G1940" s="27">
        <v>184387.5</v>
      </c>
      <c r="H1940" s="27">
        <v>184387.5</v>
      </c>
    </row>
    <row r="1941" spans="1:8" s="1" customFormat="1" ht="17.100000000000001" customHeight="1">
      <c r="A1941" s="1" t="s">
        <v>256</v>
      </c>
      <c r="B1941" s="1" t="s">
        <v>64</v>
      </c>
      <c r="C1941" s="1" t="str">
        <f>VLOOKUP((A1941&amp;B1941),[1]Bond_Master!$A$1:$J$236,3)</f>
        <v>公司債</v>
      </c>
      <c r="D1941" s="1" t="str">
        <f>VLOOKUP((A1941&amp;B1941),[1]Bond_Master!$A$1:$J$236,4)</f>
        <v>Morgan Stanley</v>
      </c>
      <c r="E1941" s="1">
        <f>VLOOKUP((A1941&amp;B1941),[1]Bond_Master!$A$1:$J$236,10)</f>
        <v>4</v>
      </c>
      <c r="F1941" s="7">
        <v>45730</v>
      </c>
      <c r="G1941" s="27">
        <v>184387.5</v>
      </c>
      <c r="H1941" s="27">
        <v>184387.5</v>
      </c>
    </row>
    <row r="1942" spans="1:8" s="1" customFormat="1" ht="17.100000000000001" customHeight="1">
      <c r="A1942" s="1" t="s">
        <v>256</v>
      </c>
      <c r="B1942" s="1" t="s">
        <v>64</v>
      </c>
      <c r="C1942" s="1" t="str">
        <f>VLOOKUP((A1942&amp;B1942),[1]Bond_Master!$A$1:$J$236,3)</f>
        <v>公司債</v>
      </c>
      <c r="D1942" s="1" t="str">
        <f>VLOOKUP((A1942&amp;B1942),[1]Bond_Master!$A$1:$J$236,4)</f>
        <v>Morgan Stanley</v>
      </c>
      <c r="E1942" s="1">
        <f>VLOOKUP((A1942&amp;B1942),[1]Bond_Master!$A$1:$J$236,10)</f>
        <v>4</v>
      </c>
      <c r="F1942" s="7">
        <v>45914</v>
      </c>
      <c r="G1942" s="27">
        <v>184387.5</v>
      </c>
      <c r="H1942" s="27">
        <v>184387.5</v>
      </c>
    </row>
    <row r="1943" spans="1:8" s="1" customFormat="1" ht="17.100000000000001" customHeight="1">
      <c r="A1943" s="1" t="s">
        <v>256</v>
      </c>
      <c r="B1943" s="1" t="s">
        <v>64</v>
      </c>
      <c r="C1943" s="1" t="str">
        <f>VLOOKUP((A1943&amp;B1943),[1]Bond_Master!$A$1:$J$236,3)</f>
        <v>公司債</v>
      </c>
      <c r="D1943" s="1" t="str">
        <f>VLOOKUP((A1943&amp;B1943),[1]Bond_Master!$A$1:$J$236,4)</f>
        <v>Morgan Stanley</v>
      </c>
      <c r="E1943" s="1">
        <f>VLOOKUP((A1943&amp;B1943),[1]Bond_Master!$A$1:$J$236,10)</f>
        <v>4</v>
      </c>
      <c r="F1943" s="7">
        <v>46095</v>
      </c>
      <c r="G1943" s="27">
        <v>184387.5</v>
      </c>
      <c r="H1943" s="27">
        <v>184387.5</v>
      </c>
    </row>
    <row r="1944" spans="1:8" s="1" customFormat="1" ht="17.100000000000001" customHeight="1">
      <c r="A1944" s="1" t="s">
        <v>256</v>
      </c>
      <c r="B1944" s="1" t="s">
        <v>64</v>
      </c>
      <c r="C1944" s="1" t="str">
        <f>VLOOKUP((A1944&amp;B1944),[1]Bond_Master!$A$1:$J$236,3)</f>
        <v>公司債</v>
      </c>
      <c r="D1944" s="1" t="str">
        <f>VLOOKUP((A1944&amp;B1944),[1]Bond_Master!$A$1:$J$236,4)</f>
        <v>Morgan Stanley</v>
      </c>
      <c r="E1944" s="1">
        <f>VLOOKUP((A1944&amp;B1944),[1]Bond_Master!$A$1:$J$236,10)</f>
        <v>4</v>
      </c>
      <c r="F1944" s="7">
        <v>46279</v>
      </c>
      <c r="G1944" s="27">
        <v>184387.5</v>
      </c>
      <c r="H1944" s="27">
        <v>184387.5</v>
      </c>
    </row>
    <row r="1945" spans="1:8" ht="17.100000000000001" customHeight="1">
      <c r="A1945" s="1" t="s">
        <v>256</v>
      </c>
      <c r="B1945" s="1" t="s">
        <v>64</v>
      </c>
      <c r="C1945" s="1" t="str">
        <f>VLOOKUP((A1945&amp;B1945),[1]Bond_Master!$A$1:$J$236,3)</f>
        <v>公司債</v>
      </c>
      <c r="D1945" s="1" t="str">
        <f>VLOOKUP((A1945&amp;B1945),[1]Bond_Master!$A$1:$J$236,4)</f>
        <v>Morgan Stanley</v>
      </c>
      <c r="E1945" s="1">
        <f>VLOOKUP((A1945&amp;B1945),[1]Bond_Master!$A$1:$J$236,10)</f>
        <v>4</v>
      </c>
      <c r="F1945" s="7">
        <v>46460</v>
      </c>
      <c r="G1945" s="27">
        <v>184387.5</v>
      </c>
      <c r="H1945" s="27">
        <v>184387.5</v>
      </c>
    </row>
    <row r="1946" spans="1:8" ht="17.100000000000001" customHeight="1">
      <c r="A1946" s="1" t="s">
        <v>256</v>
      </c>
      <c r="B1946" s="1" t="s">
        <v>64</v>
      </c>
      <c r="C1946" s="1" t="str">
        <f>VLOOKUP((A1946&amp;B1946),[1]Bond_Master!$A$1:$J$236,3)</f>
        <v>公司債</v>
      </c>
      <c r="D1946" s="1" t="str">
        <f>VLOOKUP((A1946&amp;B1946),[1]Bond_Master!$A$1:$J$236,4)</f>
        <v>Morgan Stanley</v>
      </c>
      <c r="E1946" s="1">
        <f>VLOOKUP((A1946&amp;B1946),[1]Bond_Master!$A$1:$J$236,10)</f>
        <v>4</v>
      </c>
      <c r="F1946" s="7">
        <v>46644</v>
      </c>
      <c r="G1946" s="27">
        <v>184387.5</v>
      </c>
      <c r="H1946" s="27">
        <v>184387.5</v>
      </c>
    </row>
    <row r="1947" spans="1:8" ht="17.100000000000001" customHeight="1">
      <c r="A1947" s="1" t="s">
        <v>256</v>
      </c>
      <c r="B1947" s="1" t="s">
        <v>64</v>
      </c>
      <c r="C1947" s="1" t="str">
        <f>VLOOKUP((A1947&amp;B1947),[1]Bond_Master!$A$1:$J$236,3)</f>
        <v>公司債</v>
      </c>
      <c r="D1947" s="1" t="str">
        <f>VLOOKUP((A1947&amp;B1947),[1]Bond_Master!$A$1:$J$236,4)</f>
        <v>Morgan Stanley</v>
      </c>
      <c r="E1947" s="1">
        <f>VLOOKUP((A1947&amp;B1947),[1]Bond_Master!$A$1:$J$236,10)</f>
        <v>4</v>
      </c>
      <c r="F1947" s="7">
        <v>46826</v>
      </c>
      <c r="G1947" s="27">
        <v>184387.5</v>
      </c>
      <c r="H1947" s="27">
        <v>184387.5</v>
      </c>
    </row>
    <row r="1948" spans="1:8" ht="17.100000000000001" customHeight="1">
      <c r="A1948" s="1" t="s">
        <v>256</v>
      </c>
      <c r="B1948" s="1" t="s">
        <v>64</v>
      </c>
      <c r="C1948" s="1" t="str">
        <f>VLOOKUP((A1948&amp;B1948),[1]Bond_Master!$A$1:$J$236,3)</f>
        <v>公司債</v>
      </c>
      <c r="D1948" s="1" t="str">
        <f>VLOOKUP((A1948&amp;B1948),[1]Bond_Master!$A$1:$J$236,4)</f>
        <v>Morgan Stanley</v>
      </c>
      <c r="E1948" s="1">
        <f>VLOOKUP((A1948&amp;B1948),[1]Bond_Master!$A$1:$J$236,10)</f>
        <v>4</v>
      </c>
      <c r="F1948" s="7">
        <v>47010</v>
      </c>
      <c r="G1948" s="27">
        <v>184387.5</v>
      </c>
      <c r="H1948" s="27">
        <v>184387.5</v>
      </c>
    </row>
    <row r="1949" spans="1:8" ht="17.100000000000001" customHeight="1">
      <c r="A1949" s="1" t="s">
        <v>256</v>
      </c>
      <c r="B1949" s="1" t="s">
        <v>64</v>
      </c>
      <c r="C1949" s="1" t="str">
        <f>VLOOKUP((A1949&amp;B1949),[1]Bond_Master!$A$1:$J$236,3)</f>
        <v>公司債</v>
      </c>
      <c r="D1949" s="1" t="str">
        <f>VLOOKUP((A1949&amp;B1949),[1]Bond_Master!$A$1:$J$236,4)</f>
        <v>Morgan Stanley</v>
      </c>
      <c r="E1949" s="1">
        <f>VLOOKUP((A1949&amp;B1949),[1]Bond_Master!$A$1:$J$236,10)</f>
        <v>4</v>
      </c>
      <c r="F1949" s="7">
        <v>47191</v>
      </c>
      <c r="G1949" s="27">
        <v>184387.5</v>
      </c>
      <c r="H1949" s="27">
        <v>184387.5</v>
      </c>
    </row>
    <row r="1950" spans="1:8" ht="17.100000000000001" customHeight="1">
      <c r="A1950" s="1" t="s">
        <v>256</v>
      </c>
      <c r="B1950" s="1" t="s">
        <v>64</v>
      </c>
      <c r="C1950" s="1" t="str">
        <f>VLOOKUP((A1950&amp;B1950),[1]Bond_Master!$A$1:$J$236,3)</f>
        <v>公司債</v>
      </c>
      <c r="D1950" s="1" t="str">
        <f>VLOOKUP((A1950&amp;B1950),[1]Bond_Master!$A$1:$J$236,4)</f>
        <v>Morgan Stanley</v>
      </c>
      <c r="E1950" s="1">
        <f>VLOOKUP((A1950&amp;B1950),[1]Bond_Master!$A$1:$J$236,10)</f>
        <v>4</v>
      </c>
      <c r="F1950" s="7">
        <v>47375</v>
      </c>
      <c r="G1950" s="27">
        <v>184387.5</v>
      </c>
      <c r="H1950" s="27">
        <v>184387.5</v>
      </c>
    </row>
    <row r="1951" spans="1:8" s="1" customFormat="1" ht="17.100000000000001" customHeight="1">
      <c r="A1951" s="1" t="s">
        <v>256</v>
      </c>
      <c r="B1951" s="1" t="s">
        <v>64</v>
      </c>
      <c r="C1951" s="1" t="str">
        <f>VLOOKUP((A1951&amp;B1951),[1]Bond_Master!$A$1:$J$236,3)</f>
        <v>公司債</v>
      </c>
      <c r="D1951" s="1" t="str">
        <f>VLOOKUP((A1951&amp;B1951),[1]Bond_Master!$A$1:$J$236,4)</f>
        <v>Morgan Stanley</v>
      </c>
      <c r="E1951" s="1">
        <f>VLOOKUP((A1951&amp;B1951),[1]Bond_Master!$A$1:$J$236,10)</f>
        <v>4</v>
      </c>
      <c r="F1951" s="7">
        <v>47556</v>
      </c>
      <c r="G1951" s="27">
        <v>184387.5</v>
      </c>
      <c r="H1951" s="27">
        <v>7634387.5</v>
      </c>
    </row>
    <row r="1952" spans="1:8" s="1" customFormat="1" ht="17.100000000000001" customHeight="1">
      <c r="A1952" s="1" t="s">
        <v>309</v>
      </c>
      <c r="B1952" s="1" t="s">
        <v>149</v>
      </c>
      <c r="C1952" s="1" t="str">
        <f>VLOOKUP((A1952&amp;B1952),[1]Bond_Master!$A$1:$J$236,3)</f>
        <v>公司債</v>
      </c>
      <c r="D1952" s="1" t="str">
        <f>VLOOKUP((A1952&amp;B1952),[1]Bond_Master!$A$1:$J$236,4)</f>
        <v>Morgan Stanley</v>
      </c>
      <c r="E1952" s="1">
        <f>VLOOKUP((A1952&amp;B1952),[1]Bond_Master!$A$1:$J$236,10)</f>
        <v>4</v>
      </c>
      <c r="F1952" s="7">
        <v>45182</v>
      </c>
      <c r="G1952" s="27">
        <v>26250</v>
      </c>
      <c r="H1952" s="27">
        <v>26250</v>
      </c>
    </row>
    <row r="1953" spans="1:8" s="1" customFormat="1" ht="17.100000000000001" customHeight="1">
      <c r="A1953" s="1" t="s">
        <v>309</v>
      </c>
      <c r="B1953" s="1" t="s">
        <v>149</v>
      </c>
      <c r="C1953" s="1" t="str">
        <f>VLOOKUP((A1953&amp;B1953),[1]Bond_Master!$A$1:$J$236,3)</f>
        <v>公司債</v>
      </c>
      <c r="D1953" s="1" t="str">
        <f>VLOOKUP((A1953&amp;B1953),[1]Bond_Master!$A$1:$J$236,4)</f>
        <v>Morgan Stanley</v>
      </c>
      <c r="E1953" s="1">
        <f>VLOOKUP((A1953&amp;B1953),[1]Bond_Master!$A$1:$J$236,10)</f>
        <v>4</v>
      </c>
      <c r="F1953" s="7">
        <v>45364</v>
      </c>
      <c r="G1953" s="27">
        <v>26250</v>
      </c>
      <c r="H1953" s="27">
        <v>26250</v>
      </c>
    </row>
    <row r="1954" spans="1:8" s="1" customFormat="1" ht="17.100000000000001" customHeight="1">
      <c r="A1954" s="1" t="s">
        <v>309</v>
      </c>
      <c r="B1954" s="1" t="s">
        <v>149</v>
      </c>
      <c r="C1954" s="1" t="str">
        <f>VLOOKUP((A1954&amp;B1954),[1]Bond_Master!$A$1:$J$236,3)</f>
        <v>公司債</v>
      </c>
      <c r="D1954" s="1" t="str">
        <f>VLOOKUP((A1954&amp;B1954),[1]Bond_Master!$A$1:$J$236,4)</f>
        <v>Morgan Stanley</v>
      </c>
      <c r="E1954" s="1">
        <f>VLOOKUP((A1954&amp;B1954),[1]Bond_Master!$A$1:$J$236,10)</f>
        <v>4</v>
      </c>
      <c r="F1954" s="7">
        <v>45548</v>
      </c>
      <c r="G1954" s="27">
        <v>26250</v>
      </c>
      <c r="H1954" s="27">
        <v>26250</v>
      </c>
    </row>
    <row r="1955" spans="1:8" s="1" customFormat="1" ht="17.100000000000001" customHeight="1">
      <c r="A1955" s="1" t="s">
        <v>309</v>
      </c>
      <c r="B1955" s="1" t="s">
        <v>149</v>
      </c>
      <c r="C1955" s="1" t="str">
        <f>VLOOKUP((A1955&amp;B1955),[1]Bond_Master!$A$1:$J$236,3)</f>
        <v>公司債</v>
      </c>
      <c r="D1955" s="1" t="str">
        <f>VLOOKUP((A1955&amp;B1955),[1]Bond_Master!$A$1:$J$236,4)</f>
        <v>Morgan Stanley</v>
      </c>
      <c r="E1955" s="1">
        <f>VLOOKUP((A1955&amp;B1955),[1]Bond_Master!$A$1:$J$236,10)</f>
        <v>4</v>
      </c>
      <c r="F1955" s="7">
        <v>45729</v>
      </c>
      <c r="G1955" s="27">
        <v>26250</v>
      </c>
      <c r="H1955" s="27">
        <v>26250</v>
      </c>
    </row>
    <row r="1956" spans="1:8" s="1" customFormat="1" ht="17.100000000000001" customHeight="1">
      <c r="A1956" s="1" t="s">
        <v>309</v>
      </c>
      <c r="B1956" s="1" t="s">
        <v>149</v>
      </c>
      <c r="C1956" s="1" t="str">
        <f>VLOOKUP((A1956&amp;B1956),[1]Bond_Master!$A$1:$J$236,3)</f>
        <v>公司債</v>
      </c>
      <c r="D1956" s="1" t="str">
        <f>VLOOKUP((A1956&amp;B1956),[1]Bond_Master!$A$1:$J$236,4)</f>
        <v>Morgan Stanley</v>
      </c>
      <c r="E1956" s="1">
        <f>VLOOKUP((A1956&amp;B1956),[1]Bond_Master!$A$1:$J$236,10)</f>
        <v>4</v>
      </c>
      <c r="F1956" s="7">
        <v>45913</v>
      </c>
      <c r="G1956" s="27">
        <v>26250</v>
      </c>
      <c r="H1956" s="27">
        <v>26250</v>
      </c>
    </row>
    <row r="1957" spans="1:8" s="1" customFormat="1" ht="17.100000000000001" customHeight="1">
      <c r="A1957" s="1" t="s">
        <v>309</v>
      </c>
      <c r="B1957" s="1" t="s">
        <v>149</v>
      </c>
      <c r="C1957" s="1" t="str">
        <f>VLOOKUP((A1957&amp;B1957),[1]Bond_Master!$A$1:$J$236,3)</f>
        <v>公司債</v>
      </c>
      <c r="D1957" s="1" t="str">
        <f>VLOOKUP((A1957&amp;B1957),[1]Bond_Master!$A$1:$J$236,4)</f>
        <v>Morgan Stanley</v>
      </c>
      <c r="E1957" s="1">
        <f>VLOOKUP((A1957&amp;B1957),[1]Bond_Master!$A$1:$J$236,10)</f>
        <v>4</v>
      </c>
      <c r="F1957" s="7">
        <v>46094</v>
      </c>
      <c r="G1957" s="27">
        <v>26250</v>
      </c>
      <c r="H1957" s="27">
        <v>1026250</v>
      </c>
    </row>
    <row r="1958" spans="1:8" s="1" customFormat="1" ht="17.100000000000001" customHeight="1">
      <c r="A1958" s="1" t="s">
        <v>763</v>
      </c>
      <c r="B1958" s="1" t="s">
        <v>141</v>
      </c>
      <c r="C1958" s="1" t="str">
        <f>VLOOKUP((A1958&amp;B1958),[1]Bond_Master!$A$1:$J$236,3)</f>
        <v>金融債</v>
      </c>
      <c r="D1958" s="1" t="str">
        <f>VLOOKUP((A1958&amp;B1958),[1]Bond_Master!$A$1:$J$236,4)</f>
        <v>Morgan Stanley</v>
      </c>
      <c r="E1958" s="1">
        <f>VLOOKUP((A1958&amp;B1958),[1]Bond_Master!$A$1:$J$236,10)</f>
        <v>7</v>
      </c>
      <c r="F1958" s="7">
        <v>46081</v>
      </c>
      <c r="G1958" s="27">
        <v>198030</v>
      </c>
      <c r="H1958" s="27">
        <v>198030</v>
      </c>
    </row>
    <row r="1959" spans="1:8" s="1" customFormat="1" ht="17.100000000000001" customHeight="1">
      <c r="A1959" s="1" t="s">
        <v>764</v>
      </c>
      <c r="B1959" s="1" t="s">
        <v>141</v>
      </c>
      <c r="C1959" s="1" t="str">
        <f>VLOOKUP((A1959&amp;B1959),[1]Bond_Master!$A$1:$J$236,3)</f>
        <v>金融債</v>
      </c>
      <c r="D1959" s="1" t="str">
        <f>VLOOKUP((A1959&amp;B1959),[1]Bond_Master!$A$1:$J$236,4)</f>
        <v>Morgan Stanley</v>
      </c>
      <c r="E1959" s="1">
        <f>VLOOKUP((A1959&amp;B1959),[1]Bond_Master!$A$1:$J$236,10)</f>
        <v>7</v>
      </c>
      <c r="F1959" s="7">
        <v>46262</v>
      </c>
      <c r="G1959" s="27">
        <v>198030</v>
      </c>
      <c r="H1959" s="27">
        <v>198030</v>
      </c>
    </row>
    <row r="1960" spans="1:8" s="1" customFormat="1" ht="17.100000000000001" customHeight="1">
      <c r="A1960" s="1" t="s">
        <v>764</v>
      </c>
      <c r="B1960" s="1" t="s">
        <v>141</v>
      </c>
      <c r="C1960" s="1" t="str">
        <f>VLOOKUP((A1960&amp;B1960),[1]Bond_Master!$A$1:$J$236,3)</f>
        <v>金融債</v>
      </c>
      <c r="D1960" s="1" t="str">
        <f>VLOOKUP((A1960&amp;B1960),[1]Bond_Master!$A$1:$J$236,4)</f>
        <v>Morgan Stanley</v>
      </c>
      <c r="E1960" s="1">
        <f>VLOOKUP((A1960&amp;B1960),[1]Bond_Master!$A$1:$J$236,10)</f>
        <v>7</v>
      </c>
      <c r="F1960" s="7">
        <v>46446</v>
      </c>
      <c r="G1960" s="27">
        <v>198030</v>
      </c>
      <c r="H1960" s="27">
        <v>198030</v>
      </c>
    </row>
    <row r="1961" spans="1:8" s="1" customFormat="1" ht="17.100000000000001" customHeight="1">
      <c r="A1961" s="1" t="s">
        <v>764</v>
      </c>
      <c r="B1961" s="1" t="s">
        <v>141</v>
      </c>
      <c r="C1961" s="1" t="str">
        <f>VLOOKUP((A1961&amp;B1961),[1]Bond_Master!$A$1:$J$236,3)</f>
        <v>金融債</v>
      </c>
      <c r="D1961" s="1" t="str">
        <f>VLOOKUP((A1961&amp;B1961),[1]Bond_Master!$A$1:$J$236,4)</f>
        <v>Morgan Stanley</v>
      </c>
      <c r="E1961" s="1">
        <f>VLOOKUP((A1961&amp;B1961),[1]Bond_Master!$A$1:$J$236,10)</f>
        <v>7</v>
      </c>
      <c r="F1961" s="7">
        <v>46627</v>
      </c>
      <c r="G1961" s="27">
        <v>198030</v>
      </c>
      <c r="H1961" s="27">
        <v>198030</v>
      </c>
    </row>
    <row r="1962" spans="1:8" s="1" customFormat="1" ht="17.100000000000001" customHeight="1">
      <c r="A1962" s="1" t="s">
        <v>764</v>
      </c>
      <c r="B1962" s="1" t="s">
        <v>141</v>
      </c>
      <c r="C1962" s="1" t="str">
        <f>VLOOKUP((A1962&amp;B1962),[1]Bond_Master!$A$1:$J$236,3)</f>
        <v>金融債</v>
      </c>
      <c r="D1962" s="1" t="str">
        <f>VLOOKUP((A1962&amp;B1962),[1]Bond_Master!$A$1:$J$236,4)</f>
        <v>Morgan Stanley</v>
      </c>
      <c r="E1962" s="1">
        <f>VLOOKUP((A1962&amp;B1962),[1]Bond_Master!$A$1:$J$236,10)</f>
        <v>7</v>
      </c>
      <c r="F1962" s="7">
        <v>46811</v>
      </c>
      <c r="G1962" s="27">
        <v>198030</v>
      </c>
      <c r="H1962" s="27">
        <v>198030</v>
      </c>
    </row>
    <row r="1963" spans="1:8" s="1" customFormat="1" ht="17.100000000000001" customHeight="1">
      <c r="A1963" s="1" t="s">
        <v>764</v>
      </c>
      <c r="B1963" s="1" t="s">
        <v>141</v>
      </c>
      <c r="C1963" s="1" t="str">
        <f>VLOOKUP((A1963&amp;B1963),[1]Bond_Master!$A$1:$J$236,3)</f>
        <v>金融債</v>
      </c>
      <c r="D1963" s="1" t="str">
        <f>VLOOKUP((A1963&amp;B1963),[1]Bond_Master!$A$1:$J$236,4)</f>
        <v>Morgan Stanley</v>
      </c>
      <c r="E1963" s="1">
        <f>VLOOKUP((A1963&amp;B1963),[1]Bond_Master!$A$1:$J$236,10)</f>
        <v>7</v>
      </c>
      <c r="F1963" s="7">
        <v>46993</v>
      </c>
      <c r="G1963" s="27">
        <v>198030</v>
      </c>
      <c r="H1963" s="27">
        <v>198030</v>
      </c>
    </row>
    <row r="1964" spans="1:8" s="1" customFormat="1" ht="17.100000000000001" customHeight="1">
      <c r="A1964" s="1" t="s">
        <v>764</v>
      </c>
      <c r="B1964" s="1" t="s">
        <v>141</v>
      </c>
      <c r="C1964" s="1" t="str">
        <f>VLOOKUP((A1964&amp;B1964),[1]Bond_Master!$A$1:$J$236,3)</f>
        <v>金融債</v>
      </c>
      <c r="D1964" s="1" t="str">
        <f>VLOOKUP((A1964&amp;B1964),[1]Bond_Master!$A$1:$J$236,4)</f>
        <v>Morgan Stanley</v>
      </c>
      <c r="E1964" s="1">
        <f>VLOOKUP((A1964&amp;B1964),[1]Bond_Master!$A$1:$J$236,10)</f>
        <v>7</v>
      </c>
      <c r="F1964" s="7">
        <v>47177</v>
      </c>
      <c r="G1964" s="27">
        <v>198030</v>
      </c>
      <c r="H1964" s="27">
        <v>198030</v>
      </c>
    </row>
    <row r="1965" spans="1:8" s="1" customFormat="1" ht="17.100000000000001" customHeight="1">
      <c r="A1965" s="1" t="s">
        <v>764</v>
      </c>
      <c r="B1965" s="1" t="s">
        <v>141</v>
      </c>
      <c r="C1965" s="1" t="str">
        <f>VLOOKUP((A1965&amp;B1965),[1]Bond_Master!$A$1:$J$236,3)</f>
        <v>金融債</v>
      </c>
      <c r="D1965" s="1" t="str">
        <f>VLOOKUP((A1965&amp;B1965),[1]Bond_Master!$A$1:$J$236,4)</f>
        <v>Morgan Stanley</v>
      </c>
      <c r="E1965" s="1">
        <f>VLOOKUP((A1965&amp;B1965),[1]Bond_Master!$A$1:$J$236,10)</f>
        <v>7</v>
      </c>
      <c r="F1965" s="7">
        <v>47358</v>
      </c>
      <c r="G1965" s="27">
        <v>198030</v>
      </c>
      <c r="H1965" s="27">
        <v>198030</v>
      </c>
    </row>
    <row r="1966" spans="1:8" s="1" customFormat="1" ht="17.100000000000001" customHeight="1">
      <c r="A1966" s="1" t="s">
        <v>764</v>
      </c>
      <c r="B1966" s="1" t="s">
        <v>141</v>
      </c>
      <c r="C1966" s="1" t="str">
        <f>VLOOKUP((A1966&amp;B1966),[1]Bond_Master!$A$1:$J$236,3)</f>
        <v>金融債</v>
      </c>
      <c r="D1966" s="1" t="str">
        <f>VLOOKUP((A1966&amp;B1966),[1]Bond_Master!$A$1:$J$236,4)</f>
        <v>Morgan Stanley</v>
      </c>
      <c r="E1966" s="1">
        <f>VLOOKUP((A1966&amp;B1966),[1]Bond_Master!$A$1:$J$236,10)</f>
        <v>7</v>
      </c>
      <c r="F1966" s="7">
        <v>47542</v>
      </c>
      <c r="G1966" s="27">
        <v>198030</v>
      </c>
      <c r="H1966" s="27">
        <v>198030</v>
      </c>
    </row>
    <row r="1967" spans="1:8" s="1" customFormat="1" ht="17.100000000000001" customHeight="1">
      <c r="A1967" s="1" t="s">
        <v>764</v>
      </c>
      <c r="B1967" s="1" t="s">
        <v>141</v>
      </c>
      <c r="C1967" s="1" t="str">
        <f>VLOOKUP((A1967&amp;B1967),[1]Bond_Master!$A$1:$J$236,3)</f>
        <v>金融債</v>
      </c>
      <c r="D1967" s="1" t="str">
        <f>VLOOKUP((A1967&amp;B1967),[1]Bond_Master!$A$1:$J$236,4)</f>
        <v>Morgan Stanley</v>
      </c>
      <c r="E1967" s="1">
        <f>VLOOKUP((A1967&amp;B1967),[1]Bond_Master!$A$1:$J$236,10)</f>
        <v>7</v>
      </c>
      <c r="F1967" s="7">
        <v>47723</v>
      </c>
      <c r="G1967" s="27">
        <v>198030</v>
      </c>
      <c r="H1967" s="27">
        <v>198030</v>
      </c>
    </row>
    <row r="1968" spans="1:8" s="1" customFormat="1" ht="17.100000000000001" customHeight="1">
      <c r="A1968" s="1" t="s">
        <v>764</v>
      </c>
      <c r="B1968" s="1" t="s">
        <v>141</v>
      </c>
      <c r="C1968" s="1" t="str">
        <f>VLOOKUP((A1968&amp;B1968),[1]Bond_Master!$A$1:$J$236,3)</f>
        <v>金融債</v>
      </c>
      <c r="D1968" s="1" t="str">
        <f>VLOOKUP((A1968&amp;B1968),[1]Bond_Master!$A$1:$J$236,4)</f>
        <v>Morgan Stanley</v>
      </c>
      <c r="E1968" s="1">
        <f>VLOOKUP((A1968&amp;B1968),[1]Bond_Master!$A$1:$J$236,10)</f>
        <v>7</v>
      </c>
      <c r="F1968" s="7">
        <v>47907</v>
      </c>
      <c r="G1968" s="27">
        <v>198030</v>
      </c>
      <c r="H1968" s="27">
        <v>198030</v>
      </c>
    </row>
    <row r="1969" spans="1:8" s="1" customFormat="1" ht="17.100000000000001" customHeight="1">
      <c r="A1969" s="1" t="s">
        <v>764</v>
      </c>
      <c r="B1969" s="1" t="s">
        <v>141</v>
      </c>
      <c r="C1969" s="1" t="str">
        <f>VLOOKUP((A1969&amp;B1969),[1]Bond_Master!$A$1:$J$236,3)</f>
        <v>金融債</v>
      </c>
      <c r="D1969" s="1" t="str">
        <f>VLOOKUP((A1969&amp;B1969),[1]Bond_Master!$A$1:$J$236,4)</f>
        <v>Morgan Stanley</v>
      </c>
      <c r="E1969" s="1">
        <f>VLOOKUP((A1969&amp;B1969),[1]Bond_Master!$A$1:$J$236,10)</f>
        <v>7</v>
      </c>
      <c r="F1969" s="7">
        <v>48088</v>
      </c>
      <c r="G1969" s="27">
        <v>198030</v>
      </c>
      <c r="H1969" s="27">
        <v>198030</v>
      </c>
    </row>
    <row r="1970" spans="1:8" s="1" customFormat="1" ht="17.100000000000001" customHeight="1">
      <c r="A1970" s="1" t="s">
        <v>764</v>
      </c>
      <c r="B1970" s="1" t="s">
        <v>141</v>
      </c>
      <c r="C1970" s="1" t="str">
        <f>VLOOKUP((A1970&amp;B1970),[1]Bond_Master!$A$1:$J$236,3)</f>
        <v>金融債</v>
      </c>
      <c r="D1970" s="1" t="str">
        <f>VLOOKUP((A1970&amp;B1970),[1]Bond_Master!$A$1:$J$236,4)</f>
        <v>Morgan Stanley</v>
      </c>
      <c r="E1970" s="1">
        <f>VLOOKUP((A1970&amp;B1970),[1]Bond_Master!$A$1:$J$236,10)</f>
        <v>7</v>
      </c>
      <c r="F1970" s="7">
        <v>48272</v>
      </c>
      <c r="G1970" s="27">
        <v>198030</v>
      </c>
      <c r="H1970" s="27">
        <v>198030</v>
      </c>
    </row>
    <row r="1971" spans="1:8" s="1" customFormat="1" ht="17.100000000000001" customHeight="1">
      <c r="A1971" s="1" t="s">
        <v>764</v>
      </c>
      <c r="B1971" s="1" t="s">
        <v>141</v>
      </c>
      <c r="C1971" s="1" t="str">
        <f>VLOOKUP((A1971&amp;B1971),[1]Bond_Master!$A$1:$J$236,3)</f>
        <v>金融債</v>
      </c>
      <c r="D1971" s="1" t="str">
        <f>VLOOKUP((A1971&amp;B1971),[1]Bond_Master!$A$1:$J$236,4)</f>
        <v>Morgan Stanley</v>
      </c>
      <c r="E1971" s="1">
        <f>VLOOKUP((A1971&amp;B1971),[1]Bond_Master!$A$1:$J$236,10)</f>
        <v>7</v>
      </c>
      <c r="F1971" s="7">
        <v>48454</v>
      </c>
      <c r="G1971" s="27">
        <v>198030</v>
      </c>
      <c r="H1971" s="27">
        <v>198030</v>
      </c>
    </row>
    <row r="1972" spans="1:8" s="1" customFormat="1" ht="17.100000000000001" customHeight="1">
      <c r="A1972" s="1" t="s">
        <v>764</v>
      </c>
      <c r="B1972" s="1" t="s">
        <v>141</v>
      </c>
      <c r="C1972" s="1" t="str">
        <f>VLOOKUP((A1972&amp;B1972),[1]Bond_Master!$A$1:$J$236,3)</f>
        <v>金融債</v>
      </c>
      <c r="D1972" s="1" t="str">
        <f>VLOOKUP((A1972&amp;B1972),[1]Bond_Master!$A$1:$J$236,4)</f>
        <v>Morgan Stanley</v>
      </c>
      <c r="E1972" s="1">
        <f>VLOOKUP((A1972&amp;B1972),[1]Bond_Master!$A$1:$J$236,10)</f>
        <v>7</v>
      </c>
      <c r="F1972" s="7">
        <v>48618</v>
      </c>
      <c r="G1972" s="27">
        <v>198030</v>
      </c>
      <c r="H1972" s="31">
        <v>7198030</v>
      </c>
    </row>
    <row r="1973" spans="1:8" s="1" customFormat="1" ht="17.100000000000001" customHeight="1">
      <c r="A1973" s="1" t="s">
        <v>765</v>
      </c>
      <c r="B1973" s="1" t="s">
        <v>141</v>
      </c>
      <c r="C1973" s="1" t="str">
        <f>VLOOKUP((A1973&amp;B1973),[1]Bond_Master!$A$1:$J$236,3)</f>
        <v>金融債</v>
      </c>
      <c r="D1973" s="1" t="str">
        <f>VLOOKUP((A1973&amp;B1973),[1]Bond_Master!$A$1:$J$236,4)</f>
        <v>Morgan Stanley</v>
      </c>
      <c r="E1973" s="1">
        <f>VLOOKUP((A1973&amp;B1973),[1]Bond_Master!$A$1:$J$236,10)</f>
        <v>7</v>
      </c>
      <c r="F1973" s="7">
        <v>45532</v>
      </c>
      <c r="G1973" s="27">
        <v>198030</v>
      </c>
      <c r="H1973" s="27">
        <v>198030</v>
      </c>
    </row>
    <row r="1974" spans="1:8" s="1" customFormat="1" ht="17.100000000000001" customHeight="1">
      <c r="A1974" s="1" t="s">
        <v>765</v>
      </c>
      <c r="B1974" s="1" t="s">
        <v>141</v>
      </c>
      <c r="C1974" s="1" t="str">
        <f>VLOOKUP((A1974&amp;B1974),[1]Bond_Master!$A$1:$J$236,3)</f>
        <v>金融債</v>
      </c>
      <c r="D1974" s="1" t="str">
        <f>VLOOKUP((A1974&amp;B1974),[1]Bond_Master!$A$1:$J$236,4)</f>
        <v>Morgan Stanley</v>
      </c>
      <c r="E1974" s="1">
        <f>VLOOKUP((A1974&amp;B1974),[1]Bond_Master!$A$1:$J$236,10)</f>
        <v>7</v>
      </c>
      <c r="F1974" s="7">
        <v>45716</v>
      </c>
      <c r="G1974" s="27">
        <v>198030</v>
      </c>
      <c r="H1974" s="27">
        <v>198030</v>
      </c>
    </row>
    <row r="1975" spans="1:8" s="1" customFormat="1" ht="17.100000000000001" customHeight="1">
      <c r="A1975" s="1" t="s">
        <v>765</v>
      </c>
      <c r="B1975" s="1" t="s">
        <v>141</v>
      </c>
      <c r="C1975" s="1" t="str">
        <f>VLOOKUP((A1975&amp;B1975),[1]Bond_Master!$A$1:$J$236,3)</f>
        <v>金融債</v>
      </c>
      <c r="D1975" s="1" t="str">
        <f>VLOOKUP((A1975&amp;B1975),[1]Bond_Master!$A$1:$J$236,4)</f>
        <v>Morgan Stanley</v>
      </c>
      <c r="E1975" s="1">
        <f>VLOOKUP((A1975&amp;B1975),[1]Bond_Master!$A$1:$J$236,10)</f>
        <v>7</v>
      </c>
      <c r="F1975" s="7">
        <v>45897</v>
      </c>
      <c r="G1975" s="27">
        <v>198030</v>
      </c>
      <c r="H1975" s="27">
        <v>198030</v>
      </c>
    </row>
    <row r="1976" spans="1:8" s="1" customFormat="1" ht="17.100000000000001" customHeight="1">
      <c r="A1976" s="1" t="s">
        <v>184</v>
      </c>
      <c r="B1976" s="1" t="s">
        <v>64</v>
      </c>
      <c r="C1976" s="1" t="str">
        <f>VLOOKUP((A1976&amp;B1976),[1]Bond_Master!$A$1:$J$236,3)</f>
        <v>公司債</v>
      </c>
      <c r="D1976" s="1" t="str">
        <f>VLOOKUP((A1976&amp;B1976),[1]Bond_Master!$A$1:$J$236,4)</f>
        <v>Morgan Stanley</v>
      </c>
      <c r="E1976" s="1">
        <f>VLOOKUP((A1976&amp;B1976),[1]Bond_Master!$A$1:$J$236,10)</f>
        <v>4</v>
      </c>
      <c r="F1976" s="7">
        <v>45183</v>
      </c>
      <c r="G1976" s="27">
        <v>15000</v>
      </c>
      <c r="H1976" s="27">
        <v>15000</v>
      </c>
    </row>
    <row r="1977" spans="1:8" s="1" customFormat="1" ht="17.100000000000001" customHeight="1">
      <c r="A1977" s="1" t="s">
        <v>184</v>
      </c>
      <c r="B1977" s="1" t="s">
        <v>64</v>
      </c>
      <c r="C1977" s="1" t="str">
        <f>VLOOKUP((A1977&amp;B1977),[1]Bond_Master!$A$1:$J$236,3)</f>
        <v>公司債</v>
      </c>
      <c r="D1977" s="1" t="str">
        <f>VLOOKUP((A1977&amp;B1977),[1]Bond_Master!$A$1:$J$236,4)</f>
        <v>Morgan Stanley</v>
      </c>
      <c r="E1977" s="1">
        <f>VLOOKUP((A1977&amp;B1977),[1]Bond_Master!$A$1:$J$236,10)</f>
        <v>4</v>
      </c>
      <c r="F1977" s="7">
        <v>45365</v>
      </c>
      <c r="G1977" s="27">
        <v>15000</v>
      </c>
      <c r="H1977" s="27">
        <v>15000</v>
      </c>
    </row>
    <row r="1978" spans="1:8" ht="17.100000000000001" customHeight="1">
      <c r="A1978" s="1" t="s">
        <v>184</v>
      </c>
      <c r="B1978" s="1" t="s">
        <v>64</v>
      </c>
      <c r="C1978" s="1" t="str">
        <f>VLOOKUP((A1978&amp;B1978),[1]Bond_Master!$A$1:$J$236,3)</f>
        <v>公司債</v>
      </c>
      <c r="D1978" s="1" t="str">
        <f>VLOOKUP((A1978&amp;B1978),[1]Bond_Master!$A$1:$J$236,4)</f>
        <v>Morgan Stanley</v>
      </c>
      <c r="E1978" s="1">
        <f>VLOOKUP((A1978&amp;B1978),[1]Bond_Master!$A$1:$J$236,10)</f>
        <v>4</v>
      </c>
      <c r="F1978" s="7">
        <v>45549</v>
      </c>
      <c r="G1978" s="27">
        <v>15000</v>
      </c>
      <c r="H1978" s="27">
        <v>15000</v>
      </c>
    </row>
    <row r="1979" spans="1:8" ht="17.100000000000001" customHeight="1">
      <c r="A1979" s="1" t="s">
        <v>184</v>
      </c>
      <c r="B1979" s="1" t="s">
        <v>64</v>
      </c>
      <c r="C1979" s="1" t="str">
        <f>VLOOKUP((A1979&amp;B1979),[1]Bond_Master!$A$1:$J$236,3)</f>
        <v>公司債</v>
      </c>
      <c r="D1979" s="1" t="str">
        <f>VLOOKUP((A1979&amp;B1979),[1]Bond_Master!$A$1:$J$236,4)</f>
        <v>Morgan Stanley</v>
      </c>
      <c r="E1979" s="1">
        <f>VLOOKUP((A1979&amp;B1979),[1]Bond_Master!$A$1:$J$236,10)</f>
        <v>4</v>
      </c>
      <c r="F1979" s="7">
        <v>45730</v>
      </c>
      <c r="G1979" s="27">
        <v>15000</v>
      </c>
      <c r="H1979" s="27">
        <v>15000</v>
      </c>
    </row>
    <row r="1980" spans="1:8" ht="17.100000000000001" customHeight="1">
      <c r="A1980" s="1" t="s">
        <v>184</v>
      </c>
      <c r="B1980" s="1" t="s">
        <v>64</v>
      </c>
      <c r="C1980" s="1" t="str">
        <f>VLOOKUP((A1980&amp;B1980),[1]Bond_Master!$A$1:$J$236,3)</f>
        <v>公司債</v>
      </c>
      <c r="D1980" s="1" t="str">
        <f>VLOOKUP((A1980&amp;B1980),[1]Bond_Master!$A$1:$J$236,4)</f>
        <v>Morgan Stanley</v>
      </c>
      <c r="E1980" s="1">
        <f>VLOOKUP((A1980&amp;B1980),[1]Bond_Master!$A$1:$J$236,10)</f>
        <v>4</v>
      </c>
      <c r="F1980" s="7">
        <v>45914</v>
      </c>
      <c r="G1980" s="27">
        <v>15000</v>
      </c>
      <c r="H1980" s="27">
        <v>15000</v>
      </c>
    </row>
    <row r="1981" spans="1:8" s="1" customFormat="1" ht="17.100000000000001" customHeight="1">
      <c r="A1981" s="1" t="s">
        <v>184</v>
      </c>
      <c r="B1981" s="1" t="s">
        <v>64</v>
      </c>
      <c r="C1981" s="1" t="str">
        <f>VLOOKUP((A1981&amp;B1981),[1]Bond_Master!$A$1:$J$236,3)</f>
        <v>公司債</v>
      </c>
      <c r="D1981" s="1" t="str">
        <f>VLOOKUP((A1981&amp;B1981),[1]Bond_Master!$A$1:$J$236,4)</f>
        <v>Morgan Stanley</v>
      </c>
      <c r="E1981" s="1">
        <f>VLOOKUP((A1981&amp;B1981),[1]Bond_Master!$A$1:$J$236,10)</f>
        <v>4</v>
      </c>
      <c r="F1981" s="7">
        <v>46095</v>
      </c>
      <c r="G1981" s="27">
        <v>15000</v>
      </c>
      <c r="H1981" s="27">
        <v>15000</v>
      </c>
    </row>
    <row r="1982" spans="1:8" ht="17.100000000000001" customHeight="1">
      <c r="A1982" s="1" t="s">
        <v>184</v>
      </c>
      <c r="B1982" s="1" t="s">
        <v>64</v>
      </c>
      <c r="C1982" s="1" t="str">
        <f>VLOOKUP((A1982&amp;B1982),[1]Bond_Master!$A$1:$J$236,3)</f>
        <v>公司債</v>
      </c>
      <c r="D1982" s="1" t="str">
        <f>VLOOKUP((A1982&amp;B1982),[1]Bond_Master!$A$1:$J$236,4)</f>
        <v>Morgan Stanley</v>
      </c>
      <c r="E1982" s="1">
        <f>VLOOKUP((A1982&amp;B1982),[1]Bond_Master!$A$1:$J$236,10)</f>
        <v>4</v>
      </c>
      <c r="F1982" s="7">
        <v>46279</v>
      </c>
      <c r="G1982" s="27">
        <v>15000</v>
      </c>
      <c r="H1982" s="27">
        <v>15000</v>
      </c>
    </row>
    <row r="1983" spans="1:8" ht="17.100000000000001" customHeight="1">
      <c r="A1983" s="1" t="s">
        <v>184</v>
      </c>
      <c r="B1983" s="1" t="s">
        <v>64</v>
      </c>
      <c r="C1983" s="1" t="str">
        <f>VLOOKUP((A1983&amp;B1983),[1]Bond_Master!$A$1:$J$236,3)</f>
        <v>公司債</v>
      </c>
      <c r="D1983" s="1" t="str">
        <f>VLOOKUP((A1983&amp;B1983),[1]Bond_Master!$A$1:$J$236,4)</f>
        <v>Morgan Stanley</v>
      </c>
      <c r="E1983" s="1">
        <f>VLOOKUP((A1983&amp;B1983),[1]Bond_Master!$A$1:$J$236,10)</f>
        <v>4</v>
      </c>
      <c r="F1983" s="7">
        <v>46460</v>
      </c>
      <c r="G1983" s="27">
        <v>15000</v>
      </c>
      <c r="H1983" s="27">
        <v>15000</v>
      </c>
    </row>
    <row r="1984" spans="1:8" ht="17.100000000000001" customHeight="1">
      <c r="A1984" s="1" t="s">
        <v>184</v>
      </c>
      <c r="B1984" s="1" t="s">
        <v>64</v>
      </c>
      <c r="C1984" s="1" t="str">
        <f>VLOOKUP((A1984&amp;B1984),[1]Bond_Master!$A$1:$J$236,3)</f>
        <v>公司債</v>
      </c>
      <c r="D1984" s="1" t="str">
        <f>VLOOKUP((A1984&amp;B1984),[1]Bond_Master!$A$1:$J$236,4)</f>
        <v>Morgan Stanley</v>
      </c>
      <c r="E1984" s="1">
        <f>VLOOKUP((A1984&amp;B1984),[1]Bond_Master!$A$1:$J$236,10)</f>
        <v>4</v>
      </c>
      <c r="F1984" s="7">
        <v>46644</v>
      </c>
      <c r="G1984" s="27">
        <v>15000</v>
      </c>
      <c r="H1984" s="27">
        <v>15000</v>
      </c>
    </row>
    <row r="1985" spans="1:8" ht="17.100000000000001" customHeight="1">
      <c r="A1985" s="1" t="s">
        <v>184</v>
      </c>
      <c r="B1985" s="1" t="s">
        <v>64</v>
      </c>
      <c r="C1985" s="1" t="str">
        <f>VLOOKUP((A1985&amp;B1985),[1]Bond_Master!$A$1:$J$236,3)</f>
        <v>公司債</v>
      </c>
      <c r="D1985" s="1" t="str">
        <f>VLOOKUP((A1985&amp;B1985),[1]Bond_Master!$A$1:$J$236,4)</f>
        <v>Morgan Stanley</v>
      </c>
      <c r="E1985" s="1">
        <f>VLOOKUP((A1985&amp;B1985),[1]Bond_Master!$A$1:$J$236,10)</f>
        <v>4</v>
      </c>
      <c r="F1985" s="7">
        <v>46826</v>
      </c>
      <c r="G1985" s="29">
        <v>15000</v>
      </c>
      <c r="H1985" s="29">
        <v>15000</v>
      </c>
    </row>
    <row r="1986" spans="1:8" ht="17.100000000000001" customHeight="1">
      <c r="A1986" s="1" t="s">
        <v>184</v>
      </c>
      <c r="B1986" s="1" t="s">
        <v>64</v>
      </c>
      <c r="C1986" s="1" t="str">
        <f>VLOOKUP((A1986&amp;B1986),[1]Bond_Master!$A$1:$J$236,3)</f>
        <v>公司債</v>
      </c>
      <c r="D1986" s="1" t="str">
        <f>VLOOKUP((A1986&amp;B1986),[1]Bond_Master!$A$1:$J$236,4)</f>
        <v>Morgan Stanley</v>
      </c>
      <c r="E1986" s="1">
        <f>VLOOKUP((A1986&amp;B1986),[1]Bond_Master!$A$1:$J$236,10)</f>
        <v>4</v>
      </c>
      <c r="F1986" s="7">
        <v>47010</v>
      </c>
      <c r="G1986" s="27">
        <v>15000</v>
      </c>
      <c r="H1986" s="27">
        <v>2015000</v>
      </c>
    </row>
    <row r="1987" spans="1:8" ht="17.100000000000001" customHeight="1">
      <c r="A1987" s="1" t="s">
        <v>184</v>
      </c>
      <c r="B1987" s="1" t="s">
        <v>141</v>
      </c>
      <c r="C1987" s="1" t="str">
        <f>VLOOKUP((A1987&amp;B1987),[1]Bond_Master!$A$1:$J$236,3)</f>
        <v>公司債</v>
      </c>
      <c r="D1987" s="1" t="str">
        <f>VLOOKUP((A1987&amp;B1987),[1]Bond_Master!$A$1:$J$236,4)</f>
        <v>Morgan Stanley</v>
      </c>
      <c r="E1987" s="1">
        <f>VLOOKUP((A1987&amp;B1987),[1]Bond_Master!$A$1:$J$236,10)</f>
        <v>4</v>
      </c>
      <c r="F1987" s="7">
        <v>45183</v>
      </c>
      <c r="G1987" s="27">
        <v>22500</v>
      </c>
      <c r="H1987" s="27">
        <v>22500</v>
      </c>
    </row>
    <row r="1988" spans="1:8" ht="17.100000000000001" customHeight="1">
      <c r="A1988" s="1" t="s">
        <v>184</v>
      </c>
      <c r="B1988" s="1" t="s">
        <v>141</v>
      </c>
      <c r="C1988" s="1" t="str">
        <f>VLOOKUP((A1988&amp;B1988),[1]Bond_Master!$A$1:$J$236,3)</f>
        <v>公司債</v>
      </c>
      <c r="D1988" s="1" t="str">
        <f>VLOOKUP((A1988&amp;B1988),[1]Bond_Master!$A$1:$J$236,4)</f>
        <v>Morgan Stanley</v>
      </c>
      <c r="E1988" s="1">
        <f>VLOOKUP((A1988&amp;B1988),[1]Bond_Master!$A$1:$J$236,10)</f>
        <v>4</v>
      </c>
      <c r="F1988" s="7">
        <v>45365</v>
      </c>
      <c r="G1988" s="27">
        <v>22500</v>
      </c>
      <c r="H1988" s="27">
        <v>22500</v>
      </c>
    </row>
    <row r="1989" spans="1:8" ht="17.100000000000001" customHeight="1">
      <c r="A1989" s="1" t="s">
        <v>184</v>
      </c>
      <c r="B1989" s="1" t="s">
        <v>141</v>
      </c>
      <c r="C1989" s="1" t="str">
        <f>VLOOKUP((A1989&amp;B1989),[1]Bond_Master!$A$1:$J$236,3)</f>
        <v>公司債</v>
      </c>
      <c r="D1989" s="1" t="str">
        <f>VLOOKUP((A1989&amp;B1989),[1]Bond_Master!$A$1:$J$236,4)</f>
        <v>Morgan Stanley</v>
      </c>
      <c r="E1989" s="1">
        <f>VLOOKUP((A1989&amp;B1989),[1]Bond_Master!$A$1:$J$236,10)</f>
        <v>4</v>
      </c>
      <c r="F1989" s="7">
        <v>45549</v>
      </c>
      <c r="G1989" s="27">
        <v>22500</v>
      </c>
      <c r="H1989" s="27">
        <v>22500</v>
      </c>
    </row>
    <row r="1990" spans="1:8" ht="17.100000000000001" customHeight="1">
      <c r="A1990" s="1" t="s">
        <v>184</v>
      </c>
      <c r="B1990" s="1" t="s">
        <v>141</v>
      </c>
      <c r="C1990" s="1" t="str">
        <f>VLOOKUP((A1990&amp;B1990),[1]Bond_Master!$A$1:$J$236,3)</f>
        <v>公司債</v>
      </c>
      <c r="D1990" s="1" t="str">
        <f>VLOOKUP((A1990&amp;B1990),[1]Bond_Master!$A$1:$J$236,4)</f>
        <v>Morgan Stanley</v>
      </c>
      <c r="E1990" s="1">
        <f>VLOOKUP((A1990&amp;B1990),[1]Bond_Master!$A$1:$J$236,10)</f>
        <v>4</v>
      </c>
      <c r="F1990" s="7">
        <v>45730</v>
      </c>
      <c r="G1990" s="27">
        <v>22500</v>
      </c>
      <c r="H1990" s="27">
        <v>22500</v>
      </c>
    </row>
    <row r="1991" spans="1:8" ht="17.100000000000001" customHeight="1">
      <c r="A1991" s="1" t="s">
        <v>184</v>
      </c>
      <c r="B1991" s="1" t="s">
        <v>141</v>
      </c>
      <c r="C1991" s="1" t="str">
        <f>VLOOKUP((A1991&amp;B1991),[1]Bond_Master!$A$1:$J$236,3)</f>
        <v>公司債</v>
      </c>
      <c r="D1991" s="1" t="str">
        <f>VLOOKUP((A1991&amp;B1991),[1]Bond_Master!$A$1:$J$236,4)</f>
        <v>Morgan Stanley</v>
      </c>
      <c r="E1991" s="1">
        <f>VLOOKUP((A1991&amp;B1991),[1]Bond_Master!$A$1:$J$236,10)</f>
        <v>4</v>
      </c>
      <c r="F1991" s="7">
        <v>45914</v>
      </c>
      <c r="G1991" s="27">
        <v>22500</v>
      </c>
      <c r="H1991" s="27">
        <v>22500</v>
      </c>
    </row>
    <row r="1992" spans="1:8" ht="17.100000000000001" customHeight="1">
      <c r="A1992" s="1" t="s">
        <v>184</v>
      </c>
      <c r="B1992" s="1" t="s">
        <v>141</v>
      </c>
      <c r="C1992" s="1" t="str">
        <f>VLOOKUP((A1992&amp;B1992),[1]Bond_Master!$A$1:$J$236,3)</f>
        <v>公司債</v>
      </c>
      <c r="D1992" s="1" t="str">
        <f>VLOOKUP((A1992&amp;B1992),[1]Bond_Master!$A$1:$J$236,4)</f>
        <v>Morgan Stanley</v>
      </c>
      <c r="E1992" s="1">
        <f>VLOOKUP((A1992&amp;B1992),[1]Bond_Master!$A$1:$J$236,10)</f>
        <v>4</v>
      </c>
      <c r="F1992" s="7">
        <v>46095</v>
      </c>
      <c r="G1992" s="27">
        <v>22500</v>
      </c>
      <c r="H1992" s="27">
        <v>22500</v>
      </c>
    </row>
    <row r="1993" spans="1:8" ht="17.100000000000001" customHeight="1">
      <c r="A1993" s="1" t="s">
        <v>184</v>
      </c>
      <c r="B1993" s="1" t="s">
        <v>141</v>
      </c>
      <c r="C1993" s="1" t="str">
        <f>VLOOKUP((A1993&amp;B1993),[1]Bond_Master!$A$1:$J$236,3)</f>
        <v>公司債</v>
      </c>
      <c r="D1993" s="1" t="str">
        <f>VLOOKUP((A1993&amp;B1993),[1]Bond_Master!$A$1:$J$236,4)</f>
        <v>Morgan Stanley</v>
      </c>
      <c r="E1993" s="1">
        <f>VLOOKUP((A1993&amp;B1993),[1]Bond_Master!$A$1:$J$236,10)</f>
        <v>4</v>
      </c>
      <c r="F1993" s="7">
        <v>46279</v>
      </c>
      <c r="G1993" s="27">
        <v>22500</v>
      </c>
      <c r="H1993" s="27">
        <v>22500</v>
      </c>
    </row>
    <row r="1994" spans="1:8" ht="17.100000000000001" customHeight="1">
      <c r="A1994" s="1" t="s">
        <v>184</v>
      </c>
      <c r="B1994" s="1" t="s">
        <v>141</v>
      </c>
      <c r="C1994" s="1" t="str">
        <f>VLOOKUP((A1994&amp;B1994),[1]Bond_Master!$A$1:$J$236,3)</f>
        <v>公司債</v>
      </c>
      <c r="D1994" s="1" t="str">
        <f>VLOOKUP((A1994&amp;B1994),[1]Bond_Master!$A$1:$J$236,4)</f>
        <v>Morgan Stanley</v>
      </c>
      <c r="E1994" s="1">
        <f>VLOOKUP((A1994&amp;B1994),[1]Bond_Master!$A$1:$J$236,10)</f>
        <v>4</v>
      </c>
      <c r="F1994" s="7">
        <v>46460</v>
      </c>
      <c r="G1994" s="27">
        <v>22500</v>
      </c>
      <c r="H1994" s="27">
        <v>22500</v>
      </c>
    </row>
    <row r="1995" spans="1:8" ht="17.100000000000001" customHeight="1">
      <c r="A1995" s="1" t="s">
        <v>184</v>
      </c>
      <c r="B1995" s="1" t="s">
        <v>141</v>
      </c>
      <c r="C1995" s="1" t="str">
        <f>VLOOKUP((A1995&amp;B1995),[1]Bond_Master!$A$1:$J$236,3)</f>
        <v>公司債</v>
      </c>
      <c r="D1995" s="1" t="str">
        <f>VLOOKUP((A1995&amp;B1995),[1]Bond_Master!$A$1:$J$236,4)</f>
        <v>Morgan Stanley</v>
      </c>
      <c r="E1995" s="1">
        <f>VLOOKUP((A1995&amp;B1995),[1]Bond_Master!$A$1:$J$236,10)</f>
        <v>4</v>
      </c>
      <c r="F1995" s="7">
        <v>46644</v>
      </c>
      <c r="G1995" s="27">
        <v>22500</v>
      </c>
      <c r="H1995" s="27">
        <v>22500</v>
      </c>
    </row>
    <row r="1996" spans="1:8" ht="17.100000000000001" customHeight="1">
      <c r="A1996" s="1" t="s">
        <v>184</v>
      </c>
      <c r="B1996" s="1" t="s">
        <v>141</v>
      </c>
      <c r="C1996" s="1" t="str">
        <f>VLOOKUP((A1996&amp;B1996),[1]Bond_Master!$A$1:$J$236,3)</f>
        <v>公司債</v>
      </c>
      <c r="D1996" s="1" t="str">
        <f>VLOOKUP((A1996&amp;B1996),[1]Bond_Master!$A$1:$J$236,4)</f>
        <v>Morgan Stanley</v>
      </c>
      <c r="E1996" s="1">
        <f>VLOOKUP((A1996&amp;B1996),[1]Bond_Master!$A$1:$J$236,10)</f>
        <v>4</v>
      </c>
      <c r="F1996" s="7">
        <v>46826</v>
      </c>
      <c r="G1996" s="27">
        <v>22500</v>
      </c>
      <c r="H1996" s="27">
        <v>22500</v>
      </c>
    </row>
    <row r="1997" spans="1:8" s="1" customFormat="1" ht="17.100000000000001" customHeight="1">
      <c r="A1997" s="1" t="s">
        <v>184</v>
      </c>
      <c r="B1997" s="1" t="s">
        <v>141</v>
      </c>
      <c r="C1997" s="1" t="str">
        <f>VLOOKUP((A1997&amp;B1997),[1]Bond_Master!$A$1:$J$236,3)</f>
        <v>公司債</v>
      </c>
      <c r="D1997" s="1" t="str">
        <f>VLOOKUP((A1997&amp;B1997),[1]Bond_Master!$A$1:$J$236,4)</f>
        <v>Morgan Stanley</v>
      </c>
      <c r="E1997" s="1">
        <f>VLOOKUP((A1997&amp;B1997),[1]Bond_Master!$A$1:$J$236,10)</f>
        <v>4</v>
      </c>
      <c r="F1997" s="7">
        <v>47010</v>
      </c>
      <c r="G1997" s="27">
        <v>22500</v>
      </c>
      <c r="H1997" s="27">
        <v>3022500</v>
      </c>
    </row>
    <row r="1998" spans="1:8" ht="17.100000000000001" customHeight="1">
      <c r="A1998" s="1" t="s">
        <v>341</v>
      </c>
      <c r="B1998" s="1" t="s">
        <v>141</v>
      </c>
      <c r="C1998" s="1" t="str">
        <f>VLOOKUP((A1998&amp;B1998),[1]Bond_Master!$A$1:$J$236,3)</f>
        <v>公司債</v>
      </c>
      <c r="D1998" s="1" t="str">
        <f>VLOOKUP((A1998&amp;B1998),[1]Bond_Master!$A$1:$J$236,4)</f>
        <v>Morgan Stanley</v>
      </c>
      <c r="E1998" s="1">
        <f>VLOOKUP((A1998&amp;B1998),[1]Bond_Master!$A$1:$J$236,10)</f>
        <v>3</v>
      </c>
      <c r="F1998" s="7">
        <v>45273</v>
      </c>
      <c r="G1998" s="27">
        <v>24125</v>
      </c>
      <c r="H1998" s="27">
        <v>24125</v>
      </c>
    </row>
    <row r="1999" spans="1:8" ht="17.100000000000001" customHeight="1">
      <c r="A1999" s="1" t="s">
        <v>341</v>
      </c>
      <c r="B1999" s="1" t="s">
        <v>141</v>
      </c>
      <c r="C1999" s="1" t="str">
        <f>VLOOKUP((A1999&amp;B1999),[1]Bond_Master!$A$1:$J$236,3)</f>
        <v>公司債</v>
      </c>
      <c r="D1999" s="1" t="str">
        <f>VLOOKUP((A1999&amp;B1999),[1]Bond_Master!$A$1:$J$236,4)</f>
        <v>Morgan Stanley</v>
      </c>
      <c r="E1999" s="1">
        <f>VLOOKUP((A1999&amp;B1999),[1]Bond_Master!$A$1:$J$236,10)</f>
        <v>3</v>
      </c>
      <c r="F1999" s="7">
        <v>45456</v>
      </c>
      <c r="G1999" s="27">
        <v>24125</v>
      </c>
      <c r="H1999" s="27">
        <v>24125</v>
      </c>
    </row>
    <row r="2000" spans="1:8" ht="17.100000000000001" customHeight="1">
      <c r="A2000" s="1" t="s">
        <v>766</v>
      </c>
      <c r="B2000" s="1" t="s">
        <v>141</v>
      </c>
      <c r="C2000" s="1" t="str">
        <f>VLOOKUP((A2000&amp;B2000),[1]Bond_Master!$A$1:$J$236,3)</f>
        <v>公司債</v>
      </c>
      <c r="D2000" s="1" t="str">
        <f>VLOOKUP((A2000&amp;B2000),[1]Bond_Master!$A$1:$J$236,4)</f>
        <v>Morgan Stanley</v>
      </c>
      <c r="E2000" s="1">
        <f>VLOOKUP((A2000&amp;B2000),[1]Bond_Master!$A$1:$J$236,10)</f>
        <v>3</v>
      </c>
      <c r="F2000" s="7">
        <v>45639</v>
      </c>
      <c r="G2000" s="27">
        <v>24125</v>
      </c>
      <c r="H2000" s="27">
        <v>24125</v>
      </c>
    </row>
    <row r="2001" spans="1:8" ht="17.100000000000001" customHeight="1">
      <c r="A2001" s="1" t="s">
        <v>766</v>
      </c>
      <c r="B2001" s="1" t="s">
        <v>141</v>
      </c>
      <c r="C2001" s="1" t="str">
        <f>VLOOKUP((A2001&amp;B2001),[1]Bond_Master!$A$1:$J$236,3)</f>
        <v>公司債</v>
      </c>
      <c r="D2001" s="1" t="str">
        <f>VLOOKUP((A2001&amp;B2001),[1]Bond_Master!$A$1:$J$236,4)</f>
        <v>Morgan Stanley</v>
      </c>
      <c r="E2001" s="1">
        <f>VLOOKUP((A2001&amp;B2001),[1]Bond_Master!$A$1:$J$236,10)</f>
        <v>3</v>
      </c>
      <c r="F2001" s="7">
        <v>45821</v>
      </c>
      <c r="G2001" s="27">
        <v>24125</v>
      </c>
      <c r="H2001" s="27">
        <v>24125</v>
      </c>
    </row>
    <row r="2002" spans="1:8" ht="17.100000000000001" customHeight="1">
      <c r="A2002" s="1" t="s">
        <v>766</v>
      </c>
      <c r="B2002" s="1" t="s">
        <v>141</v>
      </c>
      <c r="C2002" s="1" t="str">
        <f>VLOOKUP((A2002&amp;B2002),[1]Bond_Master!$A$1:$J$236,3)</f>
        <v>公司債</v>
      </c>
      <c r="D2002" s="1" t="str">
        <f>VLOOKUP((A2002&amp;B2002),[1]Bond_Master!$A$1:$J$236,4)</f>
        <v>Morgan Stanley</v>
      </c>
      <c r="E2002" s="1">
        <f>VLOOKUP((A2002&amp;B2002),[1]Bond_Master!$A$1:$J$236,10)</f>
        <v>3</v>
      </c>
      <c r="F2002" s="7">
        <v>46004</v>
      </c>
      <c r="G2002" s="27">
        <v>24125</v>
      </c>
      <c r="H2002" s="27">
        <v>24125</v>
      </c>
    </row>
    <row r="2003" spans="1:8" ht="17.100000000000001" customHeight="1">
      <c r="A2003" s="1" t="s">
        <v>766</v>
      </c>
      <c r="B2003" s="1" t="s">
        <v>141</v>
      </c>
      <c r="C2003" s="1" t="str">
        <f>VLOOKUP((A2003&amp;B2003),[1]Bond_Master!$A$1:$J$236,3)</f>
        <v>公司債</v>
      </c>
      <c r="D2003" s="1" t="str">
        <f>VLOOKUP((A2003&amp;B2003),[1]Bond_Master!$A$1:$J$236,4)</f>
        <v>Morgan Stanley</v>
      </c>
      <c r="E2003" s="1">
        <f>VLOOKUP((A2003&amp;B2003),[1]Bond_Master!$A$1:$J$236,10)</f>
        <v>3</v>
      </c>
      <c r="F2003" s="7">
        <v>46186</v>
      </c>
      <c r="G2003" s="27">
        <v>24125</v>
      </c>
      <c r="H2003" s="27">
        <v>24125</v>
      </c>
    </row>
    <row r="2004" spans="1:8" ht="17.100000000000001" customHeight="1">
      <c r="A2004" s="1" t="s">
        <v>766</v>
      </c>
      <c r="B2004" s="1" t="s">
        <v>141</v>
      </c>
      <c r="C2004" s="1" t="str">
        <f>VLOOKUP((A2004&amp;B2004),[1]Bond_Master!$A$1:$J$236,3)</f>
        <v>公司債</v>
      </c>
      <c r="D2004" s="1" t="str">
        <f>VLOOKUP((A2004&amp;B2004),[1]Bond_Master!$A$1:$J$236,4)</f>
        <v>Morgan Stanley</v>
      </c>
      <c r="E2004" s="1">
        <f>VLOOKUP((A2004&amp;B2004),[1]Bond_Master!$A$1:$J$236,10)</f>
        <v>3</v>
      </c>
      <c r="F2004" s="7">
        <v>46369</v>
      </c>
      <c r="G2004" s="27">
        <v>24125</v>
      </c>
      <c r="H2004" s="27">
        <v>24125</v>
      </c>
    </row>
    <row r="2005" spans="1:8" ht="17.100000000000001" customHeight="1">
      <c r="A2005" s="1" t="s">
        <v>766</v>
      </c>
      <c r="B2005" s="1" t="s">
        <v>141</v>
      </c>
      <c r="C2005" s="1" t="str">
        <f>VLOOKUP((A2005&amp;B2005),[1]Bond_Master!$A$1:$J$236,3)</f>
        <v>公司債</v>
      </c>
      <c r="D2005" s="1" t="str">
        <f>VLOOKUP((A2005&amp;B2005),[1]Bond_Master!$A$1:$J$236,4)</f>
        <v>Morgan Stanley</v>
      </c>
      <c r="E2005" s="1">
        <f>VLOOKUP((A2005&amp;B2005),[1]Bond_Master!$A$1:$J$236,10)</f>
        <v>3</v>
      </c>
      <c r="F2005" s="7">
        <v>46551</v>
      </c>
      <c r="G2005" s="27">
        <v>24125</v>
      </c>
      <c r="H2005" s="27">
        <v>24125</v>
      </c>
    </row>
    <row r="2006" spans="1:8" ht="17.100000000000001" customHeight="1">
      <c r="A2006" s="1" t="s">
        <v>766</v>
      </c>
      <c r="B2006" s="1" t="s">
        <v>141</v>
      </c>
      <c r="C2006" s="1" t="str">
        <f>VLOOKUP((A2006&amp;B2006),[1]Bond_Master!$A$1:$J$236,3)</f>
        <v>公司債</v>
      </c>
      <c r="D2006" s="1" t="str">
        <f>VLOOKUP((A2006&amp;B2006),[1]Bond_Master!$A$1:$J$236,4)</f>
        <v>Morgan Stanley</v>
      </c>
      <c r="E2006" s="1">
        <f>VLOOKUP((A2006&amp;B2006),[1]Bond_Master!$A$1:$J$236,10)</f>
        <v>3</v>
      </c>
      <c r="F2006" s="7">
        <v>46734</v>
      </c>
      <c r="G2006" s="27">
        <v>24125</v>
      </c>
      <c r="H2006" s="27">
        <v>24125</v>
      </c>
    </row>
    <row r="2007" spans="1:8" ht="17.100000000000001" customHeight="1">
      <c r="A2007" s="1" t="s">
        <v>766</v>
      </c>
      <c r="B2007" s="1" t="s">
        <v>141</v>
      </c>
      <c r="C2007" s="1" t="str">
        <f>VLOOKUP((A2007&amp;B2007),[1]Bond_Master!$A$1:$J$236,3)</f>
        <v>公司債</v>
      </c>
      <c r="D2007" s="1" t="str">
        <f>VLOOKUP((A2007&amp;B2007),[1]Bond_Master!$A$1:$J$236,4)</f>
        <v>Morgan Stanley</v>
      </c>
      <c r="E2007" s="1">
        <f>VLOOKUP((A2007&amp;B2007),[1]Bond_Master!$A$1:$J$236,10)</f>
        <v>3</v>
      </c>
      <c r="F2007" s="7">
        <v>46917</v>
      </c>
      <c r="G2007" s="27">
        <v>24125</v>
      </c>
      <c r="H2007" s="27">
        <v>24125</v>
      </c>
    </row>
    <row r="2008" spans="1:8" ht="17.100000000000001" customHeight="1">
      <c r="A2008" s="1" t="s">
        <v>766</v>
      </c>
      <c r="B2008" s="1" t="s">
        <v>141</v>
      </c>
      <c r="C2008" s="1" t="str">
        <f>VLOOKUP((A2008&amp;B2008),[1]Bond_Master!$A$1:$J$236,3)</f>
        <v>公司債</v>
      </c>
      <c r="D2008" s="1" t="str">
        <f>VLOOKUP((A2008&amp;B2008),[1]Bond_Master!$A$1:$J$236,4)</f>
        <v>Morgan Stanley</v>
      </c>
      <c r="E2008" s="1">
        <f>VLOOKUP((A2008&amp;B2008),[1]Bond_Master!$A$1:$J$236,10)</f>
        <v>3</v>
      </c>
      <c r="F2008" s="7">
        <v>47100</v>
      </c>
      <c r="G2008" s="27">
        <v>24125</v>
      </c>
      <c r="H2008" s="27">
        <v>2524125</v>
      </c>
    </row>
    <row r="2009" spans="1:8" s="1" customFormat="1" ht="17.100000000000001" customHeight="1">
      <c r="A2009" s="1" t="s">
        <v>457</v>
      </c>
      <c r="B2009" s="1" t="s">
        <v>64</v>
      </c>
      <c r="C2009" s="1" t="str">
        <f>VLOOKUP((A2009&amp;B2009),[1]Bond_Master!$A$1:$J$236,3)</f>
        <v>金融債</v>
      </c>
      <c r="D2009" s="1" t="str">
        <f>VLOOKUP((A2009&amp;B2009),[1]Bond_Master!$A$1:$J$236,4)</f>
        <v>Morgan Stanley</v>
      </c>
      <c r="E2009" s="1">
        <f>VLOOKUP((A2009&amp;B2009),[1]Bond_Master!$A$1:$J$236,10)</f>
        <v>8</v>
      </c>
      <c r="F2009" s="7">
        <v>45557</v>
      </c>
      <c r="G2009" s="27">
        <v>157500</v>
      </c>
      <c r="H2009" s="27">
        <v>157500</v>
      </c>
    </row>
    <row r="2010" spans="1:8" ht="17.100000000000001" customHeight="1">
      <c r="A2010" s="1" t="s">
        <v>457</v>
      </c>
      <c r="B2010" s="1" t="s">
        <v>64</v>
      </c>
      <c r="C2010" s="1" t="str">
        <f>VLOOKUP((A2010&amp;B2010),[1]Bond_Master!$A$1:$J$236,3)</f>
        <v>金融債</v>
      </c>
      <c r="D2010" s="1" t="str">
        <f>VLOOKUP((A2010&amp;B2010),[1]Bond_Master!$A$1:$J$236,4)</f>
        <v>Morgan Stanley</v>
      </c>
      <c r="E2010" s="1">
        <f>VLOOKUP((A2010&amp;B2010),[1]Bond_Master!$A$1:$J$236,10)</f>
        <v>8</v>
      </c>
      <c r="F2010" s="7">
        <v>45738</v>
      </c>
      <c r="G2010" s="27">
        <v>157500</v>
      </c>
      <c r="H2010" s="27">
        <v>157500</v>
      </c>
    </row>
    <row r="2011" spans="1:8" ht="17.100000000000001" customHeight="1">
      <c r="A2011" s="1" t="s">
        <v>767</v>
      </c>
      <c r="B2011" s="1" t="s">
        <v>64</v>
      </c>
      <c r="C2011" s="1" t="str">
        <f>VLOOKUP((A2011&amp;B2011),[1]Bond_Master!$A$1:$J$236,3)</f>
        <v>金融債</v>
      </c>
      <c r="D2011" s="1" t="str">
        <f>VLOOKUP((A2011&amp;B2011),[1]Bond_Master!$A$1:$J$236,4)</f>
        <v>Morgan Stanley</v>
      </c>
      <c r="E2011" s="1">
        <f>VLOOKUP((A2011&amp;B2011),[1]Bond_Master!$A$1:$J$236,10)</f>
        <v>8</v>
      </c>
      <c r="F2011" s="7">
        <v>45922</v>
      </c>
      <c r="G2011" s="27">
        <v>157500</v>
      </c>
      <c r="H2011" s="27">
        <v>157500</v>
      </c>
    </row>
    <row r="2012" spans="1:8" ht="17.100000000000001" customHeight="1">
      <c r="A2012" s="1" t="s">
        <v>767</v>
      </c>
      <c r="B2012" s="1" t="s">
        <v>64</v>
      </c>
      <c r="C2012" s="1" t="str">
        <f>VLOOKUP((A2012&amp;B2012),[1]Bond_Master!$A$1:$J$236,3)</f>
        <v>金融債</v>
      </c>
      <c r="D2012" s="1" t="str">
        <f>VLOOKUP((A2012&amp;B2012),[1]Bond_Master!$A$1:$J$236,4)</f>
        <v>Morgan Stanley</v>
      </c>
      <c r="E2012" s="1">
        <f>VLOOKUP((A2012&amp;B2012),[1]Bond_Master!$A$1:$J$236,10)</f>
        <v>8</v>
      </c>
      <c r="F2012" s="7">
        <v>46103</v>
      </c>
      <c r="G2012" s="27">
        <v>157500</v>
      </c>
      <c r="H2012" s="27">
        <v>157500</v>
      </c>
    </row>
    <row r="2013" spans="1:8" ht="17.100000000000001" customHeight="1">
      <c r="A2013" s="1" t="s">
        <v>767</v>
      </c>
      <c r="B2013" s="1" t="s">
        <v>64</v>
      </c>
      <c r="C2013" s="1" t="str">
        <f>VLOOKUP((A2013&amp;B2013),[1]Bond_Master!$A$1:$J$236,3)</f>
        <v>金融債</v>
      </c>
      <c r="D2013" s="1" t="str">
        <f>VLOOKUP((A2013&amp;B2013),[1]Bond_Master!$A$1:$J$236,4)</f>
        <v>Morgan Stanley</v>
      </c>
      <c r="E2013" s="1">
        <f>VLOOKUP((A2013&amp;B2013),[1]Bond_Master!$A$1:$J$236,10)</f>
        <v>8</v>
      </c>
      <c r="F2013" s="7">
        <v>46287</v>
      </c>
      <c r="G2013" s="27">
        <v>157500</v>
      </c>
      <c r="H2013" s="27">
        <v>157500</v>
      </c>
    </row>
    <row r="2014" spans="1:8" ht="17.100000000000001" customHeight="1">
      <c r="A2014" s="1" t="s">
        <v>767</v>
      </c>
      <c r="B2014" s="1" t="s">
        <v>64</v>
      </c>
      <c r="C2014" s="1" t="str">
        <f>VLOOKUP((A2014&amp;B2014),[1]Bond_Master!$A$1:$J$236,3)</f>
        <v>金融債</v>
      </c>
      <c r="D2014" s="1" t="str">
        <f>VLOOKUP((A2014&amp;B2014),[1]Bond_Master!$A$1:$J$236,4)</f>
        <v>Morgan Stanley</v>
      </c>
      <c r="E2014" s="1">
        <f>VLOOKUP((A2014&amp;B2014),[1]Bond_Master!$A$1:$J$236,10)</f>
        <v>8</v>
      </c>
      <c r="F2014" s="7">
        <v>46468</v>
      </c>
      <c r="G2014" s="27">
        <v>157500</v>
      </c>
      <c r="H2014" s="27">
        <v>157500</v>
      </c>
    </row>
    <row r="2015" spans="1:8" ht="17.100000000000001" customHeight="1">
      <c r="A2015" s="1" t="s">
        <v>767</v>
      </c>
      <c r="B2015" s="1" t="s">
        <v>64</v>
      </c>
      <c r="C2015" s="1" t="str">
        <f>VLOOKUP((A2015&amp;B2015),[1]Bond_Master!$A$1:$J$236,3)</f>
        <v>金融債</v>
      </c>
      <c r="D2015" s="1" t="str">
        <f>VLOOKUP((A2015&amp;B2015),[1]Bond_Master!$A$1:$J$236,4)</f>
        <v>Morgan Stanley</v>
      </c>
      <c r="E2015" s="1">
        <f>VLOOKUP((A2015&amp;B2015),[1]Bond_Master!$A$1:$J$236,10)</f>
        <v>8</v>
      </c>
      <c r="F2015" s="7">
        <v>46652</v>
      </c>
      <c r="G2015" s="27">
        <v>157500</v>
      </c>
      <c r="H2015" s="27">
        <v>157500</v>
      </c>
    </row>
    <row r="2016" spans="1:8" ht="17.100000000000001" customHeight="1">
      <c r="A2016" s="1" t="s">
        <v>767</v>
      </c>
      <c r="B2016" s="1" t="s">
        <v>64</v>
      </c>
      <c r="C2016" s="1" t="str">
        <f>VLOOKUP((A2016&amp;B2016),[1]Bond_Master!$A$1:$J$236,3)</f>
        <v>金融債</v>
      </c>
      <c r="D2016" s="1" t="str">
        <f>VLOOKUP((A2016&amp;B2016),[1]Bond_Master!$A$1:$J$236,4)</f>
        <v>Morgan Stanley</v>
      </c>
      <c r="E2016" s="1">
        <f>VLOOKUP((A2016&amp;B2016),[1]Bond_Master!$A$1:$J$236,10)</f>
        <v>8</v>
      </c>
      <c r="F2016" s="7">
        <v>46834</v>
      </c>
      <c r="G2016" s="27">
        <v>157500</v>
      </c>
      <c r="H2016" s="27">
        <v>157500</v>
      </c>
    </row>
    <row r="2017" spans="1:8" ht="17.100000000000001" customHeight="1">
      <c r="A2017" s="1" t="s">
        <v>767</v>
      </c>
      <c r="B2017" s="1" t="s">
        <v>64</v>
      </c>
      <c r="C2017" s="1" t="str">
        <f>VLOOKUP((A2017&amp;B2017),[1]Bond_Master!$A$1:$J$236,3)</f>
        <v>金融債</v>
      </c>
      <c r="D2017" s="1" t="str">
        <f>VLOOKUP((A2017&amp;B2017),[1]Bond_Master!$A$1:$J$236,4)</f>
        <v>Morgan Stanley</v>
      </c>
      <c r="E2017" s="1">
        <f>VLOOKUP((A2017&amp;B2017),[1]Bond_Master!$A$1:$J$236,10)</f>
        <v>8</v>
      </c>
      <c r="F2017" s="7">
        <v>47018</v>
      </c>
      <c r="G2017" s="27">
        <v>157500</v>
      </c>
      <c r="H2017" s="27">
        <v>157500</v>
      </c>
    </row>
    <row r="2018" spans="1:8" ht="17.100000000000001" customHeight="1">
      <c r="A2018" s="1" t="s">
        <v>767</v>
      </c>
      <c r="B2018" s="1" t="s">
        <v>64</v>
      </c>
      <c r="C2018" s="1" t="str">
        <f>VLOOKUP((A2018&amp;B2018),[1]Bond_Master!$A$1:$J$236,3)</f>
        <v>金融債</v>
      </c>
      <c r="D2018" s="1" t="str">
        <f>VLOOKUP((A2018&amp;B2018),[1]Bond_Master!$A$1:$J$236,4)</f>
        <v>Morgan Stanley</v>
      </c>
      <c r="E2018" s="1">
        <f>VLOOKUP((A2018&amp;B2018),[1]Bond_Master!$A$1:$J$236,10)</f>
        <v>8</v>
      </c>
      <c r="F2018" s="7">
        <v>47199</v>
      </c>
      <c r="G2018" s="27">
        <v>157500</v>
      </c>
      <c r="H2018" s="27">
        <v>6157500</v>
      </c>
    </row>
    <row r="2019" spans="1:8" ht="17.100000000000001" customHeight="1">
      <c r="A2019" s="1" t="s">
        <v>457</v>
      </c>
      <c r="B2019" s="1" t="s">
        <v>141</v>
      </c>
      <c r="C2019" s="1" t="str">
        <f>VLOOKUP((A2019&amp;B2019),[1]Bond_Master!$A$1:$J$236,3)</f>
        <v>金融債</v>
      </c>
      <c r="D2019" s="1" t="str">
        <f>VLOOKUP((A2019&amp;B2019),[1]Bond_Master!$A$1:$J$236,4)</f>
        <v>Morgan Stanley</v>
      </c>
      <c r="E2019" s="1">
        <f>VLOOKUP((A2019&amp;B2019),[1]Bond_Master!$A$1:$J$236,10)</f>
        <v>8</v>
      </c>
      <c r="F2019" s="7">
        <v>45557</v>
      </c>
      <c r="G2019" s="27">
        <v>157500</v>
      </c>
      <c r="H2019" s="27">
        <v>157500</v>
      </c>
    </row>
    <row r="2020" spans="1:8" ht="17.100000000000001" customHeight="1">
      <c r="A2020" s="1" t="s">
        <v>457</v>
      </c>
      <c r="B2020" s="1" t="s">
        <v>141</v>
      </c>
      <c r="C2020" s="1" t="str">
        <f>VLOOKUP((A2020&amp;B2020),[1]Bond_Master!$A$1:$J$236,3)</f>
        <v>金融債</v>
      </c>
      <c r="D2020" s="1" t="str">
        <f>VLOOKUP((A2020&amp;B2020),[1]Bond_Master!$A$1:$J$236,4)</f>
        <v>Morgan Stanley</v>
      </c>
      <c r="E2020" s="1">
        <f>VLOOKUP((A2020&amp;B2020),[1]Bond_Master!$A$1:$J$236,10)</f>
        <v>8</v>
      </c>
      <c r="F2020" s="7">
        <v>45738</v>
      </c>
      <c r="G2020" s="27">
        <v>157500</v>
      </c>
      <c r="H2020" s="27">
        <v>157500</v>
      </c>
    </row>
    <row r="2021" spans="1:8" ht="17.100000000000001" customHeight="1">
      <c r="A2021" s="1" t="s">
        <v>767</v>
      </c>
      <c r="B2021" s="1" t="s">
        <v>141</v>
      </c>
      <c r="C2021" s="1" t="str">
        <f>VLOOKUP((A2021&amp;B2021),[1]Bond_Master!$A$1:$J$236,3)</f>
        <v>金融債</v>
      </c>
      <c r="D2021" s="1" t="str">
        <f>VLOOKUP((A2021&amp;B2021),[1]Bond_Master!$A$1:$J$236,4)</f>
        <v>Morgan Stanley</v>
      </c>
      <c r="E2021" s="1">
        <f>VLOOKUP((A2021&amp;B2021),[1]Bond_Master!$A$1:$J$236,10)</f>
        <v>8</v>
      </c>
      <c r="F2021" s="7">
        <v>45922</v>
      </c>
      <c r="G2021" s="27">
        <v>157500</v>
      </c>
      <c r="H2021" s="27">
        <v>157500</v>
      </c>
    </row>
    <row r="2022" spans="1:8" ht="17.100000000000001" customHeight="1">
      <c r="A2022" s="1" t="s">
        <v>767</v>
      </c>
      <c r="B2022" s="1" t="s">
        <v>141</v>
      </c>
      <c r="C2022" s="1" t="str">
        <f>VLOOKUP((A2022&amp;B2022),[1]Bond_Master!$A$1:$J$236,3)</f>
        <v>金融債</v>
      </c>
      <c r="D2022" s="1" t="str">
        <f>VLOOKUP((A2022&amp;B2022),[1]Bond_Master!$A$1:$J$236,4)</f>
        <v>Morgan Stanley</v>
      </c>
      <c r="E2022" s="1">
        <f>VLOOKUP((A2022&amp;B2022),[1]Bond_Master!$A$1:$J$236,10)</f>
        <v>8</v>
      </c>
      <c r="F2022" s="7">
        <v>46103</v>
      </c>
      <c r="G2022" s="27">
        <v>157500</v>
      </c>
      <c r="H2022" s="27">
        <v>157500</v>
      </c>
    </row>
    <row r="2023" spans="1:8" ht="17.100000000000001" customHeight="1">
      <c r="A2023" s="1" t="s">
        <v>767</v>
      </c>
      <c r="B2023" s="1" t="s">
        <v>141</v>
      </c>
      <c r="C2023" s="1" t="str">
        <f>VLOOKUP((A2023&amp;B2023),[1]Bond_Master!$A$1:$J$236,3)</f>
        <v>金融債</v>
      </c>
      <c r="D2023" s="1" t="str">
        <f>VLOOKUP((A2023&amp;B2023),[1]Bond_Master!$A$1:$J$236,4)</f>
        <v>Morgan Stanley</v>
      </c>
      <c r="E2023" s="1">
        <f>VLOOKUP((A2023&amp;B2023),[1]Bond_Master!$A$1:$J$236,10)</f>
        <v>8</v>
      </c>
      <c r="F2023" s="7">
        <v>46287</v>
      </c>
      <c r="G2023" s="27">
        <v>157500</v>
      </c>
      <c r="H2023" s="27">
        <v>157500</v>
      </c>
    </row>
    <row r="2024" spans="1:8" ht="17.100000000000001" customHeight="1">
      <c r="A2024" s="1" t="s">
        <v>767</v>
      </c>
      <c r="B2024" s="1" t="s">
        <v>141</v>
      </c>
      <c r="C2024" s="1" t="str">
        <f>VLOOKUP((A2024&amp;B2024),[1]Bond_Master!$A$1:$J$236,3)</f>
        <v>金融債</v>
      </c>
      <c r="D2024" s="1" t="str">
        <f>VLOOKUP((A2024&amp;B2024),[1]Bond_Master!$A$1:$J$236,4)</f>
        <v>Morgan Stanley</v>
      </c>
      <c r="E2024" s="1">
        <f>VLOOKUP((A2024&amp;B2024),[1]Bond_Master!$A$1:$J$236,10)</f>
        <v>8</v>
      </c>
      <c r="F2024" s="7">
        <v>46468</v>
      </c>
      <c r="G2024" s="27">
        <v>157500</v>
      </c>
      <c r="H2024" s="27">
        <v>157500</v>
      </c>
    </row>
    <row r="2025" spans="1:8" ht="17.100000000000001" customHeight="1">
      <c r="A2025" s="1" t="s">
        <v>767</v>
      </c>
      <c r="B2025" s="1" t="s">
        <v>141</v>
      </c>
      <c r="C2025" s="1" t="str">
        <f>VLOOKUP((A2025&amp;B2025),[1]Bond_Master!$A$1:$J$236,3)</f>
        <v>金融債</v>
      </c>
      <c r="D2025" s="1" t="str">
        <f>VLOOKUP((A2025&amp;B2025),[1]Bond_Master!$A$1:$J$236,4)</f>
        <v>Morgan Stanley</v>
      </c>
      <c r="E2025" s="1">
        <f>VLOOKUP((A2025&amp;B2025),[1]Bond_Master!$A$1:$J$236,10)</f>
        <v>8</v>
      </c>
      <c r="F2025" s="7">
        <v>46652</v>
      </c>
      <c r="G2025" s="27">
        <v>157500</v>
      </c>
      <c r="H2025" s="27">
        <v>157500</v>
      </c>
    </row>
    <row r="2026" spans="1:8" ht="17.100000000000001" customHeight="1">
      <c r="A2026" s="1" t="s">
        <v>767</v>
      </c>
      <c r="B2026" s="1" t="s">
        <v>141</v>
      </c>
      <c r="C2026" s="1" t="str">
        <f>VLOOKUP((A2026&amp;B2026),[1]Bond_Master!$A$1:$J$236,3)</f>
        <v>金融債</v>
      </c>
      <c r="D2026" s="1" t="str">
        <f>VLOOKUP((A2026&amp;B2026),[1]Bond_Master!$A$1:$J$236,4)</f>
        <v>Morgan Stanley</v>
      </c>
      <c r="E2026" s="1">
        <f>VLOOKUP((A2026&amp;B2026),[1]Bond_Master!$A$1:$J$236,10)</f>
        <v>8</v>
      </c>
      <c r="F2026" s="7">
        <v>46834</v>
      </c>
      <c r="G2026" s="27">
        <v>157500</v>
      </c>
      <c r="H2026" s="27">
        <v>157500</v>
      </c>
    </row>
    <row r="2027" spans="1:8" ht="17.100000000000001" customHeight="1">
      <c r="A2027" s="1" t="s">
        <v>767</v>
      </c>
      <c r="B2027" s="1" t="s">
        <v>141</v>
      </c>
      <c r="C2027" s="1" t="str">
        <f>VLOOKUP((A2027&amp;B2027),[1]Bond_Master!$A$1:$J$236,3)</f>
        <v>金融債</v>
      </c>
      <c r="D2027" s="1" t="str">
        <f>VLOOKUP((A2027&amp;B2027),[1]Bond_Master!$A$1:$J$236,4)</f>
        <v>Morgan Stanley</v>
      </c>
      <c r="E2027" s="1">
        <f>VLOOKUP((A2027&amp;B2027),[1]Bond_Master!$A$1:$J$236,10)</f>
        <v>8</v>
      </c>
      <c r="F2027" s="7">
        <v>47018</v>
      </c>
      <c r="G2027" s="27">
        <v>157500</v>
      </c>
      <c r="H2027" s="27">
        <v>157500</v>
      </c>
    </row>
    <row r="2028" spans="1:8" ht="17.100000000000001" customHeight="1">
      <c r="A2028" s="1" t="s">
        <v>767</v>
      </c>
      <c r="B2028" s="1" t="s">
        <v>141</v>
      </c>
      <c r="C2028" s="1" t="str">
        <f>VLOOKUP((A2028&amp;B2028),[1]Bond_Master!$A$1:$J$236,3)</f>
        <v>金融債</v>
      </c>
      <c r="D2028" s="1" t="str">
        <f>VLOOKUP((A2028&amp;B2028),[1]Bond_Master!$A$1:$J$236,4)</f>
        <v>Morgan Stanley</v>
      </c>
      <c r="E2028" s="1">
        <f>VLOOKUP((A2028&amp;B2028),[1]Bond_Master!$A$1:$J$236,10)</f>
        <v>8</v>
      </c>
      <c r="F2028" s="7">
        <v>47199</v>
      </c>
      <c r="G2028" s="27">
        <v>157500</v>
      </c>
      <c r="H2028" s="27">
        <v>6157500</v>
      </c>
    </row>
    <row r="2029" spans="1:8" ht="17.100000000000001" customHeight="1">
      <c r="A2029" s="1" t="s">
        <v>500</v>
      </c>
      <c r="B2029" s="1" t="s">
        <v>145</v>
      </c>
      <c r="C2029" s="1" t="str">
        <f>VLOOKUP((A2029&amp;B2029),[1]Bond_Master!$A$1:$J$236,3)</f>
        <v>公司債</v>
      </c>
      <c r="D2029" s="1" t="str">
        <f>VLOOKUP((A2029&amp;B2029),[1]Bond_Master!$A$1:$J$236,4)</f>
        <v>Morgan Stanley</v>
      </c>
      <c r="E2029" s="1">
        <f>VLOOKUP((A2029&amp;B2029),[1]Bond_Master!$A$1:$J$236,10)</f>
        <v>8</v>
      </c>
      <c r="F2029" s="7">
        <v>45586</v>
      </c>
      <c r="G2029" s="27">
        <v>33950</v>
      </c>
      <c r="H2029" s="27">
        <v>33950</v>
      </c>
    </row>
    <row r="2030" spans="1:8" ht="17.100000000000001" customHeight="1">
      <c r="A2030" s="1" t="s">
        <v>500</v>
      </c>
      <c r="B2030" s="1" t="s">
        <v>145</v>
      </c>
      <c r="C2030" s="1" t="str">
        <f>VLOOKUP((A2030&amp;B2030),[1]Bond_Master!$A$1:$J$236,3)</f>
        <v>公司債</v>
      </c>
      <c r="D2030" s="1" t="str">
        <f>VLOOKUP((A2030&amp;B2030),[1]Bond_Master!$A$1:$J$236,4)</f>
        <v>Morgan Stanley</v>
      </c>
      <c r="E2030" s="1">
        <f>VLOOKUP((A2030&amp;B2030),[1]Bond_Master!$A$1:$J$236,10)</f>
        <v>8</v>
      </c>
      <c r="F2030" s="7">
        <v>45768</v>
      </c>
      <c r="G2030" s="27">
        <v>33950</v>
      </c>
      <c r="H2030" s="27">
        <v>33950</v>
      </c>
    </row>
    <row r="2031" spans="1:8" ht="17.100000000000001" customHeight="1">
      <c r="A2031" s="1" t="s">
        <v>768</v>
      </c>
      <c r="B2031" s="1" t="s">
        <v>145</v>
      </c>
      <c r="C2031" s="1" t="str">
        <f>VLOOKUP((A2031&amp;B2031),[1]Bond_Master!$A$1:$J$236,3)</f>
        <v>公司債</v>
      </c>
      <c r="D2031" s="1" t="str">
        <f>VLOOKUP((A2031&amp;B2031),[1]Bond_Master!$A$1:$J$236,4)</f>
        <v>Morgan Stanley</v>
      </c>
      <c r="E2031" s="1">
        <f>VLOOKUP((A2031&amp;B2031),[1]Bond_Master!$A$1:$J$236,10)</f>
        <v>8</v>
      </c>
      <c r="F2031" s="7">
        <v>45951</v>
      </c>
      <c r="G2031" s="27">
        <v>33950</v>
      </c>
      <c r="H2031" s="27">
        <v>33950</v>
      </c>
    </row>
    <row r="2032" spans="1:8" ht="17.100000000000001" customHeight="1">
      <c r="A2032" s="1" t="s">
        <v>768</v>
      </c>
      <c r="B2032" s="1" t="s">
        <v>145</v>
      </c>
      <c r="C2032" s="1" t="str">
        <f>VLOOKUP((A2032&amp;B2032),[1]Bond_Master!$A$1:$J$236,3)</f>
        <v>公司債</v>
      </c>
      <c r="D2032" s="1" t="str">
        <f>VLOOKUP((A2032&amp;B2032),[1]Bond_Master!$A$1:$J$236,4)</f>
        <v>Morgan Stanley</v>
      </c>
      <c r="E2032" s="1">
        <f>VLOOKUP((A2032&amp;B2032),[1]Bond_Master!$A$1:$J$236,10)</f>
        <v>8</v>
      </c>
      <c r="F2032" s="7">
        <v>46133</v>
      </c>
      <c r="G2032" s="27">
        <v>33950</v>
      </c>
      <c r="H2032" s="27">
        <v>33950</v>
      </c>
    </row>
    <row r="2033" spans="1:8" ht="17.100000000000001" customHeight="1">
      <c r="A2033" s="1" t="s">
        <v>768</v>
      </c>
      <c r="B2033" s="1" t="s">
        <v>145</v>
      </c>
      <c r="C2033" s="1" t="str">
        <f>VLOOKUP((A2033&amp;B2033),[1]Bond_Master!$A$1:$J$236,3)</f>
        <v>公司債</v>
      </c>
      <c r="D2033" s="1" t="str">
        <f>VLOOKUP((A2033&amp;B2033),[1]Bond_Master!$A$1:$J$236,4)</f>
        <v>Morgan Stanley</v>
      </c>
      <c r="E2033" s="1">
        <f>VLOOKUP((A2033&amp;B2033),[1]Bond_Master!$A$1:$J$236,10)</f>
        <v>8</v>
      </c>
      <c r="F2033" s="7">
        <v>46316</v>
      </c>
      <c r="G2033" s="27">
        <v>33950</v>
      </c>
      <c r="H2033" s="27">
        <v>33950</v>
      </c>
    </row>
    <row r="2034" spans="1:8" ht="17.100000000000001" customHeight="1">
      <c r="A2034" s="1" t="s">
        <v>768</v>
      </c>
      <c r="B2034" s="1" t="s">
        <v>145</v>
      </c>
      <c r="C2034" s="1" t="str">
        <f>VLOOKUP((A2034&amp;B2034),[1]Bond_Master!$A$1:$J$236,3)</f>
        <v>公司債</v>
      </c>
      <c r="D2034" s="1" t="str">
        <f>VLOOKUP((A2034&amp;B2034),[1]Bond_Master!$A$1:$J$236,4)</f>
        <v>Morgan Stanley</v>
      </c>
      <c r="E2034" s="1">
        <f>VLOOKUP((A2034&amp;B2034),[1]Bond_Master!$A$1:$J$236,10)</f>
        <v>8</v>
      </c>
      <c r="F2034" s="7">
        <v>46498</v>
      </c>
      <c r="G2034" s="27">
        <v>33950</v>
      </c>
      <c r="H2034" s="27">
        <v>33950</v>
      </c>
    </row>
    <row r="2035" spans="1:8" ht="17.100000000000001" customHeight="1">
      <c r="A2035" s="1" t="s">
        <v>768</v>
      </c>
      <c r="B2035" s="1" t="s">
        <v>145</v>
      </c>
      <c r="C2035" s="1" t="str">
        <f>VLOOKUP((A2035&amp;B2035),[1]Bond_Master!$A$1:$J$236,3)</f>
        <v>公司債</v>
      </c>
      <c r="D2035" s="1" t="str">
        <f>VLOOKUP((A2035&amp;B2035),[1]Bond_Master!$A$1:$J$236,4)</f>
        <v>Morgan Stanley</v>
      </c>
      <c r="E2035" s="1">
        <f>VLOOKUP((A2035&amp;B2035),[1]Bond_Master!$A$1:$J$236,10)</f>
        <v>8</v>
      </c>
      <c r="F2035" s="7">
        <v>46681</v>
      </c>
      <c r="G2035" s="27">
        <v>33950</v>
      </c>
      <c r="H2035" s="27">
        <v>33950</v>
      </c>
    </row>
    <row r="2036" spans="1:8" ht="17.100000000000001" customHeight="1">
      <c r="A2036" s="1" t="s">
        <v>768</v>
      </c>
      <c r="B2036" s="1" t="s">
        <v>145</v>
      </c>
      <c r="C2036" s="1" t="str">
        <f>VLOOKUP((A2036&amp;B2036),[1]Bond_Master!$A$1:$J$236,3)</f>
        <v>公司債</v>
      </c>
      <c r="D2036" s="1" t="str">
        <f>VLOOKUP((A2036&amp;B2036),[1]Bond_Master!$A$1:$J$236,4)</f>
        <v>Morgan Stanley</v>
      </c>
      <c r="E2036" s="1">
        <f>VLOOKUP((A2036&amp;B2036),[1]Bond_Master!$A$1:$J$236,10)</f>
        <v>8</v>
      </c>
      <c r="F2036" s="7">
        <v>46864</v>
      </c>
      <c r="G2036" s="27">
        <v>33950</v>
      </c>
      <c r="H2036" s="27">
        <v>33950</v>
      </c>
    </row>
    <row r="2037" spans="1:8" ht="17.100000000000001" customHeight="1">
      <c r="A2037" s="1" t="s">
        <v>768</v>
      </c>
      <c r="B2037" s="1" t="s">
        <v>145</v>
      </c>
      <c r="C2037" s="1" t="str">
        <f>VLOOKUP((A2037&amp;B2037),[1]Bond_Master!$A$1:$J$236,3)</f>
        <v>公司債</v>
      </c>
      <c r="D2037" s="1" t="str">
        <f>VLOOKUP((A2037&amp;B2037),[1]Bond_Master!$A$1:$J$236,4)</f>
        <v>Morgan Stanley</v>
      </c>
      <c r="E2037" s="1">
        <f>VLOOKUP((A2037&amp;B2037),[1]Bond_Master!$A$1:$J$236,10)</f>
        <v>8</v>
      </c>
      <c r="F2037" s="7">
        <v>47047</v>
      </c>
      <c r="G2037" s="27">
        <v>33950</v>
      </c>
      <c r="H2037" s="27">
        <v>33950</v>
      </c>
    </row>
    <row r="2038" spans="1:8" ht="17.100000000000001" customHeight="1">
      <c r="A2038" s="1" t="s">
        <v>768</v>
      </c>
      <c r="B2038" s="1" t="s">
        <v>145</v>
      </c>
      <c r="C2038" s="1" t="str">
        <f>VLOOKUP((A2038&amp;B2038),[1]Bond_Master!$A$1:$J$236,3)</f>
        <v>公司債</v>
      </c>
      <c r="D2038" s="1" t="str">
        <f>VLOOKUP((A2038&amp;B2038),[1]Bond_Master!$A$1:$J$236,4)</f>
        <v>Morgan Stanley</v>
      </c>
      <c r="E2038" s="1">
        <f>VLOOKUP((A2038&amp;B2038),[1]Bond_Master!$A$1:$J$236,10)</f>
        <v>8</v>
      </c>
      <c r="F2038" s="7">
        <v>47229</v>
      </c>
      <c r="G2038" s="27">
        <v>33950</v>
      </c>
      <c r="H2038" s="27">
        <v>33950</v>
      </c>
    </row>
    <row r="2039" spans="1:8" ht="17.100000000000001" customHeight="1">
      <c r="A2039" s="1" t="s">
        <v>768</v>
      </c>
      <c r="B2039" s="1" t="s">
        <v>145</v>
      </c>
      <c r="C2039" s="1" t="str">
        <f>VLOOKUP((A2039&amp;B2039),[1]Bond_Master!$A$1:$J$236,3)</f>
        <v>公司債</v>
      </c>
      <c r="D2039" s="1" t="str">
        <f>VLOOKUP((A2039&amp;B2039),[1]Bond_Master!$A$1:$J$236,4)</f>
        <v>Morgan Stanley</v>
      </c>
      <c r="E2039" s="1">
        <f>VLOOKUP((A2039&amp;B2039),[1]Bond_Master!$A$1:$J$236,10)</f>
        <v>8</v>
      </c>
      <c r="F2039" s="7">
        <v>47412</v>
      </c>
      <c r="G2039" s="27">
        <v>33950</v>
      </c>
      <c r="H2039" s="27">
        <v>33950</v>
      </c>
    </row>
    <row r="2040" spans="1:8" ht="17.100000000000001" customHeight="1">
      <c r="A2040" s="1" t="s">
        <v>768</v>
      </c>
      <c r="B2040" s="1" t="s">
        <v>145</v>
      </c>
      <c r="C2040" s="1" t="str">
        <f>VLOOKUP((A2040&amp;B2040),[1]Bond_Master!$A$1:$J$236,3)</f>
        <v>公司債</v>
      </c>
      <c r="D2040" s="1" t="str">
        <f>VLOOKUP((A2040&amp;B2040),[1]Bond_Master!$A$1:$J$236,4)</f>
        <v>Morgan Stanley</v>
      </c>
      <c r="E2040" s="1">
        <f>VLOOKUP((A2040&amp;B2040),[1]Bond_Master!$A$1:$J$236,10)</f>
        <v>8</v>
      </c>
      <c r="F2040" s="7">
        <v>47594</v>
      </c>
      <c r="G2040" s="27">
        <v>33950</v>
      </c>
      <c r="H2040" s="27">
        <v>1973950</v>
      </c>
    </row>
    <row r="2041" spans="1:8" ht="17.100000000000001" customHeight="1">
      <c r="A2041" s="1" t="s">
        <v>500</v>
      </c>
      <c r="B2041" s="1" t="s">
        <v>64</v>
      </c>
      <c r="C2041" s="1" t="str">
        <f>VLOOKUP((A2041&amp;B2041),[1]Bond_Master!$A$1:$J$236,3)</f>
        <v>公司債</v>
      </c>
      <c r="D2041" s="1" t="str">
        <f>VLOOKUP((A2041&amp;B2041),[1]Bond_Master!$A$1:$J$236,4)</f>
        <v>Morgan Stanley</v>
      </c>
      <c r="E2041" s="1">
        <f>VLOOKUP((A2041&amp;B2041),[1]Bond_Master!$A$1:$J$236,10)</f>
        <v>8</v>
      </c>
      <c r="F2041" s="7">
        <v>45586</v>
      </c>
      <c r="G2041" s="27">
        <v>12862.500000000002</v>
      </c>
      <c r="H2041" s="27">
        <v>12862.500000000002</v>
      </c>
    </row>
    <row r="2042" spans="1:8" ht="17.100000000000001" customHeight="1">
      <c r="A2042" s="1" t="s">
        <v>500</v>
      </c>
      <c r="B2042" s="1" t="s">
        <v>64</v>
      </c>
      <c r="C2042" s="1" t="str">
        <f>VLOOKUP((A2042&amp;B2042),[1]Bond_Master!$A$1:$J$236,3)</f>
        <v>公司債</v>
      </c>
      <c r="D2042" s="1" t="str">
        <f>VLOOKUP((A2042&amp;B2042),[1]Bond_Master!$A$1:$J$236,4)</f>
        <v>Morgan Stanley</v>
      </c>
      <c r="E2042" s="1">
        <f>VLOOKUP((A2042&amp;B2042),[1]Bond_Master!$A$1:$J$236,10)</f>
        <v>8</v>
      </c>
      <c r="F2042" s="7">
        <v>45768</v>
      </c>
      <c r="G2042" s="27">
        <v>12862.500000000002</v>
      </c>
      <c r="H2042" s="27">
        <v>12862.500000000002</v>
      </c>
    </row>
    <row r="2043" spans="1:8" ht="17.100000000000001" customHeight="1">
      <c r="A2043" s="1" t="s">
        <v>768</v>
      </c>
      <c r="B2043" s="1" t="s">
        <v>64</v>
      </c>
      <c r="C2043" s="1" t="str">
        <f>VLOOKUP((A2043&amp;B2043),[1]Bond_Master!$A$1:$J$236,3)</f>
        <v>公司債</v>
      </c>
      <c r="D2043" s="1" t="str">
        <f>VLOOKUP((A2043&amp;B2043),[1]Bond_Master!$A$1:$J$236,4)</f>
        <v>Morgan Stanley</v>
      </c>
      <c r="E2043" s="1">
        <f>VLOOKUP((A2043&amp;B2043),[1]Bond_Master!$A$1:$J$236,10)</f>
        <v>8</v>
      </c>
      <c r="F2043" s="7">
        <v>45951</v>
      </c>
      <c r="G2043" s="27">
        <v>12862.500000000002</v>
      </c>
      <c r="H2043" s="27">
        <v>12862.500000000002</v>
      </c>
    </row>
    <row r="2044" spans="1:8" ht="17.100000000000001" customHeight="1">
      <c r="A2044" s="1" t="s">
        <v>768</v>
      </c>
      <c r="B2044" s="1" t="s">
        <v>64</v>
      </c>
      <c r="C2044" s="1" t="str">
        <f>VLOOKUP((A2044&amp;B2044),[1]Bond_Master!$A$1:$J$236,3)</f>
        <v>公司債</v>
      </c>
      <c r="D2044" s="1" t="str">
        <f>VLOOKUP((A2044&amp;B2044),[1]Bond_Master!$A$1:$J$236,4)</f>
        <v>Morgan Stanley</v>
      </c>
      <c r="E2044" s="1">
        <f>VLOOKUP((A2044&amp;B2044),[1]Bond_Master!$A$1:$J$236,10)</f>
        <v>8</v>
      </c>
      <c r="F2044" s="7">
        <v>46133</v>
      </c>
      <c r="G2044" s="27">
        <v>12862.500000000002</v>
      </c>
      <c r="H2044" s="27">
        <v>12862.500000000002</v>
      </c>
    </row>
    <row r="2045" spans="1:8" ht="17.100000000000001" customHeight="1">
      <c r="A2045" s="1" t="s">
        <v>768</v>
      </c>
      <c r="B2045" s="1" t="s">
        <v>64</v>
      </c>
      <c r="C2045" s="1" t="str">
        <f>VLOOKUP((A2045&amp;B2045),[1]Bond_Master!$A$1:$J$236,3)</f>
        <v>公司債</v>
      </c>
      <c r="D2045" s="1" t="str">
        <f>VLOOKUP((A2045&amp;B2045),[1]Bond_Master!$A$1:$J$236,4)</f>
        <v>Morgan Stanley</v>
      </c>
      <c r="E2045" s="1">
        <f>VLOOKUP((A2045&amp;B2045),[1]Bond_Master!$A$1:$J$236,10)</f>
        <v>8</v>
      </c>
      <c r="F2045" s="7">
        <v>46316</v>
      </c>
      <c r="G2045" s="27">
        <v>12862.500000000002</v>
      </c>
      <c r="H2045" s="27">
        <v>12862.500000000002</v>
      </c>
    </row>
    <row r="2046" spans="1:8" ht="17.100000000000001" customHeight="1">
      <c r="A2046" s="1" t="s">
        <v>768</v>
      </c>
      <c r="B2046" s="1" t="s">
        <v>64</v>
      </c>
      <c r="C2046" s="1" t="str">
        <f>VLOOKUP((A2046&amp;B2046),[1]Bond_Master!$A$1:$J$236,3)</f>
        <v>公司債</v>
      </c>
      <c r="D2046" s="1" t="str">
        <f>VLOOKUP((A2046&amp;B2046),[1]Bond_Master!$A$1:$J$236,4)</f>
        <v>Morgan Stanley</v>
      </c>
      <c r="E2046" s="1">
        <f>VLOOKUP((A2046&amp;B2046),[1]Bond_Master!$A$1:$J$236,10)</f>
        <v>8</v>
      </c>
      <c r="F2046" s="7">
        <v>46498</v>
      </c>
      <c r="G2046" s="27">
        <v>12862.500000000002</v>
      </c>
      <c r="H2046" s="27">
        <v>12862.500000000002</v>
      </c>
    </row>
    <row r="2047" spans="1:8" ht="17.100000000000001" customHeight="1">
      <c r="A2047" s="1" t="s">
        <v>768</v>
      </c>
      <c r="B2047" s="1" t="s">
        <v>64</v>
      </c>
      <c r="C2047" s="1" t="str">
        <f>VLOOKUP((A2047&amp;B2047),[1]Bond_Master!$A$1:$J$236,3)</f>
        <v>公司債</v>
      </c>
      <c r="D2047" s="1" t="str">
        <f>VLOOKUP((A2047&amp;B2047),[1]Bond_Master!$A$1:$J$236,4)</f>
        <v>Morgan Stanley</v>
      </c>
      <c r="E2047" s="1">
        <f>VLOOKUP((A2047&amp;B2047),[1]Bond_Master!$A$1:$J$236,10)</f>
        <v>8</v>
      </c>
      <c r="F2047" s="7">
        <v>46681</v>
      </c>
      <c r="G2047" s="27">
        <v>12862.500000000002</v>
      </c>
      <c r="H2047" s="27">
        <v>12862.500000000002</v>
      </c>
    </row>
    <row r="2048" spans="1:8" ht="17.100000000000001" customHeight="1">
      <c r="A2048" s="1" t="s">
        <v>768</v>
      </c>
      <c r="B2048" s="1" t="s">
        <v>64</v>
      </c>
      <c r="C2048" s="1" t="str">
        <f>VLOOKUP((A2048&amp;B2048),[1]Bond_Master!$A$1:$J$236,3)</f>
        <v>公司債</v>
      </c>
      <c r="D2048" s="1" t="str">
        <f>VLOOKUP((A2048&amp;B2048),[1]Bond_Master!$A$1:$J$236,4)</f>
        <v>Morgan Stanley</v>
      </c>
      <c r="E2048" s="1">
        <f>VLOOKUP((A2048&amp;B2048),[1]Bond_Master!$A$1:$J$236,10)</f>
        <v>8</v>
      </c>
      <c r="F2048" s="7">
        <v>46864</v>
      </c>
      <c r="G2048" s="27">
        <v>12862.500000000002</v>
      </c>
      <c r="H2048" s="27">
        <v>12862.500000000002</v>
      </c>
    </row>
    <row r="2049" spans="1:8" ht="17.100000000000001" customHeight="1">
      <c r="A2049" s="1" t="s">
        <v>768</v>
      </c>
      <c r="B2049" s="1" t="s">
        <v>64</v>
      </c>
      <c r="C2049" s="1" t="str">
        <f>VLOOKUP((A2049&amp;B2049),[1]Bond_Master!$A$1:$J$236,3)</f>
        <v>公司債</v>
      </c>
      <c r="D2049" s="1" t="str">
        <f>VLOOKUP((A2049&amp;B2049),[1]Bond_Master!$A$1:$J$236,4)</f>
        <v>Morgan Stanley</v>
      </c>
      <c r="E2049" s="1">
        <f>VLOOKUP((A2049&amp;B2049),[1]Bond_Master!$A$1:$J$236,10)</f>
        <v>8</v>
      </c>
      <c r="F2049" s="7">
        <v>47047</v>
      </c>
      <c r="G2049" s="27">
        <v>12862.500000000002</v>
      </c>
      <c r="H2049" s="27">
        <v>12862.500000000002</v>
      </c>
    </row>
    <row r="2050" spans="1:8" ht="17.100000000000001" customHeight="1">
      <c r="A2050" s="1" t="s">
        <v>768</v>
      </c>
      <c r="B2050" s="1" t="s">
        <v>64</v>
      </c>
      <c r="C2050" s="1" t="str">
        <f>VLOOKUP((A2050&amp;B2050),[1]Bond_Master!$A$1:$J$236,3)</f>
        <v>公司債</v>
      </c>
      <c r="D2050" s="1" t="str">
        <f>VLOOKUP((A2050&amp;B2050),[1]Bond_Master!$A$1:$J$236,4)</f>
        <v>Morgan Stanley</v>
      </c>
      <c r="E2050" s="1">
        <f>VLOOKUP((A2050&amp;B2050),[1]Bond_Master!$A$1:$J$236,10)</f>
        <v>8</v>
      </c>
      <c r="F2050" s="7">
        <v>47229</v>
      </c>
      <c r="G2050" s="27">
        <v>12862.500000000002</v>
      </c>
      <c r="H2050" s="27">
        <v>12862.500000000002</v>
      </c>
    </row>
    <row r="2051" spans="1:8" ht="17.100000000000001" customHeight="1">
      <c r="A2051" s="1" t="s">
        <v>768</v>
      </c>
      <c r="B2051" s="1" t="s">
        <v>64</v>
      </c>
      <c r="C2051" s="1" t="str">
        <f>VLOOKUP((A2051&amp;B2051),[1]Bond_Master!$A$1:$J$236,3)</f>
        <v>公司債</v>
      </c>
      <c r="D2051" s="1" t="str">
        <f>VLOOKUP((A2051&amp;B2051),[1]Bond_Master!$A$1:$J$236,4)</f>
        <v>Morgan Stanley</v>
      </c>
      <c r="E2051" s="1">
        <f>VLOOKUP((A2051&amp;B2051),[1]Bond_Master!$A$1:$J$236,10)</f>
        <v>8</v>
      </c>
      <c r="F2051" s="7">
        <v>47412</v>
      </c>
      <c r="G2051" s="27">
        <v>12862.500000000002</v>
      </c>
      <c r="H2051" s="27">
        <v>12862.500000000002</v>
      </c>
    </row>
    <row r="2052" spans="1:8" ht="17.100000000000001" customHeight="1">
      <c r="A2052" s="1" t="s">
        <v>768</v>
      </c>
      <c r="B2052" s="1" t="s">
        <v>64</v>
      </c>
      <c r="C2052" s="1" t="str">
        <f>VLOOKUP((A2052&amp;B2052),[1]Bond_Master!$A$1:$J$236,3)</f>
        <v>公司債</v>
      </c>
      <c r="D2052" s="1" t="str">
        <f>VLOOKUP((A2052&amp;B2052),[1]Bond_Master!$A$1:$J$236,4)</f>
        <v>Morgan Stanley</v>
      </c>
      <c r="E2052" s="1">
        <f>VLOOKUP((A2052&amp;B2052),[1]Bond_Master!$A$1:$J$236,10)</f>
        <v>8</v>
      </c>
      <c r="F2052" s="7">
        <v>47594</v>
      </c>
      <c r="G2052" s="27">
        <v>12862.500000000002</v>
      </c>
      <c r="H2052" s="27">
        <v>747862.5</v>
      </c>
    </row>
    <row r="2053" spans="1:8" ht="17.100000000000001" customHeight="1">
      <c r="A2053" s="1" t="s">
        <v>500</v>
      </c>
      <c r="B2053" s="1" t="s">
        <v>141</v>
      </c>
      <c r="C2053" s="1" t="str">
        <f>VLOOKUP((A2053&amp;B2053),[1]Bond_Master!$A$1:$J$236,3)</f>
        <v>公司債</v>
      </c>
      <c r="D2053" s="1" t="str">
        <f>VLOOKUP((A2053&amp;B2053),[1]Bond_Master!$A$1:$J$236,4)</f>
        <v>Morgan Stanley</v>
      </c>
      <c r="E2053" s="1">
        <f>VLOOKUP((A2053&amp;B2053),[1]Bond_Master!$A$1:$J$236,10)</f>
        <v>8</v>
      </c>
      <c r="F2053" s="7">
        <v>45586</v>
      </c>
      <c r="G2053" s="27">
        <v>6387.5000000000009</v>
      </c>
      <c r="H2053" s="27">
        <v>6387.5000000000009</v>
      </c>
    </row>
    <row r="2054" spans="1:8" ht="17.100000000000001" customHeight="1">
      <c r="A2054" s="1" t="s">
        <v>500</v>
      </c>
      <c r="B2054" s="1" t="s">
        <v>141</v>
      </c>
      <c r="C2054" s="1" t="str">
        <f>VLOOKUP((A2054&amp;B2054),[1]Bond_Master!$A$1:$J$236,3)</f>
        <v>公司債</v>
      </c>
      <c r="D2054" s="1" t="str">
        <f>VLOOKUP((A2054&amp;B2054),[1]Bond_Master!$A$1:$J$236,4)</f>
        <v>Morgan Stanley</v>
      </c>
      <c r="E2054" s="1">
        <f>VLOOKUP((A2054&amp;B2054),[1]Bond_Master!$A$1:$J$236,10)</f>
        <v>8</v>
      </c>
      <c r="F2054" s="7">
        <v>45768</v>
      </c>
      <c r="G2054" s="27">
        <v>6387.5000000000009</v>
      </c>
      <c r="H2054" s="27">
        <v>6387.5000000000009</v>
      </c>
    </row>
    <row r="2055" spans="1:8" ht="17.100000000000001" customHeight="1">
      <c r="A2055" s="1" t="s">
        <v>768</v>
      </c>
      <c r="B2055" s="1" t="s">
        <v>141</v>
      </c>
      <c r="C2055" s="1" t="str">
        <f>VLOOKUP((A2055&amp;B2055),[1]Bond_Master!$A$1:$J$236,3)</f>
        <v>公司債</v>
      </c>
      <c r="D2055" s="1" t="str">
        <f>VLOOKUP((A2055&amp;B2055),[1]Bond_Master!$A$1:$J$236,4)</f>
        <v>Morgan Stanley</v>
      </c>
      <c r="E2055" s="1">
        <f>VLOOKUP((A2055&amp;B2055),[1]Bond_Master!$A$1:$J$236,10)</f>
        <v>8</v>
      </c>
      <c r="F2055" s="7">
        <v>45951</v>
      </c>
      <c r="G2055" s="27">
        <v>6387.5000000000009</v>
      </c>
      <c r="H2055" s="27">
        <v>6387.5000000000009</v>
      </c>
    </row>
    <row r="2056" spans="1:8" ht="17.100000000000001" customHeight="1">
      <c r="A2056" s="1" t="s">
        <v>768</v>
      </c>
      <c r="B2056" s="1" t="s">
        <v>141</v>
      </c>
      <c r="C2056" s="1" t="str">
        <f>VLOOKUP((A2056&amp;B2056),[1]Bond_Master!$A$1:$J$236,3)</f>
        <v>公司債</v>
      </c>
      <c r="D2056" s="1" t="str">
        <f>VLOOKUP((A2056&amp;B2056),[1]Bond_Master!$A$1:$J$236,4)</f>
        <v>Morgan Stanley</v>
      </c>
      <c r="E2056" s="1">
        <f>VLOOKUP((A2056&amp;B2056),[1]Bond_Master!$A$1:$J$236,10)</f>
        <v>8</v>
      </c>
      <c r="F2056" s="7">
        <v>46133</v>
      </c>
      <c r="G2056" s="27">
        <v>6387.5000000000009</v>
      </c>
      <c r="H2056" s="27">
        <v>6387.5000000000009</v>
      </c>
    </row>
    <row r="2057" spans="1:8" ht="17.100000000000001" customHeight="1">
      <c r="A2057" s="1" t="s">
        <v>768</v>
      </c>
      <c r="B2057" s="1" t="s">
        <v>141</v>
      </c>
      <c r="C2057" s="1" t="str">
        <f>VLOOKUP((A2057&amp;B2057),[1]Bond_Master!$A$1:$J$236,3)</f>
        <v>公司債</v>
      </c>
      <c r="D2057" s="1" t="str">
        <f>VLOOKUP((A2057&amp;B2057),[1]Bond_Master!$A$1:$J$236,4)</f>
        <v>Morgan Stanley</v>
      </c>
      <c r="E2057" s="1">
        <f>VLOOKUP((A2057&amp;B2057),[1]Bond_Master!$A$1:$J$236,10)</f>
        <v>8</v>
      </c>
      <c r="F2057" s="7">
        <v>46316</v>
      </c>
      <c r="G2057" s="27">
        <v>6387.5000000000009</v>
      </c>
      <c r="H2057" s="27">
        <v>6387.5000000000009</v>
      </c>
    </row>
    <row r="2058" spans="1:8" ht="17.100000000000001" customHeight="1">
      <c r="A2058" s="1" t="s">
        <v>768</v>
      </c>
      <c r="B2058" s="1" t="s">
        <v>141</v>
      </c>
      <c r="C2058" s="1" t="str">
        <f>VLOOKUP((A2058&amp;B2058),[1]Bond_Master!$A$1:$J$236,3)</f>
        <v>公司債</v>
      </c>
      <c r="D2058" s="1" t="str">
        <f>VLOOKUP((A2058&amp;B2058),[1]Bond_Master!$A$1:$J$236,4)</f>
        <v>Morgan Stanley</v>
      </c>
      <c r="E2058" s="1">
        <f>VLOOKUP((A2058&amp;B2058),[1]Bond_Master!$A$1:$J$236,10)</f>
        <v>8</v>
      </c>
      <c r="F2058" s="7">
        <v>46498</v>
      </c>
      <c r="G2058" s="27">
        <v>6387.5000000000009</v>
      </c>
      <c r="H2058" s="27">
        <v>6387.5000000000009</v>
      </c>
    </row>
    <row r="2059" spans="1:8" ht="17.100000000000001" customHeight="1">
      <c r="A2059" s="1" t="s">
        <v>768</v>
      </c>
      <c r="B2059" s="1" t="s">
        <v>141</v>
      </c>
      <c r="C2059" s="1" t="str">
        <f>VLOOKUP((A2059&amp;B2059),[1]Bond_Master!$A$1:$J$236,3)</f>
        <v>公司債</v>
      </c>
      <c r="D2059" s="1" t="str">
        <f>VLOOKUP((A2059&amp;B2059),[1]Bond_Master!$A$1:$J$236,4)</f>
        <v>Morgan Stanley</v>
      </c>
      <c r="E2059" s="1">
        <f>VLOOKUP((A2059&amp;B2059),[1]Bond_Master!$A$1:$J$236,10)</f>
        <v>8</v>
      </c>
      <c r="F2059" s="7">
        <v>46681</v>
      </c>
      <c r="G2059" s="27">
        <v>6387.5000000000009</v>
      </c>
      <c r="H2059" s="27">
        <v>6387.5000000000009</v>
      </c>
    </row>
    <row r="2060" spans="1:8" ht="17.100000000000001" customHeight="1">
      <c r="A2060" s="1" t="s">
        <v>768</v>
      </c>
      <c r="B2060" s="1" t="s">
        <v>141</v>
      </c>
      <c r="C2060" s="1" t="str">
        <f>VLOOKUP((A2060&amp;B2060),[1]Bond_Master!$A$1:$J$236,3)</f>
        <v>公司債</v>
      </c>
      <c r="D2060" s="1" t="str">
        <f>VLOOKUP((A2060&amp;B2060),[1]Bond_Master!$A$1:$J$236,4)</f>
        <v>Morgan Stanley</v>
      </c>
      <c r="E2060" s="1">
        <f>VLOOKUP((A2060&amp;B2060),[1]Bond_Master!$A$1:$J$236,10)</f>
        <v>8</v>
      </c>
      <c r="F2060" s="7">
        <v>46864</v>
      </c>
      <c r="G2060" s="27">
        <v>6387.5000000000009</v>
      </c>
      <c r="H2060" s="27">
        <v>6387.5000000000009</v>
      </c>
    </row>
    <row r="2061" spans="1:8" ht="17.100000000000001" customHeight="1">
      <c r="A2061" s="1" t="s">
        <v>768</v>
      </c>
      <c r="B2061" s="1" t="s">
        <v>141</v>
      </c>
      <c r="C2061" s="1" t="str">
        <f>VLOOKUP((A2061&amp;B2061),[1]Bond_Master!$A$1:$J$236,3)</f>
        <v>公司債</v>
      </c>
      <c r="D2061" s="1" t="str">
        <f>VLOOKUP((A2061&amp;B2061),[1]Bond_Master!$A$1:$J$236,4)</f>
        <v>Morgan Stanley</v>
      </c>
      <c r="E2061" s="1">
        <f>VLOOKUP((A2061&amp;B2061),[1]Bond_Master!$A$1:$J$236,10)</f>
        <v>8</v>
      </c>
      <c r="F2061" s="7">
        <v>47047</v>
      </c>
      <c r="G2061" s="27">
        <v>6387.5000000000009</v>
      </c>
      <c r="H2061" s="27">
        <v>6387.5000000000009</v>
      </c>
    </row>
    <row r="2062" spans="1:8" ht="17.100000000000001" customHeight="1">
      <c r="A2062" s="1" t="s">
        <v>768</v>
      </c>
      <c r="B2062" s="1" t="s">
        <v>141</v>
      </c>
      <c r="C2062" s="1" t="str">
        <f>VLOOKUP((A2062&amp;B2062),[1]Bond_Master!$A$1:$J$236,3)</f>
        <v>公司債</v>
      </c>
      <c r="D2062" s="1" t="str">
        <f>VLOOKUP((A2062&amp;B2062),[1]Bond_Master!$A$1:$J$236,4)</f>
        <v>Morgan Stanley</v>
      </c>
      <c r="E2062" s="1">
        <f>VLOOKUP((A2062&amp;B2062),[1]Bond_Master!$A$1:$J$236,10)</f>
        <v>8</v>
      </c>
      <c r="F2062" s="7">
        <v>47229</v>
      </c>
      <c r="G2062" s="27">
        <v>6387.5000000000009</v>
      </c>
      <c r="H2062" s="27">
        <v>6387.5000000000009</v>
      </c>
    </row>
    <row r="2063" spans="1:8" ht="17.100000000000001" customHeight="1">
      <c r="A2063" s="1" t="s">
        <v>768</v>
      </c>
      <c r="B2063" s="1" t="s">
        <v>141</v>
      </c>
      <c r="C2063" s="1" t="str">
        <f>VLOOKUP((A2063&amp;B2063),[1]Bond_Master!$A$1:$J$236,3)</f>
        <v>公司債</v>
      </c>
      <c r="D2063" s="1" t="str">
        <f>VLOOKUP((A2063&amp;B2063),[1]Bond_Master!$A$1:$J$236,4)</f>
        <v>Morgan Stanley</v>
      </c>
      <c r="E2063" s="1">
        <f>VLOOKUP((A2063&amp;B2063),[1]Bond_Master!$A$1:$J$236,10)</f>
        <v>8</v>
      </c>
      <c r="F2063" s="7">
        <v>47412</v>
      </c>
      <c r="G2063" s="27">
        <v>6387.5000000000009</v>
      </c>
      <c r="H2063" s="27">
        <v>6387.5000000000009</v>
      </c>
    </row>
    <row r="2064" spans="1:8" ht="17.100000000000001" customHeight="1">
      <c r="A2064" s="1" t="s">
        <v>768</v>
      </c>
      <c r="B2064" s="1" t="s">
        <v>141</v>
      </c>
      <c r="C2064" s="1" t="str">
        <f>VLOOKUP((A2064&amp;B2064),[1]Bond_Master!$A$1:$J$236,3)</f>
        <v>公司債</v>
      </c>
      <c r="D2064" s="1" t="str">
        <f>VLOOKUP((A2064&amp;B2064),[1]Bond_Master!$A$1:$J$236,4)</f>
        <v>Morgan Stanley</v>
      </c>
      <c r="E2064" s="1">
        <f>VLOOKUP((A2064&amp;B2064),[1]Bond_Master!$A$1:$J$236,10)</f>
        <v>8</v>
      </c>
      <c r="F2064" s="7">
        <v>47594</v>
      </c>
      <c r="G2064" s="27">
        <v>6387.5000000000009</v>
      </c>
      <c r="H2064" s="27">
        <v>371387.5</v>
      </c>
    </row>
    <row r="2065" spans="1:8" ht="17.100000000000001" customHeight="1">
      <c r="A2065" s="1" t="s">
        <v>500</v>
      </c>
      <c r="B2065" s="1" t="s">
        <v>76</v>
      </c>
      <c r="C2065" s="1" t="str">
        <f>VLOOKUP((A2065&amp;B2065),[1]Bond_Master!$A$1:$J$236,3)</f>
        <v>公司債</v>
      </c>
      <c r="D2065" s="1" t="str">
        <f>VLOOKUP((A2065&amp;B2065),[1]Bond_Master!$A$1:$J$236,4)</f>
        <v>Morgan Stanley</v>
      </c>
      <c r="E2065" s="1">
        <f>VLOOKUP((A2065&amp;B2065),[1]Bond_Master!$A$1:$J$236,10)</f>
        <v>8</v>
      </c>
      <c r="F2065" s="7">
        <v>45586</v>
      </c>
      <c r="G2065" s="27">
        <v>38150</v>
      </c>
      <c r="H2065" s="27">
        <v>38150</v>
      </c>
    </row>
    <row r="2066" spans="1:8" ht="17.100000000000001" customHeight="1">
      <c r="A2066" s="1" t="s">
        <v>500</v>
      </c>
      <c r="B2066" s="1" t="s">
        <v>76</v>
      </c>
      <c r="C2066" s="1" t="str">
        <f>VLOOKUP((A2066&amp;B2066),[1]Bond_Master!$A$1:$J$236,3)</f>
        <v>公司債</v>
      </c>
      <c r="D2066" s="1" t="str">
        <f>VLOOKUP((A2066&amp;B2066),[1]Bond_Master!$A$1:$J$236,4)</f>
        <v>Morgan Stanley</v>
      </c>
      <c r="E2066" s="1">
        <f>VLOOKUP((A2066&amp;B2066),[1]Bond_Master!$A$1:$J$236,10)</f>
        <v>8</v>
      </c>
      <c r="F2066" s="7">
        <v>45768</v>
      </c>
      <c r="G2066" s="27">
        <v>38150</v>
      </c>
      <c r="H2066" s="27">
        <v>38150</v>
      </c>
    </row>
    <row r="2067" spans="1:8" ht="17.100000000000001" customHeight="1">
      <c r="A2067" s="1" t="s">
        <v>768</v>
      </c>
      <c r="B2067" s="1" t="s">
        <v>76</v>
      </c>
      <c r="C2067" s="1" t="str">
        <f>VLOOKUP((A2067&amp;B2067),[1]Bond_Master!$A$1:$J$236,3)</f>
        <v>公司債</v>
      </c>
      <c r="D2067" s="1" t="str">
        <f>VLOOKUP((A2067&amp;B2067),[1]Bond_Master!$A$1:$J$236,4)</f>
        <v>Morgan Stanley</v>
      </c>
      <c r="E2067" s="1">
        <f>VLOOKUP((A2067&amp;B2067),[1]Bond_Master!$A$1:$J$236,10)</f>
        <v>8</v>
      </c>
      <c r="F2067" s="7">
        <v>45951</v>
      </c>
      <c r="G2067" s="27">
        <v>38150</v>
      </c>
      <c r="H2067" s="27">
        <v>38150</v>
      </c>
    </row>
    <row r="2068" spans="1:8" ht="17.100000000000001" customHeight="1">
      <c r="A2068" s="1" t="s">
        <v>768</v>
      </c>
      <c r="B2068" s="1" t="s">
        <v>76</v>
      </c>
      <c r="C2068" s="1" t="str">
        <f>VLOOKUP((A2068&amp;B2068),[1]Bond_Master!$A$1:$J$236,3)</f>
        <v>公司債</v>
      </c>
      <c r="D2068" s="1" t="str">
        <f>VLOOKUP((A2068&amp;B2068),[1]Bond_Master!$A$1:$J$236,4)</f>
        <v>Morgan Stanley</v>
      </c>
      <c r="E2068" s="1">
        <f>VLOOKUP((A2068&amp;B2068),[1]Bond_Master!$A$1:$J$236,10)</f>
        <v>8</v>
      </c>
      <c r="F2068" s="7">
        <v>46133</v>
      </c>
      <c r="G2068" s="27">
        <v>38150</v>
      </c>
      <c r="H2068" s="27">
        <v>38150</v>
      </c>
    </row>
    <row r="2069" spans="1:8" ht="17.100000000000001" customHeight="1">
      <c r="A2069" s="1" t="s">
        <v>768</v>
      </c>
      <c r="B2069" s="1" t="s">
        <v>76</v>
      </c>
      <c r="C2069" s="1" t="str">
        <f>VLOOKUP((A2069&amp;B2069),[1]Bond_Master!$A$1:$J$236,3)</f>
        <v>公司債</v>
      </c>
      <c r="D2069" s="1" t="str">
        <f>VLOOKUP((A2069&amp;B2069),[1]Bond_Master!$A$1:$J$236,4)</f>
        <v>Morgan Stanley</v>
      </c>
      <c r="E2069" s="1">
        <f>VLOOKUP((A2069&amp;B2069),[1]Bond_Master!$A$1:$J$236,10)</f>
        <v>8</v>
      </c>
      <c r="F2069" s="7">
        <v>46316</v>
      </c>
      <c r="G2069" s="27">
        <v>38150</v>
      </c>
      <c r="H2069" s="27">
        <v>38150</v>
      </c>
    </row>
    <row r="2070" spans="1:8" ht="17.100000000000001" customHeight="1">
      <c r="A2070" s="1" t="s">
        <v>768</v>
      </c>
      <c r="B2070" s="1" t="s">
        <v>76</v>
      </c>
      <c r="C2070" s="1" t="str">
        <f>VLOOKUP((A2070&amp;B2070),[1]Bond_Master!$A$1:$J$236,3)</f>
        <v>公司債</v>
      </c>
      <c r="D2070" s="1" t="str">
        <f>VLOOKUP((A2070&amp;B2070),[1]Bond_Master!$A$1:$J$236,4)</f>
        <v>Morgan Stanley</v>
      </c>
      <c r="E2070" s="1">
        <f>VLOOKUP((A2070&amp;B2070),[1]Bond_Master!$A$1:$J$236,10)</f>
        <v>8</v>
      </c>
      <c r="F2070" s="7">
        <v>46498</v>
      </c>
      <c r="G2070" s="27">
        <v>38150</v>
      </c>
      <c r="H2070" s="27">
        <v>38150</v>
      </c>
    </row>
    <row r="2071" spans="1:8" ht="17.100000000000001" customHeight="1">
      <c r="A2071" s="1" t="s">
        <v>768</v>
      </c>
      <c r="B2071" s="1" t="s">
        <v>76</v>
      </c>
      <c r="C2071" s="1" t="str">
        <f>VLOOKUP((A2071&amp;B2071),[1]Bond_Master!$A$1:$J$236,3)</f>
        <v>公司債</v>
      </c>
      <c r="D2071" s="1" t="str">
        <f>VLOOKUP((A2071&amp;B2071),[1]Bond_Master!$A$1:$J$236,4)</f>
        <v>Morgan Stanley</v>
      </c>
      <c r="E2071" s="1">
        <f>VLOOKUP((A2071&amp;B2071),[1]Bond_Master!$A$1:$J$236,10)</f>
        <v>8</v>
      </c>
      <c r="F2071" s="7">
        <v>46681</v>
      </c>
      <c r="G2071" s="27">
        <v>38150</v>
      </c>
      <c r="H2071" s="27">
        <v>38150</v>
      </c>
    </row>
    <row r="2072" spans="1:8" ht="17.100000000000001" customHeight="1">
      <c r="A2072" s="1" t="s">
        <v>768</v>
      </c>
      <c r="B2072" s="1" t="s">
        <v>76</v>
      </c>
      <c r="C2072" s="1" t="str">
        <f>VLOOKUP((A2072&amp;B2072),[1]Bond_Master!$A$1:$J$236,3)</f>
        <v>公司債</v>
      </c>
      <c r="D2072" s="1" t="str">
        <f>VLOOKUP((A2072&amp;B2072),[1]Bond_Master!$A$1:$J$236,4)</f>
        <v>Morgan Stanley</v>
      </c>
      <c r="E2072" s="1">
        <f>VLOOKUP((A2072&amp;B2072),[1]Bond_Master!$A$1:$J$236,10)</f>
        <v>8</v>
      </c>
      <c r="F2072" s="7">
        <v>46864</v>
      </c>
      <c r="G2072" s="27">
        <v>38150</v>
      </c>
      <c r="H2072" s="27">
        <v>38150</v>
      </c>
    </row>
    <row r="2073" spans="1:8" ht="17.100000000000001" customHeight="1">
      <c r="A2073" s="1" t="s">
        <v>768</v>
      </c>
      <c r="B2073" s="1" t="s">
        <v>76</v>
      </c>
      <c r="C2073" s="1" t="str">
        <f>VLOOKUP((A2073&amp;B2073),[1]Bond_Master!$A$1:$J$236,3)</f>
        <v>公司債</v>
      </c>
      <c r="D2073" s="1" t="str">
        <f>VLOOKUP((A2073&amp;B2073),[1]Bond_Master!$A$1:$J$236,4)</f>
        <v>Morgan Stanley</v>
      </c>
      <c r="E2073" s="1">
        <f>VLOOKUP((A2073&amp;B2073),[1]Bond_Master!$A$1:$J$236,10)</f>
        <v>8</v>
      </c>
      <c r="F2073" s="7">
        <v>47047</v>
      </c>
      <c r="G2073" s="27">
        <v>38150</v>
      </c>
      <c r="H2073" s="27">
        <v>38150</v>
      </c>
    </row>
    <row r="2074" spans="1:8" ht="17.100000000000001" customHeight="1">
      <c r="A2074" s="1" t="s">
        <v>768</v>
      </c>
      <c r="B2074" s="1" t="s">
        <v>76</v>
      </c>
      <c r="C2074" s="1" t="str">
        <f>VLOOKUP((A2074&amp;B2074),[1]Bond_Master!$A$1:$J$236,3)</f>
        <v>公司債</v>
      </c>
      <c r="D2074" s="1" t="str">
        <f>VLOOKUP((A2074&amp;B2074),[1]Bond_Master!$A$1:$J$236,4)</f>
        <v>Morgan Stanley</v>
      </c>
      <c r="E2074" s="1">
        <f>VLOOKUP((A2074&amp;B2074),[1]Bond_Master!$A$1:$J$236,10)</f>
        <v>8</v>
      </c>
      <c r="F2074" s="7">
        <v>47229</v>
      </c>
      <c r="G2074" s="27">
        <v>38150</v>
      </c>
      <c r="H2074" s="27">
        <v>38150</v>
      </c>
    </row>
    <row r="2075" spans="1:8" ht="17.100000000000001" customHeight="1">
      <c r="A2075" s="1" t="s">
        <v>768</v>
      </c>
      <c r="B2075" s="1" t="s">
        <v>76</v>
      </c>
      <c r="C2075" s="1" t="str">
        <f>VLOOKUP((A2075&amp;B2075),[1]Bond_Master!$A$1:$J$236,3)</f>
        <v>公司債</v>
      </c>
      <c r="D2075" s="1" t="str">
        <f>VLOOKUP((A2075&amp;B2075),[1]Bond_Master!$A$1:$J$236,4)</f>
        <v>Morgan Stanley</v>
      </c>
      <c r="E2075" s="1">
        <f>VLOOKUP((A2075&amp;B2075),[1]Bond_Master!$A$1:$J$236,10)</f>
        <v>8</v>
      </c>
      <c r="F2075" s="7">
        <v>47412</v>
      </c>
      <c r="G2075" s="27">
        <v>38150</v>
      </c>
      <c r="H2075" s="27">
        <v>38150</v>
      </c>
    </row>
    <row r="2076" spans="1:8" ht="17.100000000000001" customHeight="1">
      <c r="A2076" s="1" t="s">
        <v>768</v>
      </c>
      <c r="B2076" s="1" t="s">
        <v>76</v>
      </c>
      <c r="C2076" s="1" t="str">
        <f>VLOOKUP((A2076&amp;B2076),[1]Bond_Master!$A$1:$J$236,3)</f>
        <v>公司債</v>
      </c>
      <c r="D2076" s="1" t="str">
        <f>VLOOKUP((A2076&amp;B2076),[1]Bond_Master!$A$1:$J$236,4)</f>
        <v>Morgan Stanley</v>
      </c>
      <c r="E2076" s="1">
        <f>VLOOKUP((A2076&amp;B2076),[1]Bond_Master!$A$1:$J$236,10)</f>
        <v>8</v>
      </c>
      <c r="F2076" s="7">
        <v>47594</v>
      </c>
      <c r="G2076" s="27">
        <v>38150</v>
      </c>
      <c r="H2076" s="27">
        <v>2218150</v>
      </c>
    </row>
    <row r="2077" spans="1:8" ht="17.100000000000001" customHeight="1">
      <c r="A2077" s="1" t="s">
        <v>13</v>
      </c>
      <c r="B2077" s="1" t="s">
        <v>14</v>
      </c>
      <c r="C2077" s="1" t="str">
        <f>VLOOKUP((A2077&amp;B2077),[1]Bond_Master!$A$1:$J$236,3)</f>
        <v>公司債</v>
      </c>
      <c r="D2077" s="1" t="str">
        <f>VLOOKUP((A2077&amp;B2077),[1]Bond_Master!$A$1:$J$236,4)</f>
        <v>花旗銀行</v>
      </c>
      <c r="E2077" s="1">
        <f>VLOOKUP((A2077&amp;B2077),[1]Bond_Master!$A$1:$J$236,10)</f>
        <v>8</v>
      </c>
      <c r="F2077" s="7">
        <v>44308</v>
      </c>
      <c r="G2077" s="27">
        <v>22275</v>
      </c>
      <c r="H2077" s="27">
        <v>22275</v>
      </c>
    </row>
    <row r="2078" spans="1:8" ht="17.100000000000001" customHeight="1">
      <c r="A2078" s="1" t="s">
        <v>13</v>
      </c>
      <c r="B2078" s="1" t="s">
        <v>14</v>
      </c>
      <c r="C2078" s="1" t="str">
        <f>VLOOKUP((A2078&amp;B2078),[1]Bond_Master!$A$1:$J$236,3)</f>
        <v>公司債</v>
      </c>
      <c r="D2078" s="1" t="str">
        <f>VLOOKUP((A2078&amp;B2078),[1]Bond_Master!$A$1:$J$236,4)</f>
        <v>花旗銀行</v>
      </c>
      <c r="E2078" s="1">
        <f>VLOOKUP((A2078&amp;B2078),[1]Bond_Master!$A$1:$J$236,10)</f>
        <v>8</v>
      </c>
      <c r="F2078" s="7">
        <v>44399</v>
      </c>
      <c r="G2078" s="27">
        <v>22275</v>
      </c>
      <c r="H2078" s="27">
        <v>22275</v>
      </c>
    </row>
    <row r="2079" spans="1:8" ht="17.100000000000001" customHeight="1">
      <c r="A2079" s="1" t="s">
        <v>769</v>
      </c>
      <c r="B2079" s="1" t="s">
        <v>14</v>
      </c>
      <c r="C2079" s="1" t="str">
        <f>VLOOKUP((A2079&amp;B2079),[1]Bond_Master!$A$1:$J$236,3)</f>
        <v>公司債</v>
      </c>
      <c r="D2079" s="1" t="str">
        <f>VLOOKUP((A2079&amp;B2079),[1]Bond_Master!$A$1:$J$236,4)</f>
        <v>花旗銀行</v>
      </c>
      <c r="E2079" s="1">
        <f>VLOOKUP((A2079&amp;B2079),[1]Bond_Master!$A$1:$J$236,10)</f>
        <v>8</v>
      </c>
      <c r="F2079" s="7">
        <v>44673</v>
      </c>
      <c r="G2079" s="27">
        <v>22275</v>
      </c>
      <c r="H2079" s="27">
        <v>22275</v>
      </c>
    </row>
    <row r="2080" spans="1:8" ht="17.100000000000001" customHeight="1">
      <c r="A2080" s="1" t="s">
        <v>769</v>
      </c>
      <c r="B2080" s="1" t="s">
        <v>14</v>
      </c>
      <c r="C2080" s="1" t="str">
        <f>VLOOKUP((A2080&amp;B2080),[1]Bond_Master!$A$1:$J$236,3)</f>
        <v>公司債</v>
      </c>
      <c r="D2080" s="1" t="str">
        <f>VLOOKUP((A2080&amp;B2080),[1]Bond_Master!$A$1:$J$236,4)</f>
        <v>花旗銀行</v>
      </c>
      <c r="E2080" s="1">
        <f>VLOOKUP((A2080&amp;B2080),[1]Bond_Master!$A$1:$J$236,10)</f>
        <v>8</v>
      </c>
      <c r="F2080" s="7">
        <v>44764</v>
      </c>
      <c r="G2080" s="27">
        <v>22275</v>
      </c>
      <c r="H2080" s="27">
        <v>22275</v>
      </c>
    </row>
    <row r="2081" spans="1:8" ht="17.100000000000001" customHeight="1">
      <c r="A2081" s="1" t="s">
        <v>769</v>
      </c>
      <c r="B2081" s="1" t="s">
        <v>14</v>
      </c>
      <c r="C2081" s="1" t="str">
        <f>VLOOKUP((A2081&amp;B2081),[1]Bond_Master!$A$1:$J$236,3)</f>
        <v>公司債</v>
      </c>
      <c r="D2081" s="1" t="str">
        <f>VLOOKUP((A2081&amp;B2081),[1]Bond_Master!$A$1:$J$236,4)</f>
        <v>花旗銀行</v>
      </c>
      <c r="E2081" s="1">
        <f>VLOOKUP((A2081&amp;B2081),[1]Bond_Master!$A$1:$J$236,10)</f>
        <v>8</v>
      </c>
      <c r="F2081" s="7">
        <v>45038</v>
      </c>
      <c r="G2081" s="27">
        <v>22275</v>
      </c>
      <c r="H2081" s="27">
        <v>22275</v>
      </c>
    </row>
    <row r="2082" spans="1:8" ht="17.100000000000001" customHeight="1">
      <c r="A2082" s="1" t="s">
        <v>769</v>
      </c>
      <c r="B2082" s="1" t="s">
        <v>14</v>
      </c>
      <c r="C2082" s="1" t="str">
        <f>VLOOKUP((A2082&amp;B2082),[1]Bond_Master!$A$1:$J$236,3)</f>
        <v>公司債</v>
      </c>
      <c r="D2082" s="1" t="str">
        <f>VLOOKUP((A2082&amp;B2082),[1]Bond_Master!$A$1:$J$236,4)</f>
        <v>花旗銀行</v>
      </c>
      <c r="E2082" s="1">
        <f>VLOOKUP((A2082&amp;B2082),[1]Bond_Master!$A$1:$J$236,10)</f>
        <v>8</v>
      </c>
      <c r="F2082" s="7">
        <v>45129</v>
      </c>
      <c r="G2082" s="27">
        <v>22275</v>
      </c>
      <c r="H2082" s="27">
        <v>22275</v>
      </c>
    </row>
    <row r="2083" spans="1:8" ht="17.100000000000001" customHeight="1">
      <c r="A2083" s="1" t="s">
        <v>769</v>
      </c>
      <c r="B2083" s="1" t="s">
        <v>14</v>
      </c>
      <c r="C2083" s="1" t="str">
        <f>VLOOKUP((A2083&amp;B2083),[1]Bond_Master!$A$1:$J$236,3)</f>
        <v>公司債</v>
      </c>
      <c r="D2083" s="1" t="str">
        <f>VLOOKUP((A2083&amp;B2083),[1]Bond_Master!$A$1:$J$236,4)</f>
        <v>花旗銀行</v>
      </c>
      <c r="E2083" s="1">
        <f>VLOOKUP((A2083&amp;B2083),[1]Bond_Master!$A$1:$J$236,10)</f>
        <v>8</v>
      </c>
      <c r="F2083" s="7">
        <v>45404</v>
      </c>
      <c r="G2083" s="27">
        <v>22275</v>
      </c>
      <c r="H2083" s="27">
        <v>22275</v>
      </c>
    </row>
    <row r="2084" spans="1:8" ht="17.100000000000001" customHeight="1">
      <c r="A2084" s="1" t="s">
        <v>769</v>
      </c>
      <c r="B2084" s="1" t="s">
        <v>14</v>
      </c>
      <c r="C2084" s="1" t="str">
        <f>VLOOKUP((A2084&amp;B2084),[1]Bond_Master!$A$1:$J$236,3)</f>
        <v>公司債</v>
      </c>
      <c r="D2084" s="1" t="str">
        <f>VLOOKUP((A2084&amp;B2084),[1]Bond_Master!$A$1:$J$236,4)</f>
        <v>花旗銀行</v>
      </c>
      <c r="E2084" s="1">
        <f>VLOOKUP((A2084&amp;B2084),[1]Bond_Master!$A$1:$J$236,10)</f>
        <v>8</v>
      </c>
      <c r="F2084" s="7">
        <v>45495</v>
      </c>
      <c r="G2084" s="27">
        <v>22275</v>
      </c>
      <c r="H2084" s="27">
        <v>22275</v>
      </c>
    </row>
    <row r="2085" spans="1:8" ht="17.100000000000001" customHeight="1">
      <c r="A2085" s="1" t="s">
        <v>769</v>
      </c>
      <c r="B2085" s="1" t="s">
        <v>14</v>
      </c>
      <c r="C2085" s="1" t="str">
        <f>VLOOKUP((A2085&amp;B2085),[1]Bond_Master!$A$1:$J$236,3)</f>
        <v>公司債</v>
      </c>
      <c r="D2085" s="1" t="str">
        <f>VLOOKUP((A2085&amp;B2085),[1]Bond_Master!$A$1:$J$236,4)</f>
        <v>花旗銀行</v>
      </c>
      <c r="E2085" s="1">
        <f>VLOOKUP((A2085&amp;B2085),[1]Bond_Master!$A$1:$J$236,10)</f>
        <v>8</v>
      </c>
      <c r="F2085" s="7">
        <v>45769</v>
      </c>
      <c r="G2085" s="27">
        <v>22275</v>
      </c>
      <c r="H2085" s="27">
        <v>1342275</v>
      </c>
    </row>
    <row r="2086" spans="1:8" ht="17.100000000000001" customHeight="1">
      <c r="A2086" s="1" t="s">
        <v>248</v>
      </c>
      <c r="B2086" s="1" t="s">
        <v>64</v>
      </c>
      <c r="C2086" s="1" t="str">
        <f>VLOOKUP((A2086&amp;B2086),[1]Bond_Master!$A$1:$J$236,3)</f>
        <v>公司債</v>
      </c>
      <c r="D2086" s="1" t="str">
        <f>VLOOKUP((A2086&amp;B2086),[1]Bond_Master!$A$1:$J$236,4)</f>
        <v>Morgan Stanley</v>
      </c>
      <c r="E2086" s="1">
        <f>VLOOKUP((A2086&amp;B2086),[1]Bond_Master!$A$1:$J$236,10)</f>
        <v>5</v>
      </c>
      <c r="F2086" s="7">
        <v>45166</v>
      </c>
      <c r="G2086" s="27">
        <v>23750</v>
      </c>
      <c r="H2086" s="27">
        <v>23750</v>
      </c>
    </row>
    <row r="2087" spans="1:8" ht="17.100000000000001" customHeight="1">
      <c r="A2087" s="1" t="s">
        <v>248</v>
      </c>
      <c r="B2087" s="1" t="s">
        <v>64</v>
      </c>
      <c r="C2087" s="1" t="str">
        <f>VLOOKUP((A2087&amp;B2087),[1]Bond_Master!$A$1:$J$236,3)</f>
        <v>公司債</v>
      </c>
      <c r="D2087" s="1" t="str">
        <f>VLOOKUP((A2087&amp;B2087),[1]Bond_Master!$A$1:$J$236,4)</f>
        <v>Morgan Stanley</v>
      </c>
      <c r="E2087" s="1">
        <f>VLOOKUP((A2087&amp;B2087),[1]Bond_Master!$A$1:$J$236,10)</f>
        <v>5</v>
      </c>
      <c r="F2087" s="7">
        <v>45350</v>
      </c>
      <c r="G2087" s="27">
        <v>23750</v>
      </c>
      <c r="H2087" s="27">
        <v>23750</v>
      </c>
    </row>
    <row r="2088" spans="1:8" ht="17.100000000000001" customHeight="1">
      <c r="A2088" s="1" t="s">
        <v>248</v>
      </c>
      <c r="B2088" s="1" t="s">
        <v>64</v>
      </c>
      <c r="C2088" s="1" t="str">
        <f>VLOOKUP((A2088&amp;B2088),[1]Bond_Master!$A$1:$J$236,3)</f>
        <v>公司債</v>
      </c>
      <c r="D2088" s="1" t="str">
        <f>VLOOKUP((A2088&amp;B2088),[1]Bond_Master!$A$1:$J$236,4)</f>
        <v>Morgan Stanley</v>
      </c>
      <c r="E2088" s="1">
        <f>VLOOKUP((A2088&amp;B2088),[1]Bond_Master!$A$1:$J$236,10)</f>
        <v>5</v>
      </c>
      <c r="F2088" s="7">
        <v>45532</v>
      </c>
      <c r="G2088" s="27">
        <v>23750</v>
      </c>
      <c r="H2088" s="27">
        <v>23750</v>
      </c>
    </row>
    <row r="2089" spans="1:8" ht="17.100000000000001" customHeight="1">
      <c r="A2089" s="1" t="s">
        <v>248</v>
      </c>
      <c r="B2089" s="1" t="s">
        <v>64</v>
      </c>
      <c r="C2089" s="1" t="str">
        <f>VLOOKUP((A2089&amp;B2089),[1]Bond_Master!$A$1:$J$236,3)</f>
        <v>公司債</v>
      </c>
      <c r="D2089" s="1" t="str">
        <f>VLOOKUP((A2089&amp;B2089),[1]Bond_Master!$A$1:$J$236,4)</f>
        <v>Morgan Stanley</v>
      </c>
      <c r="E2089" s="1">
        <f>VLOOKUP((A2089&amp;B2089),[1]Bond_Master!$A$1:$J$236,10)</f>
        <v>5</v>
      </c>
      <c r="F2089" s="7">
        <v>45716</v>
      </c>
      <c r="G2089" s="27">
        <v>23750</v>
      </c>
      <c r="H2089" s="27">
        <v>23750</v>
      </c>
    </row>
    <row r="2090" spans="1:8" ht="17.100000000000001" customHeight="1">
      <c r="A2090" s="1" t="s">
        <v>248</v>
      </c>
      <c r="B2090" s="1" t="s">
        <v>64</v>
      </c>
      <c r="C2090" s="1" t="str">
        <f>VLOOKUP((A2090&amp;B2090),[1]Bond_Master!$A$1:$J$236,3)</f>
        <v>公司債</v>
      </c>
      <c r="D2090" s="1" t="str">
        <f>VLOOKUP((A2090&amp;B2090),[1]Bond_Master!$A$1:$J$236,4)</f>
        <v>Morgan Stanley</v>
      </c>
      <c r="E2090" s="1">
        <f>VLOOKUP((A2090&amp;B2090),[1]Bond_Master!$A$1:$J$236,10)</f>
        <v>5</v>
      </c>
      <c r="F2090" s="7">
        <v>45897</v>
      </c>
      <c r="G2090" s="27">
        <v>23750</v>
      </c>
      <c r="H2090" s="27">
        <v>23750</v>
      </c>
    </row>
    <row r="2091" spans="1:8" ht="17.100000000000001" customHeight="1">
      <c r="A2091" s="1" t="s">
        <v>248</v>
      </c>
      <c r="B2091" s="1" t="s">
        <v>64</v>
      </c>
      <c r="C2091" s="1" t="str">
        <f>VLOOKUP((A2091&amp;B2091),[1]Bond_Master!$A$1:$J$236,3)</f>
        <v>公司債</v>
      </c>
      <c r="D2091" s="1" t="str">
        <f>VLOOKUP((A2091&amp;B2091),[1]Bond_Master!$A$1:$J$236,4)</f>
        <v>Morgan Stanley</v>
      </c>
      <c r="E2091" s="1">
        <f>VLOOKUP((A2091&amp;B2091),[1]Bond_Master!$A$1:$J$236,10)</f>
        <v>5</v>
      </c>
      <c r="F2091" s="7">
        <v>46081</v>
      </c>
      <c r="G2091" s="27">
        <v>23750</v>
      </c>
      <c r="H2091" s="27">
        <v>23750</v>
      </c>
    </row>
    <row r="2092" spans="1:8" ht="17.100000000000001" customHeight="1">
      <c r="A2092" s="1" t="s">
        <v>248</v>
      </c>
      <c r="B2092" s="1" t="s">
        <v>64</v>
      </c>
      <c r="C2092" s="1" t="str">
        <f>VLOOKUP((A2092&amp;B2092),[1]Bond_Master!$A$1:$J$236,3)</f>
        <v>公司債</v>
      </c>
      <c r="D2092" s="1" t="str">
        <f>VLOOKUP((A2092&amp;B2092),[1]Bond_Master!$A$1:$J$236,4)</f>
        <v>Morgan Stanley</v>
      </c>
      <c r="E2092" s="1">
        <f>VLOOKUP((A2092&amp;B2092),[1]Bond_Master!$A$1:$J$236,10)</f>
        <v>5</v>
      </c>
      <c r="F2092" s="7">
        <v>46262</v>
      </c>
      <c r="G2092" s="27">
        <v>23750</v>
      </c>
      <c r="H2092" s="27">
        <v>23750</v>
      </c>
    </row>
    <row r="2093" spans="1:8" ht="17.100000000000001" customHeight="1">
      <c r="A2093" s="1" t="s">
        <v>248</v>
      </c>
      <c r="B2093" s="1" t="s">
        <v>64</v>
      </c>
      <c r="C2093" s="1" t="str">
        <f>VLOOKUP((A2093&amp;B2093),[1]Bond_Master!$A$1:$J$236,3)</f>
        <v>公司債</v>
      </c>
      <c r="D2093" s="1" t="str">
        <f>VLOOKUP((A2093&amp;B2093),[1]Bond_Master!$A$1:$J$236,4)</f>
        <v>Morgan Stanley</v>
      </c>
      <c r="E2093" s="1">
        <f>VLOOKUP((A2093&amp;B2093),[1]Bond_Master!$A$1:$J$236,10)</f>
        <v>5</v>
      </c>
      <c r="F2093" s="7">
        <v>46446</v>
      </c>
      <c r="G2093" s="27">
        <v>23750</v>
      </c>
      <c r="H2093" s="27">
        <v>23750</v>
      </c>
    </row>
    <row r="2094" spans="1:8" ht="17.100000000000001" customHeight="1">
      <c r="A2094" s="1" t="s">
        <v>248</v>
      </c>
      <c r="B2094" s="1" t="s">
        <v>64</v>
      </c>
      <c r="C2094" s="1" t="str">
        <f>VLOOKUP((A2094&amp;B2094),[1]Bond_Master!$A$1:$J$236,3)</f>
        <v>公司債</v>
      </c>
      <c r="D2094" s="1" t="str">
        <f>VLOOKUP((A2094&amp;B2094),[1]Bond_Master!$A$1:$J$236,4)</f>
        <v>Morgan Stanley</v>
      </c>
      <c r="E2094" s="1">
        <f>VLOOKUP((A2094&amp;B2094),[1]Bond_Master!$A$1:$J$236,10)</f>
        <v>5</v>
      </c>
      <c r="F2094" s="7">
        <v>46627</v>
      </c>
      <c r="G2094" s="27">
        <v>23750</v>
      </c>
      <c r="H2094" s="27">
        <v>23750</v>
      </c>
    </row>
    <row r="2095" spans="1:8" ht="17.100000000000001" customHeight="1">
      <c r="A2095" s="1" t="s">
        <v>248</v>
      </c>
      <c r="B2095" s="1" t="s">
        <v>64</v>
      </c>
      <c r="C2095" s="1" t="str">
        <f>VLOOKUP((A2095&amp;B2095),[1]Bond_Master!$A$1:$J$236,3)</f>
        <v>公司債</v>
      </c>
      <c r="D2095" s="1" t="str">
        <f>VLOOKUP((A2095&amp;B2095),[1]Bond_Master!$A$1:$J$236,4)</f>
        <v>Morgan Stanley</v>
      </c>
      <c r="E2095" s="1">
        <f>VLOOKUP((A2095&amp;B2095),[1]Bond_Master!$A$1:$J$236,10)</f>
        <v>5</v>
      </c>
      <c r="F2095" s="7">
        <v>46811</v>
      </c>
      <c r="G2095" s="27">
        <v>23750</v>
      </c>
      <c r="H2095" s="27">
        <v>23750</v>
      </c>
    </row>
    <row r="2096" spans="1:8" ht="17.100000000000001" customHeight="1">
      <c r="A2096" s="1" t="s">
        <v>248</v>
      </c>
      <c r="B2096" s="1" t="s">
        <v>64</v>
      </c>
      <c r="C2096" s="1" t="str">
        <f>VLOOKUP((A2096&amp;B2096),[1]Bond_Master!$A$1:$J$236,3)</f>
        <v>公司債</v>
      </c>
      <c r="D2096" s="1" t="str">
        <f>VLOOKUP((A2096&amp;B2096),[1]Bond_Master!$A$1:$J$236,4)</f>
        <v>Morgan Stanley</v>
      </c>
      <c r="E2096" s="1">
        <f>VLOOKUP((A2096&amp;B2096),[1]Bond_Master!$A$1:$J$236,10)</f>
        <v>5</v>
      </c>
      <c r="F2096" s="7">
        <v>46993</v>
      </c>
      <c r="G2096" s="27">
        <v>23750</v>
      </c>
      <c r="H2096" s="27">
        <v>23750</v>
      </c>
    </row>
    <row r="2097" spans="1:8" ht="17.100000000000001" customHeight="1">
      <c r="A2097" s="1" t="s">
        <v>248</v>
      </c>
      <c r="B2097" s="1" t="s">
        <v>64</v>
      </c>
      <c r="C2097" s="1" t="str">
        <f>VLOOKUP((A2097&amp;B2097),[1]Bond_Master!$A$1:$J$236,3)</f>
        <v>公司債</v>
      </c>
      <c r="D2097" s="1" t="str">
        <f>VLOOKUP((A2097&amp;B2097),[1]Bond_Master!$A$1:$J$236,4)</f>
        <v>Morgan Stanley</v>
      </c>
      <c r="E2097" s="1">
        <f>VLOOKUP((A2097&amp;B2097),[1]Bond_Master!$A$1:$J$236,10)</f>
        <v>5</v>
      </c>
      <c r="F2097" s="7">
        <v>47177</v>
      </c>
      <c r="G2097" s="27">
        <v>23750</v>
      </c>
      <c r="H2097" s="27">
        <v>23750</v>
      </c>
    </row>
    <row r="2098" spans="1:8" ht="17.100000000000001" customHeight="1">
      <c r="A2098" s="1" t="s">
        <v>248</v>
      </c>
      <c r="B2098" s="1" t="s">
        <v>64</v>
      </c>
      <c r="C2098" s="1" t="str">
        <f>VLOOKUP((A2098&amp;B2098),[1]Bond_Master!$A$1:$J$236,3)</f>
        <v>公司債</v>
      </c>
      <c r="D2098" s="1" t="str">
        <f>VLOOKUP((A2098&amp;B2098),[1]Bond_Master!$A$1:$J$236,4)</f>
        <v>Morgan Stanley</v>
      </c>
      <c r="E2098" s="1">
        <f>VLOOKUP((A2098&amp;B2098),[1]Bond_Master!$A$1:$J$236,10)</f>
        <v>5</v>
      </c>
      <c r="F2098" s="7">
        <v>47358</v>
      </c>
      <c r="G2098" s="27">
        <v>23750</v>
      </c>
      <c r="H2098" s="27">
        <v>2023750</v>
      </c>
    </row>
    <row r="2099" spans="1:8" ht="17.100000000000001" customHeight="1">
      <c r="A2099" s="1" t="s">
        <v>47</v>
      </c>
      <c r="B2099" s="1" t="s">
        <v>14</v>
      </c>
      <c r="C2099" s="1" t="str">
        <f>VLOOKUP((A2099&amp;B2099),[1]Bond_Master!$A$1:$J$236,3)</f>
        <v>公司債</v>
      </c>
      <c r="D2099" s="1" t="str">
        <f>VLOOKUP((A2099&amp;B2099),[1]Bond_Master!$A$1:$J$236,4)</f>
        <v>花旗銀行</v>
      </c>
      <c r="E2099" s="1">
        <f>VLOOKUP((A2099&amp;B2099),[1]Bond_Master!$A$1:$J$236,10)</f>
        <v>5</v>
      </c>
      <c r="F2099" s="7">
        <v>44524</v>
      </c>
      <c r="G2099" s="27">
        <v>8125</v>
      </c>
      <c r="H2099" s="27">
        <v>8125</v>
      </c>
    </row>
    <row r="2100" spans="1:8" ht="17.100000000000001" customHeight="1">
      <c r="A2100" s="1" t="s">
        <v>47</v>
      </c>
      <c r="B2100" s="1" t="s">
        <v>14</v>
      </c>
      <c r="C2100" s="1" t="str">
        <f>VLOOKUP((A2100&amp;B2100),[1]Bond_Master!$A$1:$J$236,3)</f>
        <v>公司債</v>
      </c>
      <c r="D2100" s="1" t="str">
        <f>VLOOKUP((A2100&amp;B2100),[1]Bond_Master!$A$1:$J$236,4)</f>
        <v>花旗銀行</v>
      </c>
      <c r="E2100" s="1">
        <f>VLOOKUP((A2100&amp;B2100),[1]Bond_Master!$A$1:$J$236,10)</f>
        <v>5</v>
      </c>
      <c r="F2100" s="7">
        <v>44705</v>
      </c>
      <c r="G2100" s="27">
        <v>8125</v>
      </c>
      <c r="H2100" s="27">
        <v>8125</v>
      </c>
    </row>
    <row r="2101" spans="1:8" ht="17.100000000000001" customHeight="1">
      <c r="A2101" s="1" t="s">
        <v>47</v>
      </c>
      <c r="B2101" s="1" t="s">
        <v>14</v>
      </c>
      <c r="C2101" s="1" t="str">
        <f>VLOOKUP((A2101&amp;B2101),[1]Bond_Master!$A$1:$J$236,3)</f>
        <v>公司債</v>
      </c>
      <c r="D2101" s="1" t="str">
        <f>VLOOKUP((A2101&amp;B2101),[1]Bond_Master!$A$1:$J$236,4)</f>
        <v>花旗銀行</v>
      </c>
      <c r="E2101" s="1">
        <f>VLOOKUP((A2101&amp;B2101),[1]Bond_Master!$A$1:$J$236,10)</f>
        <v>5</v>
      </c>
      <c r="F2101" s="17">
        <v>44889</v>
      </c>
      <c r="G2101" s="29">
        <v>8125</v>
      </c>
      <c r="H2101" s="29">
        <v>8125</v>
      </c>
    </row>
    <row r="2102" spans="1:8" ht="17.100000000000001" customHeight="1">
      <c r="A2102" s="1" t="s">
        <v>770</v>
      </c>
      <c r="B2102" s="1" t="s">
        <v>14</v>
      </c>
      <c r="C2102" s="1" t="str">
        <f>VLOOKUP((A2102&amp;B2102),[1]Bond_Master!$A$1:$J$236,3)</f>
        <v>公司債</v>
      </c>
      <c r="D2102" s="1" t="str">
        <f>VLOOKUP((A2102&amp;B2102),[1]Bond_Master!$A$1:$J$236,4)</f>
        <v>花旗銀行</v>
      </c>
      <c r="E2102" s="1">
        <f>VLOOKUP((A2102&amp;B2102),[1]Bond_Master!$A$1:$J$236,10)</f>
        <v>5</v>
      </c>
      <c r="F2102" s="7">
        <v>45070</v>
      </c>
      <c r="G2102" s="29">
        <v>8125</v>
      </c>
      <c r="H2102" s="29">
        <v>8125</v>
      </c>
    </row>
    <row r="2103" spans="1:8" ht="17.100000000000001" customHeight="1">
      <c r="A2103" s="1" t="s">
        <v>770</v>
      </c>
      <c r="B2103" s="1" t="s">
        <v>14</v>
      </c>
      <c r="C2103" s="1" t="str">
        <f>VLOOKUP((A2103&amp;B2103),[1]Bond_Master!$A$1:$J$236,3)</f>
        <v>公司債</v>
      </c>
      <c r="D2103" s="1" t="str">
        <f>VLOOKUP((A2103&amp;B2103),[1]Bond_Master!$A$1:$J$236,4)</f>
        <v>花旗銀行</v>
      </c>
      <c r="E2103" s="1">
        <f>VLOOKUP((A2103&amp;B2103),[1]Bond_Master!$A$1:$J$236,10)</f>
        <v>5</v>
      </c>
      <c r="F2103" s="17">
        <v>45254</v>
      </c>
      <c r="G2103" s="29">
        <v>8125</v>
      </c>
      <c r="H2103" s="29">
        <v>8125</v>
      </c>
    </row>
    <row r="2104" spans="1:8" ht="17.100000000000001" customHeight="1">
      <c r="A2104" s="1" t="s">
        <v>770</v>
      </c>
      <c r="B2104" s="1" t="s">
        <v>14</v>
      </c>
      <c r="C2104" s="1" t="str">
        <f>VLOOKUP((A2104&amp;B2104),[1]Bond_Master!$A$1:$J$236,3)</f>
        <v>公司債</v>
      </c>
      <c r="D2104" s="1" t="str">
        <f>VLOOKUP((A2104&amp;B2104),[1]Bond_Master!$A$1:$J$236,4)</f>
        <v>花旗銀行</v>
      </c>
      <c r="E2104" s="1">
        <f>VLOOKUP((A2104&amp;B2104),[1]Bond_Master!$A$1:$J$236,10)</f>
        <v>5</v>
      </c>
      <c r="F2104" s="7">
        <v>45436</v>
      </c>
      <c r="G2104" s="29">
        <v>8125</v>
      </c>
      <c r="H2104" s="29">
        <v>8125</v>
      </c>
    </row>
    <row r="2105" spans="1:8" ht="17.100000000000001" customHeight="1">
      <c r="A2105" s="1" t="s">
        <v>770</v>
      </c>
      <c r="B2105" s="1" t="s">
        <v>14</v>
      </c>
      <c r="C2105" s="1" t="str">
        <f>VLOOKUP((A2105&amp;B2105),[1]Bond_Master!$A$1:$J$236,3)</f>
        <v>公司債</v>
      </c>
      <c r="D2105" s="1" t="str">
        <f>VLOOKUP((A2105&amp;B2105),[1]Bond_Master!$A$1:$J$236,4)</f>
        <v>花旗銀行</v>
      </c>
      <c r="E2105" s="1">
        <f>VLOOKUP((A2105&amp;B2105),[1]Bond_Master!$A$1:$J$236,10)</f>
        <v>5</v>
      </c>
      <c r="F2105" s="17">
        <v>45620</v>
      </c>
      <c r="G2105" s="29">
        <v>8125</v>
      </c>
      <c r="H2105" s="29">
        <v>8125</v>
      </c>
    </row>
    <row r="2106" spans="1:8" ht="17.100000000000001" customHeight="1">
      <c r="A2106" s="1" t="s">
        <v>770</v>
      </c>
      <c r="B2106" s="1" t="s">
        <v>14</v>
      </c>
      <c r="C2106" s="1" t="str">
        <f>VLOOKUP((A2106&amp;B2106),[1]Bond_Master!$A$1:$J$236,3)</f>
        <v>公司債</v>
      </c>
      <c r="D2106" s="1" t="str">
        <f>VLOOKUP((A2106&amp;B2106),[1]Bond_Master!$A$1:$J$236,4)</f>
        <v>花旗銀行</v>
      </c>
      <c r="E2106" s="1">
        <f>VLOOKUP((A2106&amp;B2106),[1]Bond_Master!$A$1:$J$236,10)</f>
        <v>5</v>
      </c>
      <c r="F2106" s="7">
        <v>45801</v>
      </c>
      <c r="G2106" s="29">
        <v>8125</v>
      </c>
      <c r="H2106" s="29">
        <v>8125</v>
      </c>
    </row>
    <row r="2107" spans="1:8" ht="17.100000000000001" customHeight="1">
      <c r="A2107" s="1" t="s">
        <v>770</v>
      </c>
      <c r="B2107" s="1" t="s">
        <v>14</v>
      </c>
      <c r="C2107" s="1" t="str">
        <f>VLOOKUP((A2107&amp;B2107),[1]Bond_Master!$A$1:$J$236,3)</f>
        <v>公司債</v>
      </c>
      <c r="D2107" s="1" t="str">
        <f>VLOOKUP((A2107&amp;B2107),[1]Bond_Master!$A$1:$J$236,4)</f>
        <v>花旗銀行</v>
      </c>
      <c r="E2107" s="1">
        <f>VLOOKUP((A2107&amp;B2107),[1]Bond_Master!$A$1:$J$236,10)</f>
        <v>5</v>
      </c>
      <c r="F2107" s="17">
        <v>45985</v>
      </c>
      <c r="G2107" s="29">
        <v>8125</v>
      </c>
      <c r="H2107" s="29">
        <v>1008125</v>
      </c>
    </row>
    <row r="2108" spans="1:8" ht="17.100000000000001" customHeight="1">
      <c r="A2108" s="1" t="s">
        <v>194</v>
      </c>
      <c r="B2108" s="1" t="s">
        <v>14</v>
      </c>
      <c r="C2108" s="1" t="str">
        <f>VLOOKUP((A2108&amp;B2108),[1]Bond_Master!$A$1:$J$236,3)</f>
        <v>公司債</v>
      </c>
      <c r="D2108" s="1" t="str">
        <f>VLOOKUP((A2108&amp;B2108),[1]Bond_Master!$A$1:$J$236,4)</f>
        <v>Morgan Stanley</v>
      </c>
      <c r="E2108" s="1">
        <f>VLOOKUP((A2108&amp;B2108),[1]Bond_Master!$A$1:$J$236,10)</f>
        <v>5</v>
      </c>
      <c r="F2108" s="7">
        <v>45070</v>
      </c>
      <c r="G2108" s="27">
        <v>22500</v>
      </c>
      <c r="H2108" s="27">
        <v>22500</v>
      </c>
    </row>
    <row r="2109" spans="1:8" ht="17.100000000000001" customHeight="1">
      <c r="A2109" s="1" t="s">
        <v>194</v>
      </c>
      <c r="B2109" s="1" t="s">
        <v>14</v>
      </c>
      <c r="C2109" s="1" t="str">
        <f>VLOOKUP((A2109&amp;B2109),[1]Bond_Master!$A$1:$J$236,3)</f>
        <v>公司債</v>
      </c>
      <c r="D2109" s="1" t="str">
        <f>VLOOKUP((A2109&amp;B2109),[1]Bond_Master!$A$1:$J$236,4)</f>
        <v>Morgan Stanley</v>
      </c>
      <c r="E2109" s="1">
        <f>VLOOKUP((A2109&amp;B2109),[1]Bond_Master!$A$1:$J$236,10)</f>
        <v>5</v>
      </c>
      <c r="F2109" s="7">
        <v>45254</v>
      </c>
      <c r="G2109" s="27">
        <v>22500</v>
      </c>
      <c r="H2109" s="27">
        <v>22500</v>
      </c>
    </row>
    <row r="2110" spans="1:8" ht="17.100000000000001" customHeight="1">
      <c r="A2110" s="1" t="s">
        <v>194</v>
      </c>
      <c r="B2110" s="1" t="s">
        <v>14</v>
      </c>
      <c r="C2110" s="1" t="str">
        <f>VLOOKUP((A2110&amp;B2110),[1]Bond_Master!$A$1:$J$236,3)</f>
        <v>公司債</v>
      </c>
      <c r="D2110" s="1" t="str">
        <f>VLOOKUP((A2110&amp;B2110),[1]Bond_Master!$A$1:$J$236,4)</f>
        <v>Morgan Stanley</v>
      </c>
      <c r="E2110" s="1">
        <f>VLOOKUP((A2110&amp;B2110),[1]Bond_Master!$A$1:$J$236,10)</f>
        <v>5</v>
      </c>
      <c r="F2110" s="7">
        <v>45436</v>
      </c>
      <c r="G2110" s="27">
        <v>22500</v>
      </c>
      <c r="H2110" s="27">
        <v>22500</v>
      </c>
    </row>
    <row r="2111" spans="1:8" ht="17.100000000000001" customHeight="1">
      <c r="A2111" s="1" t="s">
        <v>194</v>
      </c>
      <c r="B2111" s="1" t="s">
        <v>14</v>
      </c>
      <c r="C2111" s="1" t="str">
        <f>VLOOKUP((A2111&amp;B2111),[1]Bond_Master!$A$1:$J$236,3)</f>
        <v>公司債</v>
      </c>
      <c r="D2111" s="1" t="str">
        <f>VLOOKUP((A2111&amp;B2111),[1]Bond_Master!$A$1:$J$236,4)</f>
        <v>Morgan Stanley</v>
      </c>
      <c r="E2111" s="1">
        <f>VLOOKUP((A2111&amp;B2111),[1]Bond_Master!$A$1:$J$236,10)</f>
        <v>5</v>
      </c>
      <c r="F2111" s="7">
        <v>45620</v>
      </c>
      <c r="G2111" s="27">
        <v>22500</v>
      </c>
      <c r="H2111" s="27">
        <v>22500</v>
      </c>
    </row>
    <row r="2112" spans="1:8" ht="17.100000000000001" customHeight="1">
      <c r="A2112" s="1" t="s">
        <v>194</v>
      </c>
      <c r="B2112" s="1" t="s">
        <v>14</v>
      </c>
      <c r="C2112" s="1" t="str">
        <f>VLOOKUP((A2112&amp;B2112),[1]Bond_Master!$A$1:$J$236,3)</f>
        <v>公司債</v>
      </c>
      <c r="D2112" s="1" t="str">
        <f>VLOOKUP((A2112&amp;B2112),[1]Bond_Master!$A$1:$J$236,4)</f>
        <v>Morgan Stanley</v>
      </c>
      <c r="E2112" s="1">
        <f>VLOOKUP((A2112&amp;B2112),[1]Bond_Master!$A$1:$J$236,10)</f>
        <v>5</v>
      </c>
      <c r="F2112" s="7">
        <v>45801</v>
      </c>
      <c r="G2112" s="27">
        <v>22500</v>
      </c>
      <c r="H2112" s="27">
        <v>22500</v>
      </c>
    </row>
    <row r="2113" spans="1:8" ht="17.100000000000001" customHeight="1">
      <c r="A2113" s="1" t="s">
        <v>194</v>
      </c>
      <c r="B2113" s="1" t="s">
        <v>14</v>
      </c>
      <c r="C2113" s="1" t="str">
        <f>VLOOKUP((A2113&amp;B2113),[1]Bond_Master!$A$1:$J$236,3)</f>
        <v>公司債</v>
      </c>
      <c r="D2113" s="1" t="str">
        <f>VLOOKUP((A2113&amp;B2113),[1]Bond_Master!$A$1:$J$236,4)</f>
        <v>Morgan Stanley</v>
      </c>
      <c r="E2113" s="1">
        <f>VLOOKUP((A2113&amp;B2113),[1]Bond_Master!$A$1:$J$236,10)</f>
        <v>5</v>
      </c>
      <c r="F2113" s="7">
        <v>45985</v>
      </c>
      <c r="G2113" s="27">
        <v>22500</v>
      </c>
      <c r="H2113" s="27">
        <v>22500</v>
      </c>
    </row>
    <row r="2114" spans="1:8" ht="17.100000000000001" customHeight="1">
      <c r="A2114" s="1" t="s">
        <v>194</v>
      </c>
      <c r="B2114" s="1" t="s">
        <v>14</v>
      </c>
      <c r="C2114" s="1" t="str">
        <f>VLOOKUP((A2114&amp;B2114),[1]Bond_Master!$A$1:$J$236,3)</f>
        <v>公司債</v>
      </c>
      <c r="D2114" s="1" t="str">
        <f>VLOOKUP((A2114&amp;B2114),[1]Bond_Master!$A$1:$J$236,4)</f>
        <v>Morgan Stanley</v>
      </c>
      <c r="E2114" s="1">
        <f>VLOOKUP((A2114&amp;B2114),[1]Bond_Master!$A$1:$J$236,10)</f>
        <v>5</v>
      </c>
      <c r="F2114" s="7">
        <v>46166</v>
      </c>
      <c r="G2114" s="27">
        <v>22500</v>
      </c>
      <c r="H2114" s="27">
        <v>22500</v>
      </c>
    </row>
    <row r="2115" spans="1:8" ht="17.100000000000001" customHeight="1">
      <c r="A2115" s="1" t="s">
        <v>194</v>
      </c>
      <c r="B2115" s="1" t="s">
        <v>14</v>
      </c>
      <c r="C2115" s="1" t="str">
        <f>VLOOKUP((A2115&amp;B2115),[1]Bond_Master!$A$1:$J$236,3)</f>
        <v>公司債</v>
      </c>
      <c r="D2115" s="1" t="str">
        <f>VLOOKUP((A2115&amp;B2115),[1]Bond_Master!$A$1:$J$236,4)</f>
        <v>Morgan Stanley</v>
      </c>
      <c r="E2115" s="1">
        <f>VLOOKUP((A2115&amp;B2115),[1]Bond_Master!$A$1:$J$236,10)</f>
        <v>5</v>
      </c>
      <c r="F2115" s="7">
        <v>46350</v>
      </c>
      <c r="G2115" s="27">
        <v>22500</v>
      </c>
      <c r="H2115" s="27">
        <v>22500</v>
      </c>
    </row>
    <row r="2116" spans="1:8" ht="17.100000000000001" customHeight="1">
      <c r="A2116" s="1" t="s">
        <v>194</v>
      </c>
      <c r="B2116" s="1" t="s">
        <v>14</v>
      </c>
      <c r="C2116" s="1" t="str">
        <f>VLOOKUP((A2116&amp;B2116),[1]Bond_Master!$A$1:$J$236,3)</f>
        <v>公司債</v>
      </c>
      <c r="D2116" s="1" t="str">
        <f>VLOOKUP((A2116&amp;B2116),[1]Bond_Master!$A$1:$J$236,4)</f>
        <v>Morgan Stanley</v>
      </c>
      <c r="E2116" s="1">
        <f>VLOOKUP((A2116&amp;B2116),[1]Bond_Master!$A$1:$J$236,10)</f>
        <v>5</v>
      </c>
      <c r="F2116" s="7">
        <v>46531</v>
      </c>
      <c r="G2116" s="27">
        <v>22500</v>
      </c>
      <c r="H2116" s="27">
        <v>22500</v>
      </c>
    </row>
    <row r="2117" spans="1:8" ht="17.100000000000001" customHeight="1">
      <c r="A2117" s="1" t="s">
        <v>194</v>
      </c>
      <c r="B2117" s="1" t="s">
        <v>14</v>
      </c>
      <c r="C2117" s="1" t="str">
        <f>VLOOKUP((A2117&amp;B2117),[1]Bond_Master!$A$1:$J$236,3)</f>
        <v>公司債</v>
      </c>
      <c r="D2117" s="1" t="str">
        <f>VLOOKUP((A2117&amp;B2117),[1]Bond_Master!$A$1:$J$236,4)</f>
        <v>Morgan Stanley</v>
      </c>
      <c r="E2117" s="1">
        <f>VLOOKUP((A2117&amp;B2117),[1]Bond_Master!$A$1:$J$236,10)</f>
        <v>5</v>
      </c>
      <c r="F2117" s="7">
        <v>46715</v>
      </c>
      <c r="G2117" s="27">
        <v>22500</v>
      </c>
      <c r="H2117" s="27">
        <v>22500</v>
      </c>
    </row>
    <row r="2118" spans="1:8" ht="17.100000000000001" customHeight="1">
      <c r="A2118" s="1" t="s">
        <v>194</v>
      </c>
      <c r="B2118" s="1" t="s">
        <v>14</v>
      </c>
      <c r="C2118" s="1" t="str">
        <f>VLOOKUP((A2118&amp;B2118),[1]Bond_Master!$A$1:$J$236,3)</f>
        <v>公司債</v>
      </c>
      <c r="D2118" s="1" t="str">
        <f>VLOOKUP((A2118&amp;B2118),[1]Bond_Master!$A$1:$J$236,4)</f>
        <v>Morgan Stanley</v>
      </c>
      <c r="E2118" s="1">
        <f>VLOOKUP((A2118&amp;B2118),[1]Bond_Master!$A$1:$J$236,10)</f>
        <v>5</v>
      </c>
      <c r="F2118" s="7">
        <v>46897</v>
      </c>
      <c r="G2118" s="27">
        <v>22500</v>
      </c>
      <c r="H2118" s="27">
        <v>22500</v>
      </c>
    </row>
    <row r="2119" spans="1:8" ht="17.100000000000001" customHeight="1">
      <c r="A2119" s="1" t="s">
        <v>194</v>
      </c>
      <c r="B2119" s="1" t="s">
        <v>14</v>
      </c>
      <c r="C2119" s="1" t="str">
        <f>VLOOKUP((A2119&amp;B2119),[1]Bond_Master!$A$1:$J$236,3)</f>
        <v>公司債</v>
      </c>
      <c r="D2119" s="1" t="str">
        <f>VLOOKUP((A2119&amp;B2119),[1]Bond_Master!$A$1:$J$236,4)</f>
        <v>Morgan Stanley</v>
      </c>
      <c r="E2119" s="1">
        <f>VLOOKUP((A2119&amp;B2119),[1]Bond_Master!$A$1:$J$236,10)</f>
        <v>5</v>
      </c>
      <c r="F2119" s="7">
        <v>47081</v>
      </c>
      <c r="G2119" s="27">
        <v>22500</v>
      </c>
      <c r="H2119" s="27">
        <v>22500</v>
      </c>
    </row>
    <row r="2120" spans="1:8" ht="17.100000000000001" customHeight="1">
      <c r="A2120" s="1" t="s">
        <v>194</v>
      </c>
      <c r="B2120" s="1" t="s">
        <v>14</v>
      </c>
      <c r="C2120" s="1" t="str">
        <f>VLOOKUP((A2120&amp;B2120),[1]Bond_Master!$A$1:$J$236,3)</f>
        <v>公司債</v>
      </c>
      <c r="D2120" s="1" t="str">
        <f>VLOOKUP((A2120&amp;B2120),[1]Bond_Master!$A$1:$J$236,4)</f>
        <v>Morgan Stanley</v>
      </c>
      <c r="E2120" s="1">
        <f>VLOOKUP((A2120&amp;B2120),[1]Bond_Master!$A$1:$J$236,10)</f>
        <v>5</v>
      </c>
      <c r="F2120" s="7">
        <v>47262</v>
      </c>
      <c r="G2120" s="27">
        <v>22500</v>
      </c>
      <c r="H2120" s="27">
        <v>22500</v>
      </c>
    </row>
    <row r="2121" spans="1:8" ht="17.100000000000001" customHeight="1">
      <c r="A2121" s="1" t="s">
        <v>194</v>
      </c>
      <c r="B2121" s="1" t="s">
        <v>14</v>
      </c>
      <c r="C2121" s="1" t="str">
        <f>VLOOKUP((A2121&amp;B2121),[1]Bond_Master!$A$1:$J$236,3)</f>
        <v>公司債</v>
      </c>
      <c r="D2121" s="1" t="str">
        <f>VLOOKUP((A2121&amp;B2121),[1]Bond_Master!$A$1:$J$236,4)</f>
        <v>Morgan Stanley</v>
      </c>
      <c r="E2121" s="1">
        <f>VLOOKUP((A2121&amp;B2121),[1]Bond_Master!$A$1:$J$236,10)</f>
        <v>5</v>
      </c>
      <c r="F2121" s="7">
        <v>47446</v>
      </c>
      <c r="G2121" s="27">
        <v>22500</v>
      </c>
      <c r="H2121" s="27">
        <v>22500</v>
      </c>
    </row>
    <row r="2122" spans="1:8" ht="17.100000000000001" customHeight="1">
      <c r="A2122" s="1" t="s">
        <v>194</v>
      </c>
      <c r="B2122" s="1" t="s">
        <v>14</v>
      </c>
      <c r="C2122" s="1" t="str">
        <f>VLOOKUP((A2122&amp;B2122),[1]Bond_Master!$A$1:$J$236,3)</f>
        <v>公司債</v>
      </c>
      <c r="D2122" s="1" t="str">
        <f>VLOOKUP((A2122&amp;B2122),[1]Bond_Master!$A$1:$J$236,4)</f>
        <v>Morgan Stanley</v>
      </c>
      <c r="E2122" s="1">
        <f>VLOOKUP((A2122&amp;B2122),[1]Bond_Master!$A$1:$J$236,10)</f>
        <v>5</v>
      </c>
      <c r="F2122" s="7">
        <v>47627</v>
      </c>
      <c r="G2122" s="27">
        <v>22500</v>
      </c>
      <c r="H2122" s="27">
        <v>22500</v>
      </c>
    </row>
    <row r="2123" spans="1:8" ht="17.100000000000001" customHeight="1">
      <c r="A2123" s="1" t="s">
        <v>194</v>
      </c>
      <c r="B2123" s="1" t="s">
        <v>14</v>
      </c>
      <c r="C2123" s="1" t="str">
        <f>VLOOKUP((A2123&amp;B2123),[1]Bond_Master!$A$1:$J$236,3)</f>
        <v>公司債</v>
      </c>
      <c r="D2123" s="1" t="str">
        <f>VLOOKUP((A2123&amp;B2123),[1]Bond_Master!$A$1:$J$236,4)</f>
        <v>Morgan Stanley</v>
      </c>
      <c r="E2123" s="1">
        <f>VLOOKUP((A2123&amp;B2123),[1]Bond_Master!$A$1:$J$236,10)</f>
        <v>5</v>
      </c>
      <c r="F2123" s="7">
        <v>47811</v>
      </c>
      <c r="G2123" s="27">
        <v>22500</v>
      </c>
      <c r="H2123" s="27">
        <v>2022500</v>
      </c>
    </row>
    <row r="2124" spans="1:8" ht="17.100000000000001" customHeight="1">
      <c r="A2124" s="1" t="s">
        <v>194</v>
      </c>
      <c r="B2124" s="1" t="s">
        <v>76</v>
      </c>
      <c r="C2124" s="1" t="str">
        <f>VLOOKUP((A2124&amp;B2124),[1]Bond_Master!$A$1:$J$236,3)</f>
        <v>公司債</v>
      </c>
      <c r="D2124" s="1" t="str">
        <f>VLOOKUP((A2124&amp;B2124),[1]Bond_Master!$A$1:$J$236,4)</f>
        <v>Morgan Stanley</v>
      </c>
      <c r="E2124" s="1">
        <f>VLOOKUP((A2124&amp;B2124),[1]Bond_Master!$A$1:$J$236,10)</f>
        <v>5</v>
      </c>
      <c r="F2124" s="7">
        <v>45436</v>
      </c>
      <c r="G2124" s="27">
        <v>19687.5</v>
      </c>
      <c r="H2124" s="27">
        <v>19687.5</v>
      </c>
    </row>
    <row r="2125" spans="1:8" ht="17.100000000000001" customHeight="1">
      <c r="A2125" s="1" t="s">
        <v>194</v>
      </c>
      <c r="B2125" s="1" t="s">
        <v>76</v>
      </c>
      <c r="C2125" s="1" t="str">
        <f>VLOOKUP((A2125&amp;B2125),[1]Bond_Master!$A$1:$J$236,3)</f>
        <v>公司債</v>
      </c>
      <c r="D2125" s="1" t="str">
        <f>VLOOKUP((A2125&amp;B2125),[1]Bond_Master!$A$1:$J$236,4)</f>
        <v>Morgan Stanley</v>
      </c>
      <c r="E2125" s="1">
        <f>VLOOKUP((A2125&amp;B2125),[1]Bond_Master!$A$1:$J$236,10)</f>
        <v>5</v>
      </c>
      <c r="F2125" s="17">
        <v>45620</v>
      </c>
      <c r="G2125" s="29">
        <v>19687.5</v>
      </c>
      <c r="H2125" s="29">
        <v>19687.5</v>
      </c>
    </row>
    <row r="2126" spans="1:8" ht="17.100000000000001" customHeight="1">
      <c r="A2126" s="1" t="s">
        <v>771</v>
      </c>
      <c r="B2126" s="1" t="s">
        <v>76</v>
      </c>
      <c r="C2126" s="1" t="str">
        <f>VLOOKUP((A2126&amp;B2126),[1]Bond_Master!$A$1:$J$236,3)</f>
        <v>公司債</v>
      </c>
      <c r="D2126" s="1" t="str">
        <f>VLOOKUP((A2126&amp;B2126),[1]Bond_Master!$A$1:$J$236,4)</f>
        <v>Morgan Stanley</v>
      </c>
      <c r="E2126" s="1">
        <f>VLOOKUP((A2126&amp;B2126),[1]Bond_Master!$A$1:$J$236,10)</f>
        <v>5</v>
      </c>
      <c r="F2126" s="7">
        <v>45801</v>
      </c>
      <c r="G2126" s="29">
        <v>19687.5</v>
      </c>
      <c r="H2126" s="29">
        <v>19687.5</v>
      </c>
    </row>
    <row r="2127" spans="1:8" ht="17.100000000000001" customHeight="1">
      <c r="A2127" s="1" t="s">
        <v>771</v>
      </c>
      <c r="B2127" s="1" t="s">
        <v>76</v>
      </c>
      <c r="C2127" s="1" t="str">
        <f>VLOOKUP((A2127&amp;B2127),[1]Bond_Master!$A$1:$J$236,3)</f>
        <v>公司債</v>
      </c>
      <c r="D2127" s="1" t="str">
        <f>VLOOKUP((A2127&amp;B2127),[1]Bond_Master!$A$1:$J$236,4)</f>
        <v>Morgan Stanley</v>
      </c>
      <c r="E2127" s="1">
        <f>VLOOKUP((A2127&amp;B2127),[1]Bond_Master!$A$1:$J$236,10)</f>
        <v>5</v>
      </c>
      <c r="F2127" s="17">
        <v>45985</v>
      </c>
      <c r="G2127" s="29">
        <v>19687.5</v>
      </c>
      <c r="H2127" s="29">
        <v>19687.5</v>
      </c>
    </row>
    <row r="2128" spans="1:8" ht="17.100000000000001" customHeight="1">
      <c r="A2128" s="1" t="s">
        <v>771</v>
      </c>
      <c r="B2128" s="1" t="s">
        <v>76</v>
      </c>
      <c r="C2128" s="1" t="str">
        <f>VLOOKUP((A2128&amp;B2128),[1]Bond_Master!$A$1:$J$236,3)</f>
        <v>公司債</v>
      </c>
      <c r="D2128" s="1" t="str">
        <f>VLOOKUP((A2128&amp;B2128),[1]Bond_Master!$A$1:$J$236,4)</f>
        <v>Morgan Stanley</v>
      </c>
      <c r="E2128" s="1">
        <f>VLOOKUP((A2128&amp;B2128),[1]Bond_Master!$A$1:$J$236,10)</f>
        <v>5</v>
      </c>
      <c r="F2128" s="7">
        <v>46166</v>
      </c>
      <c r="G2128" s="29">
        <v>19687.5</v>
      </c>
      <c r="H2128" s="29">
        <v>19687.5</v>
      </c>
    </row>
    <row r="2129" spans="1:8" ht="17.100000000000001" customHeight="1">
      <c r="A2129" s="1" t="s">
        <v>771</v>
      </c>
      <c r="B2129" s="1" t="s">
        <v>76</v>
      </c>
      <c r="C2129" s="1" t="str">
        <f>VLOOKUP((A2129&amp;B2129),[1]Bond_Master!$A$1:$J$236,3)</f>
        <v>公司債</v>
      </c>
      <c r="D2129" s="1" t="str">
        <f>VLOOKUP((A2129&amp;B2129),[1]Bond_Master!$A$1:$J$236,4)</f>
        <v>Morgan Stanley</v>
      </c>
      <c r="E2129" s="1">
        <f>VLOOKUP((A2129&amp;B2129),[1]Bond_Master!$A$1:$J$236,10)</f>
        <v>5</v>
      </c>
      <c r="F2129" s="17">
        <v>46350</v>
      </c>
      <c r="G2129" s="29">
        <v>19687.5</v>
      </c>
      <c r="H2129" s="29">
        <v>19687.5</v>
      </c>
    </row>
    <row r="2130" spans="1:8" ht="17.100000000000001" customHeight="1">
      <c r="A2130" s="1" t="s">
        <v>771</v>
      </c>
      <c r="B2130" s="1" t="s">
        <v>76</v>
      </c>
      <c r="C2130" s="1" t="str">
        <f>VLOOKUP((A2130&amp;B2130),[1]Bond_Master!$A$1:$J$236,3)</f>
        <v>公司債</v>
      </c>
      <c r="D2130" s="1" t="str">
        <f>VLOOKUP((A2130&amp;B2130),[1]Bond_Master!$A$1:$J$236,4)</f>
        <v>Morgan Stanley</v>
      </c>
      <c r="E2130" s="1">
        <f>VLOOKUP((A2130&amp;B2130),[1]Bond_Master!$A$1:$J$236,10)</f>
        <v>5</v>
      </c>
      <c r="F2130" s="7">
        <v>46531</v>
      </c>
      <c r="G2130" s="29">
        <v>19687.5</v>
      </c>
      <c r="H2130" s="29">
        <v>19687.5</v>
      </c>
    </row>
    <row r="2131" spans="1:8" ht="17.100000000000001" customHeight="1">
      <c r="A2131" s="1" t="s">
        <v>771</v>
      </c>
      <c r="B2131" s="1" t="s">
        <v>76</v>
      </c>
      <c r="C2131" s="1" t="str">
        <f>VLOOKUP((A2131&amp;B2131),[1]Bond_Master!$A$1:$J$236,3)</f>
        <v>公司債</v>
      </c>
      <c r="D2131" s="1" t="str">
        <f>VLOOKUP((A2131&amp;B2131),[1]Bond_Master!$A$1:$J$236,4)</f>
        <v>Morgan Stanley</v>
      </c>
      <c r="E2131" s="1">
        <f>VLOOKUP((A2131&amp;B2131),[1]Bond_Master!$A$1:$J$236,10)</f>
        <v>5</v>
      </c>
      <c r="F2131" s="17">
        <v>46715</v>
      </c>
      <c r="G2131" s="29">
        <v>19687.5</v>
      </c>
      <c r="H2131" s="29">
        <v>19687.5</v>
      </c>
    </row>
    <row r="2132" spans="1:8" ht="17.100000000000001" customHeight="1">
      <c r="A2132" s="1" t="s">
        <v>771</v>
      </c>
      <c r="B2132" s="1" t="s">
        <v>76</v>
      </c>
      <c r="C2132" s="1" t="str">
        <f>VLOOKUP((A2132&amp;B2132),[1]Bond_Master!$A$1:$J$236,3)</f>
        <v>公司債</v>
      </c>
      <c r="D2132" s="1" t="str">
        <f>VLOOKUP((A2132&amp;B2132),[1]Bond_Master!$A$1:$J$236,4)</f>
        <v>Morgan Stanley</v>
      </c>
      <c r="E2132" s="1">
        <f>VLOOKUP((A2132&amp;B2132),[1]Bond_Master!$A$1:$J$236,10)</f>
        <v>5</v>
      </c>
      <c r="F2132" s="7">
        <v>46897</v>
      </c>
      <c r="G2132" s="29">
        <v>19687.5</v>
      </c>
      <c r="H2132" s="29">
        <v>19687.5</v>
      </c>
    </row>
    <row r="2133" spans="1:8" ht="17.100000000000001" customHeight="1">
      <c r="A2133" s="1" t="s">
        <v>771</v>
      </c>
      <c r="B2133" s="1" t="s">
        <v>76</v>
      </c>
      <c r="C2133" s="1" t="str">
        <f>VLOOKUP((A2133&amp;B2133),[1]Bond_Master!$A$1:$J$236,3)</f>
        <v>公司債</v>
      </c>
      <c r="D2133" s="1" t="str">
        <f>VLOOKUP((A2133&amp;B2133),[1]Bond_Master!$A$1:$J$236,4)</f>
        <v>Morgan Stanley</v>
      </c>
      <c r="E2133" s="1">
        <f>VLOOKUP((A2133&amp;B2133),[1]Bond_Master!$A$1:$J$236,10)</f>
        <v>5</v>
      </c>
      <c r="F2133" s="17">
        <v>47081</v>
      </c>
      <c r="G2133" s="29">
        <v>19687.5</v>
      </c>
      <c r="H2133" s="29">
        <v>19687.5</v>
      </c>
    </row>
    <row r="2134" spans="1:8" ht="17.100000000000001" customHeight="1">
      <c r="A2134" s="1" t="s">
        <v>771</v>
      </c>
      <c r="B2134" s="1" t="s">
        <v>76</v>
      </c>
      <c r="C2134" s="1" t="str">
        <f>VLOOKUP((A2134&amp;B2134),[1]Bond_Master!$A$1:$J$236,3)</f>
        <v>公司債</v>
      </c>
      <c r="D2134" s="1" t="str">
        <f>VLOOKUP((A2134&amp;B2134),[1]Bond_Master!$A$1:$J$236,4)</f>
        <v>Morgan Stanley</v>
      </c>
      <c r="E2134" s="1">
        <f>VLOOKUP((A2134&amp;B2134),[1]Bond_Master!$A$1:$J$236,10)</f>
        <v>5</v>
      </c>
      <c r="F2134" s="7">
        <v>47262</v>
      </c>
      <c r="G2134" s="29">
        <v>19687.5</v>
      </c>
      <c r="H2134" s="29">
        <v>19687.5</v>
      </c>
    </row>
    <row r="2135" spans="1:8" ht="17.100000000000001" customHeight="1">
      <c r="A2135" s="1" t="s">
        <v>771</v>
      </c>
      <c r="B2135" s="1" t="s">
        <v>76</v>
      </c>
      <c r="C2135" s="1" t="str">
        <f>VLOOKUP((A2135&amp;B2135),[1]Bond_Master!$A$1:$J$236,3)</f>
        <v>公司債</v>
      </c>
      <c r="D2135" s="1" t="str">
        <f>VLOOKUP((A2135&amp;B2135),[1]Bond_Master!$A$1:$J$236,4)</f>
        <v>Morgan Stanley</v>
      </c>
      <c r="E2135" s="1">
        <f>VLOOKUP((A2135&amp;B2135),[1]Bond_Master!$A$1:$J$236,10)</f>
        <v>5</v>
      </c>
      <c r="F2135" s="17">
        <v>47446</v>
      </c>
      <c r="G2135" s="29">
        <v>19687.5</v>
      </c>
      <c r="H2135" s="29">
        <v>19687.5</v>
      </c>
    </row>
    <row r="2136" spans="1:8" ht="17.100000000000001" customHeight="1">
      <c r="A2136" s="1" t="s">
        <v>771</v>
      </c>
      <c r="B2136" s="1" t="s">
        <v>76</v>
      </c>
      <c r="C2136" s="1" t="str">
        <f>VLOOKUP((A2136&amp;B2136),[1]Bond_Master!$A$1:$J$236,3)</f>
        <v>公司債</v>
      </c>
      <c r="D2136" s="1" t="str">
        <f>VLOOKUP((A2136&amp;B2136),[1]Bond_Master!$A$1:$J$236,4)</f>
        <v>Morgan Stanley</v>
      </c>
      <c r="E2136" s="1">
        <f>VLOOKUP((A2136&amp;B2136),[1]Bond_Master!$A$1:$J$236,10)</f>
        <v>5</v>
      </c>
      <c r="F2136" s="7">
        <v>47627</v>
      </c>
      <c r="G2136" s="29">
        <v>19687.5</v>
      </c>
      <c r="H2136" s="29">
        <v>19687.5</v>
      </c>
    </row>
    <row r="2137" spans="1:8" ht="17.100000000000001" customHeight="1">
      <c r="A2137" s="1" t="s">
        <v>771</v>
      </c>
      <c r="B2137" s="1" t="s">
        <v>76</v>
      </c>
      <c r="C2137" s="1" t="str">
        <f>VLOOKUP((A2137&amp;B2137),[1]Bond_Master!$A$1:$J$236,3)</f>
        <v>公司債</v>
      </c>
      <c r="D2137" s="1" t="str">
        <f>VLOOKUP((A2137&amp;B2137),[1]Bond_Master!$A$1:$J$236,4)</f>
        <v>Morgan Stanley</v>
      </c>
      <c r="E2137" s="1">
        <f>VLOOKUP((A2137&amp;B2137),[1]Bond_Master!$A$1:$J$236,10)</f>
        <v>5</v>
      </c>
      <c r="F2137" s="17">
        <v>47811</v>
      </c>
      <c r="G2137" s="29">
        <v>19687.5</v>
      </c>
      <c r="H2137" s="29">
        <v>1769687.5</v>
      </c>
    </row>
    <row r="2138" spans="1:8" ht="17.100000000000001" customHeight="1">
      <c r="A2138" s="1" t="s">
        <v>140</v>
      </c>
      <c r="B2138" s="1" t="s">
        <v>141</v>
      </c>
      <c r="C2138" s="1" t="str">
        <f>VLOOKUP((A2138&amp;B2138),[1]Bond_Master!$A$1:$J$236,3)</f>
        <v>金融債</v>
      </c>
      <c r="D2138" s="1" t="str">
        <f>VLOOKUP((A2138&amp;B2138),[1]Bond_Master!$A$1:$J$236,4)</f>
        <v>Morgan Stanley</v>
      </c>
      <c r="E2138" s="1">
        <f>VLOOKUP((A2138&amp;B2138),[1]Bond_Master!$A$1:$J$236,10)</f>
        <v>5</v>
      </c>
      <c r="F2138" s="7">
        <v>45352</v>
      </c>
      <c r="G2138" s="27">
        <v>192000</v>
      </c>
      <c r="H2138" s="27">
        <v>192000</v>
      </c>
    </row>
    <row r="2139" spans="1:8" ht="17.100000000000001" customHeight="1">
      <c r="A2139" s="1" t="s">
        <v>772</v>
      </c>
      <c r="B2139" s="1" t="s">
        <v>141</v>
      </c>
      <c r="C2139" s="1" t="str">
        <f>VLOOKUP((A2139&amp;B2139),[1]Bond_Master!$A$1:$J$236,3)</f>
        <v>金融債</v>
      </c>
      <c r="D2139" s="1" t="str">
        <f>VLOOKUP((A2139&amp;B2139),[1]Bond_Master!$A$1:$J$236,4)</f>
        <v>Morgan Stanley</v>
      </c>
      <c r="E2139" s="1">
        <f>VLOOKUP((A2139&amp;B2139),[1]Bond_Master!$A$1:$J$236,10)</f>
        <v>5</v>
      </c>
      <c r="F2139" s="17">
        <v>45717</v>
      </c>
      <c r="G2139" s="29">
        <v>192000</v>
      </c>
      <c r="H2139" s="29">
        <v>4192000</v>
      </c>
    </row>
    <row r="2140" spans="1:8" ht="17.100000000000001" customHeight="1">
      <c r="A2140" s="1" t="s">
        <v>140</v>
      </c>
      <c r="B2140" s="1" t="s">
        <v>14</v>
      </c>
      <c r="C2140" s="1" t="str">
        <f>VLOOKUP((A2140&amp;B2140),[1]Bond_Master!$A$1:$J$236,3)</f>
        <v>金融債</v>
      </c>
      <c r="D2140" s="1" t="str">
        <f>VLOOKUP((A2140&amp;B2140),[1]Bond_Master!$A$1:$J$236,4)</f>
        <v>Morgan Stanley</v>
      </c>
      <c r="E2140" s="1">
        <f>VLOOKUP((A2140&amp;B2140),[1]Bond_Master!$A$1:$J$236,10)</f>
        <v>5</v>
      </c>
      <c r="F2140" s="7">
        <v>45354</v>
      </c>
      <c r="G2140" s="27">
        <v>134400</v>
      </c>
      <c r="H2140" s="27">
        <v>134400</v>
      </c>
    </row>
    <row r="2141" spans="1:8" ht="17.100000000000001" customHeight="1">
      <c r="A2141" s="1" t="s">
        <v>772</v>
      </c>
      <c r="B2141" s="1" t="s">
        <v>14</v>
      </c>
      <c r="C2141" s="1" t="str">
        <f>VLOOKUP((A2141&amp;B2141),[1]Bond_Master!$A$1:$J$236,3)</f>
        <v>金融債</v>
      </c>
      <c r="D2141" s="1" t="str">
        <f>VLOOKUP((A2141&amp;B2141),[1]Bond_Master!$A$1:$J$236,4)</f>
        <v>Morgan Stanley</v>
      </c>
      <c r="E2141" s="1">
        <f>VLOOKUP((A2141&amp;B2141),[1]Bond_Master!$A$1:$J$236,10)</f>
        <v>5</v>
      </c>
      <c r="F2141" s="17">
        <v>45719</v>
      </c>
      <c r="G2141" s="29">
        <v>134400</v>
      </c>
      <c r="H2141" s="29">
        <v>2934400</v>
      </c>
    </row>
    <row r="2142" spans="1:8" ht="17.100000000000001" customHeight="1">
      <c r="A2142" s="1" t="s">
        <v>140</v>
      </c>
      <c r="B2142" s="1" t="s">
        <v>145</v>
      </c>
      <c r="C2142" s="1" t="str">
        <f>VLOOKUP((A2142&amp;B2142),[1]Bond_Master!$A$1:$J$236,3)</f>
        <v>金融債</v>
      </c>
      <c r="D2142" s="1" t="str">
        <f>VLOOKUP((A2142&amp;B2142),[1]Bond_Master!$A$1:$J$236,4)</f>
        <v>Morgan Stanley</v>
      </c>
      <c r="E2142" s="1">
        <f>VLOOKUP((A2142&amp;B2142),[1]Bond_Master!$A$1:$J$236,10)</f>
        <v>5</v>
      </c>
      <c r="F2142" s="7">
        <v>45354</v>
      </c>
      <c r="G2142" s="27">
        <v>38400</v>
      </c>
      <c r="H2142" s="27">
        <v>38400</v>
      </c>
    </row>
    <row r="2143" spans="1:8" ht="17.100000000000001" customHeight="1">
      <c r="A2143" s="1" t="s">
        <v>772</v>
      </c>
      <c r="B2143" s="1" t="s">
        <v>14</v>
      </c>
      <c r="C2143" s="1" t="str">
        <f>VLOOKUP((A2143&amp;B2143),[1]Bond_Master!$A$1:$J$236,3)</f>
        <v>金融債</v>
      </c>
      <c r="D2143" s="1" t="str">
        <f>VLOOKUP((A2143&amp;B2143),[1]Bond_Master!$A$1:$J$236,4)</f>
        <v>Morgan Stanley</v>
      </c>
      <c r="E2143" s="1">
        <f>VLOOKUP((A2143&amp;B2143),[1]Bond_Master!$A$1:$J$236,10)</f>
        <v>5</v>
      </c>
      <c r="F2143" s="17">
        <v>45719</v>
      </c>
      <c r="G2143" s="29">
        <v>38400</v>
      </c>
      <c r="H2143" s="29">
        <v>838400</v>
      </c>
    </row>
    <row r="2144" spans="1:8" ht="17.100000000000001" customHeight="1">
      <c r="A2144" s="1" t="s">
        <v>773</v>
      </c>
      <c r="B2144" s="1" t="s">
        <v>64</v>
      </c>
      <c r="C2144" s="1" t="str">
        <f>VLOOKUP((A2144&amp;B2144),[1]Bond_Master!$A$1:$J$236,3)</f>
        <v>公債</v>
      </c>
      <c r="D2144" s="1" t="str">
        <f>VLOOKUP((A2144&amp;B2144),[1]Bond_Master!$A$1:$J$236,4)</f>
        <v>Morgan Stanley</v>
      </c>
      <c r="E2144" s="1">
        <f>VLOOKUP((A2144&amp;B2144),[1]Bond_Master!$A$1:$J$236,10)</f>
        <v>7</v>
      </c>
      <c r="F2144" s="17">
        <v>45673</v>
      </c>
      <c r="G2144" s="27">
        <v>118750</v>
      </c>
      <c r="H2144" s="27">
        <v>118750</v>
      </c>
    </row>
    <row r="2145" spans="1:8" ht="17.100000000000001" customHeight="1">
      <c r="A2145" s="19" t="s">
        <v>569</v>
      </c>
      <c r="B2145" s="19" t="s">
        <v>549</v>
      </c>
      <c r="C2145" s="1" t="str">
        <f>VLOOKUP((A2145&amp;B2145),[1]Bond_Master!$A$1:$J$236,3)</f>
        <v>公債</v>
      </c>
      <c r="D2145" s="1" t="str">
        <f>VLOOKUP((A2145&amp;B2145),[1]Bond_Master!$A$1:$J$236,4)</f>
        <v>Morgan Stanley</v>
      </c>
      <c r="E2145" s="1">
        <f>VLOOKUP((A2145&amp;B2145),[1]Bond_Master!$A$1:$J$236,10)</f>
        <v>7</v>
      </c>
      <c r="F2145" s="17">
        <v>45854</v>
      </c>
      <c r="G2145" s="27">
        <v>118750</v>
      </c>
      <c r="H2145" s="27">
        <v>118750</v>
      </c>
    </row>
    <row r="2146" spans="1:8" ht="17.100000000000001" customHeight="1">
      <c r="A2146" s="19" t="s">
        <v>774</v>
      </c>
      <c r="B2146" s="19" t="s">
        <v>549</v>
      </c>
      <c r="C2146" s="1" t="str">
        <f>VLOOKUP((A2146&amp;B2146),[1]Bond_Master!$A$1:$J$236,3)</f>
        <v>公債</v>
      </c>
      <c r="D2146" s="1" t="str">
        <f>VLOOKUP((A2146&amp;B2146),[1]Bond_Master!$A$1:$J$236,4)</f>
        <v>Morgan Stanley</v>
      </c>
      <c r="E2146" s="1">
        <f>VLOOKUP((A2146&amp;B2146),[1]Bond_Master!$A$1:$J$236,10)</f>
        <v>7</v>
      </c>
      <c r="F2146" s="17">
        <v>46038</v>
      </c>
      <c r="G2146" s="27">
        <v>118750</v>
      </c>
      <c r="H2146" s="27">
        <v>118750</v>
      </c>
    </row>
    <row r="2147" spans="1:8" ht="17.100000000000001" customHeight="1">
      <c r="A2147" s="19" t="s">
        <v>774</v>
      </c>
      <c r="B2147" s="19" t="s">
        <v>549</v>
      </c>
      <c r="C2147" s="1" t="str">
        <f>VLOOKUP((A2147&amp;B2147),[1]Bond_Master!$A$1:$J$236,3)</f>
        <v>公債</v>
      </c>
      <c r="D2147" s="1" t="str">
        <f>VLOOKUP((A2147&amp;B2147),[1]Bond_Master!$A$1:$J$236,4)</f>
        <v>Morgan Stanley</v>
      </c>
      <c r="E2147" s="1">
        <f>VLOOKUP((A2147&amp;B2147),[1]Bond_Master!$A$1:$J$236,10)</f>
        <v>7</v>
      </c>
      <c r="F2147" s="17">
        <v>46219</v>
      </c>
      <c r="G2147" s="27">
        <v>118750</v>
      </c>
      <c r="H2147" s="27">
        <v>118750</v>
      </c>
    </row>
    <row r="2148" spans="1:8" ht="17.100000000000001" customHeight="1">
      <c r="A2148" s="19" t="s">
        <v>774</v>
      </c>
      <c r="B2148" s="19" t="s">
        <v>549</v>
      </c>
      <c r="C2148" s="1" t="str">
        <f>VLOOKUP((A2148&amp;B2148),[1]Bond_Master!$A$1:$J$236,3)</f>
        <v>公債</v>
      </c>
      <c r="D2148" s="1" t="str">
        <f>VLOOKUP((A2148&amp;B2148),[1]Bond_Master!$A$1:$J$236,4)</f>
        <v>Morgan Stanley</v>
      </c>
      <c r="E2148" s="1">
        <f>VLOOKUP((A2148&amp;B2148),[1]Bond_Master!$A$1:$J$236,10)</f>
        <v>7</v>
      </c>
      <c r="F2148" s="17">
        <v>46403</v>
      </c>
      <c r="G2148" s="27">
        <v>118750</v>
      </c>
      <c r="H2148" s="27">
        <v>118750</v>
      </c>
    </row>
    <row r="2149" spans="1:8" ht="17.100000000000001" customHeight="1">
      <c r="A2149" s="19" t="s">
        <v>774</v>
      </c>
      <c r="B2149" s="19" t="s">
        <v>549</v>
      </c>
      <c r="C2149" s="1" t="str">
        <f>VLOOKUP((A2149&amp;B2149),[1]Bond_Master!$A$1:$J$236,3)</f>
        <v>公債</v>
      </c>
      <c r="D2149" s="1" t="str">
        <f>VLOOKUP((A2149&amp;B2149),[1]Bond_Master!$A$1:$J$236,4)</f>
        <v>Morgan Stanley</v>
      </c>
      <c r="E2149" s="1">
        <f>VLOOKUP((A2149&amp;B2149),[1]Bond_Master!$A$1:$J$236,10)</f>
        <v>7</v>
      </c>
      <c r="F2149" s="17">
        <v>46584</v>
      </c>
      <c r="G2149" s="27">
        <v>118750</v>
      </c>
      <c r="H2149" s="27">
        <v>118750</v>
      </c>
    </row>
    <row r="2150" spans="1:8" ht="17.100000000000001" customHeight="1">
      <c r="A2150" s="19" t="s">
        <v>774</v>
      </c>
      <c r="B2150" s="19" t="s">
        <v>549</v>
      </c>
      <c r="C2150" s="1" t="str">
        <f>VLOOKUP((A2150&amp;B2150),[1]Bond_Master!$A$1:$J$236,3)</f>
        <v>公債</v>
      </c>
      <c r="D2150" s="1" t="str">
        <f>VLOOKUP((A2150&amp;B2150),[1]Bond_Master!$A$1:$J$236,4)</f>
        <v>Morgan Stanley</v>
      </c>
      <c r="E2150" s="1">
        <f>VLOOKUP((A2150&amp;B2150),[1]Bond_Master!$A$1:$J$236,10)</f>
        <v>7</v>
      </c>
      <c r="F2150" s="17">
        <v>46768</v>
      </c>
      <c r="G2150" s="27">
        <v>118750</v>
      </c>
      <c r="H2150" s="27">
        <v>118750</v>
      </c>
    </row>
    <row r="2151" spans="1:8" ht="17.100000000000001" customHeight="1">
      <c r="A2151" s="19" t="s">
        <v>774</v>
      </c>
      <c r="B2151" s="19" t="s">
        <v>549</v>
      </c>
      <c r="C2151" s="1" t="str">
        <f>VLOOKUP((A2151&amp;B2151),[1]Bond_Master!$A$1:$J$236,3)</f>
        <v>公債</v>
      </c>
      <c r="D2151" s="1" t="str">
        <f>VLOOKUP((A2151&amp;B2151),[1]Bond_Master!$A$1:$J$236,4)</f>
        <v>Morgan Stanley</v>
      </c>
      <c r="E2151" s="1">
        <f>VLOOKUP((A2151&amp;B2151),[1]Bond_Master!$A$1:$J$236,10)</f>
        <v>7</v>
      </c>
      <c r="F2151" s="17">
        <v>46950</v>
      </c>
      <c r="G2151" s="27">
        <v>118750</v>
      </c>
      <c r="H2151" s="27">
        <v>118750</v>
      </c>
    </row>
    <row r="2152" spans="1:8" ht="17.100000000000001" customHeight="1">
      <c r="A2152" s="19" t="s">
        <v>774</v>
      </c>
      <c r="B2152" s="19" t="s">
        <v>549</v>
      </c>
      <c r="C2152" s="1" t="str">
        <f>VLOOKUP((A2152&amp;B2152),[1]Bond_Master!$A$1:$J$236,3)</f>
        <v>公債</v>
      </c>
      <c r="D2152" s="1" t="str">
        <f>VLOOKUP((A2152&amp;B2152),[1]Bond_Master!$A$1:$J$236,4)</f>
        <v>Morgan Stanley</v>
      </c>
      <c r="E2152" s="1">
        <f>VLOOKUP((A2152&amp;B2152),[1]Bond_Master!$A$1:$J$236,10)</f>
        <v>7</v>
      </c>
      <c r="F2152" s="17">
        <v>47134</v>
      </c>
      <c r="G2152" s="27">
        <v>118750</v>
      </c>
      <c r="H2152" s="27">
        <v>118750</v>
      </c>
    </row>
    <row r="2153" spans="1:8" ht="17.100000000000001" customHeight="1">
      <c r="A2153" s="19" t="s">
        <v>774</v>
      </c>
      <c r="B2153" s="19" t="s">
        <v>549</v>
      </c>
      <c r="C2153" s="1" t="str">
        <f>VLOOKUP((A2153&amp;B2153),[1]Bond_Master!$A$1:$J$236,3)</f>
        <v>公債</v>
      </c>
      <c r="D2153" s="1" t="str">
        <f>VLOOKUP((A2153&amp;B2153),[1]Bond_Master!$A$1:$J$236,4)</f>
        <v>Morgan Stanley</v>
      </c>
      <c r="E2153" s="1">
        <f>VLOOKUP((A2153&amp;B2153),[1]Bond_Master!$A$1:$J$236,10)</f>
        <v>7</v>
      </c>
      <c r="F2153" s="17">
        <v>47315</v>
      </c>
      <c r="G2153" s="27">
        <v>118750</v>
      </c>
      <c r="H2153" s="27">
        <v>118750</v>
      </c>
    </row>
    <row r="2154" spans="1:8" ht="17.100000000000001" customHeight="1">
      <c r="A2154" s="19" t="s">
        <v>774</v>
      </c>
      <c r="B2154" s="19" t="s">
        <v>549</v>
      </c>
      <c r="C2154" s="1" t="str">
        <f>VLOOKUP((A2154&amp;B2154),[1]Bond_Master!$A$1:$J$236,3)</f>
        <v>公債</v>
      </c>
      <c r="D2154" s="1" t="str">
        <f>VLOOKUP((A2154&amp;B2154),[1]Bond_Master!$A$1:$J$236,4)</f>
        <v>Morgan Stanley</v>
      </c>
      <c r="E2154" s="1">
        <f>VLOOKUP((A2154&amp;B2154),[1]Bond_Master!$A$1:$J$236,10)</f>
        <v>7</v>
      </c>
      <c r="F2154" s="17">
        <v>47499</v>
      </c>
      <c r="G2154" s="27">
        <v>118750</v>
      </c>
      <c r="H2154" s="27">
        <v>5118750</v>
      </c>
    </row>
    <row r="2155" spans="1:8" ht="17.100000000000001" customHeight="1">
      <c r="A2155" s="1" t="s">
        <v>393</v>
      </c>
      <c r="B2155" s="1" t="s">
        <v>76</v>
      </c>
      <c r="C2155" s="1" t="str">
        <f>VLOOKUP((A2155&amp;B2155),[1]Bond_Master!$A$1:$J$236,3)</f>
        <v>金融債</v>
      </c>
      <c r="D2155" s="1" t="str">
        <f>VLOOKUP((A2155&amp;B2155),[1]Bond_Master!$A$1:$J$236,4)</f>
        <v>Morgan Stanley</v>
      </c>
      <c r="E2155" s="1">
        <f>VLOOKUP((A2155&amp;B2155),[1]Bond_Master!$A$1:$J$236,10)</f>
        <v>4</v>
      </c>
      <c r="F2155" s="7">
        <v>45532</v>
      </c>
      <c r="G2155" s="27">
        <v>75000</v>
      </c>
      <c r="H2155" s="27">
        <v>75000</v>
      </c>
    </row>
    <row r="2156" spans="1:8" ht="17.100000000000001" customHeight="1">
      <c r="A2156" s="1" t="s">
        <v>393</v>
      </c>
      <c r="B2156" s="1" t="s">
        <v>76</v>
      </c>
      <c r="C2156" s="1" t="str">
        <f>VLOOKUP((A2156&amp;B2156),[1]Bond_Master!$A$1:$J$236,3)</f>
        <v>金融債</v>
      </c>
      <c r="D2156" s="1" t="str">
        <f>VLOOKUP((A2156&amp;B2156),[1]Bond_Master!$A$1:$J$236,4)</f>
        <v>Morgan Stanley</v>
      </c>
      <c r="E2156" s="1">
        <f>VLOOKUP((A2156&amp;B2156),[1]Bond_Master!$A$1:$J$236,10)</f>
        <v>4</v>
      </c>
      <c r="F2156" s="17">
        <v>45716</v>
      </c>
      <c r="G2156" s="27">
        <v>75000</v>
      </c>
      <c r="H2156" s="27">
        <v>75000</v>
      </c>
    </row>
    <row r="2157" spans="1:8" ht="17.100000000000001" customHeight="1">
      <c r="A2157" s="1" t="s">
        <v>775</v>
      </c>
      <c r="B2157" s="1" t="s">
        <v>76</v>
      </c>
      <c r="C2157" s="1" t="str">
        <f>VLOOKUP((A2157&amp;B2157),[1]Bond_Master!$A$1:$J$236,3)</f>
        <v>金融債</v>
      </c>
      <c r="D2157" s="1" t="str">
        <f>VLOOKUP((A2157&amp;B2157),[1]Bond_Master!$A$1:$J$236,4)</f>
        <v>Morgan Stanley</v>
      </c>
      <c r="E2157" s="1">
        <f>VLOOKUP((A2157&amp;B2157),[1]Bond_Master!$A$1:$J$236,10)</f>
        <v>4</v>
      </c>
      <c r="F2157" s="17">
        <v>45897</v>
      </c>
      <c r="G2157" s="27">
        <v>75000</v>
      </c>
      <c r="H2157" s="27">
        <v>75000</v>
      </c>
    </row>
    <row r="2158" spans="1:8" ht="17.100000000000001" customHeight="1">
      <c r="A2158" s="1" t="s">
        <v>775</v>
      </c>
      <c r="B2158" s="1" t="s">
        <v>76</v>
      </c>
      <c r="C2158" s="1" t="str">
        <f>VLOOKUP((A2158&amp;B2158),[1]Bond_Master!$A$1:$J$236,3)</f>
        <v>金融債</v>
      </c>
      <c r="D2158" s="1" t="str">
        <f>VLOOKUP((A2158&amp;B2158),[1]Bond_Master!$A$1:$J$236,4)</f>
        <v>Morgan Stanley</v>
      </c>
      <c r="E2158" s="1">
        <f>VLOOKUP((A2158&amp;B2158),[1]Bond_Master!$A$1:$J$236,10)</f>
        <v>4</v>
      </c>
      <c r="F2158" s="17">
        <v>46081</v>
      </c>
      <c r="G2158" s="27">
        <v>75000</v>
      </c>
      <c r="H2158" s="27">
        <v>75000</v>
      </c>
    </row>
    <row r="2159" spans="1:8" ht="17.100000000000001" customHeight="1">
      <c r="A2159" s="1" t="s">
        <v>775</v>
      </c>
      <c r="B2159" s="1" t="s">
        <v>76</v>
      </c>
      <c r="C2159" s="1" t="str">
        <f>VLOOKUP((A2159&amp;B2159),[1]Bond_Master!$A$1:$J$236,3)</f>
        <v>金融債</v>
      </c>
      <c r="D2159" s="1" t="str">
        <f>VLOOKUP((A2159&amp;B2159),[1]Bond_Master!$A$1:$J$236,4)</f>
        <v>Morgan Stanley</v>
      </c>
      <c r="E2159" s="1">
        <f>VLOOKUP((A2159&amp;B2159),[1]Bond_Master!$A$1:$J$236,10)</f>
        <v>4</v>
      </c>
      <c r="F2159" s="17">
        <v>46262</v>
      </c>
      <c r="G2159" s="27">
        <v>75000</v>
      </c>
      <c r="H2159" s="27">
        <v>75000</v>
      </c>
    </row>
    <row r="2160" spans="1:8" ht="17.100000000000001" customHeight="1">
      <c r="A2160" s="1" t="s">
        <v>775</v>
      </c>
      <c r="B2160" s="1" t="s">
        <v>76</v>
      </c>
      <c r="C2160" s="1" t="str">
        <f>VLOOKUP((A2160&amp;B2160),[1]Bond_Master!$A$1:$J$236,3)</f>
        <v>金融債</v>
      </c>
      <c r="D2160" s="1" t="str">
        <f>VLOOKUP((A2160&amp;B2160),[1]Bond_Master!$A$1:$J$236,4)</f>
        <v>Morgan Stanley</v>
      </c>
      <c r="E2160" s="1">
        <f>VLOOKUP((A2160&amp;B2160),[1]Bond_Master!$A$1:$J$236,10)</f>
        <v>4</v>
      </c>
      <c r="F2160" s="17">
        <v>46446</v>
      </c>
      <c r="G2160" s="27">
        <v>75000</v>
      </c>
      <c r="H2160" s="27">
        <v>75000</v>
      </c>
    </row>
    <row r="2161" spans="1:8" ht="17.100000000000001" customHeight="1">
      <c r="A2161" s="1" t="s">
        <v>775</v>
      </c>
      <c r="B2161" s="1" t="s">
        <v>76</v>
      </c>
      <c r="C2161" s="1" t="str">
        <f>VLOOKUP((A2161&amp;B2161),[1]Bond_Master!$A$1:$J$236,3)</f>
        <v>金融債</v>
      </c>
      <c r="D2161" s="1" t="str">
        <f>VLOOKUP((A2161&amp;B2161),[1]Bond_Master!$A$1:$J$236,4)</f>
        <v>Morgan Stanley</v>
      </c>
      <c r="E2161" s="1">
        <f>VLOOKUP((A2161&amp;B2161),[1]Bond_Master!$A$1:$J$236,10)</f>
        <v>4</v>
      </c>
      <c r="F2161" s="17">
        <v>46627</v>
      </c>
      <c r="G2161" s="27">
        <v>75000</v>
      </c>
      <c r="H2161" s="27">
        <v>75000</v>
      </c>
    </row>
    <row r="2162" spans="1:8" ht="17.100000000000001" customHeight="1">
      <c r="A2162" s="1" t="s">
        <v>775</v>
      </c>
      <c r="B2162" s="1" t="s">
        <v>76</v>
      </c>
      <c r="C2162" s="1" t="str">
        <f>VLOOKUP((A2162&amp;B2162),[1]Bond_Master!$A$1:$J$236,3)</f>
        <v>金融債</v>
      </c>
      <c r="D2162" s="1" t="str">
        <f>VLOOKUP((A2162&amp;B2162),[1]Bond_Master!$A$1:$J$236,4)</f>
        <v>Morgan Stanley</v>
      </c>
      <c r="E2162" s="1">
        <f>VLOOKUP((A2162&amp;B2162),[1]Bond_Master!$A$1:$J$236,10)</f>
        <v>4</v>
      </c>
      <c r="F2162" s="17">
        <v>46811</v>
      </c>
      <c r="G2162" s="27">
        <v>75000</v>
      </c>
      <c r="H2162" s="27">
        <v>75000</v>
      </c>
    </row>
    <row r="2163" spans="1:8" ht="17.100000000000001" customHeight="1">
      <c r="A2163" s="1" t="s">
        <v>775</v>
      </c>
      <c r="B2163" s="1" t="s">
        <v>76</v>
      </c>
      <c r="C2163" s="1" t="str">
        <f>VLOOKUP((A2163&amp;B2163),[1]Bond_Master!$A$1:$J$236,3)</f>
        <v>金融債</v>
      </c>
      <c r="D2163" s="1" t="str">
        <f>VLOOKUP((A2163&amp;B2163),[1]Bond_Master!$A$1:$J$236,4)</f>
        <v>Morgan Stanley</v>
      </c>
      <c r="E2163" s="1">
        <f>VLOOKUP((A2163&amp;B2163),[1]Bond_Master!$A$1:$J$236,10)</f>
        <v>4</v>
      </c>
      <c r="F2163" s="17">
        <v>46993</v>
      </c>
      <c r="G2163" s="27">
        <v>75000</v>
      </c>
      <c r="H2163" s="27">
        <v>75000</v>
      </c>
    </row>
    <row r="2164" spans="1:8" ht="17.100000000000001" customHeight="1">
      <c r="A2164" s="1" t="s">
        <v>775</v>
      </c>
      <c r="B2164" s="1" t="s">
        <v>76</v>
      </c>
      <c r="C2164" s="1" t="str">
        <f>VLOOKUP((A2164&amp;B2164),[1]Bond_Master!$A$1:$J$236,3)</f>
        <v>金融債</v>
      </c>
      <c r="D2164" s="1" t="str">
        <f>VLOOKUP((A2164&amp;B2164),[1]Bond_Master!$A$1:$J$236,4)</f>
        <v>Morgan Stanley</v>
      </c>
      <c r="E2164" s="1">
        <f>VLOOKUP((A2164&amp;B2164),[1]Bond_Master!$A$1:$J$236,10)</f>
        <v>4</v>
      </c>
      <c r="F2164" s="17">
        <v>47177</v>
      </c>
      <c r="G2164" s="27">
        <v>75000</v>
      </c>
      <c r="H2164" s="27">
        <v>3075000</v>
      </c>
    </row>
  </sheetData>
  <autoFilter ref="A1:E2164" xr:uid="{E2CFF33F-CEC0-4D3A-850E-82D159BB01BA}"/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G A A B Q S w M E F A A C A A g A c 3 Y C W c c W r C 6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Q M z U y 1 z O w 0 Y c J 2 v h m 5 i E U G A E d D J J F E r R x L s 0 p K S 1 K t a v K 0 A 0 J t 9 G H c W 3 0 o X 6 w A w B Q S w M E F A A C A A g A c 3 Y C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N 2 A l n 1 w L 4 w N A M A A N Q N A A A T A B w A R m 9 y b X V s Y X M v U 2 V j d G l v b j E u b S C i G A A o o B Q A A A A A A A A A A A A A A A A A A A A A A A A A A A D t V V t P E 0 E Y f W / S / z A Z X t q k K b Q U i G I f s E h s j M Z Y E h 9 K 0 2 y 7 A 9 2 w 3 S W 7 U 4 N p 2 o g G a Y U q B o q o F S z a C A k g 4 I W L G v 8 M s 2 3 / h d P d L Y X u r o k v x p j 2 g Z I 5 5 7 v N N + d U R n H M i Q I I a d + e Q Z t N T j A S Y g E 5 r J z + K N X K m x 7 g B z z C d h u g n 5 C Y k u K I n l y b j i P e f V e U J m O i O O k Y 4 X j k D o g C R g K W H X D 4 8 l g g 1 D c w F s I S Y p I 8 h 1 v / R Q M i y w k T Q X k k J Y y x D G b U P 9 G Y K L B y d C o l I f c 0 L 0 9 D p w s I K Z 5 3 A S y l k N O l V W / 1 F A 0 l E M K 0 D 6 2 h d D i I U d I P W w T o u s E J r B + q P B j J h I d p l Y i e p w v e l s S k i O m Y 1 x H D I k m G N N U o E 6 N D 6 I h + 7 m g v 6 Q J h n T H E 8 6 E 4 w z O S 7 G / 0 G H G e J Q 8 k G G G C 5 h 6 9 P 4 V a i U c l R p D H R S k Z E P l U U m i A s s O k E 1 c 6 D Y O h 4 C 1 I Z 6 c c g N E 0 z r h A G p L Z b f L s i C w W j M j D L y R 3 V C + v k V z F A J 6 e v F d W l 8 h e o b Z f N k Y W H 5 O l G Z q z u r l v A K s v v 9 f K C 8 r W u v J h 3 g g u b y i V H c O x 8 q R Y + z R H j t + Z t v K z X N s q O m 5 2 h 7 p H n B Z o d S d f / f y K g k E B 9 / v c j W v S 6 l U 2 6 2 8 2 S G 6 r + n S u G S q k k j E k q X B 9 t q D M f K y / / a b B b c E k t 6 e U 1 p U X Z y 3 R N 4 c y m d b K 7 q C k e I 8 u Y T g 1 x X N x C p 5 7 E c O c j D k h j h 1 t m 2 0 k V h e V c d p t n P C b V C 1 V N V 5 h j J F R 9 K r 6 3 r 0 9 X l / P g P f S v y O x i w 1 6 o u o V G H T W x m q K T S U b x f Y H e j A t / 3 c V o U b + B 4 o 4 P Z o n K 7 v t b 1 4 d c W e 1 e r J A B V F f W T I J N B d L A 6 k d H J L Z C n l 0 b B K l 7 K 5 Y t q J d A W 2 2 X i 4 Y 5 1 D m 8 q f f V p X S d n 3 u u Y l 0 8 w U l P 0 + 1 b Y T o H k n + g E a Z p t V Q s z E a 1 a y 9 Q k O V 7 b J S P D J z k i 3 T X s j r N W X 5 q + W I p W 0 a S B Z z t c 3 c R f S c B w 2 x L B U J V T j L N X 6 L G R 5 o y m h J h j K 0 I 6 M V t e 6 f F B 5 o e 0 V M P A G 4 c R A + g y L g C v A C n E A C g J 6 s F w L E y 8 h I 6 d U p 3 m y v F c W n U 3 q z P i t K n 0 7 x Z f t 0 C u z L 9 s M L X m k 5 8 q D d Z m 9 6 Z h e 0 c k 2 H 1 w k 7 1 t m x z o 5 1 d q y z Y 5 1 N 6 / w F U E s B A i 0 A F A A C A A g A c 3 Y C W c c W r C 6 n A A A A 9 w A A A B I A A A A A A A A A A A A A A A A A A A A A A E N v b m Z p Z y 9 Q Y W N r Y W d l L n h t b F B L A Q I t A B Q A A g A I A H N 2 A l l T c j g s m w A A A O E A A A A T A A A A A A A A A A A A A A A A A P M A A A B b Q 2 9 u d G V u d F 9 U e X B l c 1 0 u e G 1 s U E s B A i 0 A F A A C A A g A c 3 Y C W f X A v j A 0 A w A A 1 A 0 A A B M A A A A A A A A A A A A A A A A A 2 w E A A E Z v c m 1 1 b G F z L 1 N l Y 3 R p b 2 4 x L m 1 Q S w U G A A A A A A M A A w D C A A A A X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k k A A A A A A A D s S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1 J U I 3 J U E 1 J U U 0 J U J E J T l D J U U 4 J U E x J U E 4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O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M V Q w N T o x M j o 1 M i 4 0 M T A 5 M T I 1 W i I g L z 4 8 R W 5 0 c n k g V H l w Z T 0 i R m l s b E N v b H V t b l R 5 c G V z I i B W Y W x 1 Z T 0 i c 0 J n W U d C Z 1 l H Q m d Z R 0 F 3 V U R D U T 0 9 I i A v P j x F b n R y e S B U e X B l P S J G a W x s Q 2 9 s d W 1 u T m F t Z X M i I F Z h b H V l P S J z W y Z x d W 9 0 O 0 l T S U 4 m c X V v d D s s J n F 1 b 3 Q 7 5 Y W s 5 Y + 4 5 Z C N J n F 1 b 3 Q 7 L C Z x d W 9 0 O + W C t e W I u O m h n u W I p S Z x d W 9 0 O y w m c X V v d D v k u q T m m J P l s I 3 o s a E m c X V v d D s s J n F 1 b 3 Q 7 5 Z W G 5 Z O B 5 Z C N 5 6 i x J n F 1 b 3 Q 7 L C Z x d W 9 0 O + e Z v O i h j O a p n + a n i y Z x d W 9 0 O y w m c X V v d D v n l K L m p a 0 m c X V v d D s s J n F 1 b 3 Q 7 5 o q V 6 L O H 5 b m j 5 Y i l J n F 1 b 3 Q 7 L C Z x d W 9 0 O + S / o e i p l S h N L 1 M v R i k m c X V v d D s s J n F 1 b 3 Q 7 5 L + h 6 K m V 5 6 2 J 5 7 S a J n F 1 b 3 Q 7 L C Z x d W 9 0 O + e l q O m d o u W I q e e O h y Z x d W 9 0 O y w m c X V v d D v p h Y 3 m g a / p o L v n j o c m c X V v d D s s J n F 1 b 3 Q 7 5 Y i w 5 p y f 5 p e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x O T g 3 M j c 4 L W M 5 Z m Q t N D d h Z S 1 i O D I 3 L T U 5 Z j E z Z T J h Y z N j N y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3 p e S 9 n O i h q D E v Q X V 0 b 1 J l b W 9 2 Z W R D b 2 x 1 b W 5 z M S 5 7 S V N J T i w w f S Z x d W 9 0 O y w m c X V v d D t T Z W N 0 a W 9 u M S / l t 6 X k v Z z o o a g x L 0 F 1 d G 9 S Z W 1 v d m V k Q 2 9 s d W 1 u c z E u e + W F r O W P u O W Q j S w x f S Z x d W 9 0 O y w m c X V v d D t T Z W N 0 a W 9 u M S / l t 6 X k v Z z o o a g x L 0 F 1 d G 9 S Z W 1 v d m V k Q 2 9 s d W 1 u c z E u e + W C t e W I u O m h n u W I p S w y f S Z x d W 9 0 O y w m c X V v d D t T Z W N 0 a W 9 u M S / l t 6 X k v Z z o o a g x L 0 F 1 d G 9 S Z W 1 v d m V k Q 2 9 s d W 1 u c z E u e + S 6 p O a Y k + W w j e i x o S w z f S Z x d W 9 0 O y w m c X V v d D t T Z W N 0 a W 9 u M S / l t 6 X k v Z z o o a g x L 0 F 1 d G 9 S Z W 1 v d m V k Q 2 9 s d W 1 u c z E u e + W V h u W T g e W Q j e e o s S w 0 f S Z x d W 9 0 O y w m c X V v d D t T Z W N 0 a W 9 u M S / l t 6 X k v Z z o o a g x L 0 F 1 d G 9 S Z W 1 v d m V k Q 2 9 s d W 1 u c z E u e + e Z v O i h j O a p n + a n i y w 1 f S Z x d W 9 0 O y w m c X V v d D t T Z W N 0 a W 9 u M S / l t 6 X k v Z z o o a g x L 0 F 1 d G 9 S Z W 1 v d m V k Q 2 9 s d W 1 u c z E u e + e U o u a l r S w 2 f S Z x d W 9 0 O y w m c X V v d D t T Z W N 0 a W 9 u M S / l t 6 X k v Z z o o a g x L 0 F 1 d G 9 S Z W 1 v d m V k Q 2 9 s d W 1 u c z E u e + a K l e i z h + W 5 o + W I p S w 3 f S Z x d W 9 0 O y w m c X V v d D t T Z W N 0 a W 9 u M S / l t 6 X k v Z z o o a g x L 0 F 1 d G 9 S Z W 1 v d m V k Q 2 9 s d W 1 u c z E u e + S / o e i p l S h N L 1 M v R i k s O H 0 m c X V v d D s s J n F 1 b 3 Q 7 U 2 V j d G l v b j E v 5 b e l 5 L 2 c 6 K G o M S 9 B d X R v U m V t b 3 Z l Z E N v b H V t b n M x L n v k v 6 H o q Z X n r Y n n t J o s O X 0 m c X V v d D s s J n F 1 b 3 Q 7 U 2 V j d G l v b j E v 5 b e l 5 L 2 c 6 K G o M S 9 B d X R v U m V t b 3 Z l Z E N v b H V t b n M x L n v n p a j p n a L l i K n n j o c s M T B 9 J n F 1 b 3 Q 7 L C Z x d W 9 0 O 1 N l Y 3 R p b 2 4 x L + W 3 p e S 9 n O i h q D E v Q X V 0 b 1 J l b W 9 2 Z W R D b 2 x 1 b W 5 z M S 5 7 6 Y W N 5 o G v 6 a C 7 5 4 6 H L D E x f S Z x d W 9 0 O y w m c X V v d D t T Z W N 0 a W 9 u M S / l t 6 X k v Z z o o a g x L 0 F 1 d G 9 S Z W 1 v d m V k Q 2 9 s d W 1 u c z E u e + W I s O a c n + a X p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3 p e S 9 n O i h q D E v Q X V 0 b 1 J l b W 9 2 Z W R D b 2 x 1 b W 5 z M S 5 7 S V N J T i w w f S Z x d W 9 0 O y w m c X V v d D t T Z W N 0 a W 9 u M S / l t 6 X k v Z z o o a g x L 0 F 1 d G 9 S Z W 1 v d m V k Q 2 9 s d W 1 u c z E u e + W F r O W P u O W Q j S w x f S Z x d W 9 0 O y w m c X V v d D t T Z W N 0 a W 9 u M S / l t 6 X k v Z z o o a g x L 0 F 1 d G 9 S Z W 1 v d m V k Q 2 9 s d W 1 u c z E u e + W C t e W I u O m h n u W I p S w y f S Z x d W 9 0 O y w m c X V v d D t T Z W N 0 a W 9 u M S / l t 6 X k v Z z o o a g x L 0 F 1 d G 9 S Z W 1 v d m V k Q 2 9 s d W 1 u c z E u e + S 6 p O a Y k + W w j e i x o S w z f S Z x d W 9 0 O y w m c X V v d D t T Z W N 0 a W 9 u M S / l t 6 X k v Z z o o a g x L 0 F 1 d G 9 S Z W 1 v d m V k Q 2 9 s d W 1 u c z E u e + W V h u W T g e W Q j e e o s S w 0 f S Z x d W 9 0 O y w m c X V v d D t T Z W N 0 a W 9 u M S / l t 6 X k v Z z o o a g x L 0 F 1 d G 9 S Z W 1 v d m V k Q 2 9 s d W 1 u c z E u e + e Z v O i h j O a p n + a n i y w 1 f S Z x d W 9 0 O y w m c X V v d D t T Z W N 0 a W 9 u M S / l t 6 X k v Z z o o a g x L 0 F 1 d G 9 S Z W 1 v d m V k Q 2 9 s d W 1 u c z E u e + e U o u a l r S w 2 f S Z x d W 9 0 O y w m c X V v d D t T Z W N 0 a W 9 u M S / l t 6 X k v Z z o o a g x L 0 F 1 d G 9 S Z W 1 v d m V k Q 2 9 s d W 1 u c z E u e + a K l e i z h + W 5 o + W I p S w 3 f S Z x d W 9 0 O y w m c X V v d D t T Z W N 0 a W 9 u M S / l t 6 X k v Z z o o a g x L 0 F 1 d G 9 S Z W 1 v d m V k Q 2 9 s d W 1 u c z E u e + S / o e i p l S h N L 1 M v R i k s O H 0 m c X V v d D s s J n F 1 b 3 Q 7 U 2 V j d G l v b j E v 5 b e l 5 L 2 c 6 K G o M S 9 B d X R v U m V t b 3 Z l Z E N v b H V t b n M x L n v k v 6 H o q Z X n r Y n n t J o s O X 0 m c X V v d D s s J n F 1 b 3 Q 7 U 2 V j d G l v b j E v 5 b e l 5 L 2 c 6 K G o M S 9 B d X R v U m V t b 3 Z l Z E N v b H V t b n M x L n v n p a j p n a L l i K n n j o c s M T B 9 J n F 1 b 3 Q 7 L C Z x d W 9 0 O 1 N l Y 3 R p b 2 4 x L + W 3 p e S 9 n O i h q D E v Q X V 0 b 1 J l b W 9 2 Z W R D b 2 x 1 b W 5 z M S 5 7 6 Y W N 5 o G v 6 a C 7 5 4 6 H L D E x f S Z x d W 9 0 O y w m c X V v d D t T Z W N 0 a W 9 u M S / l t 6 X k v Z z o o a g x L 0 F 1 d G 9 S Z W 1 v d m V k Q 2 9 s d W 1 u c z E u e + W I s O a c n + a X p S w x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b e l 5 L 2 c 6 K G o M S I g L z 4 8 L 1 N 0 Y W J s Z U V u d H J p Z X M + P C 9 J d G V t P j x J d G V t P j x J d G V t T G 9 j Y X R p b 2 4 + P E l 0 Z W 1 U e X B l P k Z v c m 1 1 b G E 8 L 0 l 0 Z W 1 U e X B l P j x J d G V t U G F 0 a D 5 T Z W N 0 a W 9 u M S 9 E Y X R h Y m F z Z V 9 C b 2 5 k c 1 8 y M D I 0 M D c y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O V Q w O T o y N T o 0 M y 4 0 N j U y M T U y W i I g L z 4 8 R W 5 0 c n k g V H l w Z T 0 i R m l s b E N v b H V t b l R 5 c G V z I i B W Y W x 1 Z T 0 i c 0 J n W U d C Z 1 l H Q m d Z R 0 F 3 V U p C U W t G Q l F N R E F 3 T U p B d 0 1 E Q X d N Q S I g L z 4 8 R W 5 0 c n k g V H l w Z T 0 i R m l s b E N v b H V t b k 5 h b W V z I i B W Y W x 1 Z T 0 i c 1 s m c X V v d D t J U 0 l O J n F 1 b 3 Q 7 L C Z x d W 9 0 O + W F r O W P u O W Q j S Z x d W 9 0 O y w m c X V v d D v l g r X l i L j p o Z 7 l i K U m c X V v d D s s J n F 1 b 3 Q 7 5 L q k 5 p i T 5 b C N 6 L G h J n F 1 b 3 Q 7 L C Z x d W 9 0 O + W C t e W I u O W Q j e e o s S Z x d W 9 0 O y w m c X V v d D v n m b z o o Y z m q Z / m p 4 s m c X V v d D s s J n F 1 b 3 Q 7 5 5 S i 5 q W t J n F 1 b 3 Q 7 L C Z x d W 9 0 O + a K l e i z h + W 5 o + W I p S Z x d W 9 0 O y w m c X V v d D v k v 6 H o q Z U o T S 9 T L 0 Y p J n F 1 b 3 Q 7 L C Z x d W 9 0 O + S / o e i p l e e t i e e 0 m i Z x d W 9 0 O y w m c X V v d D v n p a j p n a L l i K n n j o c m c X V v d D s s J n F 1 b 3 Q 7 5 L i L 5 Z a u 5 p e l J n F 1 b 3 Q 7 L C Z x d W 9 0 O + W t m O e 6 j O a c n + m W k y Z x d W 9 0 O y w m c X V v d D v l i L D m n J / m l 6 U m c X V v d D s s J n F 1 b 3 Q 7 6 L K 3 5 Y W l 5 Y O 5 J n F 1 b 3 Q 7 L C Z x d W 9 0 O + a u l u W I q e e O h y Z x d W 9 0 O y w m c X V v d D v m i p X o s 4 f p n a L p o Y 0 m c X V v d D s s J n F 1 b 3 Q 7 5 o e J 5 L u Y 5 p y s 6 Y e R J n F 1 b 3 Q 7 L C Z x d W 9 0 O + W J j e a J i + a B r y Z x d W 9 0 O y w m c X V v d D v k u q T l i b L p h 5 H p o Y 0 m c X V v d D s s J n F 1 b 3 Q 7 5 L q k 5 Y m y 5 p e l J n F 1 b 3 Q 7 L C Z x d W 9 0 O + S 7 m O a B r + m g u + e O h y Z x d W 9 0 O y w m c X V v d D v k u 5 j m g a / m r K H m l b g m c X V v d D s s J n F 1 b 3 Q 7 5 Y i p 5 o G v J n F 1 b 3 Q 7 L C Z x d W 9 0 O + W b n u a U t u m d o u m h j S Z x d W 9 0 O y w m c X V v d D v m n K z l i K n l k I j o q I g m c X V v d D s s J n F 1 b 3 Q 7 5 q 6 W 5 Y i p 5 4 6 H 5 Y 2 A 6 Z a T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i M z h h Z m M w L T V l Z T M t N G V k M C 1 h Z T V j L T Z i N G F l Y T g z Z j A 3 N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i Y X N l X 0 J v b m R z X z I w M j Q w N z I 5 L 0 F 1 d G 9 S Z W 1 v d m V k Q 2 9 s d W 1 u c z E u e 0 l T S U 4 s M H 0 m c X V v d D s s J n F 1 b 3 Q 7 U 2 V j d G l v b j E v R G F 0 Y W J h c 2 V f Q m 9 u Z H N f M j A y N D A 3 M j k v Q X V 0 b 1 J l b W 9 2 Z W R D b 2 x 1 b W 5 z M S 5 7 5 Y W s 5 Y + 4 5 Z C N L D F 9 J n F 1 b 3 Q 7 L C Z x d W 9 0 O 1 N l Y 3 R p b 2 4 x L 0 R h d G F i Y X N l X 0 J v b m R z X z I w M j Q w N z I 5 L 0 F 1 d G 9 S Z W 1 v d m V k Q 2 9 s d W 1 u c z E u e + W C t e W I u O m h n u W I p S w y f S Z x d W 9 0 O y w m c X V v d D t T Z W N 0 a W 9 u M S 9 E Y X R h Y m F z Z V 9 C b 2 5 k c 1 8 y M D I 0 M D c y O S 9 B d X R v U m V t b 3 Z l Z E N v b H V t b n M x L n v k u q T m m J P l s I 3 o s a E s M 3 0 m c X V v d D s s J n F 1 b 3 Q 7 U 2 V j d G l v b j E v R G F 0 Y W J h c 2 V f Q m 9 u Z H N f M j A y N D A 3 M j k v Q X V 0 b 1 J l b W 9 2 Z W R D b 2 x 1 b W 5 z M S 5 7 5 Y K 1 5 Y i 4 5 Z C N 5 6 i x L D R 9 J n F 1 b 3 Q 7 L C Z x d W 9 0 O 1 N l Y 3 R p b 2 4 x L 0 R h d G F i Y X N l X 0 J v b m R z X z I w M j Q w N z I 5 L 0 F 1 d G 9 S Z W 1 v d m V k Q 2 9 s d W 1 u c z E u e + e Z v O i h j O a p n + a n i y w 1 f S Z x d W 9 0 O y w m c X V v d D t T Z W N 0 a W 9 u M S 9 E Y X R h Y m F z Z V 9 C b 2 5 k c 1 8 y M D I 0 M D c y O S 9 B d X R v U m V t b 3 Z l Z E N v b H V t b n M x L n v n l K L m p a 0 s N n 0 m c X V v d D s s J n F 1 b 3 Q 7 U 2 V j d G l v b j E v R G F 0 Y W J h c 2 V f Q m 9 u Z H N f M j A y N D A 3 M j k v Q X V 0 b 1 J l b W 9 2 Z W R D b 2 x 1 b W 5 z M S 5 7 5 o q V 6 L O H 5 b m j 5 Y i l L D d 9 J n F 1 b 3 Q 7 L C Z x d W 9 0 O 1 N l Y 3 R p b 2 4 x L 0 R h d G F i Y X N l X 0 J v b m R z X z I w M j Q w N z I 5 L 0 F 1 d G 9 S Z W 1 v d m V k Q 2 9 s d W 1 u c z E u e + S / o e i p l S h N L 1 M v R i k s O H 0 m c X V v d D s s J n F 1 b 3 Q 7 U 2 V j d G l v b j E v R G F 0 Y W J h c 2 V f Q m 9 u Z H N f M j A y N D A 3 M j k v Q X V 0 b 1 J l b W 9 2 Z W R D b 2 x 1 b W 5 z M S 5 7 5 L + h 6 K m V 5 6 2 J 5 7 S a L D l 9 J n F 1 b 3 Q 7 L C Z x d W 9 0 O 1 N l Y 3 R p b 2 4 x L 0 R h d G F i Y X N l X 0 J v b m R z X z I w M j Q w N z I 5 L 0 F 1 d G 9 S Z W 1 v d m V k Q 2 9 s d W 1 u c z E u e + e l q O m d o u W I q e e O h y w x M H 0 m c X V v d D s s J n F 1 b 3 Q 7 U 2 V j d G l v b j E v R G F 0 Y W J h c 2 V f Q m 9 u Z H N f M j A y N D A 3 M j k v Q X V 0 b 1 J l b W 9 2 Z W R D b 2 x 1 b W 5 z M S 5 7 5 L i L 5 Z a u 5 p e l L D E x f S Z x d W 9 0 O y w m c X V v d D t T Z W N 0 a W 9 u M S 9 E Y X R h Y m F z Z V 9 C b 2 5 k c 1 8 y M D I 0 M D c y O S 9 B d X R v U m V t b 3 Z l Z E N v b H V t b n M x L n v l r Z j n u o z m n J / p l p M s M T J 9 J n F 1 b 3 Q 7 L C Z x d W 9 0 O 1 N l Y 3 R p b 2 4 x L 0 R h d G F i Y X N l X 0 J v b m R z X z I w M j Q w N z I 5 L 0 F 1 d G 9 S Z W 1 v d m V k Q 2 9 s d W 1 u c z E u e + W I s O a c n + a X p S w x M 3 0 m c X V v d D s s J n F 1 b 3 Q 7 U 2 V j d G l v b j E v R G F 0 Y W J h c 2 V f Q m 9 u Z H N f M j A y N D A 3 M j k v Q X V 0 b 1 J l b W 9 2 Z W R D b 2 x 1 b W 5 z M S 5 7 6 L K 3 5 Y W l 5 Y O 5 L D E 0 f S Z x d W 9 0 O y w m c X V v d D t T Z W N 0 a W 9 u M S 9 E Y X R h Y m F z Z V 9 C b 2 5 k c 1 8 y M D I 0 M D c y O S 9 B d X R v U m V t b 3 Z l Z E N v b H V t b n M x L n v m r p b l i K n n j o c s M T V 9 J n F 1 b 3 Q 7 L C Z x d W 9 0 O 1 N l Y 3 R p b 2 4 x L 0 R h d G F i Y X N l X 0 J v b m R z X z I w M j Q w N z I 5 L 0 F 1 d G 9 S Z W 1 v d m V k Q 2 9 s d W 1 u c z E u e + a K l e i z h + m d o u m h j S w x N n 0 m c X V v d D s s J n F 1 b 3 Q 7 U 2 V j d G l v b j E v R G F 0 Y W J h c 2 V f Q m 9 u Z H N f M j A y N D A 3 M j k v Q X V 0 b 1 J l b W 9 2 Z W R D b 2 x 1 b W 5 z M S 5 7 5 o e J 5 L u Y 5 p y s 6 Y e R L D E 3 f S Z x d W 9 0 O y w m c X V v d D t T Z W N 0 a W 9 u M S 9 E Y X R h Y m F z Z V 9 C b 2 5 k c 1 8 y M D I 0 M D c y O S 9 B d X R v U m V t b 3 Z l Z E N v b H V t b n M x L n v l i Y 3 m i Y v m g a 8 s M T h 9 J n F 1 b 3 Q 7 L C Z x d W 9 0 O 1 N l Y 3 R p b 2 4 x L 0 R h d G F i Y X N l X 0 J v b m R z X z I w M j Q w N z I 5 L 0 F 1 d G 9 S Z W 1 v d m V k Q 2 9 s d W 1 u c z E u e + S 6 p O W J s u m H k e m h j S w x O X 0 m c X V v d D s s J n F 1 b 3 Q 7 U 2 V j d G l v b j E v R G F 0 Y W J h c 2 V f Q m 9 u Z H N f M j A y N D A 3 M j k v Q X V 0 b 1 J l b W 9 2 Z W R D b 2 x 1 b W 5 z M S 5 7 5 L q k 5 Y m y 5 p e l L D I w f S Z x d W 9 0 O y w m c X V v d D t T Z W N 0 a W 9 u M S 9 E Y X R h Y m F z Z V 9 C b 2 5 k c 1 8 y M D I 0 M D c y O S 9 B d X R v U m V t b 3 Z l Z E N v b H V t b n M x L n v k u 5 j m g a / p o L v n j o c s M j F 9 J n F 1 b 3 Q 7 L C Z x d W 9 0 O 1 N l Y 3 R p b 2 4 x L 0 R h d G F i Y X N l X 0 J v b m R z X z I w M j Q w N z I 5 L 0 F 1 d G 9 S Z W 1 v d m V k Q 2 9 s d W 1 u c z E u e + S 7 m O a B r + a s o e a V u C w y M n 0 m c X V v d D s s J n F 1 b 3 Q 7 U 2 V j d G l v b j E v R G F 0 Y W J h c 2 V f Q m 9 u Z H N f M j A y N D A 3 M j k v Q X V 0 b 1 J l b W 9 2 Z W R D b 2 x 1 b W 5 z M S 5 7 5 Y i p 5 o G v L D I z f S Z x d W 9 0 O y w m c X V v d D t T Z W N 0 a W 9 u M S 9 E Y X R h Y m F z Z V 9 C b 2 5 k c 1 8 y M D I 0 M D c y O S 9 B d X R v U m V t b 3 Z l Z E N v b H V t b n M x L n v l m 5 7 m l L b p n a L p o Y 0 s M j R 9 J n F 1 b 3 Q 7 L C Z x d W 9 0 O 1 N l Y 3 R p b 2 4 x L 0 R h d G F i Y X N l X 0 J v b m R z X z I w M j Q w N z I 5 L 0 F 1 d G 9 S Z W 1 v d m V k Q 2 9 s d W 1 u c z E u e + a c r O W I q e W Q i O i o i C w y N X 0 m c X V v d D s s J n F 1 b 3 Q 7 U 2 V j d G l v b j E v R G F 0 Y W J h c 2 V f Q m 9 u Z H N f M j A y N D A 3 M j k v Q X V 0 b 1 J l b W 9 2 Z W R D b 2 x 1 b W 5 z M S 5 7 5 q 6 W 5 Y i p 5 4 6 H 5 Y 2 A 6 Z a T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R G F 0 Y W J h c 2 V f Q m 9 u Z H N f M j A y N D A 3 M j k v Q X V 0 b 1 J l b W 9 2 Z W R D b 2 x 1 b W 5 z M S 5 7 S V N J T i w w f S Z x d W 9 0 O y w m c X V v d D t T Z W N 0 a W 9 u M S 9 E Y X R h Y m F z Z V 9 C b 2 5 k c 1 8 y M D I 0 M D c y O S 9 B d X R v U m V t b 3 Z l Z E N v b H V t b n M x L n v l h a z l j 7 j l k I 0 s M X 0 m c X V v d D s s J n F 1 b 3 Q 7 U 2 V j d G l v b j E v R G F 0 Y W J h c 2 V f Q m 9 u Z H N f M j A y N D A 3 M j k v Q X V 0 b 1 J l b W 9 2 Z W R D b 2 x 1 b W 5 z M S 5 7 5 Y K 1 5 Y i 4 6 a G e 5 Y i l L D J 9 J n F 1 b 3 Q 7 L C Z x d W 9 0 O 1 N l Y 3 R p b 2 4 x L 0 R h d G F i Y X N l X 0 J v b m R z X z I w M j Q w N z I 5 L 0 F 1 d G 9 S Z W 1 v d m V k Q 2 9 s d W 1 u c z E u e + S 6 p O a Y k + W w j e i x o S w z f S Z x d W 9 0 O y w m c X V v d D t T Z W N 0 a W 9 u M S 9 E Y X R h Y m F z Z V 9 C b 2 5 k c 1 8 y M D I 0 M D c y O S 9 B d X R v U m V t b 3 Z l Z E N v b H V t b n M x L n v l g r X l i L j l k I 3 n q L E s N H 0 m c X V v d D s s J n F 1 b 3 Q 7 U 2 V j d G l v b j E v R G F 0 Y W J h c 2 V f Q m 9 u Z H N f M j A y N D A 3 M j k v Q X V 0 b 1 J l b W 9 2 Z W R D b 2 x 1 b W 5 z M S 5 7 5 5 m 8 6 K G M 5 q m f 5 q e L L D V 9 J n F 1 b 3 Q 7 L C Z x d W 9 0 O 1 N l Y 3 R p b 2 4 x L 0 R h d G F i Y X N l X 0 J v b m R z X z I w M j Q w N z I 5 L 0 F 1 d G 9 S Z W 1 v d m V k Q 2 9 s d W 1 u c z E u e + e U o u a l r S w 2 f S Z x d W 9 0 O y w m c X V v d D t T Z W N 0 a W 9 u M S 9 E Y X R h Y m F z Z V 9 C b 2 5 k c 1 8 y M D I 0 M D c y O S 9 B d X R v U m V t b 3 Z l Z E N v b H V t b n M x L n v m i p X o s 4 f l u a P l i K U s N 3 0 m c X V v d D s s J n F 1 b 3 Q 7 U 2 V j d G l v b j E v R G F 0 Y W J h c 2 V f Q m 9 u Z H N f M j A y N D A 3 M j k v Q X V 0 b 1 J l b W 9 2 Z W R D b 2 x 1 b W 5 z M S 5 7 5 L + h 6 K m V K E 0 v U y 9 G K S w 4 f S Z x d W 9 0 O y w m c X V v d D t T Z W N 0 a W 9 u M S 9 E Y X R h Y m F z Z V 9 C b 2 5 k c 1 8 y M D I 0 M D c y O S 9 B d X R v U m V t b 3 Z l Z E N v b H V t b n M x L n v k v 6 H o q Z X n r Y n n t J o s O X 0 m c X V v d D s s J n F 1 b 3 Q 7 U 2 V j d G l v b j E v R G F 0 Y W J h c 2 V f Q m 9 u Z H N f M j A y N D A 3 M j k v Q X V 0 b 1 J l b W 9 2 Z W R D b 2 x 1 b W 5 z M S 5 7 5 6 W o 6 Z 2 i 5 Y i p 5 4 6 H L D E w f S Z x d W 9 0 O y w m c X V v d D t T Z W N 0 a W 9 u M S 9 E Y X R h Y m F z Z V 9 C b 2 5 k c 1 8 y M D I 0 M D c y O S 9 B d X R v U m V t b 3 Z l Z E N v b H V t b n M x L n v k u I v l l q 7 m l 6 U s M T F 9 J n F 1 b 3 Q 7 L C Z x d W 9 0 O 1 N l Y 3 R p b 2 4 x L 0 R h d G F i Y X N l X 0 J v b m R z X z I w M j Q w N z I 5 L 0 F 1 d G 9 S Z W 1 v d m V k Q 2 9 s d W 1 u c z E u e + W t m O e 6 j O a c n + m W k y w x M n 0 m c X V v d D s s J n F 1 b 3 Q 7 U 2 V j d G l v b j E v R G F 0 Y W J h c 2 V f Q m 9 u Z H N f M j A y N D A 3 M j k v Q X V 0 b 1 J l b W 9 2 Z W R D b 2 x 1 b W 5 z M S 5 7 5 Y i w 5 p y f 5 p e l L D E z f S Z x d W 9 0 O y w m c X V v d D t T Z W N 0 a W 9 u M S 9 E Y X R h Y m F z Z V 9 C b 2 5 k c 1 8 y M D I 0 M D c y O S 9 B d X R v U m V t b 3 Z l Z E N v b H V t b n M x L n v o s r f l h a X l g 7 k s M T R 9 J n F 1 b 3 Q 7 L C Z x d W 9 0 O 1 N l Y 3 R p b 2 4 x L 0 R h d G F i Y X N l X 0 J v b m R z X z I w M j Q w N z I 5 L 0 F 1 d G 9 S Z W 1 v d m V k Q 2 9 s d W 1 u c z E u e + a u l u W I q e e O h y w x N X 0 m c X V v d D s s J n F 1 b 3 Q 7 U 2 V j d G l v b j E v R G F 0 Y W J h c 2 V f Q m 9 u Z H N f M j A y N D A 3 M j k v Q X V 0 b 1 J l b W 9 2 Z W R D b 2 x 1 b W 5 z M S 5 7 5 o q V 6 L O H 6 Z 2 i 6 a G N L D E 2 f S Z x d W 9 0 O y w m c X V v d D t T Z W N 0 a W 9 u M S 9 E Y X R h Y m F z Z V 9 C b 2 5 k c 1 8 y M D I 0 M D c y O S 9 B d X R v U m V t b 3 Z l Z E N v b H V t b n M x L n v m h 4 n k u 5 j m n K z p h 5 E s M T d 9 J n F 1 b 3 Q 7 L C Z x d W 9 0 O 1 N l Y 3 R p b 2 4 x L 0 R h d G F i Y X N l X 0 J v b m R z X z I w M j Q w N z I 5 L 0 F 1 d G 9 S Z W 1 v d m V k Q 2 9 s d W 1 u c z E u e + W J j e a J i + a B r y w x O H 0 m c X V v d D s s J n F 1 b 3 Q 7 U 2 V j d G l v b j E v R G F 0 Y W J h c 2 V f Q m 9 u Z H N f M j A y N D A 3 M j k v Q X V 0 b 1 J l b W 9 2 Z W R D b 2 x 1 b W 5 z M S 5 7 5 L q k 5 Y m y 6 Y e R 6 a G N L D E 5 f S Z x d W 9 0 O y w m c X V v d D t T Z W N 0 a W 9 u M S 9 E Y X R h Y m F z Z V 9 C b 2 5 k c 1 8 y M D I 0 M D c y O S 9 B d X R v U m V t b 3 Z l Z E N v b H V t b n M x L n v k u q T l i b L m l 6 U s M j B 9 J n F 1 b 3 Q 7 L C Z x d W 9 0 O 1 N l Y 3 R p b 2 4 x L 0 R h d G F i Y X N l X 0 J v b m R z X z I w M j Q w N z I 5 L 0 F 1 d G 9 S Z W 1 v d m V k Q 2 9 s d W 1 u c z E u e + S 7 m O a B r + m g u + e O h y w y M X 0 m c X V v d D s s J n F 1 b 3 Q 7 U 2 V j d G l v b j E v R G F 0 Y W J h c 2 V f Q m 9 u Z H N f M j A y N D A 3 M j k v Q X V 0 b 1 J l b W 9 2 Z W R D b 2 x 1 b W 5 z M S 5 7 5 L u Y 5 o G v 5 q y h 5 p W 4 L D I y f S Z x d W 9 0 O y w m c X V v d D t T Z W N 0 a W 9 u M S 9 E Y X R h Y m F z Z V 9 C b 2 5 k c 1 8 y M D I 0 M D c y O S 9 B d X R v U m V t b 3 Z l Z E N v b H V t b n M x L n v l i K n m g a 8 s M j N 9 J n F 1 b 3 Q 7 L C Z x d W 9 0 O 1 N l Y 3 R p b 2 4 x L 0 R h d G F i Y X N l X 0 J v b m R z X z I w M j Q w N z I 5 L 0 F 1 d G 9 S Z W 1 v d m V k Q 2 9 s d W 1 u c z E u e + W b n u a U t u m d o u m h j S w y N H 0 m c X V v d D s s J n F 1 b 3 Q 7 U 2 V j d G l v b j E v R G F 0 Y W J h c 2 V f Q m 9 u Z H N f M j A y N D A 3 M j k v Q X V 0 b 1 J l b W 9 2 Z W R D b 2 x 1 b W 5 z M S 5 7 5 p y s 5 Y i p 5 Z C I 6 K i I L D I 1 f S Z x d W 9 0 O y w m c X V v d D t T Z W N 0 a W 9 u M S 9 E Y X R h Y m F z Z V 9 C b 2 5 k c 1 8 y M D I 0 M D c y O S 9 B d X R v U m V t b 3 Z l Z E N v b H V t b n M x L n v m r p b l i K n n j o f l j Y D p l p M s M j Z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Q j c l Q T U l R T Q l Q k Q l O U M l R T g l Q T E l Q T g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N S V F N C V C R C U 5 Q y V F O C V B M S V B O D E v J U U 1 J U I 3 J U E 1 J U U 0 J U J E J T l D J U U 4 J U E x J U E 4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N S V F N C V C R C U 5 Q y V F O C V B M S V B O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E 1 J U U 0 J U J E J T l D J U U 4 J U E x J U E 4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N S V F N C V C R C U 5 Q y V F O C V B M S V B O D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Y m F z Z V 9 C b 2 5 k c 1 8 y M D I 0 M D c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Y m F z Z V 9 C b 2 5 k c 1 8 y M D I 0 M D c y O S 9 E Y X R h Y m F z Z V 9 C b 2 5 k c z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Y m F z Z V 9 C b 2 5 k c 1 8 y M D I 0 M D c y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i Y X N l X 0 J v b m R z X z I w M j Q w N z I 5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W J h c 2 V f Q m 9 u Z H N f M j A y N D A 3 M j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D M 4 Y T c 5 Y i 0 1 N z R i L T R l Y T I t Y T Q 5 M C 1 i M D Z m Y z V l M W U w Y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E Y X R h Y m F z Z V 9 C b 2 5 k c 1 8 y M D I 0 M D c y O T Q i I C 8 + P E V u d H J 5 I F R 5 c G U 9 I k Z p b G x l Z E N v b X B s Z X R l U m V z d W x 0 V G 9 X b 3 J r c 2 h l Z X Q i I F Z h b H V l P S J s M S I g L z 4 8 R W 5 0 c n k g V H l w Z T 0 i R m l s b E N v d W 5 0 I i B W Y W x 1 Z T 0 i b D E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O V Q w O T o y N T o 0 M y 4 0 N j U y M T U y W i I g L z 4 8 R W 5 0 c n k g V H l w Z T 0 i R m l s b E N v b H V t b l R 5 c G V z I i B W Y W x 1 Z T 0 i c 0 J n W U d C Z 1 l H Q m d Z R 0 F 3 V U p C U W t G Q l F N R E F 3 T U p B d 0 1 E Q X d N Q S I g L z 4 8 R W 5 0 c n k g V H l w Z T 0 i R m l s b E N v b H V t b k 5 h b W V z I i B W Y W x 1 Z T 0 i c 1 s m c X V v d D t J U 0 l O J n F 1 b 3 Q 7 L C Z x d W 9 0 O + W F r O W P u O W Q j S Z x d W 9 0 O y w m c X V v d D v l g r X l i L j p o Z 7 l i K U m c X V v d D s s J n F 1 b 3 Q 7 5 L q k 5 p i T 5 b C N 6 L G h J n F 1 b 3 Q 7 L C Z x d W 9 0 O + W C t e W I u O W Q j e e o s S Z x d W 9 0 O y w m c X V v d D v n m b z o o Y z m q Z / m p 4 s m c X V v d D s s J n F 1 b 3 Q 7 5 5 S i 5 q W t J n F 1 b 3 Q 7 L C Z x d W 9 0 O + a K l e i z h + W 5 o + W I p S Z x d W 9 0 O y w m c X V v d D v k v 6 H o q Z U o T S 9 T L 0 Y p J n F 1 b 3 Q 7 L C Z x d W 9 0 O + S / o e i p l e e t i e e 0 m i Z x d W 9 0 O y w m c X V v d D v n p a j p n a L l i K n n j o c m c X V v d D s s J n F 1 b 3 Q 7 5 L i L 5 Z a u 5 p e l J n F 1 b 3 Q 7 L C Z x d W 9 0 O + W t m O e 6 j O a c n + m W k y Z x d W 9 0 O y w m c X V v d D v l i L D m n J / m l 6 U m c X V v d D s s J n F 1 b 3 Q 7 6 L K 3 5 Y W l 5 Y O 5 J n F 1 b 3 Q 7 L C Z x d W 9 0 O + a u l u W I q e e O h y Z x d W 9 0 O y w m c X V v d D v m i p X o s 4 f p n a L p o Y 0 m c X V v d D s s J n F 1 b 3 Q 7 5 o e J 5 L u Y 5 p y s 6 Y e R J n F 1 b 3 Q 7 L C Z x d W 9 0 O + W J j e a J i + a B r y Z x d W 9 0 O y w m c X V v d D v k u q T l i b L p h 5 H p o Y 0 m c X V v d D s s J n F 1 b 3 Q 7 5 L q k 5 Y m y 5 p e l J n F 1 b 3 Q 7 L C Z x d W 9 0 O + S 7 m O a B r + m g u + e O h y Z x d W 9 0 O y w m c X V v d D v k u 5 j m g a / m r K H m l b g m c X V v d D s s J n F 1 b 3 Q 7 5 Y i p 5 o G v J n F 1 b 3 Q 7 L C Z x d W 9 0 O + W b n u a U t u m d o u m h j S Z x d W 9 0 O y w m c X V v d D v m n K z l i K n l k I j o q I g m c X V v d D s s J n F 1 b 3 Q 7 5 q 6 W 5 Y i p 5 4 6 H 5 Y 2 A 6 Z a T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W J h c 2 V f Q m 9 u Z H N f M j A y N D A 3 M j k v Q X V 0 b 1 J l b W 9 2 Z W R D b 2 x 1 b W 5 z M S 5 7 S V N J T i w w f S Z x d W 9 0 O y w m c X V v d D t T Z W N 0 a W 9 u M S 9 E Y X R h Y m F z Z V 9 C b 2 5 k c 1 8 y M D I 0 M D c y O S 9 B d X R v U m V t b 3 Z l Z E N v b H V t b n M x L n v l h a z l j 7 j l k I 0 s M X 0 m c X V v d D s s J n F 1 b 3 Q 7 U 2 V j d G l v b j E v R G F 0 Y W J h c 2 V f Q m 9 u Z H N f M j A y N D A 3 M j k v Q X V 0 b 1 J l b W 9 2 Z W R D b 2 x 1 b W 5 z M S 5 7 5 Y K 1 5 Y i 4 6 a G e 5 Y i l L D J 9 J n F 1 b 3 Q 7 L C Z x d W 9 0 O 1 N l Y 3 R p b 2 4 x L 0 R h d G F i Y X N l X 0 J v b m R z X z I w M j Q w N z I 5 L 0 F 1 d G 9 S Z W 1 v d m V k Q 2 9 s d W 1 u c z E u e + S 6 p O a Y k + W w j e i x o S w z f S Z x d W 9 0 O y w m c X V v d D t T Z W N 0 a W 9 u M S 9 E Y X R h Y m F z Z V 9 C b 2 5 k c 1 8 y M D I 0 M D c y O S 9 B d X R v U m V t b 3 Z l Z E N v b H V t b n M x L n v l g r X l i L j l k I 3 n q L E s N H 0 m c X V v d D s s J n F 1 b 3 Q 7 U 2 V j d G l v b j E v R G F 0 Y W J h c 2 V f Q m 9 u Z H N f M j A y N D A 3 M j k v Q X V 0 b 1 J l b W 9 2 Z W R D b 2 x 1 b W 5 z M S 5 7 5 5 m 8 6 K G M 5 q m f 5 q e L L D V 9 J n F 1 b 3 Q 7 L C Z x d W 9 0 O 1 N l Y 3 R p b 2 4 x L 0 R h d G F i Y X N l X 0 J v b m R z X z I w M j Q w N z I 5 L 0 F 1 d G 9 S Z W 1 v d m V k Q 2 9 s d W 1 u c z E u e + e U o u a l r S w 2 f S Z x d W 9 0 O y w m c X V v d D t T Z W N 0 a W 9 u M S 9 E Y X R h Y m F z Z V 9 C b 2 5 k c 1 8 y M D I 0 M D c y O S 9 B d X R v U m V t b 3 Z l Z E N v b H V t b n M x L n v m i p X o s 4 f l u a P l i K U s N 3 0 m c X V v d D s s J n F 1 b 3 Q 7 U 2 V j d G l v b j E v R G F 0 Y W J h c 2 V f Q m 9 u Z H N f M j A y N D A 3 M j k v Q X V 0 b 1 J l b W 9 2 Z W R D b 2 x 1 b W 5 z M S 5 7 5 L + h 6 K m V K E 0 v U y 9 G K S w 4 f S Z x d W 9 0 O y w m c X V v d D t T Z W N 0 a W 9 u M S 9 E Y X R h Y m F z Z V 9 C b 2 5 k c 1 8 y M D I 0 M D c y O S 9 B d X R v U m V t b 3 Z l Z E N v b H V t b n M x L n v k v 6 H o q Z X n r Y n n t J o s O X 0 m c X V v d D s s J n F 1 b 3 Q 7 U 2 V j d G l v b j E v R G F 0 Y W J h c 2 V f Q m 9 u Z H N f M j A y N D A 3 M j k v Q X V 0 b 1 J l b W 9 2 Z W R D b 2 x 1 b W 5 z M S 5 7 5 6 W o 6 Z 2 i 5 Y i p 5 4 6 H L D E w f S Z x d W 9 0 O y w m c X V v d D t T Z W N 0 a W 9 u M S 9 E Y X R h Y m F z Z V 9 C b 2 5 k c 1 8 y M D I 0 M D c y O S 9 B d X R v U m V t b 3 Z l Z E N v b H V t b n M x L n v k u I v l l q 7 m l 6 U s M T F 9 J n F 1 b 3 Q 7 L C Z x d W 9 0 O 1 N l Y 3 R p b 2 4 x L 0 R h d G F i Y X N l X 0 J v b m R z X z I w M j Q w N z I 5 L 0 F 1 d G 9 S Z W 1 v d m V k Q 2 9 s d W 1 u c z E u e + W t m O e 6 j O a c n + m W k y w x M n 0 m c X V v d D s s J n F 1 b 3 Q 7 U 2 V j d G l v b j E v R G F 0 Y W J h c 2 V f Q m 9 u Z H N f M j A y N D A 3 M j k v Q X V 0 b 1 J l b W 9 2 Z W R D b 2 x 1 b W 5 z M S 5 7 5 Y i w 5 p y f 5 p e l L D E z f S Z x d W 9 0 O y w m c X V v d D t T Z W N 0 a W 9 u M S 9 E Y X R h Y m F z Z V 9 C b 2 5 k c 1 8 y M D I 0 M D c y O S 9 B d X R v U m V t b 3 Z l Z E N v b H V t b n M x L n v o s r f l h a X l g 7 k s M T R 9 J n F 1 b 3 Q 7 L C Z x d W 9 0 O 1 N l Y 3 R p b 2 4 x L 0 R h d G F i Y X N l X 0 J v b m R z X z I w M j Q w N z I 5 L 0 F 1 d G 9 S Z W 1 v d m V k Q 2 9 s d W 1 u c z E u e + a u l u W I q e e O h y w x N X 0 m c X V v d D s s J n F 1 b 3 Q 7 U 2 V j d G l v b j E v R G F 0 Y W J h c 2 V f Q m 9 u Z H N f M j A y N D A 3 M j k v Q X V 0 b 1 J l b W 9 2 Z W R D b 2 x 1 b W 5 z M S 5 7 5 o q V 6 L O H 6 Z 2 i 6 a G N L D E 2 f S Z x d W 9 0 O y w m c X V v d D t T Z W N 0 a W 9 u M S 9 E Y X R h Y m F z Z V 9 C b 2 5 k c 1 8 y M D I 0 M D c y O S 9 B d X R v U m V t b 3 Z l Z E N v b H V t b n M x L n v m h 4 n k u 5 j m n K z p h 5 E s M T d 9 J n F 1 b 3 Q 7 L C Z x d W 9 0 O 1 N l Y 3 R p b 2 4 x L 0 R h d G F i Y X N l X 0 J v b m R z X z I w M j Q w N z I 5 L 0 F 1 d G 9 S Z W 1 v d m V k Q 2 9 s d W 1 u c z E u e + W J j e a J i + a B r y w x O H 0 m c X V v d D s s J n F 1 b 3 Q 7 U 2 V j d G l v b j E v R G F 0 Y W J h c 2 V f Q m 9 u Z H N f M j A y N D A 3 M j k v Q X V 0 b 1 J l b W 9 2 Z W R D b 2 x 1 b W 5 z M S 5 7 5 L q k 5 Y m y 6 Y e R 6 a G N L D E 5 f S Z x d W 9 0 O y w m c X V v d D t T Z W N 0 a W 9 u M S 9 E Y X R h Y m F z Z V 9 C b 2 5 k c 1 8 y M D I 0 M D c y O S 9 B d X R v U m V t b 3 Z l Z E N v b H V t b n M x L n v k u q T l i b L m l 6 U s M j B 9 J n F 1 b 3 Q 7 L C Z x d W 9 0 O 1 N l Y 3 R p b 2 4 x L 0 R h d G F i Y X N l X 0 J v b m R z X z I w M j Q w N z I 5 L 0 F 1 d G 9 S Z W 1 v d m V k Q 2 9 s d W 1 u c z E u e + S 7 m O a B r + m g u + e O h y w y M X 0 m c X V v d D s s J n F 1 b 3 Q 7 U 2 V j d G l v b j E v R G F 0 Y W J h c 2 V f Q m 9 u Z H N f M j A y N D A 3 M j k v Q X V 0 b 1 J l b W 9 2 Z W R D b 2 x 1 b W 5 z M S 5 7 5 L u Y 5 o G v 5 q y h 5 p W 4 L D I y f S Z x d W 9 0 O y w m c X V v d D t T Z W N 0 a W 9 u M S 9 E Y X R h Y m F z Z V 9 C b 2 5 k c 1 8 y M D I 0 M D c y O S 9 B d X R v U m V t b 3 Z l Z E N v b H V t b n M x L n v l i K n m g a 8 s M j N 9 J n F 1 b 3 Q 7 L C Z x d W 9 0 O 1 N l Y 3 R p b 2 4 x L 0 R h d G F i Y X N l X 0 J v b m R z X z I w M j Q w N z I 5 L 0 F 1 d G 9 S Z W 1 v d m V k Q 2 9 s d W 1 u c z E u e + W b n u a U t u m d o u m h j S w y N H 0 m c X V v d D s s J n F 1 b 3 Q 7 U 2 V j d G l v b j E v R G F 0 Y W J h c 2 V f Q m 9 u Z H N f M j A y N D A 3 M j k v Q X V 0 b 1 J l b W 9 2 Z W R D b 2 x 1 b W 5 z M S 5 7 5 p y s 5 Y i p 5 Z C I 6 K i I L D I 1 f S Z x d W 9 0 O y w m c X V v d D t T Z W N 0 a W 9 u M S 9 E Y X R h Y m F z Z V 9 C b 2 5 k c 1 8 y M D I 0 M D c y O S 9 B d X R v U m V t b 3 Z l Z E N v b H V t b n M x L n v m r p b l i K n n j o f l j Y D p l p M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E Y X R h Y m F z Z V 9 C b 2 5 k c 1 8 y M D I 0 M D c y O S 9 B d X R v U m V t b 3 Z l Z E N v b H V t b n M x L n t J U 0 l O L D B 9 J n F 1 b 3 Q 7 L C Z x d W 9 0 O 1 N l Y 3 R p b 2 4 x L 0 R h d G F i Y X N l X 0 J v b m R z X z I w M j Q w N z I 5 L 0 F 1 d G 9 S Z W 1 v d m V k Q 2 9 s d W 1 u c z E u e + W F r O W P u O W Q j S w x f S Z x d W 9 0 O y w m c X V v d D t T Z W N 0 a W 9 u M S 9 E Y X R h Y m F z Z V 9 C b 2 5 k c 1 8 y M D I 0 M D c y O S 9 B d X R v U m V t b 3 Z l Z E N v b H V t b n M x L n v l g r X l i L j p o Z 7 l i K U s M n 0 m c X V v d D s s J n F 1 b 3 Q 7 U 2 V j d G l v b j E v R G F 0 Y W J h c 2 V f Q m 9 u Z H N f M j A y N D A 3 M j k v Q X V 0 b 1 J l b W 9 2 Z W R D b 2 x 1 b W 5 z M S 5 7 5 L q k 5 p i T 5 b C N 6 L G h L D N 9 J n F 1 b 3 Q 7 L C Z x d W 9 0 O 1 N l Y 3 R p b 2 4 x L 0 R h d G F i Y X N l X 0 J v b m R z X z I w M j Q w N z I 5 L 0 F 1 d G 9 S Z W 1 v d m V k Q 2 9 s d W 1 u c z E u e + W C t e W I u O W Q j e e o s S w 0 f S Z x d W 9 0 O y w m c X V v d D t T Z W N 0 a W 9 u M S 9 E Y X R h Y m F z Z V 9 C b 2 5 k c 1 8 y M D I 0 M D c y O S 9 B d X R v U m V t b 3 Z l Z E N v b H V t b n M x L n v n m b z o o Y z m q Z / m p 4 s s N X 0 m c X V v d D s s J n F 1 b 3 Q 7 U 2 V j d G l v b j E v R G F 0 Y W J h c 2 V f Q m 9 u Z H N f M j A y N D A 3 M j k v Q X V 0 b 1 J l b W 9 2 Z W R D b 2 x 1 b W 5 z M S 5 7 5 5 S i 5 q W t L D Z 9 J n F 1 b 3 Q 7 L C Z x d W 9 0 O 1 N l Y 3 R p b 2 4 x L 0 R h d G F i Y X N l X 0 J v b m R z X z I w M j Q w N z I 5 L 0 F 1 d G 9 S Z W 1 v d m V k Q 2 9 s d W 1 u c z E u e + a K l e i z h + W 5 o + W I p S w 3 f S Z x d W 9 0 O y w m c X V v d D t T Z W N 0 a W 9 u M S 9 E Y X R h Y m F z Z V 9 C b 2 5 k c 1 8 y M D I 0 M D c y O S 9 B d X R v U m V t b 3 Z l Z E N v b H V t b n M x L n v k v 6 H o q Z U o T S 9 T L 0 Y p L D h 9 J n F 1 b 3 Q 7 L C Z x d W 9 0 O 1 N l Y 3 R p b 2 4 x L 0 R h d G F i Y X N l X 0 J v b m R z X z I w M j Q w N z I 5 L 0 F 1 d G 9 S Z W 1 v d m V k Q 2 9 s d W 1 u c z E u e + S / o e i p l e e t i e e 0 m i w 5 f S Z x d W 9 0 O y w m c X V v d D t T Z W N 0 a W 9 u M S 9 E Y X R h Y m F z Z V 9 C b 2 5 k c 1 8 y M D I 0 M D c y O S 9 B d X R v U m V t b 3 Z l Z E N v b H V t b n M x L n v n p a j p n a L l i K n n j o c s M T B 9 J n F 1 b 3 Q 7 L C Z x d W 9 0 O 1 N l Y 3 R p b 2 4 x L 0 R h d G F i Y X N l X 0 J v b m R z X z I w M j Q w N z I 5 L 0 F 1 d G 9 S Z W 1 v d m V k Q 2 9 s d W 1 u c z E u e + S 4 i + W W r u a X p S w x M X 0 m c X V v d D s s J n F 1 b 3 Q 7 U 2 V j d G l v b j E v R G F 0 Y W J h c 2 V f Q m 9 u Z H N f M j A y N D A 3 M j k v Q X V 0 b 1 J l b W 9 2 Z W R D b 2 x 1 b W 5 z M S 5 7 5 a 2 Y 5 7 q M 5 p y f 6 Z a T L D E y f S Z x d W 9 0 O y w m c X V v d D t T Z W N 0 a W 9 u M S 9 E Y X R h Y m F z Z V 9 C b 2 5 k c 1 8 y M D I 0 M D c y O S 9 B d X R v U m V t b 3 Z l Z E N v b H V t b n M x L n v l i L D m n J / m l 6 U s M T N 9 J n F 1 b 3 Q 7 L C Z x d W 9 0 O 1 N l Y 3 R p b 2 4 x L 0 R h d G F i Y X N l X 0 J v b m R z X z I w M j Q w N z I 5 L 0 F 1 d G 9 S Z W 1 v d m V k Q 2 9 s d W 1 u c z E u e + i y t + W F p e W D u S w x N H 0 m c X V v d D s s J n F 1 b 3 Q 7 U 2 V j d G l v b j E v R G F 0 Y W J h c 2 V f Q m 9 u Z H N f M j A y N D A 3 M j k v Q X V 0 b 1 J l b W 9 2 Z W R D b 2 x 1 b W 5 z M S 5 7 5 q 6 W 5 Y i p 5 4 6 H L D E 1 f S Z x d W 9 0 O y w m c X V v d D t T Z W N 0 a W 9 u M S 9 E Y X R h Y m F z Z V 9 C b 2 5 k c 1 8 y M D I 0 M D c y O S 9 B d X R v U m V t b 3 Z l Z E N v b H V t b n M x L n v m i p X o s 4 f p n a L p o Y 0 s M T Z 9 J n F 1 b 3 Q 7 L C Z x d W 9 0 O 1 N l Y 3 R p b 2 4 x L 0 R h d G F i Y X N l X 0 J v b m R z X z I w M j Q w N z I 5 L 0 F 1 d G 9 S Z W 1 v d m V k Q 2 9 s d W 1 u c z E u e + a H i e S 7 m O a c r O m H k S w x N 3 0 m c X V v d D s s J n F 1 b 3 Q 7 U 2 V j d G l v b j E v R G F 0 Y W J h c 2 V f Q m 9 u Z H N f M j A y N D A 3 M j k v Q X V 0 b 1 J l b W 9 2 Z W R D b 2 x 1 b W 5 z M S 5 7 5 Y m N 5 o m L 5 o G v L D E 4 f S Z x d W 9 0 O y w m c X V v d D t T Z W N 0 a W 9 u M S 9 E Y X R h Y m F z Z V 9 C b 2 5 k c 1 8 y M D I 0 M D c y O S 9 B d X R v U m V t b 3 Z l Z E N v b H V t b n M x L n v k u q T l i b L p h 5 H p o Y 0 s M T l 9 J n F 1 b 3 Q 7 L C Z x d W 9 0 O 1 N l Y 3 R p b 2 4 x L 0 R h d G F i Y X N l X 0 J v b m R z X z I w M j Q w N z I 5 L 0 F 1 d G 9 S Z W 1 v d m V k Q 2 9 s d W 1 u c z E u e + S 6 p O W J s u a X p S w y M H 0 m c X V v d D s s J n F 1 b 3 Q 7 U 2 V j d G l v b j E v R G F 0 Y W J h c 2 V f Q m 9 u Z H N f M j A y N D A 3 M j k v Q X V 0 b 1 J l b W 9 2 Z W R D b 2 x 1 b W 5 z M S 5 7 5 L u Y 5 o G v 6 a C 7 5 4 6 H L D I x f S Z x d W 9 0 O y w m c X V v d D t T Z W N 0 a W 9 u M S 9 E Y X R h Y m F z Z V 9 C b 2 5 k c 1 8 y M D I 0 M D c y O S 9 B d X R v U m V t b 3 Z l Z E N v b H V t b n M x L n v k u 5 j m g a / m r K H m l b g s M j J 9 J n F 1 b 3 Q 7 L C Z x d W 9 0 O 1 N l Y 3 R p b 2 4 x L 0 R h d G F i Y X N l X 0 J v b m R z X z I w M j Q w N z I 5 L 0 F 1 d G 9 S Z W 1 v d m V k Q 2 9 s d W 1 u c z E u e + W I q e a B r y w y M 3 0 m c X V v d D s s J n F 1 b 3 Q 7 U 2 V j d G l v b j E v R G F 0 Y W J h c 2 V f Q m 9 u Z H N f M j A y N D A 3 M j k v Q X V 0 b 1 J l b W 9 2 Z W R D b 2 x 1 b W 5 z M S 5 7 5 Z u e 5 p S 2 6 Z 2 i 6 a G N L D I 0 f S Z x d W 9 0 O y w m c X V v d D t T Z W N 0 a W 9 u M S 9 E Y X R h Y m F z Z V 9 C b 2 5 k c 1 8 y M D I 0 M D c y O S 9 B d X R v U m V t b 3 Z l Z E N v b H V t b n M x L n v m n K z l i K n l k I j o q I g s M j V 9 J n F 1 b 3 Q 7 L C Z x d W 9 0 O 1 N l Y 3 R p b 2 4 x L 0 R h d G F i Y X N l X 0 J v b m R z X z I w M j Q w N z I 5 L 0 F 1 d G 9 S Z W 1 v d m V k Q 2 9 s d W 1 u c z E u e + a u l u W I q e e O h + W N g O m W k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i Y X N l X 0 J v b m R z X z I w M j Q w N z I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i Y X N l X 0 J v b m R z X z I w M j Q w N z I 5 J T I w K D I p L 0 R h d G F i Y X N l X 0 J v b m R z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i Y X N l X 0 J v b m R z X z I w M j Q w N z I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W J h c 2 V f Q m 9 u Z H N f M j A y N D A 3 M j k l M j A o M i k v Q W R k Z W Q l M j B D b 2 5 k a X R p b 2 5 h b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1 J R L b N x d R 4 L e a d H n a O 1 + A A A A A A I A A A A A A B B m A A A A A Q A A I A A A A N e X k 1 5 Y g N a m l N W y 1 I k 1 D s n 8 M m U q E e 4 l C s 4 w J k 1 a r z L 8 A A A A A A 6 A A A A A A g A A I A A A A H f + t a L W w S n s 1 r 0 A w u B N u t N E h M Z B 1 k E U J k H F w q q / f 5 0 m U A A A A F k U e f D A W / s b 0 l I S a p t S + t D V u 6 W K s H / 3 C y N x o V W p d + M 2 j T S c i d F r i E O 0 G M l Q g R 1 Z 7 t K R L s 8 O Q F E h O T t 0 x v w a P k E o 6 8 g 4 i s 5 T + w T 8 G d 7 G y k S a Q A A A A F T M / j s E U y K + 5 G + f F u Z L F E d R F H n B N / 7 s I d W O 4 8 H 8 S f h G L p Z W X V b I + K 9 9 N t q z S + 7 C o G L B g Y Q 9 M J U O i y c F n 4 4 U m x c = < / D a t a M a s h u p > 
</file>

<file path=customXml/item10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D a t a b a s e _ B o n d s _ 2 0 2 4 0 7 2 9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 D a t a b a s e _ B o n d s _ 2 0 2 4 0 7 2 9 4 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 D a t a b a s e _ B o n d s _ 2 0 2 4 0 7 2 9 4 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 C o l u m n s \ lQ�S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 C o l u m n s \ �P8R^�%R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 C o l u m n s \ �Nf\a�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 C o l u m n s \ �P8RT1z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 C o l u m n s \ |vL�_j�i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 C o l u m n s \ "umi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 C o l u m n s \ �bǌc^%R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 C o l u m n s \ �OU�( M / S / F ) 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 C o l u m n s \ �OU�I{}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 C o l u m n s \ hyb�)R�s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 C o l u m n s \ M�o`;��s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 C o l u m n s \ N�U�e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 C o l u m n s \ X[�~g��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 C o l u m n s \ 0Rg�e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 C o l u m n s \ ��eQ�P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 C o l u m n s \ �k)R�s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 C o l u m n s \ �bǌb�M�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 C o l u m n s \ �a�N,gё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 C o l u m n s \ MRKbo`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 C o l u m n s \ �NrRёM�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 C o l u m n s \ �NrR�e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 C o l u m n s \ �No`!kxe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 C o l u m n s \ )Ro`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 C o l u m n s \ �V6eb�M�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 C o l u m n s \ ,g)RT�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 C o l u m n s \ �k)R�s@S��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 C o l u m n s \ X[�~g@S��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D a t a b a s e _ B o n d s _ 2 0 2 4 0 7 2 9 4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 D a t a b a s e _ B o n d s _ 2 0 2 4 0 7 2 9 4 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 2 0 2 4 - 0 8 - 0 6 T 1 5 : 3 0 : 4 0 . 3 7 1 1 6 8 8 + 0 8 : 0 0 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7723316495E540ADF48B4602179522" ma:contentTypeVersion="4" ma:contentTypeDescription="Create a new document." ma:contentTypeScope="" ma:versionID="9d22b17d56c6552e7a34e4c9784d3e34">
  <xsd:schema xmlns:xsd="http://www.w3.org/2001/XMLSchema" xmlns:xs="http://www.w3.org/2001/XMLSchema" xmlns:p="http://schemas.microsoft.com/office/2006/metadata/properties" xmlns:ns2="a18b5801-1ff2-4681-81e9-5689cf63188e" targetNamespace="http://schemas.microsoft.com/office/2006/metadata/properties" ma:root="true" ma:fieldsID="38e5821cfac28f0eada9dbc3e81d5307" ns2:_="">
    <xsd:import namespace="a18b5801-1ff2-4681-81e9-5689cf631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b5801-1ff2-4681-81e9-5689cf631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T a b l e X M L _ D a t a b a s e _ B o n d s _ 2 0 2 4 0 7 2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 I S I N < / s t r i n g > < / k e y > < v a l u e > < i n t > 9 7 < / i n t > < / v a l u e > < / i t e m > < i t e m > < k e y > < s t r i n g > lQ�ST< / s t r i n g > < / k e y > < v a l u e > < i n t > 1 2 1 < / i n t > < / v a l u e > < / i t e m > < i t e m > < k e y > < s t r i n g > �P8R^�%R< / s t r i n g > < / k e y > < v a l u e > < i n t > 1 4 5 < / i n t > < / v a l u e > < / i t e m > < i t e m > < k e y > < s t r i n g > �Nf\a�< / s t r i n g > < / k e y > < v a l u e > < i n t > 1 4 5 < / i n t > < / v a l u e > < / i t e m > < i t e m > < k e y > < s t r i n g > �P8RT1z< / s t r i n g > < / k e y > < v a l u e > < i n t > 1 4 5 < / i n t > < / v a l u e > < / i t e m > < i t e m > < k e y > < s t r i n g > |vL�_j�i< / s t r i n g > < / k e y > < v a l u e > < i n t > 1 4 5 < / i n t > < / v a l u e > < / i t e m > < i t e m > < k e y > < s t r i n g > "umi< / s t r i n g > < / k e y > < v a l u e > < i n t > 9 7 < / i n t > < / v a l u e > < / i t e m > < i t e m > < k e y > < s t r i n g > �bǌc^%R< / s t r i n g > < / k e y > < v a l u e > < i n t > 1 4 5 < / i n t > < / v a l u e > < / i t e m > < i t e m > < k e y > < s t r i n g > �OU�( M / S / F ) < / s t r i n g > < / k e y > < v a l u e > < i n t > 1 8 1 < / i n t > < / v a l u e > < / i t e m > < i t e m > < k e y > < s t r i n g > �OU�I{}< / s t r i n g > < / k e y > < v a l u e > < i n t > 1 4 5 < / i n t > < / v a l u e > < / i t e m > < i t e m > < k e y > < s t r i n g > hyb�)R�s< / s t r i n g > < / k e y > < v a l u e > < i n t > 1 4 5 < / i n t > < / v a l u e > < / i t e m > < i t e m > < k e y > < s t r i n g > M�o`;��s< / s t r i n g > < / k e y > < v a l u e > < i n t > 1 4 5 < / i n t > < / v a l u e > < / i t e m > < i t e m > < k e y > < s t r i n g > N�U�e< / s t r i n g > < / k e y > < v a l u e > < i n t > 1 2 1 < / i n t > < / v a l u e > < / i t e m > < i t e m > < k e y > < s t r i n g > X[�~g��< / s t r i n g > < / k e y > < v a l u e > < i n t > 1 4 5 < / i n t > < / v a l u e > < / i t e m > < i t e m > < k e y > < s t r i n g > 0Rg�e< / s t r i n g > < / k e y > < v a l u e > < i n t > 1 2 1 < / i n t > < / v a l u e > < / i t e m > < i t e m > < k e y > < s t r i n g > ��eQ�P< / s t r i n g > < / k e y > < v a l u e > < i n t > 1 2 1 < / i n t > < / v a l u e > < / i t e m > < i t e m > < k e y > < s t r i n g > �k)R�s< / s t r i n g > < / k e y > < v a l u e > < i n t > 1 2 1 < / i n t > < / v a l u e > < / i t e m > < i t e m > < k e y > < s t r i n g > �bǌb�M�< / s t r i n g > < / k e y > < v a l u e > < i n t > 1 4 5 < / i n t > < / v a l u e > < / i t e m > < i t e m > < k e y > < s t r i n g > �a�N,gё< / s t r i n g > < / k e y > < v a l u e > < i n t > 1 4 5 < / i n t > < / v a l u e > < / i t e m > < i t e m > < k e y > < s t r i n g > MRKbo`< / s t r i n g > < / k e y > < v a l u e > < i n t > 1 2 1 < / i n t > < / v a l u e > < / i t e m > < i t e m > < k e y > < s t r i n g > �NrRёM�< / s t r i n g > < / k e y > < v a l u e > < i n t > 1 4 5 < / i n t > < / v a l u e > < / i t e m > < i t e m > < k e y > < s t r i n g > �NrR�e< / s t r i n g > < / k e y > < v a l u e > < i n t > 1 2 1 < / i n t > < / v a l u e > < / i t e m > < i t e m > < k e y > < s t r i n g > �No`!kxe< / s t r i n g > < / k e y > < v a l u e > < i n t > 1 4 5 < / i n t > < / v a l u e > < / i t e m > < i t e m > < k e y > < s t r i n g > )Ro`< / s t r i n g > < / k e y > < v a l u e > < i n t > 9 7 < / i n t > < / v a l u e > < / i t e m > < i t e m > < k e y > < s t r i n g > �V6eb�M�< / s t r i n g > < / k e y > < v a l u e > < i n t > 1 4 5 < / i n t > < / v a l u e > < / i t e m > < i t e m > < k e y > < s t r i n g > ,g)RT�< / s t r i n g > < / k e y > < v a l u e > < i n t > 1 4 5 < / i n t > < / v a l u e > < / i t e m > < i t e m > < k e y > < s t r i n g > �k)R�s@S��< / s t r i n g > < / k e y > < v a l u e > < i n t > 1 6 9 < / i n t > < / v a l u e > < / i t e m > < i t e m > < k e y > < s t r i n g > X[�~g@S��< / s t r i n g > < / k e y > < v a l u e > < i n t > 1 6 9 < / i n t > < / v a l u e > < / i t e m > < / C o l u m n W i d t h s > < C o l u m n D i s p l a y I n d e x > < i t e m > < k e y > < s t r i n g > I S I N < / s t r i n g > < / k e y > < v a l u e > < i n t > 0 < / i n t > < / v a l u e > < / i t e m > < i t e m > < k e y > < s t r i n g > lQ�ST< / s t r i n g > < / k e y > < v a l u e > < i n t > 1 < / i n t > < / v a l u e > < / i t e m > < i t e m > < k e y > < s t r i n g > �P8R^�%R< / s t r i n g > < / k e y > < v a l u e > < i n t > 2 < / i n t > < / v a l u e > < / i t e m > < i t e m > < k e y > < s t r i n g > �Nf\a�< / s t r i n g > < / k e y > < v a l u e > < i n t > 3 < / i n t > < / v a l u e > < / i t e m > < i t e m > < k e y > < s t r i n g > �P8RT1z< / s t r i n g > < / k e y > < v a l u e > < i n t > 4 < / i n t > < / v a l u e > < / i t e m > < i t e m > < k e y > < s t r i n g > |vL�_j�i< / s t r i n g > < / k e y > < v a l u e > < i n t > 5 < / i n t > < / v a l u e > < / i t e m > < i t e m > < k e y > < s t r i n g > "umi< / s t r i n g > < / k e y > < v a l u e > < i n t > 6 < / i n t > < / v a l u e > < / i t e m > < i t e m > < k e y > < s t r i n g > �bǌc^%R< / s t r i n g > < / k e y > < v a l u e > < i n t > 7 < / i n t > < / v a l u e > < / i t e m > < i t e m > < k e y > < s t r i n g > �OU�( M / S / F ) < / s t r i n g > < / k e y > < v a l u e > < i n t > 8 < / i n t > < / v a l u e > < / i t e m > < i t e m > < k e y > < s t r i n g > �OU�I{}< / s t r i n g > < / k e y > < v a l u e > < i n t > 9 < / i n t > < / v a l u e > < / i t e m > < i t e m > < k e y > < s t r i n g > hyb�)R�s< / s t r i n g > < / k e y > < v a l u e > < i n t > 1 0 < / i n t > < / v a l u e > < / i t e m > < i t e m > < k e y > < s t r i n g > M�o`;��s< / s t r i n g > < / k e y > < v a l u e > < i n t > 1 1 < / i n t > < / v a l u e > < / i t e m > < i t e m > < k e y > < s t r i n g > N�U�e< / s t r i n g > < / k e y > < v a l u e > < i n t > 1 2 < / i n t > < / v a l u e > < / i t e m > < i t e m > < k e y > < s t r i n g > X[�~g��< / s t r i n g > < / k e y > < v a l u e > < i n t > 1 3 < / i n t > < / v a l u e > < / i t e m > < i t e m > < k e y > < s t r i n g > 0Rg�e< / s t r i n g > < / k e y > < v a l u e > < i n t > 1 4 < / i n t > < / v a l u e > < / i t e m > < i t e m > < k e y > < s t r i n g > ��eQ�P< / s t r i n g > < / k e y > < v a l u e > < i n t > 1 5 < / i n t > < / v a l u e > < / i t e m > < i t e m > < k e y > < s t r i n g > �k)R�s< / s t r i n g > < / k e y > < v a l u e > < i n t > 1 6 < / i n t > < / v a l u e > < / i t e m > < i t e m > < k e y > < s t r i n g > �bǌb�M�< / s t r i n g > < / k e y > < v a l u e > < i n t > 1 7 < / i n t > < / v a l u e > < / i t e m > < i t e m > < k e y > < s t r i n g > �a�N,gё< / s t r i n g > < / k e y > < v a l u e > < i n t > 1 8 < / i n t > < / v a l u e > < / i t e m > < i t e m > < k e y > < s t r i n g > MRKbo`< / s t r i n g > < / k e y > < v a l u e > < i n t > 1 9 < / i n t > < / v a l u e > < / i t e m > < i t e m > < k e y > < s t r i n g > �NrRёM�< / s t r i n g > < / k e y > < v a l u e > < i n t > 2 0 < / i n t > < / v a l u e > < / i t e m > < i t e m > < k e y > < s t r i n g > �NrR�e< / s t r i n g > < / k e y > < v a l u e > < i n t > 2 1 < / i n t > < / v a l u e > < / i t e m > < i t e m > < k e y > < s t r i n g > �No`!kxe< / s t r i n g > < / k e y > < v a l u e > < i n t > 2 2 < / i n t > < / v a l u e > < / i t e m > < i t e m > < k e y > < s t r i n g > )Ro`< / s t r i n g > < / k e y > < v a l u e > < i n t > 2 3 < / i n t > < / v a l u e > < / i t e m > < i t e m > < k e y > < s t r i n g > �V6eb�M�< / s t r i n g > < / k e y > < v a l u e > < i n t > 2 4 < / i n t > < / v a l u e > < / i t e m > < i t e m > < k e y > < s t r i n g > ,g)RT�< / s t r i n g > < / k e y > < v a l u e > < i n t > 2 5 < / i n t > < / v a l u e > < / i t e m > < i t e m > < k e y > < s t r i n g > �k)R�s@S��< / s t r i n g > < / k e y > < v a l u e > < i n t > 2 6 < / i n t > < / v a l u e > < / i t e m > < i t e m > < k e y > < s t r i n g > X[�~g@S��< / s t r i n g > < / k e y > < v a l u e > < i n t > 2 7 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 D a t a b a s e _ B o n d s _ 2 0 2 4 0 7 2 9 4 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 D a t a b a s e _ B o n d s _ 2 0 2 4 0 7 2 9 4 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 C o l u m n s \ I S I N < / K e y > < / D i a g r a m O b j e c t K e y > < D i a g r a m O b j e c t K e y > < K e y > C o l u m n s \ lQ�ST< / K e y > < / D i a g r a m O b j e c t K e y > < D i a g r a m O b j e c t K e y > < K e y > C o l u m n s \ �P8R^�%R< / K e y > < / D i a g r a m O b j e c t K e y > < D i a g r a m O b j e c t K e y > < K e y > C o l u m n s \ �Nf\a�< / K e y > < / D i a g r a m O b j e c t K e y > < D i a g r a m O b j e c t K e y > < K e y > C o l u m n s \ �P8RT1z< / K e y > < / D i a g r a m O b j e c t K e y > < D i a g r a m O b j e c t K e y > < K e y > C o l u m n s \ |vL�_j�i< / K e y > < / D i a g r a m O b j e c t K e y > < D i a g r a m O b j e c t K e y > < K e y > C o l u m n s \ "umi< / K e y > < / D i a g r a m O b j e c t K e y > < D i a g r a m O b j e c t K e y > < K e y > C o l u m n s \ �bǌc^%R< / K e y > < / D i a g r a m O b j e c t K e y > < D i a g r a m O b j e c t K e y > < K e y > C o l u m n s \ �OU�( M / S / F ) < / K e y > < / D i a g r a m O b j e c t K e y > < D i a g r a m O b j e c t K e y > < K e y > C o l u m n s \ �OU�I{}< / K e y > < / D i a g r a m O b j e c t K e y > < D i a g r a m O b j e c t K e y > < K e y > C o l u m n s \ hyb�)R�s< / K e y > < / D i a g r a m O b j e c t K e y > < D i a g r a m O b j e c t K e y > < K e y > C o l u m n s \ M�o`;��s< / K e y > < / D i a g r a m O b j e c t K e y > < D i a g r a m O b j e c t K e y > < K e y > C o l u m n s \ N�U�e< / K e y > < / D i a g r a m O b j e c t K e y > < D i a g r a m O b j e c t K e y > < K e y > C o l u m n s \ X[�~g��< / K e y > < / D i a g r a m O b j e c t K e y > < D i a g r a m O b j e c t K e y > < K e y > C o l u m n s \ 0Rg�e< / K e y > < / D i a g r a m O b j e c t K e y > < D i a g r a m O b j e c t K e y > < K e y > C o l u m n s \ ��eQ�P< / K e y > < / D i a g r a m O b j e c t K e y > < D i a g r a m O b j e c t K e y > < K e y > C o l u m n s \ �k)R�s< / K e y > < / D i a g r a m O b j e c t K e y > < D i a g r a m O b j e c t K e y > < K e y > C o l u m n s \ �bǌb�M�< / K e y > < / D i a g r a m O b j e c t K e y > < D i a g r a m O b j e c t K e y > < K e y > C o l u m n s \ �a�N,gё< / K e y > < / D i a g r a m O b j e c t K e y > < D i a g r a m O b j e c t K e y > < K e y > C o l u m n s \ MRKbo`< / K e y > < / D i a g r a m O b j e c t K e y > < D i a g r a m O b j e c t K e y > < K e y > C o l u m n s \ �NrRёM�< / K e y > < / D i a g r a m O b j e c t K e y > < D i a g r a m O b j e c t K e y > < K e y > C o l u m n s \ �NrR�e< / K e y > < / D i a g r a m O b j e c t K e y > < D i a g r a m O b j e c t K e y > < K e y > C o l u m n s \ �No`!kxe< / K e y > < / D i a g r a m O b j e c t K e y > < D i a g r a m O b j e c t K e y > < K e y > C o l u m n s \ )Ro`< / K e y > < / D i a g r a m O b j e c t K e y > < D i a g r a m O b j e c t K e y > < K e y > C o l u m n s \ �V6eb�M�< / K e y > < / D i a g r a m O b j e c t K e y > < D i a g r a m O b j e c t K e y > < K e y > C o l u m n s \ ,g)RT�< / K e y > < / D i a g r a m O b j e c t K e y > < D i a g r a m O b j e c t K e y > < K e y > C o l u m n s \ �k)R�s@S��< / K e y > < / D i a g r a m O b j e c t K e y > < D i a g r a m O b j e c t K e y > < K e y > C o l u m n s \ X[�~g@S��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 C o l u m n s \ I S I N 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 C o l u m n s \ lQ�S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 C o l u m n s \ �P8R^�%R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 C o l u m n s \ �Nf\a�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 C o l u m n s \ �P8RT1z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 C o l u m n s \ |vL�_j�i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 C o l u m n s \ "umi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 C o l u m n s \ �bǌc^%R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 C o l u m n s \ �OU�( M / S / F ) 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 C o l u m n s \ �OU�I{}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 C o l u m n s \ hyb�)R�s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 C o l u m n s \ M�o`;��s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 C o l u m n s \ N�U�e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 C o l u m n s \ X[�~g��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 C o l u m n s \ 0Rg�e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 C o l u m n s \ ��eQ�P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 C o l u m n s \ �k)R�s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 C o l u m n s \ �bǌb�M�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 C o l u m n s \ �a�N,gё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 C o l u m n s \ MRKbo`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 C o l u m n s \ �NrRёM�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 C o l u m n s \ �NrR�e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 C o l u m n s \ �No`!kxe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 C o l u m n s \ )Ro`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 C o l u m n s \ �V6eb�M�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 C o l u m n s \ ,g)RT�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 C o l u m n s \ �k)R�s@S��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 C o l u m n s \ X[�~g@S��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 3 3 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4EF1CEE0-B250-4964-93CF-1303B8C93E4A}"/>
</file>

<file path=customXml/itemProps10.xml><?xml version="1.0" encoding="utf-8"?>
<ds:datastoreItem xmlns:ds="http://schemas.openxmlformats.org/officeDocument/2006/customXml" ds:itemID="{0C4588EF-9328-41F4-A346-613E57EA810E}"/>
</file>

<file path=customXml/itemProps11.xml><?xml version="1.0" encoding="utf-8"?>
<ds:datastoreItem xmlns:ds="http://schemas.openxmlformats.org/officeDocument/2006/customXml" ds:itemID="{0C73889C-6E80-4B34-A4E7-718C7C904A4D}"/>
</file>

<file path=customXml/itemProps12.xml><?xml version="1.0" encoding="utf-8"?>
<ds:datastoreItem xmlns:ds="http://schemas.openxmlformats.org/officeDocument/2006/customXml" ds:itemID="{51694159-D3F9-42EB-AB05-111B2CCBF8C4}"/>
</file>

<file path=customXml/itemProps13.xml><?xml version="1.0" encoding="utf-8"?>
<ds:datastoreItem xmlns:ds="http://schemas.openxmlformats.org/officeDocument/2006/customXml" ds:itemID="{E50E76F2-5F22-42AF-962E-578A8A88BC9B}"/>
</file>

<file path=customXml/itemProps14.xml><?xml version="1.0" encoding="utf-8"?>
<ds:datastoreItem xmlns:ds="http://schemas.openxmlformats.org/officeDocument/2006/customXml" ds:itemID="{FBC787C6-6B8F-4527-BC30-E86BE9B37379}"/>
</file>

<file path=customXml/itemProps15.xml><?xml version="1.0" encoding="utf-8"?>
<ds:datastoreItem xmlns:ds="http://schemas.openxmlformats.org/officeDocument/2006/customXml" ds:itemID="{5D41C520-C612-4B9C-B428-62169D15E3C2}"/>
</file>

<file path=customXml/itemProps16.xml><?xml version="1.0" encoding="utf-8"?>
<ds:datastoreItem xmlns:ds="http://schemas.openxmlformats.org/officeDocument/2006/customXml" ds:itemID="{6349C76F-55BD-4FCD-A90D-02974E6625E2}"/>
</file>

<file path=customXml/itemProps17.xml><?xml version="1.0" encoding="utf-8"?>
<ds:datastoreItem xmlns:ds="http://schemas.openxmlformats.org/officeDocument/2006/customXml" ds:itemID="{D6AAC094-3B73-40B0-A385-CB7552726292}"/>
</file>

<file path=customXml/itemProps18.xml><?xml version="1.0" encoding="utf-8"?>
<ds:datastoreItem xmlns:ds="http://schemas.openxmlformats.org/officeDocument/2006/customXml" ds:itemID="{29DA41B3-F0DE-4A0B-9B5E-0A000F3A1CF5}"/>
</file>

<file path=customXml/itemProps19.xml><?xml version="1.0" encoding="utf-8"?>
<ds:datastoreItem xmlns:ds="http://schemas.openxmlformats.org/officeDocument/2006/customXml" ds:itemID="{B16D2817-27B7-40AE-AC10-25D14335DC95}"/>
</file>

<file path=customXml/itemProps2.xml><?xml version="1.0" encoding="utf-8"?>
<ds:datastoreItem xmlns:ds="http://schemas.openxmlformats.org/officeDocument/2006/customXml" ds:itemID="{B374B985-935C-4798-854A-D15AB8ED61AE}"/>
</file>

<file path=customXml/itemProps20.xml><?xml version="1.0" encoding="utf-8"?>
<ds:datastoreItem xmlns:ds="http://schemas.openxmlformats.org/officeDocument/2006/customXml" ds:itemID="{A4D606F5-9D83-44AF-9088-A3C0656828F9}"/>
</file>

<file path=customXml/itemProps3.xml><?xml version="1.0" encoding="utf-8"?>
<ds:datastoreItem xmlns:ds="http://schemas.openxmlformats.org/officeDocument/2006/customXml" ds:itemID="{9B114EE6-7640-4583-A344-CA16B5351F05}"/>
</file>

<file path=customXml/itemProps4.xml><?xml version="1.0" encoding="utf-8"?>
<ds:datastoreItem xmlns:ds="http://schemas.openxmlformats.org/officeDocument/2006/customXml" ds:itemID="{D33ED96B-03C6-4FBE-A244-73F75220AFB0}"/>
</file>

<file path=customXml/itemProps5.xml><?xml version="1.0" encoding="utf-8"?>
<ds:datastoreItem xmlns:ds="http://schemas.openxmlformats.org/officeDocument/2006/customXml" ds:itemID="{539788B0-94AF-4AD4-8B88-5EDBA4F2D797}"/>
</file>

<file path=customXml/itemProps6.xml><?xml version="1.0" encoding="utf-8"?>
<ds:datastoreItem xmlns:ds="http://schemas.openxmlformats.org/officeDocument/2006/customXml" ds:itemID="{F09F058F-A5C3-4D89-ADB6-5B5814A158A8}"/>
</file>

<file path=customXml/itemProps7.xml><?xml version="1.0" encoding="utf-8"?>
<ds:datastoreItem xmlns:ds="http://schemas.openxmlformats.org/officeDocument/2006/customXml" ds:itemID="{71E2A20A-153E-4502-927D-534E42F3E0A4}"/>
</file>

<file path=customXml/itemProps8.xml><?xml version="1.0" encoding="utf-8"?>
<ds:datastoreItem xmlns:ds="http://schemas.openxmlformats.org/officeDocument/2006/customXml" ds:itemID="{00017773-823C-446F-BDF7-724552B8832D}"/>
</file>

<file path=customXml/itemProps9.xml><?xml version="1.0" encoding="utf-8"?>
<ds:datastoreItem xmlns:ds="http://schemas.openxmlformats.org/officeDocument/2006/customXml" ds:itemID="{814C2F66-294C-482E-9E36-F32EDC15EB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黃建樺 Eric Huang</dc:creator>
  <cp:keywords/>
  <dc:description/>
  <cp:lastModifiedBy>黃建樺</cp:lastModifiedBy>
  <cp:revision/>
  <dcterms:created xsi:type="dcterms:W3CDTF">2024-08-01T05:14:04Z</dcterms:created>
  <dcterms:modified xsi:type="dcterms:W3CDTF">2024-08-12T02:05:27Z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0x010100F87723316495E540ADF48B4602179522</vt:lpwstr>
  </property>
</Properties>
</file>