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/>
  <mc:AlternateContent xmlns:mc="http://schemas.openxmlformats.org/markup-compatibility/2006">
    <mc:Choice Requires="x15">
      <x15ac:absPath xmlns:x15ac="http://schemas.microsoft.com/office/spreadsheetml/2010/11/ac" url="D:\CS57\Streamlit\data\"/>
    </mc:Choice>
  </mc:AlternateContent>
  <xr:revisionPtr revIDLastSave="7" documentId="13_ncr:1_{988211B4-57AF-4365-A7CC-2F471C620E87}" xr6:coauthVersionLast="47" xr6:coauthVersionMax="47" xr10:uidLastSave="{C2A7880D-FA89-467F-A8E3-A0C30BDAAD25}"/>
  <bookViews>
    <workbookView xWindow="-110" yWindow="-110" windowWidth="19420" windowHeight="10420" firstSheet="1" activeTab="1" xr2:uid="{107189A6-42CD-4878-9FC7-20C8332D58C6}"/>
  </bookViews>
  <sheets>
    <sheet name="Stock_Price" sheetId="1" r:id="rId1"/>
    <sheet name="Profit_Trend" sheetId="5" r:id="rId2"/>
    <sheet name="Database_Stock" sheetId="2" r:id="rId3"/>
    <sheet name="Database_Dividen" sheetId="3" r:id="rId4"/>
    <sheet name="Database_Fund" sheetId="4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K10" i="2" s="1"/>
  <c r="L10" i="2" s="1"/>
  <c r="J11" i="2"/>
  <c r="J12" i="2"/>
  <c r="J13" i="2"/>
  <c r="J14" i="2"/>
  <c r="J15" i="2"/>
  <c r="J16" i="2"/>
  <c r="J17" i="2"/>
  <c r="J18" i="2"/>
  <c r="K18" i="2" s="1"/>
  <c r="L18" i="2" s="1"/>
  <c r="J19" i="2"/>
  <c r="J20" i="2"/>
  <c r="J21" i="2"/>
  <c r="J22" i="2"/>
  <c r="J23" i="2"/>
  <c r="J24" i="2"/>
  <c r="J25" i="2"/>
  <c r="K25" i="2" s="1"/>
  <c r="L25" i="2" s="1"/>
  <c r="J26" i="2"/>
  <c r="K26" i="2" s="1"/>
  <c r="L26" i="2" s="1"/>
  <c r="J27" i="2"/>
  <c r="J28" i="2"/>
  <c r="K28" i="2" s="1"/>
  <c r="L28" i="2" s="1"/>
  <c r="J29" i="2"/>
  <c r="J30" i="2"/>
  <c r="J31" i="2"/>
  <c r="J32" i="2"/>
  <c r="J33" i="2"/>
  <c r="K33" i="2" s="1"/>
  <c r="L33" i="2" s="1"/>
  <c r="J34" i="2"/>
  <c r="K34" i="2" s="1"/>
  <c r="L34" i="2" s="1"/>
  <c r="J35" i="2"/>
  <c r="K35" i="2" s="1"/>
  <c r="L35" i="2" s="1"/>
  <c r="J36" i="2"/>
  <c r="J37" i="2"/>
  <c r="J38" i="2"/>
  <c r="J39" i="2"/>
  <c r="J40" i="2"/>
  <c r="J41" i="2"/>
  <c r="K41" i="2" s="1"/>
  <c r="L41" i="2" s="1"/>
  <c r="J42" i="2"/>
  <c r="K42" i="2" s="1"/>
  <c r="L42" i="2" s="1"/>
  <c r="J43" i="2"/>
  <c r="K43" i="2" s="1"/>
  <c r="L43" i="2" s="1"/>
  <c r="J2" i="2"/>
  <c r="K2" i="2" s="1"/>
  <c r="L2" i="2" s="1"/>
  <c r="I3" i="4"/>
  <c r="G3" i="4" s="1"/>
  <c r="G2" i="4"/>
  <c r="I43" i="2"/>
  <c r="B43" i="2"/>
  <c r="I42" i="2"/>
  <c r="B42" i="2"/>
  <c r="I41" i="2"/>
  <c r="B41" i="2"/>
  <c r="K40" i="2"/>
  <c r="L40" i="2" s="1"/>
  <c r="I40" i="2"/>
  <c r="B40" i="2"/>
  <c r="K39" i="2"/>
  <c r="L39" i="2" s="1"/>
  <c r="I39" i="2"/>
  <c r="B39" i="2"/>
  <c r="K38" i="2"/>
  <c r="L38" i="2" s="1"/>
  <c r="I38" i="2"/>
  <c r="B38" i="2"/>
  <c r="K37" i="2"/>
  <c r="L37" i="2" s="1"/>
  <c r="I37" i="2"/>
  <c r="B37" i="2"/>
  <c r="K36" i="2"/>
  <c r="L36" i="2" s="1"/>
  <c r="I36" i="2"/>
  <c r="B36" i="2"/>
  <c r="I35" i="2"/>
  <c r="B35" i="2"/>
  <c r="I34" i="2"/>
  <c r="B34" i="2"/>
  <c r="I33" i="2"/>
  <c r="B33" i="2"/>
  <c r="K32" i="2"/>
  <c r="L32" i="2" s="1"/>
  <c r="I32" i="2"/>
  <c r="B32" i="2"/>
  <c r="K31" i="2"/>
  <c r="L31" i="2" s="1"/>
  <c r="I31" i="2"/>
  <c r="B31" i="2"/>
  <c r="K30" i="2"/>
  <c r="L30" i="2" s="1"/>
  <c r="I30" i="2"/>
  <c r="B30" i="2"/>
  <c r="K29" i="2"/>
  <c r="L29" i="2" s="1"/>
  <c r="I29" i="2"/>
  <c r="B29" i="2"/>
  <c r="I28" i="2"/>
  <c r="B28" i="2"/>
  <c r="K27" i="2"/>
  <c r="L27" i="2" s="1"/>
  <c r="I27" i="2"/>
  <c r="B27" i="2"/>
  <c r="I26" i="2"/>
  <c r="B26" i="2"/>
  <c r="I25" i="2"/>
  <c r="B25" i="2"/>
  <c r="K24" i="2"/>
  <c r="L24" i="2" s="1"/>
  <c r="I24" i="2"/>
  <c r="B24" i="2"/>
  <c r="K23" i="2"/>
  <c r="L23" i="2" s="1"/>
  <c r="I23" i="2"/>
  <c r="B23" i="2"/>
  <c r="K22" i="2"/>
  <c r="L22" i="2" s="1"/>
  <c r="I22" i="2"/>
  <c r="B22" i="2"/>
  <c r="K21" i="2"/>
  <c r="L21" i="2" s="1"/>
  <c r="I21" i="2"/>
  <c r="B21" i="2"/>
  <c r="K20" i="2"/>
  <c r="L20" i="2" s="1"/>
  <c r="I20" i="2"/>
  <c r="B20" i="2"/>
  <c r="K19" i="2"/>
  <c r="L19" i="2" s="1"/>
  <c r="I19" i="2"/>
  <c r="B19" i="2"/>
  <c r="I18" i="2"/>
  <c r="B18" i="2"/>
  <c r="K17" i="2"/>
  <c r="L17" i="2" s="1"/>
  <c r="I17" i="2"/>
  <c r="B17" i="2"/>
  <c r="K16" i="2"/>
  <c r="L16" i="2" s="1"/>
  <c r="I16" i="2"/>
  <c r="B16" i="2"/>
  <c r="K15" i="2"/>
  <c r="L15" i="2" s="1"/>
  <c r="I15" i="2"/>
  <c r="B15" i="2"/>
  <c r="K14" i="2"/>
  <c r="L14" i="2" s="1"/>
  <c r="I14" i="2"/>
  <c r="B14" i="2"/>
  <c r="K13" i="2"/>
  <c r="L13" i="2" s="1"/>
  <c r="I13" i="2"/>
  <c r="B13" i="2"/>
  <c r="K12" i="2"/>
  <c r="L12" i="2" s="1"/>
  <c r="I12" i="2"/>
  <c r="B12" i="2"/>
  <c r="K11" i="2"/>
  <c r="L11" i="2" s="1"/>
  <c r="I11" i="2"/>
  <c r="B11" i="2"/>
  <c r="I10" i="2"/>
  <c r="B10" i="2"/>
  <c r="K9" i="2"/>
  <c r="L9" i="2" s="1"/>
  <c r="I9" i="2"/>
  <c r="B9" i="2"/>
  <c r="L8" i="2"/>
  <c r="K8" i="2"/>
  <c r="I8" i="2"/>
  <c r="B8" i="2"/>
  <c r="K7" i="2"/>
  <c r="L7" i="2" s="1"/>
  <c r="I7" i="2"/>
  <c r="B7" i="2"/>
  <c r="K6" i="2"/>
  <c r="L6" i="2" s="1"/>
  <c r="I6" i="2"/>
  <c r="B6" i="2"/>
  <c r="K5" i="2"/>
  <c r="L5" i="2" s="1"/>
  <c r="I5" i="2"/>
  <c r="B5" i="2"/>
  <c r="K4" i="2"/>
  <c r="L4" i="2" s="1"/>
  <c r="I4" i="2"/>
  <c r="B4" i="2"/>
  <c r="L3" i="2"/>
  <c r="K3" i="2"/>
  <c r="I3" i="2"/>
  <c r="B3" i="2"/>
  <c r="I2" i="2"/>
  <c r="B2" i="2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4" i="4" l="1"/>
  <c r="I5" i="4" l="1"/>
  <c r="G5" i="4" s="1"/>
  <c r="G4" i="4"/>
</calcChain>
</file>

<file path=xl/sharedStrings.xml><?xml version="1.0" encoding="utf-8"?>
<sst xmlns="http://schemas.openxmlformats.org/spreadsheetml/2006/main" count="581" uniqueCount="105">
  <si>
    <t>股票代碼</t>
    <phoneticPr fontId="3" type="noConversion"/>
  </si>
  <si>
    <t>股票名稱</t>
    <phoneticPr fontId="3" type="noConversion"/>
  </si>
  <si>
    <t>股票中文名稱</t>
    <phoneticPr fontId="3" type="noConversion"/>
  </si>
  <si>
    <t>2146.JP</t>
    <phoneticPr fontId="3" type="noConversion"/>
  </si>
  <si>
    <t>UT Group Co Ltd</t>
    <phoneticPr fontId="3" type="noConversion"/>
  </si>
  <si>
    <t>UT集團</t>
  </si>
  <si>
    <t>2503.JP</t>
    <phoneticPr fontId="3" type="noConversion"/>
  </si>
  <si>
    <t>Kirin Holdings Co Ltd</t>
    <phoneticPr fontId="3" type="noConversion"/>
  </si>
  <si>
    <t>麒麟</t>
  </si>
  <si>
    <t>2914.JP</t>
    <phoneticPr fontId="3" type="noConversion"/>
  </si>
  <si>
    <t>Japan Tobacco Inc</t>
    <phoneticPr fontId="3" type="noConversion"/>
  </si>
  <si>
    <t>日本菸草</t>
  </si>
  <si>
    <t>4503.JP</t>
    <phoneticPr fontId="6" type="noConversion"/>
  </si>
  <si>
    <t>Astellas Pharma Inc</t>
    <phoneticPr fontId="6" type="noConversion"/>
  </si>
  <si>
    <t>山之內(安斯泰來製藥)</t>
    <phoneticPr fontId="6" type="noConversion"/>
  </si>
  <si>
    <t>4544.JP</t>
    <phoneticPr fontId="6" type="noConversion"/>
  </si>
  <si>
    <t>H.U. Group Holdings Inc</t>
    <phoneticPr fontId="6" type="noConversion"/>
  </si>
  <si>
    <t>H.U.集團控股</t>
    <phoneticPr fontId="6" type="noConversion"/>
  </si>
  <si>
    <t>5105.JP</t>
    <phoneticPr fontId="3" type="noConversion"/>
  </si>
  <si>
    <t>Toyo Tire Corp</t>
    <phoneticPr fontId="3" type="noConversion"/>
  </si>
  <si>
    <t>東洋輪胎</t>
    <phoneticPr fontId="3" type="noConversion"/>
  </si>
  <si>
    <t>5401.JP</t>
    <phoneticPr fontId="3" type="noConversion"/>
  </si>
  <si>
    <t>Nippon Steel Corp</t>
    <phoneticPr fontId="3" type="noConversion"/>
  </si>
  <si>
    <t>日本製鐵</t>
    <phoneticPr fontId="3" type="noConversion"/>
  </si>
  <si>
    <t>6301.JP</t>
    <phoneticPr fontId="3" type="noConversion"/>
  </si>
  <si>
    <t>Komatsu Ltd</t>
    <phoneticPr fontId="3" type="noConversion"/>
  </si>
  <si>
    <t>小松集團</t>
    <phoneticPr fontId="3" type="noConversion"/>
  </si>
  <si>
    <t>7267.JP</t>
    <phoneticPr fontId="3" type="noConversion"/>
  </si>
  <si>
    <t>Honda Motor Co Ltd</t>
    <phoneticPr fontId="3" type="noConversion"/>
  </si>
  <si>
    <t>本田汽車</t>
  </si>
  <si>
    <t>7733.JP</t>
    <phoneticPr fontId="6" type="noConversion"/>
  </si>
  <si>
    <t>Olympus Corp</t>
    <phoneticPr fontId="6" type="noConversion"/>
  </si>
  <si>
    <t>奧林巴斯</t>
    <phoneticPr fontId="6" type="noConversion"/>
  </si>
  <si>
    <t>8002.JP</t>
    <phoneticPr fontId="6" type="noConversion"/>
  </si>
  <si>
    <t>Marubeni Corp</t>
    <phoneticPr fontId="6" type="noConversion"/>
  </si>
  <si>
    <t>丸紅</t>
    <phoneticPr fontId="6" type="noConversion"/>
  </si>
  <si>
    <t>8031.JP</t>
    <phoneticPr fontId="6" type="noConversion"/>
  </si>
  <si>
    <t>Mitsui &amp; Co Ltd</t>
    <phoneticPr fontId="6" type="noConversion"/>
  </si>
  <si>
    <t>三井物產</t>
    <phoneticPr fontId="6" type="noConversion"/>
  </si>
  <si>
    <t>8053.JP</t>
    <phoneticPr fontId="6" type="noConversion"/>
  </si>
  <si>
    <t>Sumitomo Corp</t>
    <phoneticPr fontId="6" type="noConversion"/>
  </si>
  <si>
    <t>住友商事</t>
    <phoneticPr fontId="6" type="noConversion"/>
  </si>
  <si>
    <t>8252.JP</t>
    <phoneticPr fontId="6" type="noConversion"/>
  </si>
  <si>
    <t>Marui Group Co Ltd</t>
    <phoneticPr fontId="6" type="noConversion"/>
  </si>
  <si>
    <t>丸井</t>
    <phoneticPr fontId="6" type="noConversion"/>
  </si>
  <si>
    <t>8316.JP</t>
    <phoneticPr fontId="3" type="noConversion"/>
  </si>
  <si>
    <t>Sumitomo Mitsui Financial Grou</t>
    <phoneticPr fontId="3" type="noConversion"/>
  </si>
  <si>
    <t>三井住友金融</t>
    <phoneticPr fontId="3" type="noConversion"/>
  </si>
  <si>
    <t>8584.JP</t>
    <phoneticPr fontId="3" type="noConversion"/>
  </si>
  <si>
    <t>Jaccs Co Ltd</t>
    <phoneticPr fontId="3" type="noConversion"/>
  </si>
  <si>
    <t>Jaccs</t>
    <phoneticPr fontId="3" type="noConversion"/>
  </si>
  <si>
    <t>8750.JP</t>
    <phoneticPr fontId="6" type="noConversion"/>
  </si>
  <si>
    <t>Dai-ichi Life Holdings Inc</t>
    <phoneticPr fontId="6" type="noConversion"/>
  </si>
  <si>
    <t>第一生命控股</t>
    <phoneticPr fontId="6" type="noConversion"/>
  </si>
  <si>
    <t>8802.JP</t>
    <phoneticPr fontId="6" type="noConversion"/>
  </si>
  <si>
    <t>Mitsubishi Estate Co Ltd</t>
    <phoneticPr fontId="6" type="noConversion"/>
  </si>
  <si>
    <t>三菱地所</t>
    <phoneticPr fontId="6" type="noConversion"/>
  </si>
  <si>
    <t>9432.JP</t>
    <phoneticPr fontId="3" type="noConversion"/>
  </si>
  <si>
    <t>Nippon Telegraph &amp; Telephone C</t>
    <phoneticPr fontId="3" type="noConversion"/>
  </si>
  <si>
    <t>日本電報電話</t>
    <phoneticPr fontId="3" type="noConversion"/>
  </si>
  <si>
    <t>9433.JP</t>
    <phoneticPr fontId="3" type="noConversion"/>
  </si>
  <si>
    <t>KDDI Corp</t>
    <phoneticPr fontId="3" type="noConversion"/>
  </si>
  <si>
    <t>KDDI電信</t>
    <phoneticPr fontId="3" type="noConversion"/>
  </si>
  <si>
    <t>9706.JP</t>
    <phoneticPr fontId="6" type="noConversion"/>
  </si>
  <si>
    <t>Japan Airport Terminal Co., Ltd.</t>
    <phoneticPr fontId="6" type="noConversion"/>
  </si>
  <si>
    <t>日本空港航廈</t>
    <phoneticPr fontId="6" type="noConversion"/>
  </si>
  <si>
    <t>日期</t>
  </si>
  <si>
    <t>實際總成本</t>
  </si>
  <si>
    <t>市值估算</t>
  </si>
  <si>
    <t>未實現損益估算</t>
  </si>
  <si>
    <t>投資報酬率</t>
  </si>
  <si>
    <t>公司名</t>
    <phoneticPr fontId="3" type="noConversion"/>
  </si>
  <si>
    <t>成交股數</t>
    <phoneticPr fontId="7" type="noConversion"/>
  </si>
  <si>
    <t>成交金額</t>
    <phoneticPr fontId="7" type="noConversion"/>
  </si>
  <si>
    <t>手續費</t>
    <phoneticPr fontId="7" type="noConversion"/>
  </si>
  <si>
    <t>實際總成本</t>
    <phoneticPr fontId="7" type="noConversion"/>
  </si>
  <si>
    <t>平均持股單價</t>
    <phoneticPr fontId="7" type="noConversion"/>
  </si>
  <si>
    <t>股價</t>
    <phoneticPr fontId="7" type="noConversion"/>
  </si>
  <si>
    <t>市值估算</t>
    <phoneticPr fontId="7" type="noConversion"/>
  </si>
  <si>
    <t>未實現損益估算</t>
    <phoneticPr fontId="7" type="noConversion"/>
  </si>
  <si>
    <t>GBM</t>
    <phoneticPr fontId="3" type="noConversion"/>
  </si>
  <si>
    <t>INPAQ</t>
    <phoneticPr fontId="3" type="noConversion"/>
  </si>
  <si>
    <t>HSB</t>
    <phoneticPr fontId="3" type="noConversion"/>
  </si>
  <si>
    <t>WTC</t>
    <phoneticPr fontId="3" type="noConversion"/>
  </si>
  <si>
    <t>HSB</t>
    <phoneticPr fontId="6" type="noConversion"/>
  </si>
  <si>
    <t>WTC</t>
    <phoneticPr fontId="6" type="noConversion"/>
  </si>
  <si>
    <t>INPAQ</t>
    <phoneticPr fontId="6" type="noConversion"/>
  </si>
  <si>
    <t>GBM</t>
    <phoneticPr fontId="6" type="noConversion"/>
  </si>
  <si>
    <t>配息年度</t>
    <phoneticPr fontId="3" type="noConversion"/>
  </si>
  <si>
    <t>股息</t>
    <phoneticPr fontId="3" type="noConversion"/>
  </si>
  <si>
    <t>Y2023_2</t>
    <phoneticPr fontId="3" type="noConversion"/>
  </si>
  <si>
    <t>Y2023_2</t>
    <phoneticPr fontId="6" type="noConversion"/>
  </si>
  <si>
    <t>Y2024_1</t>
    <phoneticPr fontId="3" type="noConversion"/>
  </si>
  <si>
    <t>Y2024_1</t>
    <phoneticPr fontId="6" type="noConversion"/>
  </si>
  <si>
    <t>Y2024_2</t>
    <phoneticPr fontId="3" type="noConversion"/>
  </si>
  <si>
    <t>Y2024_2</t>
    <phoneticPr fontId="6" type="noConversion"/>
  </si>
  <si>
    <t>Fund Name</t>
    <phoneticPr fontId="7" type="noConversion"/>
  </si>
  <si>
    <t>ISIN</t>
    <phoneticPr fontId="7" type="noConversion"/>
  </si>
  <si>
    <t>交割數量</t>
    <phoneticPr fontId="7" type="noConversion"/>
  </si>
  <si>
    <t>總交割金額</t>
    <phoneticPr fontId="7" type="noConversion"/>
  </si>
  <si>
    <t>市值估算</t>
    <phoneticPr fontId="3" type="noConversion"/>
  </si>
  <si>
    <t>未實現損益估算</t>
    <phoneticPr fontId="3" type="noConversion"/>
  </si>
  <si>
    <t>單位市值</t>
    <phoneticPr fontId="3" type="noConversion"/>
  </si>
  <si>
    <t>GLG Japan Corealpha-D JPY</t>
    <phoneticPr fontId="7" type="noConversion"/>
  </si>
  <si>
    <t>IE00B5649C52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</si>
</sst>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</numFmts>
  <fonts count="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細明體"/>
      <family val="3"/>
      <charset val="136"/>
    </font>
    <font>
      <sz val="9"/>
      <name val="新細明體"/>
      <family val="3"/>
      <charset val="136"/>
      <scheme val="minor"/>
    </font>
    <font>
      <b/>
      <sz val="10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4" fillId="0" borderId="0" xfId="0" applyFont="1">
      <alignment vertical="center"/>
    </xf>
    <xf numFmtId="165" fontId="5" fillId="0" borderId="1" xfId="0" applyNumberFormat="1" applyFont="1" applyBorder="1" applyAlignment="1">
      <alignment horizontal="left" vertical="center"/>
    </xf>
    <xf numFmtId="166" fontId="5" fillId="3" borderId="1" xfId="0" applyNumberFormat="1" applyFont="1" applyFill="1" applyBorder="1" applyAlignment="1">
      <alignment horizontal="center" vertical="center"/>
    </xf>
    <xf numFmtId="10" fontId="5" fillId="0" borderId="1" xfId="2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38" fontId="5" fillId="0" borderId="1" xfId="0" applyNumberFormat="1" applyFont="1" applyBorder="1" applyAlignment="1">
      <alignment horizontal="right" vertical="center"/>
    </xf>
    <xf numFmtId="38" fontId="5" fillId="3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5" fillId="0" borderId="0" xfId="1" applyFont="1" applyFill="1" applyBorder="1" applyAlignment="1">
      <alignment horizontal="center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 vertical="center" wrapText="1"/>
    </xf>
    <xf numFmtId="165" fontId="5" fillId="0" borderId="0" xfId="1" applyNumberFormat="1" applyFont="1" applyFill="1" applyAlignment="1">
      <alignment horizontal="center" vertical="center"/>
    </xf>
    <xf numFmtId="165" fontId="5" fillId="3" borderId="0" xfId="1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4" fontId="2" fillId="5" borderId="0" xfId="0" applyNumberFormat="1" applyFont="1" applyFill="1" applyAlignment="1">
      <alignment horizontal="center" vertical="center"/>
    </xf>
    <xf numFmtId="40" fontId="5" fillId="0" borderId="1" xfId="0" applyNumberFormat="1" applyFont="1" applyBorder="1" applyAlignment="1">
      <alignment horizontal="right" vertical="center"/>
    </xf>
    <xf numFmtId="14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 wrapText="1"/>
    </xf>
    <xf numFmtId="10" fontId="2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 wrapText="1"/>
    </xf>
    <xf numFmtId="10" fontId="8" fillId="0" borderId="0" xfId="0" applyNumberFormat="1" applyFont="1" applyFill="1" applyBorder="1" applyAlignment="1">
      <alignment vertical="center" wrapText="1"/>
    </xf>
    <xf numFmtId="10" fontId="8" fillId="0" borderId="0" xfId="0" applyNumberFormat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C5B76857-9FFA-4A7E-8F41-F3794F74D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S57\Streamlit\data\data_equity_pure.xlsx" TargetMode="External"/><Relationship Id="rId1" Type="http://schemas.openxmlformats.org/officeDocument/2006/relationships/externalLinkPath" Target="data_equity_p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ck_Price"/>
      <sheetName val="Database_Stock"/>
      <sheetName val="Database_Dividen"/>
      <sheetName val="Database_Fund"/>
    </sheetNames>
    <sheetDataSet>
      <sheetData sheetId="0">
        <row r="1">
          <cell r="A1" t="str">
            <v>Stock Code</v>
          </cell>
          <cell r="B1" t="str">
            <v>Stock Name</v>
          </cell>
        </row>
        <row r="2">
          <cell r="A2" t="str">
            <v>2146.JP</v>
          </cell>
          <cell r="B2" t="str">
            <v>UT Group Co Ltd</v>
          </cell>
        </row>
        <row r="3">
          <cell r="A3" t="str">
            <v>2503.JP</v>
          </cell>
          <cell r="B3" t="str">
            <v>Kirin Holdings Co Ltd</v>
          </cell>
        </row>
        <row r="4">
          <cell r="A4" t="str">
            <v>2914.JP</v>
          </cell>
          <cell r="B4" t="str">
            <v>Japan Tobacco Inc</v>
          </cell>
        </row>
        <row r="5">
          <cell r="A5" t="str">
            <v>4503.JP</v>
          </cell>
          <cell r="B5" t="str">
            <v>Astellas Pharma Inc</v>
          </cell>
        </row>
        <row r="6">
          <cell r="A6" t="str">
            <v>4544.JP</v>
          </cell>
          <cell r="B6" t="str">
            <v>H.U. Group Holdings Inc</v>
          </cell>
        </row>
        <row r="7">
          <cell r="A7" t="str">
            <v>5105.JP</v>
          </cell>
          <cell r="B7" t="str">
            <v>Toyo Tire Corp</v>
          </cell>
        </row>
        <row r="8">
          <cell r="A8" t="str">
            <v>5401.JP</v>
          </cell>
          <cell r="B8" t="str">
            <v>Nippon Steel Corp</v>
          </cell>
        </row>
        <row r="9">
          <cell r="A9" t="str">
            <v>6301.JP</v>
          </cell>
          <cell r="B9" t="str">
            <v>Komatsu Ltd</v>
          </cell>
        </row>
        <row r="10">
          <cell r="A10" t="str">
            <v>7267.JP</v>
          </cell>
          <cell r="B10" t="str">
            <v>Honda Motor Co Ltd</v>
          </cell>
        </row>
        <row r="11">
          <cell r="A11" t="str">
            <v>7733.JP</v>
          </cell>
          <cell r="B11" t="str">
            <v>Olympus Corp</v>
          </cell>
        </row>
        <row r="12">
          <cell r="A12" t="str">
            <v>8002.JP</v>
          </cell>
          <cell r="B12" t="str">
            <v>Marubeni Corp</v>
          </cell>
        </row>
        <row r="13">
          <cell r="A13" t="str">
            <v>8031.JP</v>
          </cell>
          <cell r="B13" t="str">
            <v>Mitsui &amp; Co Ltd</v>
          </cell>
        </row>
        <row r="14">
          <cell r="A14" t="str">
            <v>8053.JP</v>
          </cell>
          <cell r="B14" t="str">
            <v>Sumitomo Corp</v>
          </cell>
        </row>
        <row r="15">
          <cell r="A15" t="str">
            <v>8252.JP</v>
          </cell>
          <cell r="B15" t="str">
            <v>Marui Group Co Ltd</v>
          </cell>
        </row>
        <row r="16">
          <cell r="A16" t="str">
            <v>8316.JP</v>
          </cell>
          <cell r="B16" t="str">
            <v>Sumitomo Mitsui Financial Grou</v>
          </cell>
        </row>
        <row r="17">
          <cell r="A17" t="str">
            <v>8584.JP</v>
          </cell>
          <cell r="B17" t="str">
            <v>Jaccs Co Ltd</v>
          </cell>
        </row>
        <row r="18">
          <cell r="A18" t="str">
            <v>8750.JP</v>
          </cell>
          <cell r="B18" t="str">
            <v>Dai-ichi Life Holdings Inc</v>
          </cell>
        </row>
        <row r="19">
          <cell r="A19" t="str">
            <v>8802.JP</v>
          </cell>
          <cell r="B19" t="str">
            <v>Mitsubishi Estate Co Ltd</v>
          </cell>
        </row>
        <row r="20">
          <cell r="A20" t="str">
            <v>9432.JP</v>
          </cell>
          <cell r="B20" t="str">
            <v>Nippon Telegraph &amp; Telephone C</v>
          </cell>
        </row>
        <row r="21">
          <cell r="A21" t="str">
            <v>9433.JP</v>
          </cell>
          <cell r="B21" t="str">
            <v>KDDI Corp</v>
          </cell>
        </row>
        <row r="22">
          <cell r="A22" t="str">
            <v>9706.JP</v>
          </cell>
          <cell r="B22" t="str">
            <v>Japan Airport Terminal Co., Ltd.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2534-4E20-4392-8748-A107C87A1B62}">
  <dimension ref="A1:BF22"/>
  <sheetViews>
    <sheetView workbookViewId="0">
      <selection sqref="A1:C1"/>
    </sheetView>
  </sheetViews>
  <sheetFormatPr defaultRowHeight="17.100000000000001"/>
  <cols>
    <col min="1" max="1" width="11.125" bestFit="1" customWidth="1"/>
    <col min="2" max="2" width="33.25" bestFit="1" customWidth="1"/>
    <col min="3" max="3" width="21.125" bestFit="1" customWidth="1"/>
    <col min="4" max="4" width="10.375" bestFit="1" customWidth="1"/>
    <col min="5" max="5" width="7.5" bestFit="1" customWidth="1"/>
    <col min="6" max="7" width="10.375" bestFit="1" customWidth="1"/>
    <col min="8" max="13" width="9.25" bestFit="1" customWidth="1"/>
    <col min="14" max="58" width="10.375" bestFit="1" customWidth="1"/>
  </cols>
  <sheetData>
    <row r="1" spans="1:58" s="4" customFormat="1" ht="13.5">
      <c r="A1" s="1" t="s">
        <v>0</v>
      </c>
      <c r="B1" s="2" t="s">
        <v>1</v>
      </c>
      <c r="C1" s="1" t="s">
        <v>2</v>
      </c>
      <c r="D1" s="3">
        <v>45518</v>
      </c>
      <c r="E1" s="3"/>
      <c r="F1" s="3">
        <v>45518</v>
      </c>
      <c r="G1" s="3">
        <v>45517</v>
      </c>
      <c r="H1" s="3">
        <v>45513</v>
      </c>
      <c r="I1" s="3">
        <v>45512</v>
      </c>
      <c r="J1" s="3">
        <v>45511</v>
      </c>
      <c r="K1" s="3">
        <v>45510</v>
      </c>
      <c r="L1" s="3">
        <v>45509</v>
      </c>
      <c r="M1" s="3">
        <v>45506</v>
      </c>
      <c r="N1" s="3">
        <v>45505</v>
      </c>
      <c r="O1" s="3">
        <v>45504</v>
      </c>
      <c r="P1" s="3">
        <v>45503</v>
      </c>
      <c r="Q1" s="3">
        <v>45502</v>
      </c>
      <c r="R1" s="3">
        <v>45499</v>
      </c>
      <c r="S1" s="3">
        <v>45498</v>
      </c>
      <c r="T1" s="3">
        <v>45497</v>
      </c>
      <c r="U1" s="3">
        <v>45496</v>
      </c>
      <c r="V1" s="3">
        <v>45495</v>
      </c>
      <c r="W1" s="3">
        <v>45492</v>
      </c>
      <c r="X1" s="3">
        <v>45491</v>
      </c>
      <c r="Y1" s="3">
        <v>45490</v>
      </c>
      <c r="Z1" s="3">
        <v>45489</v>
      </c>
      <c r="AA1" s="3">
        <v>45488</v>
      </c>
      <c r="AB1" s="3">
        <v>45485</v>
      </c>
      <c r="AC1" s="3">
        <v>45484</v>
      </c>
      <c r="AD1" s="3">
        <v>45483</v>
      </c>
      <c r="AE1" s="3">
        <v>45482</v>
      </c>
      <c r="AF1" s="3">
        <v>45481</v>
      </c>
      <c r="AG1" s="3">
        <v>45478</v>
      </c>
      <c r="AH1" s="3">
        <v>45477</v>
      </c>
      <c r="AI1" s="3">
        <v>45476</v>
      </c>
      <c r="AJ1" s="3">
        <v>45475</v>
      </c>
      <c r="AK1" s="3">
        <v>45474</v>
      </c>
      <c r="AL1" s="3">
        <v>45471</v>
      </c>
      <c r="AM1" s="3">
        <v>45470</v>
      </c>
      <c r="AN1" s="3">
        <v>45469</v>
      </c>
      <c r="AO1" s="3">
        <v>45468</v>
      </c>
      <c r="AP1" s="3">
        <v>45467</v>
      </c>
      <c r="AQ1" s="3">
        <v>45464</v>
      </c>
      <c r="AR1" s="3">
        <v>45463</v>
      </c>
      <c r="AS1" s="3">
        <v>45462</v>
      </c>
      <c r="AT1" s="3">
        <v>45461</v>
      </c>
      <c r="AU1" s="3">
        <v>45460</v>
      </c>
      <c r="AV1" s="3">
        <v>45457</v>
      </c>
      <c r="AW1" s="3">
        <v>45456</v>
      </c>
      <c r="AX1" s="3">
        <v>45455</v>
      </c>
      <c r="AY1" s="3">
        <v>45454</v>
      </c>
      <c r="AZ1" s="3">
        <v>45453</v>
      </c>
      <c r="BA1" s="3">
        <v>45450</v>
      </c>
      <c r="BB1" s="3">
        <v>45449</v>
      </c>
      <c r="BC1" s="3">
        <v>45448</v>
      </c>
      <c r="BD1" s="3">
        <v>45447</v>
      </c>
      <c r="BE1" s="3">
        <v>45446</v>
      </c>
      <c r="BF1" s="3">
        <v>45443</v>
      </c>
    </row>
    <row r="2" spans="1:58" s="4" customFormat="1" ht="13.5">
      <c r="A2" s="5" t="s">
        <v>3</v>
      </c>
      <c r="B2" s="5" t="s">
        <v>4</v>
      </c>
      <c r="C2" s="5" t="s">
        <v>5</v>
      </c>
      <c r="D2" s="6">
        <v>2737</v>
      </c>
      <c r="E2" s="7">
        <f t="shared" ref="E2:E22" si="0">(D2-F2)/F2</f>
        <v>3.6549707602339179E-4</v>
      </c>
      <c r="F2" s="6">
        <v>2736</v>
      </c>
      <c r="G2" s="8">
        <v>2740</v>
      </c>
      <c r="H2" s="8">
        <v>2959</v>
      </c>
      <c r="I2" s="8">
        <v>2843</v>
      </c>
      <c r="J2" s="8">
        <v>2805</v>
      </c>
      <c r="K2" s="8">
        <v>2878</v>
      </c>
      <c r="L2" s="8">
        <v>2378</v>
      </c>
      <c r="M2" s="8">
        <v>2874</v>
      </c>
      <c r="N2" s="8">
        <v>3060</v>
      </c>
      <c r="O2" s="8">
        <v>3265</v>
      </c>
      <c r="P2" s="8">
        <v>3200</v>
      </c>
      <c r="Q2" s="8">
        <v>3230</v>
      </c>
      <c r="R2" s="8">
        <v>3105</v>
      </c>
      <c r="S2" s="8">
        <v>3110</v>
      </c>
      <c r="T2" s="8">
        <v>3140</v>
      </c>
      <c r="U2" s="8">
        <v>3250</v>
      </c>
      <c r="V2" s="8">
        <v>3240</v>
      </c>
      <c r="W2" s="8">
        <v>3260</v>
      </c>
      <c r="X2" s="8">
        <v>3300</v>
      </c>
      <c r="Y2" s="8">
        <v>3380</v>
      </c>
      <c r="Z2" s="8">
        <v>3400</v>
      </c>
      <c r="AA2" s="8">
        <v>3400</v>
      </c>
      <c r="AB2" s="8">
        <v>3425</v>
      </c>
      <c r="AC2" s="8">
        <v>3255</v>
      </c>
      <c r="AD2" s="8">
        <v>3240</v>
      </c>
      <c r="AE2" s="8">
        <v>3325</v>
      </c>
      <c r="AF2" s="8">
        <v>3325</v>
      </c>
      <c r="AG2" s="8">
        <v>3315</v>
      </c>
      <c r="AH2" s="8">
        <v>3365</v>
      </c>
      <c r="AI2" s="8">
        <v>3520</v>
      </c>
      <c r="AJ2" s="8">
        <v>3425</v>
      </c>
      <c r="AK2" s="8">
        <v>3350</v>
      </c>
      <c r="AL2" s="8">
        <v>3255</v>
      </c>
      <c r="AM2" s="8">
        <v>3230</v>
      </c>
      <c r="AN2" s="8">
        <v>3220</v>
      </c>
      <c r="AO2" s="8">
        <v>3215</v>
      </c>
      <c r="AP2" s="8">
        <v>3110</v>
      </c>
      <c r="AQ2" s="8">
        <v>3065</v>
      </c>
      <c r="AR2" s="8">
        <v>3040</v>
      </c>
      <c r="AS2" s="8">
        <v>3005</v>
      </c>
      <c r="AT2" s="8">
        <v>2910</v>
      </c>
      <c r="AU2" s="8">
        <v>2839</v>
      </c>
      <c r="AV2" s="8">
        <v>2820</v>
      </c>
      <c r="AW2" s="8">
        <v>2829</v>
      </c>
      <c r="AX2" s="8">
        <v>2857</v>
      </c>
      <c r="AY2" s="8">
        <v>2904</v>
      </c>
      <c r="AZ2" s="8">
        <v>2937</v>
      </c>
      <c r="BA2" s="8"/>
      <c r="BB2" s="8"/>
      <c r="BC2" s="8"/>
      <c r="BD2" s="8"/>
      <c r="BE2" s="8"/>
      <c r="BF2" s="8"/>
    </row>
    <row r="3" spans="1:58" s="4" customFormat="1" ht="13.5">
      <c r="A3" s="5" t="s">
        <v>6</v>
      </c>
      <c r="B3" s="5" t="s">
        <v>7</v>
      </c>
      <c r="C3" s="5" t="s">
        <v>8</v>
      </c>
      <c r="D3" s="6">
        <v>2046.5</v>
      </c>
      <c r="E3" s="7">
        <f t="shared" si="0"/>
        <v>7.1358267716535436E-3</v>
      </c>
      <c r="F3" s="6">
        <v>2032</v>
      </c>
      <c r="G3" s="8">
        <v>2016.5</v>
      </c>
      <c r="H3" s="8">
        <v>2017</v>
      </c>
      <c r="I3" s="8">
        <v>2001.5</v>
      </c>
      <c r="J3" s="8">
        <v>1962</v>
      </c>
      <c r="K3" s="8">
        <v>2011.5</v>
      </c>
      <c r="L3" s="8">
        <v>1938</v>
      </c>
      <c r="M3" s="8">
        <v>2034.5</v>
      </c>
      <c r="N3" s="8">
        <v>2073.5</v>
      </c>
      <c r="O3" s="8">
        <v>2130.5</v>
      </c>
      <c r="P3" s="8">
        <v>2101</v>
      </c>
      <c r="Q3" s="8">
        <v>2116.5</v>
      </c>
      <c r="R3" s="8">
        <v>2104</v>
      </c>
      <c r="S3" s="8">
        <v>2106</v>
      </c>
      <c r="T3" s="8">
        <v>2096.5</v>
      </c>
      <c r="U3" s="8">
        <v>2134.5</v>
      </c>
      <c r="V3" s="8">
        <v>2143</v>
      </c>
      <c r="W3" s="8">
        <v>2149.5</v>
      </c>
      <c r="X3" s="8">
        <v>2154</v>
      </c>
      <c r="Y3" s="8">
        <v>2124</v>
      </c>
      <c r="Z3" s="8">
        <v>2108</v>
      </c>
      <c r="AA3" s="8">
        <v>2108</v>
      </c>
      <c r="AB3" s="8">
        <v>2147.5</v>
      </c>
      <c r="AC3" s="8">
        <v>2159.5</v>
      </c>
      <c r="AD3" s="8">
        <v>2126.5</v>
      </c>
      <c r="AE3" s="8">
        <v>2104.5</v>
      </c>
      <c r="AF3" s="8">
        <v>2095.5</v>
      </c>
      <c r="AG3" s="8">
        <v>2084</v>
      </c>
      <c r="AH3" s="8">
        <v>2098</v>
      </c>
      <c r="AI3" s="8">
        <v>2096.5</v>
      </c>
      <c r="AJ3" s="8">
        <v>2087.5</v>
      </c>
      <c r="AK3" s="8">
        <v>2090.5</v>
      </c>
      <c r="AL3" s="8">
        <v>2073</v>
      </c>
      <c r="AM3" s="8">
        <v>2086</v>
      </c>
      <c r="AN3" s="8">
        <v>2128</v>
      </c>
      <c r="AO3" s="8">
        <v>2132.5</v>
      </c>
      <c r="AP3" s="8">
        <v>2103.5</v>
      </c>
      <c r="AQ3" s="8">
        <v>2083</v>
      </c>
      <c r="AR3" s="8">
        <v>2056.5</v>
      </c>
      <c r="AS3" s="8">
        <v>2066.5</v>
      </c>
      <c r="AT3" s="8">
        <v>2071</v>
      </c>
      <c r="AU3" s="8">
        <v>2068</v>
      </c>
      <c r="AV3" s="8">
        <v>2129</v>
      </c>
      <c r="AW3" s="8">
        <v>2162</v>
      </c>
      <c r="AX3" s="8">
        <v>2184.5</v>
      </c>
      <c r="AY3" s="8">
        <v>2189</v>
      </c>
      <c r="AZ3" s="8">
        <v>2219</v>
      </c>
      <c r="BA3" s="8">
        <v>2215</v>
      </c>
      <c r="BB3" s="8">
        <v>2220</v>
      </c>
      <c r="BC3" s="8">
        <v>2226</v>
      </c>
      <c r="BD3" s="8">
        <v>2208</v>
      </c>
      <c r="BE3" s="8">
        <v>2194</v>
      </c>
      <c r="BF3" s="8">
        <v>2175</v>
      </c>
    </row>
    <row r="4" spans="1:58" s="4" customFormat="1" ht="13.5">
      <c r="A4" s="5" t="s">
        <v>9</v>
      </c>
      <c r="B4" s="5" t="s">
        <v>10</v>
      </c>
      <c r="C4" s="5" t="s">
        <v>11</v>
      </c>
      <c r="D4" s="6">
        <v>4141</v>
      </c>
      <c r="E4" s="7">
        <f t="shared" si="0"/>
        <v>1.395690499510284E-2</v>
      </c>
      <c r="F4" s="6">
        <v>4084</v>
      </c>
      <c r="G4" s="8">
        <v>3975</v>
      </c>
      <c r="H4" s="8">
        <v>3920</v>
      </c>
      <c r="I4" s="8">
        <v>3932</v>
      </c>
      <c r="J4" s="8">
        <v>3957</v>
      </c>
      <c r="K4" s="8">
        <v>3768</v>
      </c>
      <c r="L4" s="8">
        <v>3454</v>
      </c>
      <c r="M4" s="8">
        <v>4153</v>
      </c>
      <c r="N4" s="8">
        <v>4246</v>
      </c>
      <c r="O4" s="8">
        <v>4434</v>
      </c>
      <c r="P4" s="8">
        <v>4398</v>
      </c>
      <c r="Q4" s="8">
        <v>4416</v>
      </c>
      <c r="R4" s="8">
        <v>4329</v>
      </c>
      <c r="S4" s="8">
        <v>4360</v>
      </c>
      <c r="T4" s="8">
        <v>4435</v>
      </c>
      <c r="U4" s="8">
        <v>4491</v>
      </c>
      <c r="V4" s="8">
        <v>4468</v>
      </c>
      <c r="W4" s="8">
        <v>4450</v>
      </c>
      <c r="X4" s="8">
        <v>4433</v>
      </c>
      <c r="Y4" s="8">
        <v>4400</v>
      </c>
      <c r="Z4" s="8">
        <v>4374</v>
      </c>
      <c r="AA4" s="8">
        <v>4374</v>
      </c>
      <c r="AB4" s="8">
        <v>4370</v>
      </c>
      <c r="AC4" s="8">
        <v>4439</v>
      </c>
      <c r="AD4" s="8">
        <v>4450</v>
      </c>
      <c r="AE4" s="8">
        <v>4409</v>
      </c>
      <c r="AF4" s="8">
        <v>4402</v>
      </c>
      <c r="AG4" s="8">
        <v>4418</v>
      </c>
      <c r="AH4" s="8">
        <v>4476</v>
      </c>
      <c r="AI4" s="8">
        <v>4487</v>
      </c>
      <c r="AJ4" s="8">
        <v>4432</v>
      </c>
      <c r="AK4" s="8">
        <v>4415</v>
      </c>
      <c r="AL4" s="8">
        <v>4348</v>
      </c>
      <c r="AM4" s="8">
        <v>4370</v>
      </c>
      <c r="AN4" s="8">
        <v>4502</v>
      </c>
      <c r="AO4" s="8">
        <v>4491</v>
      </c>
      <c r="AP4" s="8">
        <v>4438</v>
      </c>
      <c r="AQ4" s="8">
        <v>4416</v>
      </c>
      <c r="AR4" s="8">
        <v>4389</v>
      </c>
      <c r="AS4" s="8">
        <v>4410</v>
      </c>
      <c r="AT4" s="8">
        <v>4484</v>
      </c>
      <c r="AU4" s="8">
        <v>4481</v>
      </c>
      <c r="AV4" s="8">
        <v>4524</v>
      </c>
      <c r="AW4" s="8">
        <v>4496</v>
      </c>
      <c r="AX4" s="8">
        <v>4537</v>
      </c>
      <c r="AY4" s="8">
        <v>4571</v>
      </c>
      <c r="AZ4" s="8">
        <v>4571</v>
      </c>
      <c r="BA4" s="8">
        <v>4561</v>
      </c>
      <c r="BB4" s="8">
        <v>4529</v>
      </c>
      <c r="BC4" s="8">
        <v>4550</v>
      </c>
      <c r="BD4" s="8">
        <v>4570</v>
      </c>
      <c r="BE4" s="8">
        <v>4533</v>
      </c>
      <c r="BF4" s="8">
        <v>4452</v>
      </c>
    </row>
    <row r="5" spans="1:58" s="4" customFormat="1" ht="13.5">
      <c r="A5" s="5" t="s">
        <v>12</v>
      </c>
      <c r="B5" s="5" t="s">
        <v>13</v>
      </c>
      <c r="C5" s="5" t="s">
        <v>14</v>
      </c>
      <c r="D5" s="6">
        <v>1695.5</v>
      </c>
      <c r="E5" s="7">
        <f t="shared" si="0"/>
        <v>1.0128090557044981E-2</v>
      </c>
      <c r="F5" s="6">
        <v>1678.5</v>
      </c>
      <c r="G5" s="8">
        <v>1650</v>
      </c>
      <c r="H5" s="8">
        <v>1630.5</v>
      </c>
      <c r="I5" s="8">
        <v>1680.5</v>
      </c>
      <c r="J5" s="8">
        <v>1693.5</v>
      </c>
      <c r="K5" s="8">
        <v>1627</v>
      </c>
      <c r="L5" s="8">
        <v>1636.5</v>
      </c>
      <c r="M5" s="8">
        <v>1745</v>
      </c>
      <c r="N5" s="8">
        <v>1714</v>
      </c>
      <c r="O5" s="8">
        <v>1747.5</v>
      </c>
      <c r="P5" s="8">
        <v>1729.5</v>
      </c>
      <c r="Q5" s="8">
        <v>1710.5</v>
      </c>
      <c r="R5" s="8">
        <v>1689</v>
      </c>
      <c r="S5" s="8">
        <v>1664</v>
      </c>
      <c r="T5" s="8">
        <v>1660</v>
      </c>
      <c r="U5" s="8">
        <v>1654</v>
      </c>
      <c r="V5" s="8">
        <v>1636.5</v>
      </c>
      <c r="W5" s="8">
        <v>1642</v>
      </c>
      <c r="X5" s="8">
        <v>1697</v>
      </c>
      <c r="Y5" s="8">
        <v>1688</v>
      </c>
      <c r="Z5" s="8">
        <v>1655</v>
      </c>
      <c r="AA5" s="8">
        <v>1655</v>
      </c>
      <c r="AB5" s="8">
        <v>1657</v>
      </c>
      <c r="AC5" s="8">
        <v>1662</v>
      </c>
      <c r="AD5" s="8">
        <v>1630</v>
      </c>
      <c r="AE5" s="8">
        <v>1629.5</v>
      </c>
      <c r="AF5" s="8">
        <v>1609.5</v>
      </c>
      <c r="AG5" s="8">
        <v>1616.5</v>
      </c>
      <c r="AH5" s="8">
        <v>1604</v>
      </c>
      <c r="AI5" s="8">
        <v>1590</v>
      </c>
      <c r="AJ5" s="8">
        <v>1588</v>
      </c>
      <c r="AK5" s="8">
        <v>1588.5</v>
      </c>
      <c r="AL5" s="8">
        <v>1590</v>
      </c>
      <c r="AM5" s="8">
        <v>1599</v>
      </c>
      <c r="AN5" s="8">
        <v>1584</v>
      </c>
      <c r="AO5" s="8">
        <v>1578.5</v>
      </c>
      <c r="AP5" s="8">
        <v>1562.5</v>
      </c>
      <c r="AQ5" s="8">
        <v>1529.5</v>
      </c>
      <c r="AR5" s="8">
        <v>1497</v>
      </c>
      <c r="AS5" s="8">
        <v>1502.5</v>
      </c>
      <c r="AT5" s="8">
        <v>1505</v>
      </c>
      <c r="AU5" s="8">
        <v>1509.5</v>
      </c>
      <c r="AV5" s="8">
        <v>1502</v>
      </c>
      <c r="AW5" s="8">
        <v>1506.5</v>
      </c>
      <c r="AX5" s="8">
        <v>1567</v>
      </c>
      <c r="AY5" s="8">
        <v>1579</v>
      </c>
      <c r="AZ5" s="8">
        <v>1576.5</v>
      </c>
      <c r="BA5" s="8">
        <v>1590</v>
      </c>
      <c r="BB5" s="8">
        <v>1586.5</v>
      </c>
      <c r="BC5" s="8">
        <v>1594.5</v>
      </c>
      <c r="BD5" s="8">
        <v>1577</v>
      </c>
      <c r="BE5" s="8">
        <v>1557.5</v>
      </c>
      <c r="BF5" s="8">
        <v>1548.5</v>
      </c>
    </row>
    <row r="6" spans="1:58" s="4" customFormat="1" ht="13.5">
      <c r="A6" s="5" t="s">
        <v>15</v>
      </c>
      <c r="B6" s="5" t="s">
        <v>16</v>
      </c>
      <c r="C6" s="5" t="s">
        <v>17</v>
      </c>
      <c r="D6" s="6">
        <v>2539</v>
      </c>
      <c r="E6" s="7">
        <f t="shared" si="0"/>
        <v>-2.3575638506876228E-3</v>
      </c>
      <c r="F6" s="6">
        <v>2545</v>
      </c>
      <c r="G6" s="8">
        <v>2468.5</v>
      </c>
      <c r="H6" s="8">
        <v>2536.5</v>
      </c>
      <c r="I6" s="8">
        <v>2460</v>
      </c>
      <c r="J6" s="8">
        <v>2434.5</v>
      </c>
      <c r="K6" s="8">
        <v>2428</v>
      </c>
      <c r="L6" s="8">
        <v>2303.5</v>
      </c>
      <c r="M6" s="8">
        <v>2478.5</v>
      </c>
      <c r="N6" s="8">
        <v>2574.5</v>
      </c>
      <c r="O6" s="8">
        <v>2638</v>
      </c>
      <c r="P6" s="8">
        <v>2629</v>
      </c>
      <c r="Q6" s="8">
        <v>2637</v>
      </c>
      <c r="R6" s="8">
        <v>2585.5</v>
      </c>
      <c r="S6" s="8">
        <v>2578</v>
      </c>
      <c r="T6" s="8">
        <v>2559</v>
      </c>
      <c r="U6" s="8">
        <v>2572</v>
      </c>
      <c r="V6" s="8">
        <v>2561</v>
      </c>
      <c r="W6" s="8">
        <v>2560.5</v>
      </c>
      <c r="X6" s="8">
        <v>2574.5</v>
      </c>
      <c r="Y6" s="8">
        <v>2567</v>
      </c>
      <c r="Z6" s="8">
        <v>2531</v>
      </c>
      <c r="AA6" s="8">
        <v>2531</v>
      </c>
      <c r="AB6" s="8">
        <v>2470.5</v>
      </c>
      <c r="AC6" s="8">
        <v>2420.5</v>
      </c>
      <c r="AD6" s="8">
        <v>2391</v>
      </c>
      <c r="AE6" s="8">
        <v>2418.5</v>
      </c>
      <c r="AF6" s="8">
        <v>2398</v>
      </c>
      <c r="AG6" s="8">
        <v>2421</v>
      </c>
      <c r="AH6" s="8">
        <v>2390.5</v>
      </c>
      <c r="AI6" s="8">
        <v>2390.5</v>
      </c>
      <c r="AJ6" s="8">
        <v>2389.5</v>
      </c>
      <c r="AK6" s="8">
        <v>2380</v>
      </c>
      <c r="AL6" s="8">
        <v>2349</v>
      </c>
      <c r="AM6" s="8">
        <v>2319</v>
      </c>
      <c r="AN6" s="8">
        <v>2343.5</v>
      </c>
      <c r="AO6" s="8">
        <v>2375.5</v>
      </c>
      <c r="AP6" s="8">
        <v>2382</v>
      </c>
      <c r="AQ6" s="8">
        <v>2354.5</v>
      </c>
      <c r="AR6" s="8">
        <v>2348.5</v>
      </c>
      <c r="AS6" s="8">
        <v>2472</v>
      </c>
      <c r="AT6" s="8">
        <v>2497</v>
      </c>
      <c r="AU6" s="8">
        <v>2492</v>
      </c>
      <c r="AV6" s="8">
        <v>2502.5</v>
      </c>
      <c r="AW6" s="8">
        <v>2482.5</v>
      </c>
      <c r="AX6" s="8">
        <v>2482.5</v>
      </c>
      <c r="AY6" s="8">
        <v>2482</v>
      </c>
      <c r="AZ6" s="8">
        <v>2495.5</v>
      </c>
      <c r="BA6" s="8">
        <v>2501</v>
      </c>
      <c r="BB6" s="8">
        <v>2513</v>
      </c>
      <c r="BC6" s="8">
        <v>2468.5</v>
      </c>
      <c r="BD6" s="8">
        <v>2514.5</v>
      </c>
      <c r="BE6" s="8">
        <v>2486</v>
      </c>
      <c r="BF6" s="8">
        <v>2503</v>
      </c>
    </row>
    <row r="7" spans="1:58" s="4" customFormat="1" ht="13.5">
      <c r="A7" s="5" t="s">
        <v>18</v>
      </c>
      <c r="B7" s="5" t="s">
        <v>19</v>
      </c>
      <c r="C7" s="5" t="s">
        <v>20</v>
      </c>
      <c r="D7" s="6">
        <v>2072</v>
      </c>
      <c r="E7" s="7">
        <f t="shared" si="0"/>
        <v>1.1471808640468635E-2</v>
      </c>
      <c r="F7" s="6">
        <v>2048.5</v>
      </c>
      <c r="G7" s="8">
        <v>2011</v>
      </c>
      <c r="H7" s="8">
        <v>1996</v>
      </c>
      <c r="I7" s="8">
        <v>2078</v>
      </c>
      <c r="J7" s="8">
        <v>2076</v>
      </c>
      <c r="K7" s="8">
        <v>2142.5</v>
      </c>
      <c r="L7" s="8">
        <v>1882</v>
      </c>
      <c r="M7" s="8">
        <v>2216</v>
      </c>
      <c r="N7" s="8">
        <v>2378.5</v>
      </c>
      <c r="O7" s="8">
        <v>2492.5</v>
      </c>
      <c r="P7" s="8">
        <v>2456.5</v>
      </c>
      <c r="Q7" s="8">
        <v>2428</v>
      </c>
      <c r="R7" s="8">
        <v>2407.5</v>
      </c>
      <c r="S7" s="8">
        <v>2396</v>
      </c>
      <c r="T7" s="8">
        <v>2464.5</v>
      </c>
      <c r="U7" s="8">
        <v>2517.5</v>
      </c>
      <c r="V7" s="8">
        <v>2475</v>
      </c>
      <c r="W7" s="8">
        <v>2533</v>
      </c>
      <c r="X7" s="8">
        <v>2517.5</v>
      </c>
      <c r="Y7" s="8">
        <v>2538.5</v>
      </c>
      <c r="Z7" s="8">
        <v>2523</v>
      </c>
      <c r="AA7" s="8">
        <v>2523</v>
      </c>
      <c r="AB7" s="8">
        <v>2554</v>
      </c>
      <c r="AC7" s="8">
        <v>2577</v>
      </c>
      <c r="AD7" s="8">
        <v>2531</v>
      </c>
      <c r="AE7" s="8">
        <v>2505.5</v>
      </c>
      <c r="AF7" s="8">
        <v>2520</v>
      </c>
      <c r="AG7" s="8">
        <v>2516.5</v>
      </c>
      <c r="AH7" s="8">
        <v>2584</v>
      </c>
      <c r="AI7" s="8">
        <v>2584</v>
      </c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</row>
    <row r="8" spans="1:58" s="4" customFormat="1" ht="13.5">
      <c r="A8" s="5" t="s">
        <v>21</v>
      </c>
      <c r="B8" s="5" t="s">
        <v>22</v>
      </c>
      <c r="C8" s="5" t="s">
        <v>23</v>
      </c>
      <c r="D8" s="6">
        <v>3234</v>
      </c>
      <c r="E8" s="7">
        <f t="shared" si="0"/>
        <v>7.7905889685260209E-3</v>
      </c>
      <c r="F8" s="6">
        <v>3209</v>
      </c>
      <c r="G8" s="8">
        <v>3179</v>
      </c>
      <c r="H8" s="8">
        <v>3169</v>
      </c>
      <c r="I8" s="8">
        <v>3112</v>
      </c>
      <c r="J8" s="8">
        <v>3145</v>
      </c>
      <c r="K8" s="8">
        <v>3072</v>
      </c>
      <c r="L8" s="8">
        <v>2859.5</v>
      </c>
      <c r="M8" s="8">
        <v>3202</v>
      </c>
      <c r="N8" s="8">
        <v>3192</v>
      </c>
      <c r="O8" s="8">
        <v>3280</v>
      </c>
      <c r="P8" s="8">
        <v>3245</v>
      </c>
      <c r="Q8" s="8">
        <v>3228</v>
      </c>
      <c r="R8" s="8">
        <v>3169</v>
      </c>
      <c r="S8" s="8">
        <v>3232</v>
      </c>
      <c r="T8" s="8">
        <v>3270</v>
      </c>
      <c r="U8" s="8">
        <v>3320</v>
      </c>
      <c r="V8" s="8">
        <v>3309</v>
      </c>
      <c r="W8" s="8">
        <v>3354</v>
      </c>
      <c r="X8" s="8">
        <v>3395</v>
      </c>
      <c r="Y8" s="8">
        <v>3426</v>
      </c>
      <c r="Z8" s="8">
        <v>3420</v>
      </c>
      <c r="AA8" s="8">
        <v>3420</v>
      </c>
      <c r="AB8" s="8">
        <v>3452</v>
      </c>
      <c r="AC8" s="8">
        <v>3468</v>
      </c>
      <c r="AD8" s="8">
        <v>3439</v>
      </c>
      <c r="AE8" s="8">
        <v>3433</v>
      </c>
      <c r="AF8" s="8">
        <v>3413</v>
      </c>
      <c r="AG8" s="8">
        <v>3463</v>
      </c>
      <c r="AH8" s="8">
        <v>3511</v>
      </c>
      <c r="AI8" s="8">
        <v>3463</v>
      </c>
      <c r="AJ8" s="8">
        <v>3440</v>
      </c>
      <c r="AK8" s="8">
        <v>3456</v>
      </c>
      <c r="AL8" s="8">
        <v>3401</v>
      </c>
      <c r="AM8" s="8">
        <v>3403</v>
      </c>
      <c r="AN8" s="8">
        <v>3385</v>
      </c>
      <c r="AO8" s="8">
        <v>3395</v>
      </c>
      <c r="AP8" s="8">
        <v>3343</v>
      </c>
      <c r="AQ8" s="8">
        <v>3332</v>
      </c>
      <c r="AR8" s="8">
        <v>3352</v>
      </c>
      <c r="AS8" s="8">
        <v>3353</v>
      </c>
      <c r="AT8" s="8">
        <v>3313</v>
      </c>
      <c r="AU8" s="8">
        <v>3304</v>
      </c>
      <c r="AV8" s="8">
        <v>3344</v>
      </c>
      <c r="AW8" s="8">
        <v>3325</v>
      </c>
      <c r="AX8" s="8">
        <v>3394</v>
      </c>
      <c r="AY8" s="8">
        <v>3388</v>
      </c>
      <c r="AZ8" s="8">
        <v>3405</v>
      </c>
      <c r="BA8" s="8">
        <v>3366</v>
      </c>
      <c r="BB8" s="8">
        <v>3358</v>
      </c>
      <c r="BC8" s="8">
        <v>3343</v>
      </c>
      <c r="BD8" s="8">
        <v>3449</v>
      </c>
      <c r="BE8" s="8">
        <v>3439</v>
      </c>
      <c r="BF8" s="8">
        <v>3432</v>
      </c>
    </row>
    <row r="9" spans="1:58" s="4" customFormat="1" ht="13.5">
      <c r="A9" s="5" t="s">
        <v>24</v>
      </c>
      <c r="B9" s="5" t="s">
        <v>25</v>
      </c>
      <c r="C9" s="5" t="s">
        <v>26</v>
      </c>
      <c r="D9" s="6">
        <v>4100</v>
      </c>
      <c r="E9" s="7">
        <f t="shared" si="0"/>
        <v>2.4396194193705782E-4</v>
      </c>
      <c r="F9" s="6">
        <v>4099</v>
      </c>
      <c r="G9" s="8">
        <v>4013</v>
      </c>
      <c r="H9" s="8">
        <v>3867</v>
      </c>
      <c r="I9" s="8">
        <v>3765</v>
      </c>
      <c r="J9" s="8">
        <v>3858</v>
      </c>
      <c r="K9" s="8">
        <v>3599</v>
      </c>
      <c r="L9" s="8">
        <v>3476</v>
      </c>
      <c r="M9" s="8">
        <v>3888</v>
      </c>
      <c r="N9" s="8">
        <v>4092</v>
      </c>
      <c r="O9" s="8">
        <v>4357</v>
      </c>
      <c r="P9" s="8">
        <v>4304</v>
      </c>
      <c r="Q9" s="8">
        <v>4523</v>
      </c>
      <c r="R9" s="8">
        <v>4540</v>
      </c>
      <c r="S9" s="8">
        <v>4500</v>
      </c>
      <c r="T9" s="8">
        <v>4705</v>
      </c>
      <c r="U9" s="8">
        <v>4885</v>
      </c>
      <c r="V9" s="8">
        <v>4907</v>
      </c>
      <c r="W9" s="8">
        <v>4974</v>
      </c>
      <c r="X9" s="8">
        <v>4983</v>
      </c>
      <c r="Y9" s="8">
        <v>5066</v>
      </c>
      <c r="Z9" s="8">
        <v>4887</v>
      </c>
      <c r="AA9" s="8">
        <v>4887</v>
      </c>
      <c r="AB9" s="8">
        <v>4745</v>
      </c>
      <c r="AC9" s="8">
        <v>4836</v>
      </c>
      <c r="AD9" s="8">
        <v>4785</v>
      </c>
      <c r="AE9" s="8">
        <v>4901</v>
      </c>
      <c r="AF9" s="8">
        <v>4916</v>
      </c>
      <c r="AG9" s="8">
        <v>4972</v>
      </c>
      <c r="AH9" s="8">
        <v>4987</v>
      </c>
      <c r="AI9" s="8">
        <v>4906</v>
      </c>
      <c r="AJ9" s="8">
        <v>4859</v>
      </c>
      <c r="AK9" s="8">
        <v>4780</v>
      </c>
      <c r="AL9" s="8">
        <v>4671</v>
      </c>
      <c r="AM9" s="8">
        <v>4584</v>
      </c>
      <c r="AN9" s="8">
        <v>4595</v>
      </c>
      <c r="AO9" s="8">
        <v>4644</v>
      </c>
      <c r="AP9" s="8">
        <v>4533</v>
      </c>
      <c r="AQ9" s="8">
        <v>4558</v>
      </c>
      <c r="AR9" s="8">
        <v>4559</v>
      </c>
      <c r="AS9" s="8">
        <v>4571</v>
      </c>
      <c r="AT9" s="8">
        <v>4450</v>
      </c>
      <c r="AU9" s="8">
        <v>4379</v>
      </c>
      <c r="AV9" s="8">
        <v>4509</v>
      </c>
      <c r="AW9" s="8">
        <v>4491</v>
      </c>
      <c r="AX9" s="8">
        <v>4554</v>
      </c>
      <c r="AY9" s="8">
        <v>4640</v>
      </c>
      <c r="AZ9" s="8">
        <v>4602</v>
      </c>
      <c r="BA9" s="8">
        <v>4522</v>
      </c>
      <c r="BB9" s="8">
        <v>4535</v>
      </c>
      <c r="BC9" s="8">
        <v>4539</v>
      </c>
      <c r="BD9" s="8">
        <v>4615</v>
      </c>
      <c r="BE9" s="8">
        <v>4689</v>
      </c>
      <c r="BF9" s="8">
        <v>4597</v>
      </c>
    </row>
    <row r="10" spans="1:58" s="4" customFormat="1" ht="13.5">
      <c r="A10" s="5" t="s">
        <v>27</v>
      </c>
      <c r="B10" s="5" t="s">
        <v>28</v>
      </c>
      <c r="C10" s="5" t="s">
        <v>29</v>
      </c>
      <c r="D10" s="6">
        <v>1546.5</v>
      </c>
      <c r="E10" s="7">
        <f t="shared" si="0"/>
        <v>2.7574750830564786E-2</v>
      </c>
      <c r="F10" s="6">
        <v>1505</v>
      </c>
      <c r="G10" s="8">
        <v>1454.5</v>
      </c>
      <c r="H10" s="8">
        <v>1420</v>
      </c>
      <c r="I10" s="8">
        <v>1422</v>
      </c>
      <c r="J10" s="8">
        <v>1423</v>
      </c>
      <c r="K10" s="8">
        <v>1435.5</v>
      </c>
      <c r="L10" s="8">
        <v>1251.5</v>
      </c>
      <c r="M10" s="8">
        <v>1522</v>
      </c>
      <c r="N10" s="8">
        <v>1575</v>
      </c>
      <c r="O10" s="8">
        <v>1647</v>
      </c>
      <c r="P10" s="8">
        <v>1636</v>
      </c>
      <c r="Q10" s="8">
        <v>1622.5</v>
      </c>
      <c r="R10" s="8">
        <v>1580.5</v>
      </c>
      <c r="S10" s="8">
        <v>1585</v>
      </c>
      <c r="T10" s="8">
        <v>1630</v>
      </c>
      <c r="U10" s="8">
        <v>1674</v>
      </c>
      <c r="V10" s="8">
        <v>1671</v>
      </c>
      <c r="W10" s="8">
        <v>1664.5</v>
      </c>
      <c r="X10" s="8">
        <v>1665</v>
      </c>
      <c r="Y10" s="8">
        <v>1716</v>
      </c>
      <c r="Z10" s="8">
        <v>1705</v>
      </c>
      <c r="AA10" s="8">
        <v>1705</v>
      </c>
      <c r="AB10" s="8">
        <v>1703.5</v>
      </c>
      <c r="AC10" s="8">
        <v>1723.5</v>
      </c>
      <c r="AD10" s="8">
        <v>1703</v>
      </c>
      <c r="AE10" s="8">
        <v>1701.5</v>
      </c>
      <c r="AF10" s="8">
        <v>1700</v>
      </c>
      <c r="AG10" s="8">
        <v>1733</v>
      </c>
      <c r="AH10" s="8">
        <v>1791</v>
      </c>
      <c r="AI10" s="8">
        <v>1738.5</v>
      </c>
      <c r="AJ10" s="8">
        <v>1735</v>
      </c>
      <c r="AK10" s="8">
        <v>1760.5</v>
      </c>
      <c r="AL10" s="8">
        <v>1720</v>
      </c>
      <c r="AM10" s="8">
        <v>1712.5</v>
      </c>
      <c r="AN10" s="8">
        <v>1718</v>
      </c>
      <c r="AO10" s="8">
        <v>1730</v>
      </c>
      <c r="AP10" s="8">
        <v>1688</v>
      </c>
      <c r="AQ10" s="8">
        <v>1660</v>
      </c>
      <c r="AR10" s="8">
        <v>1663.5</v>
      </c>
      <c r="AS10" s="8">
        <v>1681</v>
      </c>
      <c r="AT10" s="8">
        <v>1670</v>
      </c>
      <c r="AU10" s="8">
        <v>1642.5</v>
      </c>
      <c r="AV10" s="8">
        <v>1695.5</v>
      </c>
      <c r="AW10" s="8">
        <v>1684.5</v>
      </c>
      <c r="AX10" s="8">
        <v>1708</v>
      </c>
      <c r="AY10" s="8">
        <v>1708</v>
      </c>
      <c r="AZ10" s="8">
        <v>1708</v>
      </c>
      <c r="BA10" s="8">
        <v>1667.5</v>
      </c>
      <c r="BB10" s="8"/>
      <c r="BC10" s="8"/>
      <c r="BD10" s="8"/>
      <c r="BE10" s="8"/>
      <c r="BF10" s="8"/>
    </row>
    <row r="11" spans="1:58" s="4" customFormat="1" ht="13.5">
      <c r="A11" s="5" t="s">
        <v>30</v>
      </c>
      <c r="B11" s="5" t="s">
        <v>31</v>
      </c>
      <c r="C11" s="5" t="s">
        <v>32</v>
      </c>
      <c r="D11" s="6">
        <v>2489.5</v>
      </c>
      <c r="E11" s="7">
        <f t="shared" si="0"/>
        <v>-4.0008001600320064E-3</v>
      </c>
      <c r="F11" s="6">
        <v>2499.5</v>
      </c>
      <c r="G11" s="8">
        <v>2487</v>
      </c>
      <c r="H11" s="8">
        <v>2392</v>
      </c>
      <c r="I11" s="8">
        <v>2358.5</v>
      </c>
      <c r="J11" s="8">
        <v>2424</v>
      </c>
      <c r="K11" s="8">
        <v>2327</v>
      </c>
      <c r="L11" s="8">
        <v>2187</v>
      </c>
      <c r="M11" s="8">
        <v>2389</v>
      </c>
      <c r="N11" s="8">
        <v>2554.5</v>
      </c>
      <c r="O11" s="8">
        <v>2604</v>
      </c>
      <c r="P11" s="8">
        <v>2610.5</v>
      </c>
      <c r="Q11" s="8">
        <v>2621.5</v>
      </c>
      <c r="R11" s="8">
        <v>2576</v>
      </c>
      <c r="S11" s="8">
        <v>2582</v>
      </c>
      <c r="T11" s="8">
        <v>2569.5</v>
      </c>
      <c r="U11" s="8">
        <v>2588</v>
      </c>
      <c r="V11" s="8">
        <v>2654.5</v>
      </c>
      <c r="W11" s="8">
        <v>2699</v>
      </c>
      <c r="X11" s="8">
        <v>2714.5</v>
      </c>
      <c r="Y11" s="8">
        <v>2682.5</v>
      </c>
      <c r="Z11" s="8">
        <v>2622.5</v>
      </c>
      <c r="AA11" s="8">
        <v>2622.5</v>
      </c>
      <c r="AB11" s="8">
        <v>2650</v>
      </c>
      <c r="AC11" s="8">
        <v>2698.5</v>
      </c>
      <c r="AD11" s="8">
        <v>2689.5</v>
      </c>
      <c r="AE11" s="8">
        <v>2681.5</v>
      </c>
      <c r="AF11" s="8">
        <v>2627.5</v>
      </c>
      <c r="AG11" s="8">
        <v>2608.5</v>
      </c>
      <c r="AH11" s="8">
        <v>2615</v>
      </c>
      <c r="AI11" s="8">
        <v>2565.5</v>
      </c>
      <c r="AJ11" s="8">
        <v>2528.5</v>
      </c>
      <c r="AK11" s="8">
        <v>2542.5</v>
      </c>
      <c r="AL11" s="8">
        <v>2593.5</v>
      </c>
      <c r="AM11" s="8">
        <v>2596.5</v>
      </c>
      <c r="AN11" s="8">
        <v>2595</v>
      </c>
      <c r="AO11" s="8">
        <v>2579</v>
      </c>
      <c r="AP11" s="8">
        <v>2579.5</v>
      </c>
      <c r="AQ11" s="8">
        <v>2518</v>
      </c>
      <c r="AR11" s="8">
        <v>2551</v>
      </c>
      <c r="AS11" s="8">
        <v>2564</v>
      </c>
      <c r="AT11" s="8">
        <v>2637</v>
      </c>
      <c r="AU11" s="8">
        <v>2600</v>
      </c>
      <c r="AV11" s="8">
        <v>2692.5</v>
      </c>
      <c r="AW11" s="8">
        <v>2673</v>
      </c>
      <c r="AX11" s="8">
        <v>2670</v>
      </c>
      <c r="AY11" s="8">
        <v>2689.5</v>
      </c>
      <c r="AZ11" s="8">
        <v>2666.5</v>
      </c>
      <c r="BA11" s="8">
        <v>2643.5</v>
      </c>
      <c r="BB11" s="8">
        <v>2618</v>
      </c>
      <c r="BC11" s="8">
        <v>2575</v>
      </c>
      <c r="BD11" s="8">
        <v>2512</v>
      </c>
      <c r="BE11" s="8">
        <v>2496.5</v>
      </c>
      <c r="BF11" s="8">
        <v>2473.5</v>
      </c>
    </row>
    <row r="12" spans="1:58" s="4" customFormat="1" ht="13.5">
      <c r="A12" s="5" t="s">
        <v>33</v>
      </c>
      <c r="B12" s="5" t="s">
        <v>34</v>
      </c>
      <c r="C12" s="5" t="s">
        <v>35</v>
      </c>
      <c r="D12" s="6">
        <v>2439</v>
      </c>
      <c r="E12" s="7">
        <f t="shared" si="0"/>
        <v>1.4981273408239701E-2</v>
      </c>
      <c r="F12" s="6">
        <v>2403</v>
      </c>
      <c r="G12" s="8">
        <v>2360</v>
      </c>
      <c r="H12" s="8">
        <v>2276.5</v>
      </c>
      <c r="I12" s="8">
        <v>2253</v>
      </c>
      <c r="J12" s="8">
        <v>2303.5</v>
      </c>
      <c r="K12" s="8">
        <v>2147</v>
      </c>
      <c r="L12" s="8">
        <v>1966.5</v>
      </c>
      <c r="M12" s="8">
        <v>2407</v>
      </c>
      <c r="N12" s="8">
        <v>2617.5</v>
      </c>
      <c r="O12" s="8">
        <v>2860.5</v>
      </c>
      <c r="P12" s="8">
        <v>2851</v>
      </c>
      <c r="Q12" s="8">
        <v>2847.5</v>
      </c>
      <c r="R12" s="8">
        <v>2801</v>
      </c>
      <c r="S12" s="8">
        <v>2800</v>
      </c>
      <c r="T12" s="8">
        <v>2912</v>
      </c>
      <c r="U12" s="8">
        <v>2970.5</v>
      </c>
      <c r="V12" s="8">
        <v>2996.5</v>
      </c>
      <c r="W12" s="8">
        <v>3040</v>
      </c>
      <c r="X12" s="8">
        <v>3081</v>
      </c>
      <c r="Y12" s="8">
        <v>3138</v>
      </c>
      <c r="Z12" s="8">
        <v>3074</v>
      </c>
      <c r="AA12" s="8">
        <v>3074</v>
      </c>
      <c r="AB12" s="8">
        <v>2997</v>
      </c>
      <c r="AC12" s="8">
        <v>3039</v>
      </c>
      <c r="AD12" s="8">
        <v>3033</v>
      </c>
      <c r="AE12" s="8">
        <v>3051</v>
      </c>
      <c r="AF12" s="8">
        <v>3047</v>
      </c>
      <c r="AG12" s="8">
        <v>3100</v>
      </c>
      <c r="AH12" s="8">
        <v>3127</v>
      </c>
      <c r="AI12" s="8">
        <v>3077</v>
      </c>
      <c r="AJ12" s="8">
        <v>3093</v>
      </c>
      <c r="AK12" s="8">
        <v>2987.5</v>
      </c>
      <c r="AL12" s="8">
        <v>2975.5</v>
      </c>
      <c r="AM12" s="8">
        <v>2955.5</v>
      </c>
      <c r="AN12" s="8">
        <v>2965</v>
      </c>
      <c r="AO12" s="8">
        <v>2965</v>
      </c>
      <c r="AP12" s="8">
        <v>2926.5</v>
      </c>
      <c r="AQ12" s="8">
        <v>2935</v>
      </c>
      <c r="AR12" s="8">
        <v>2941.5</v>
      </c>
      <c r="AS12" s="8">
        <v>2977.5</v>
      </c>
      <c r="AT12" s="8">
        <v>2991</v>
      </c>
      <c r="AU12" s="8">
        <v>2982</v>
      </c>
      <c r="AV12" s="8">
        <v>3041</v>
      </c>
      <c r="AW12" s="8">
        <v>2955</v>
      </c>
      <c r="AX12" s="8">
        <v>2993.5</v>
      </c>
      <c r="AY12" s="8">
        <v>3008</v>
      </c>
      <c r="AZ12" s="8">
        <v>3001</v>
      </c>
      <c r="BA12" s="8">
        <v>2961.5</v>
      </c>
      <c r="BB12" s="8">
        <v>2957</v>
      </c>
      <c r="BC12" s="8">
        <v>2936</v>
      </c>
      <c r="BD12" s="8">
        <v>3033</v>
      </c>
      <c r="BE12" s="8">
        <v>3090</v>
      </c>
      <c r="BF12" s="8">
        <v>3060</v>
      </c>
    </row>
    <row r="13" spans="1:58" s="4" customFormat="1" ht="13.5">
      <c r="A13" s="5" t="s">
        <v>36</v>
      </c>
      <c r="B13" s="5" t="s">
        <v>37</v>
      </c>
      <c r="C13" s="5" t="s">
        <v>38</v>
      </c>
      <c r="D13" s="6">
        <v>3031</v>
      </c>
      <c r="E13" s="7">
        <f t="shared" si="0"/>
        <v>8.6522462562396013E-3</v>
      </c>
      <c r="F13" s="6">
        <v>3005</v>
      </c>
      <c r="G13" s="8">
        <v>2942.5</v>
      </c>
      <c r="H13" s="8">
        <v>2852</v>
      </c>
      <c r="I13" s="8">
        <v>2817</v>
      </c>
      <c r="J13" s="8">
        <v>2889</v>
      </c>
      <c r="K13" s="8">
        <v>2690</v>
      </c>
      <c r="L13" s="8">
        <v>2436</v>
      </c>
      <c r="M13" s="8">
        <v>3040</v>
      </c>
      <c r="N13" s="8">
        <v>3399</v>
      </c>
      <c r="O13" s="8">
        <v>3530</v>
      </c>
      <c r="P13" s="8">
        <v>3495</v>
      </c>
      <c r="Q13" s="8">
        <v>3508</v>
      </c>
      <c r="R13" s="8">
        <v>3436</v>
      </c>
      <c r="S13" s="8">
        <v>3452</v>
      </c>
      <c r="T13" s="8">
        <v>3569</v>
      </c>
      <c r="U13" s="8">
        <v>3622</v>
      </c>
      <c r="V13" s="8">
        <v>3643</v>
      </c>
      <c r="W13" s="8">
        <v>3710</v>
      </c>
      <c r="X13" s="8">
        <v>3703</v>
      </c>
      <c r="Y13" s="8">
        <v>3777</v>
      </c>
      <c r="Z13" s="8">
        <v>3775</v>
      </c>
      <c r="AA13" s="8">
        <v>3775</v>
      </c>
      <c r="AB13" s="8">
        <v>3721</v>
      </c>
      <c r="AC13" s="8">
        <v>3765</v>
      </c>
      <c r="AD13" s="8">
        <v>3732</v>
      </c>
      <c r="AE13" s="8">
        <v>3765</v>
      </c>
      <c r="AF13" s="8">
        <v>3794</v>
      </c>
      <c r="AG13" s="8">
        <v>3848</v>
      </c>
      <c r="AH13" s="8">
        <v>3851</v>
      </c>
      <c r="AI13" s="8">
        <v>3746</v>
      </c>
      <c r="AJ13" s="8">
        <v>3769</v>
      </c>
      <c r="AK13" s="8">
        <v>3696</v>
      </c>
      <c r="AL13" s="8">
        <v>3651</v>
      </c>
      <c r="AM13" s="8">
        <v>3628</v>
      </c>
      <c r="AN13" s="8">
        <v>7438</v>
      </c>
      <c r="AO13" s="8">
        <v>7446</v>
      </c>
      <c r="AP13" s="8">
        <v>7395</v>
      </c>
      <c r="AQ13" s="8">
        <v>7418</v>
      </c>
      <c r="AR13" s="8">
        <v>7429</v>
      </c>
      <c r="AS13" s="8">
        <v>7493</v>
      </c>
      <c r="AT13" s="8">
        <v>7396</v>
      </c>
      <c r="AU13" s="8">
        <v>7430</v>
      </c>
      <c r="AV13" s="8">
        <v>7594</v>
      </c>
      <c r="AW13" s="8">
        <v>7420</v>
      </c>
      <c r="AX13" s="8">
        <v>7558</v>
      </c>
      <c r="AY13" s="8">
        <v>7645</v>
      </c>
      <c r="AZ13" s="8">
        <v>7712</v>
      </c>
      <c r="BA13" s="8">
        <v>7685</v>
      </c>
      <c r="BB13" s="8">
        <v>7637</v>
      </c>
      <c r="BC13" s="8">
        <v>7689</v>
      </c>
      <c r="BD13" s="8">
        <v>7833</v>
      </c>
      <c r="BE13" s="8">
        <v>8077</v>
      </c>
      <c r="BF13" s="8">
        <v>7970</v>
      </c>
    </row>
    <row r="14" spans="1:58" s="4" customFormat="1" ht="13.5">
      <c r="A14" s="5" t="s">
        <v>39</v>
      </c>
      <c r="B14" s="5" t="s">
        <v>40</v>
      </c>
      <c r="C14" s="5" t="s">
        <v>41</v>
      </c>
      <c r="D14" s="6">
        <v>3378</v>
      </c>
      <c r="E14" s="7">
        <f t="shared" si="0"/>
        <v>1.9619680048294598E-2</v>
      </c>
      <c r="F14" s="6">
        <v>3313</v>
      </c>
      <c r="G14" s="8">
        <v>3258</v>
      </c>
      <c r="H14" s="8">
        <v>3172</v>
      </c>
      <c r="I14" s="8">
        <v>3109</v>
      </c>
      <c r="J14" s="8">
        <v>3181</v>
      </c>
      <c r="K14" s="8">
        <v>2979</v>
      </c>
      <c r="L14" s="8">
        <v>2762</v>
      </c>
      <c r="M14" s="8">
        <v>3355</v>
      </c>
      <c r="N14" s="8">
        <v>3626</v>
      </c>
      <c r="O14" s="8">
        <v>3778</v>
      </c>
      <c r="P14" s="8">
        <v>3846</v>
      </c>
      <c r="Q14" s="8">
        <v>3857</v>
      </c>
      <c r="R14" s="8">
        <v>3784</v>
      </c>
      <c r="S14" s="8">
        <v>3784</v>
      </c>
      <c r="T14" s="8">
        <v>3899</v>
      </c>
      <c r="U14" s="8">
        <v>3969</v>
      </c>
      <c r="V14" s="8">
        <v>3937</v>
      </c>
      <c r="W14" s="8">
        <v>3976</v>
      </c>
      <c r="X14" s="8">
        <v>4038</v>
      </c>
      <c r="Y14" s="8">
        <v>4106</v>
      </c>
      <c r="Z14" s="8">
        <v>4063</v>
      </c>
      <c r="AA14" s="8">
        <v>4063</v>
      </c>
      <c r="AB14" s="8">
        <v>3999</v>
      </c>
      <c r="AC14" s="8">
        <v>4061</v>
      </c>
      <c r="AD14" s="8">
        <v>4048</v>
      </c>
      <c r="AE14" s="8">
        <v>4063</v>
      </c>
      <c r="AF14" s="8">
        <v>4063</v>
      </c>
      <c r="AG14" s="8">
        <v>4115</v>
      </c>
      <c r="AH14" s="8">
        <v>4128</v>
      </c>
      <c r="AI14" s="8">
        <v>4086</v>
      </c>
      <c r="AJ14" s="8">
        <v>4116</v>
      </c>
      <c r="AK14" s="8">
        <v>4035</v>
      </c>
      <c r="AL14" s="8">
        <v>4017</v>
      </c>
      <c r="AM14" s="8">
        <v>3947</v>
      </c>
      <c r="AN14" s="8">
        <v>3979</v>
      </c>
      <c r="AO14" s="8">
        <v>3969</v>
      </c>
      <c r="AP14" s="8">
        <v>3862</v>
      </c>
      <c r="AQ14" s="8">
        <v>3836</v>
      </c>
      <c r="AR14" s="8">
        <v>3847</v>
      </c>
      <c r="AS14" s="8">
        <v>3840</v>
      </c>
      <c r="AT14" s="8">
        <v>3853</v>
      </c>
      <c r="AU14" s="8">
        <v>3899</v>
      </c>
      <c r="AV14" s="8">
        <v>4015</v>
      </c>
      <c r="AW14" s="8">
        <v>3959</v>
      </c>
      <c r="AX14" s="8">
        <v>4038</v>
      </c>
      <c r="AY14" s="8">
        <v>4069</v>
      </c>
      <c r="AZ14" s="8">
        <v>4059</v>
      </c>
      <c r="BA14" s="8">
        <v>4020</v>
      </c>
      <c r="BB14" s="8"/>
      <c r="BC14" s="8"/>
      <c r="BD14" s="8"/>
      <c r="BE14" s="8"/>
      <c r="BF14" s="8"/>
    </row>
    <row r="15" spans="1:58" s="4" customFormat="1" ht="13.5">
      <c r="A15" s="5" t="s">
        <v>42</v>
      </c>
      <c r="B15" s="5" t="s">
        <v>43</v>
      </c>
      <c r="C15" s="5" t="s">
        <v>44</v>
      </c>
      <c r="D15" s="6">
        <v>2325</v>
      </c>
      <c r="E15" s="7">
        <f t="shared" si="0"/>
        <v>7.5839653304442039E-3</v>
      </c>
      <c r="F15" s="6">
        <v>2307.5</v>
      </c>
      <c r="G15" s="8">
        <v>2286</v>
      </c>
      <c r="H15" s="8">
        <v>2277.5</v>
      </c>
      <c r="I15" s="8">
        <v>2300</v>
      </c>
      <c r="J15" s="8">
        <v>2309.5</v>
      </c>
      <c r="K15" s="8">
        <v>2248.5</v>
      </c>
      <c r="L15" s="8">
        <v>2045.5</v>
      </c>
      <c r="M15" s="8">
        <v>2270</v>
      </c>
      <c r="N15" s="8">
        <v>2351</v>
      </c>
      <c r="O15" s="8">
        <v>2436.5</v>
      </c>
      <c r="P15" s="8">
        <v>2420</v>
      </c>
      <c r="Q15" s="8">
        <v>2415</v>
      </c>
      <c r="R15" s="8">
        <v>2391</v>
      </c>
      <c r="S15" s="8">
        <v>2377</v>
      </c>
      <c r="T15" s="8">
        <v>2382.5</v>
      </c>
      <c r="U15" s="8">
        <v>2426</v>
      </c>
      <c r="V15" s="8">
        <v>2415.5</v>
      </c>
      <c r="W15" s="8">
        <v>2407</v>
      </c>
      <c r="X15" s="8">
        <v>2427.5</v>
      </c>
      <c r="Y15" s="8">
        <v>2403.5</v>
      </c>
      <c r="Z15" s="8">
        <v>2404</v>
      </c>
      <c r="AA15" s="8">
        <v>2404</v>
      </c>
      <c r="AB15" s="8">
        <v>2413.5</v>
      </c>
      <c r="AC15" s="8">
        <v>2367</v>
      </c>
      <c r="AD15" s="8">
        <v>2350</v>
      </c>
      <c r="AE15" s="8">
        <v>2348</v>
      </c>
      <c r="AF15" s="8">
        <v>2333</v>
      </c>
      <c r="AG15" s="8">
        <v>2355</v>
      </c>
      <c r="AH15" s="8">
        <v>2354</v>
      </c>
      <c r="AI15" s="8">
        <v>2355</v>
      </c>
      <c r="AJ15" s="8">
        <v>2315</v>
      </c>
      <c r="AK15" s="8">
        <v>2296</v>
      </c>
      <c r="AL15" s="8">
        <v>2269</v>
      </c>
      <c r="AM15" s="8">
        <v>2268</v>
      </c>
      <c r="AN15" s="8">
        <v>2263</v>
      </c>
      <c r="AO15" s="8">
        <v>2267</v>
      </c>
      <c r="AP15" s="8">
        <v>2256</v>
      </c>
      <c r="AQ15" s="8">
        <v>2258.5</v>
      </c>
      <c r="AR15" s="8">
        <v>2241.5</v>
      </c>
      <c r="AS15" s="8">
        <v>2229</v>
      </c>
      <c r="AT15" s="8">
        <v>2215</v>
      </c>
      <c r="AU15" s="8">
        <v>2235.5</v>
      </c>
      <c r="AV15" s="8">
        <v>2255.5</v>
      </c>
      <c r="AW15" s="8">
        <v>2258.5</v>
      </c>
      <c r="AX15" s="8">
        <v>2309.5</v>
      </c>
      <c r="AY15" s="8">
        <v>2322</v>
      </c>
      <c r="AZ15" s="8">
        <v>2315</v>
      </c>
      <c r="BA15" s="8"/>
      <c r="BB15" s="8"/>
      <c r="BC15" s="8"/>
      <c r="BD15" s="8"/>
      <c r="BE15" s="8"/>
      <c r="BF15" s="8"/>
    </row>
    <row r="16" spans="1:58" s="4" customFormat="1" ht="13.5">
      <c r="A16" s="5" t="s">
        <v>45</v>
      </c>
      <c r="B16" s="5" t="s">
        <v>46</v>
      </c>
      <c r="C16" s="5" t="s">
        <v>47</v>
      </c>
      <c r="D16" s="6">
        <v>9699</v>
      </c>
      <c r="E16" s="7">
        <f t="shared" si="0"/>
        <v>3.2137916356283922E-2</v>
      </c>
      <c r="F16" s="6">
        <v>9397</v>
      </c>
      <c r="G16" s="8">
        <v>9318</v>
      </c>
      <c r="H16" s="8">
        <v>8968</v>
      </c>
      <c r="I16" s="8">
        <v>8647</v>
      </c>
      <c r="J16" s="8">
        <v>8819</v>
      </c>
      <c r="K16" s="8">
        <v>8000</v>
      </c>
      <c r="L16" s="8">
        <v>8162</v>
      </c>
      <c r="M16" s="8">
        <v>9662</v>
      </c>
      <c r="N16" s="8">
        <v>10880</v>
      </c>
      <c r="O16" s="8">
        <v>10915</v>
      </c>
      <c r="P16" s="8">
        <v>10445</v>
      </c>
      <c r="Q16" s="8">
        <v>10625</v>
      </c>
      <c r="R16" s="8">
        <v>10545</v>
      </c>
      <c r="S16" s="8">
        <v>10440</v>
      </c>
      <c r="T16" s="8">
        <v>10905</v>
      </c>
      <c r="U16" s="8">
        <v>11100</v>
      </c>
      <c r="V16" s="8">
        <v>10895</v>
      </c>
      <c r="W16" s="8">
        <v>10995</v>
      </c>
      <c r="X16" s="8">
        <v>10910</v>
      </c>
      <c r="Y16" s="8">
        <v>10905</v>
      </c>
      <c r="Z16" s="8">
        <v>11010</v>
      </c>
      <c r="AA16" s="8">
        <v>11010</v>
      </c>
      <c r="AB16" s="8">
        <v>10790</v>
      </c>
      <c r="AC16" s="8">
        <v>11065</v>
      </c>
      <c r="AD16" s="8">
        <v>11095</v>
      </c>
      <c r="AE16" s="8">
        <v>11030</v>
      </c>
      <c r="AF16" s="8">
        <v>11090</v>
      </c>
      <c r="AG16" s="8">
        <v>11165</v>
      </c>
      <c r="AH16" s="8">
        <v>11245</v>
      </c>
      <c r="AI16" s="8">
        <v>11010</v>
      </c>
      <c r="AJ16" s="8">
        <v>11010</v>
      </c>
      <c r="AK16" s="8">
        <v>10835</v>
      </c>
      <c r="AL16" s="8">
        <v>10725</v>
      </c>
      <c r="AM16" s="8">
        <v>10450</v>
      </c>
      <c r="AN16" s="8">
        <v>10410</v>
      </c>
      <c r="AO16" s="8">
        <v>10350</v>
      </c>
      <c r="AP16" s="8">
        <v>10030</v>
      </c>
      <c r="AQ16" s="8">
        <v>10000</v>
      </c>
      <c r="AR16" s="8">
        <v>10000</v>
      </c>
      <c r="AS16" s="8">
        <v>10050</v>
      </c>
      <c r="AT16" s="8">
        <v>9973</v>
      </c>
      <c r="AU16" s="8">
        <v>9860</v>
      </c>
      <c r="AV16" s="8">
        <v>9990</v>
      </c>
      <c r="AW16" s="8">
        <v>10000</v>
      </c>
      <c r="AX16" s="8">
        <v>10145</v>
      </c>
      <c r="AY16" s="8">
        <v>10280</v>
      </c>
      <c r="AZ16" s="8">
        <v>10365</v>
      </c>
      <c r="BA16" s="8">
        <v>10185</v>
      </c>
      <c r="BB16" s="8">
        <v>10160</v>
      </c>
      <c r="BC16" s="8">
        <v>10090</v>
      </c>
      <c r="BD16" s="8">
        <v>10340</v>
      </c>
      <c r="BE16" s="8">
        <v>10445</v>
      </c>
      <c r="BF16" s="8">
        <v>10290</v>
      </c>
    </row>
    <row r="17" spans="1:58" s="4" customFormat="1" ht="13.5">
      <c r="A17" s="5" t="s">
        <v>48</v>
      </c>
      <c r="B17" s="5" t="s">
        <v>49</v>
      </c>
      <c r="C17" s="5" t="s">
        <v>50</v>
      </c>
      <c r="D17" s="6">
        <v>4030</v>
      </c>
      <c r="E17" s="7">
        <f t="shared" si="0"/>
        <v>1.3836477987421384E-2</v>
      </c>
      <c r="F17" s="6">
        <v>3975</v>
      </c>
      <c r="G17" s="8">
        <v>3780</v>
      </c>
      <c r="H17" s="8">
        <v>3715</v>
      </c>
      <c r="I17" s="8">
        <v>3680</v>
      </c>
      <c r="J17" s="8">
        <v>4360</v>
      </c>
      <c r="K17" s="8">
        <v>4300</v>
      </c>
      <c r="L17" s="8">
        <v>3865</v>
      </c>
      <c r="M17" s="8">
        <v>4525</v>
      </c>
      <c r="N17" s="8">
        <v>4715</v>
      </c>
      <c r="O17" s="8">
        <v>4905</v>
      </c>
      <c r="P17" s="8">
        <v>4770</v>
      </c>
      <c r="Q17" s="8">
        <v>4790</v>
      </c>
      <c r="R17" s="8">
        <v>4700</v>
      </c>
      <c r="S17" s="8">
        <v>4685</v>
      </c>
      <c r="T17" s="8">
        <v>4740</v>
      </c>
      <c r="U17" s="8">
        <v>4835</v>
      </c>
      <c r="V17" s="8">
        <v>4810</v>
      </c>
      <c r="W17" s="8">
        <v>4825</v>
      </c>
      <c r="X17" s="8">
        <v>4860</v>
      </c>
      <c r="Y17" s="8">
        <v>4830</v>
      </c>
      <c r="Z17" s="8">
        <v>4800</v>
      </c>
      <c r="AA17" s="8">
        <v>4800</v>
      </c>
      <c r="AB17" s="8">
        <v>4730</v>
      </c>
      <c r="AC17" s="8">
        <v>4650</v>
      </c>
      <c r="AD17" s="8">
        <v>4605</v>
      </c>
      <c r="AE17" s="8">
        <v>4590</v>
      </c>
      <c r="AF17" s="8">
        <v>4620</v>
      </c>
      <c r="AG17" s="8">
        <v>4675</v>
      </c>
      <c r="AH17" s="8">
        <v>4725</v>
      </c>
      <c r="AI17" s="8">
        <v>4700</v>
      </c>
      <c r="AJ17" s="8">
        <v>4675</v>
      </c>
      <c r="AK17" s="8">
        <v>4680</v>
      </c>
      <c r="AL17" s="8">
        <v>4655</v>
      </c>
      <c r="AM17" s="8">
        <v>4655</v>
      </c>
      <c r="AN17" s="8">
        <v>4710</v>
      </c>
      <c r="AO17" s="8">
        <v>4830</v>
      </c>
      <c r="AP17" s="8">
        <v>4780</v>
      </c>
      <c r="AQ17" s="8">
        <v>4745</v>
      </c>
      <c r="AR17" s="8">
        <v>4725</v>
      </c>
      <c r="AS17" s="8">
        <v>4710</v>
      </c>
      <c r="AT17" s="8">
        <v>4730</v>
      </c>
      <c r="AU17" s="8">
        <v>4725</v>
      </c>
      <c r="AV17" s="8">
        <v>4830</v>
      </c>
      <c r="AW17" s="8">
        <v>4760</v>
      </c>
      <c r="AX17" s="8">
        <v>4845</v>
      </c>
      <c r="AY17" s="8">
        <v>4840</v>
      </c>
      <c r="AZ17" s="8">
        <v>4865</v>
      </c>
      <c r="BA17" s="8"/>
      <c r="BB17" s="8"/>
      <c r="BC17" s="8"/>
      <c r="BD17" s="8"/>
      <c r="BE17" s="8"/>
      <c r="BF17" s="8"/>
    </row>
    <row r="18" spans="1:58" s="4" customFormat="1" ht="13.5">
      <c r="A18" s="5" t="s">
        <v>51</v>
      </c>
      <c r="B18" s="5" t="s">
        <v>52</v>
      </c>
      <c r="C18" s="5" t="s">
        <v>53</v>
      </c>
      <c r="D18" s="6">
        <v>4034</v>
      </c>
      <c r="E18" s="7">
        <f t="shared" si="0"/>
        <v>1.8944177822682495E-2</v>
      </c>
      <c r="F18" s="6">
        <v>3959</v>
      </c>
      <c r="G18" s="8">
        <v>3860</v>
      </c>
      <c r="H18" s="8">
        <v>3803</v>
      </c>
      <c r="I18" s="8">
        <v>3687</v>
      </c>
      <c r="J18" s="8">
        <v>3667</v>
      </c>
      <c r="K18" s="8">
        <v>3594</v>
      </c>
      <c r="L18" s="8">
        <v>3411</v>
      </c>
      <c r="M18" s="8">
        <v>4111</v>
      </c>
      <c r="N18" s="8">
        <v>4492</v>
      </c>
      <c r="O18" s="8">
        <v>4648</v>
      </c>
      <c r="P18" s="8">
        <v>4547</v>
      </c>
      <c r="Q18" s="8">
        <v>4583</v>
      </c>
      <c r="R18" s="8">
        <v>4352</v>
      </c>
      <c r="S18" s="8">
        <v>4410</v>
      </c>
      <c r="T18" s="8">
        <v>4569</v>
      </c>
      <c r="U18" s="8">
        <v>4710</v>
      </c>
      <c r="V18" s="8">
        <v>4636</v>
      </c>
      <c r="W18" s="8">
        <v>4614</v>
      </c>
      <c r="X18" s="8">
        <v>4685</v>
      </c>
      <c r="Y18" s="8">
        <v>4627</v>
      </c>
      <c r="Z18" s="8">
        <v>4642</v>
      </c>
      <c r="AA18" s="8">
        <v>4642</v>
      </c>
      <c r="AB18" s="8">
        <v>4543</v>
      </c>
      <c r="AC18" s="8">
        <v>4735</v>
      </c>
      <c r="AD18" s="8">
        <v>4768</v>
      </c>
      <c r="AE18" s="8">
        <v>4683</v>
      </c>
      <c r="AF18" s="8">
        <v>4643</v>
      </c>
      <c r="AG18" s="8">
        <v>4669</v>
      </c>
      <c r="AH18" s="8">
        <v>4698</v>
      </c>
      <c r="AI18" s="8">
        <v>4612</v>
      </c>
      <c r="AJ18" s="8">
        <v>4613</v>
      </c>
      <c r="AK18" s="8">
        <v>4459</v>
      </c>
      <c r="AL18" s="8">
        <v>4298</v>
      </c>
      <c r="AM18" s="8">
        <v>4219</v>
      </c>
      <c r="AN18" s="8">
        <v>4200</v>
      </c>
      <c r="AO18" s="8">
        <v>4198</v>
      </c>
      <c r="AP18" s="8">
        <v>4086</v>
      </c>
      <c r="AQ18" s="8">
        <v>4052</v>
      </c>
      <c r="AR18" s="8">
        <v>3965</v>
      </c>
      <c r="AS18" s="8">
        <v>3999</v>
      </c>
      <c r="AT18" s="8">
        <v>3921</v>
      </c>
      <c r="AU18" s="8">
        <v>3864</v>
      </c>
      <c r="AV18" s="8">
        <v>3909</v>
      </c>
      <c r="AW18" s="8">
        <v>3944</v>
      </c>
      <c r="AX18" s="8">
        <v>4073</v>
      </c>
      <c r="AY18" s="8">
        <v>4123</v>
      </c>
      <c r="AZ18" s="8">
        <v>4164</v>
      </c>
      <c r="BA18" s="8">
        <v>4020</v>
      </c>
      <c r="BB18" s="8">
        <v>4027</v>
      </c>
      <c r="BC18" s="8">
        <v>3974</v>
      </c>
      <c r="BD18" s="8">
        <v>4155</v>
      </c>
      <c r="BE18" s="8">
        <v>4300</v>
      </c>
      <c r="BF18" s="8">
        <v>4207</v>
      </c>
    </row>
    <row r="19" spans="1:58" s="4" customFormat="1" ht="13.5">
      <c r="A19" s="5" t="s">
        <v>54</v>
      </c>
      <c r="B19" s="5" t="s">
        <v>55</v>
      </c>
      <c r="C19" s="5" t="s">
        <v>56</v>
      </c>
      <c r="D19" s="6">
        <v>2338</v>
      </c>
      <c r="E19" s="7">
        <f t="shared" si="0"/>
        <v>7.324429125376993E-3</v>
      </c>
      <c r="F19" s="6">
        <v>2321</v>
      </c>
      <c r="G19" s="8">
        <v>2288.5</v>
      </c>
      <c r="H19" s="8">
        <v>2278</v>
      </c>
      <c r="I19" s="8">
        <v>2290</v>
      </c>
      <c r="J19" s="8">
        <v>2295.5</v>
      </c>
      <c r="K19" s="8">
        <v>2277</v>
      </c>
      <c r="L19" s="8">
        <v>2072.5</v>
      </c>
      <c r="M19" s="8">
        <v>2288</v>
      </c>
      <c r="N19" s="8">
        <v>2343.5</v>
      </c>
      <c r="O19" s="8">
        <v>2574.5</v>
      </c>
      <c r="P19" s="8">
        <v>2603</v>
      </c>
      <c r="Q19" s="8">
        <v>2579</v>
      </c>
      <c r="R19" s="8">
        <v>2499</v>
      </c>
      <c r="S19" s="8">
        <v>2487.5</v>
      </c>
      <c r="T19" s="8">
        <v>2538</v>
      </c>
      <c r="U19" s="8">
        <v>2615</v>
      </c>
      <c r="V19" s="8">
        <v>2638</v>
      </c>
      <c r="W19" s="8">
        <v>2651</v>
      </c>
      <c r="X19" s="8">
        <v>2643</v>
      </c>
      <c r="Y19" s="8">
        <v>2700</v>
      </c>
      <c r="Z19" s="8">
        <v>2613</v>
      </c>
      <c r="AA19" s="8">
        <v>2613</v>
      </c>
      <c r="AB19" s="8">
        <v>2653.5</v>
      </c>
      <c r="AC19" s="8">
        <v>2613</v>
      </c>
      <c r="AD19" s="8">
        <v>2588</v>
      </c>
      <c r="AE19" s="8">
        <v>2615</v>
      </c>
      <c r="AF19" s="8">
        <v>2625</v>
      </c>
      <c r="AG19" s="8">
        <v>2634</v>
      </c>
      <c r="AH19" s="8">
        <v>2594.5</v>
      </c>
      <c r="AI19" s="8">
        <v>2559</v>
      </c>
      <c r="AJ19" s="8">
        <v>2530</v>
      </c>
      <c r="AK19" s="8">
        <v>2533</v>
      </c>
      <c r="AL19" s="8">
        <v>2520</v>
      </c>
      <c r="AM19" s="8">
        <v>2469.5</v>
      </c>
      <c r="AN19" s="8">
        <v>2502</v>
      </c>
      <c r="AO19" s="8">
        <v>2492.5</v>
      </c>
      <c r="AP19" s="8">
        <v>2464.5</v>
      </c>
      <c r="AQ19" s="8">
        <v>2429.5</v>
      </c>
      <c r="AR19" s="8">
        <v>2430.5</v>
      </c>
      <c r="AS19" s="8">
        <v>2473</v>
      </c>
      <c r="AT19" s="8">
        <v>2465</v>
      </c>
      <c r="AU19" s="8">
        <v>2480</v>
      </c>
      <c r="AV19" s="8">
        <v>2590</v>
      </c>
      <c r="AW19" s="8">
        <v>2506.5</v>
      </c>
      <c r="AX19" s="8">
        <v>2557</v>
      </c>
      <c r="AY19" s="8">
        <v>2633.5</v>
      </c>
      <c r="AZ19" s="8">
        <v>2652</v>
      </c>
      <c r="BA19" s="8">
        <v>2635.5</v>
      </c>
      <c r="BB19" s="8">
        <v>2642.5</v>
      </c>
      <c r="BC19" s="8">
        <v>2645.5</v>
      </c>
      <c r="BD19" s="8">
        <v>2640</v>
      </c>
      <c r="BE19" s="8">
        <v>2657</v>
      </c>
      <c r="BF19" s="8">
        <v>2639.5</v>
      </c>
    </row>
    <row r="20" spans="1:58" s="4" customFormat="1" ht="13.5">
      <c r="A20" s="5" t="s">
        <v>57</v>
      </c>
      <c r="B20" s="5" t="s">
        <v>58</v>
      </c>
      <c r="C20" s="5" t="s">
        <v>59</v>
      </c>
      <c r="D20" s="6">
        <v>149.30000000000001</v>
      </c>
      <c r="E20" s="7">
        <f t="shared" si="0"/>
        <v>1.2203389830508551E-2</v>
      </c>
      <c r="F20" s="6">
        <v>147.5</v>
      </c>
      <c r="G20" s="8">
        <v>148.9</v>
      </c>
      <c r="H20" s="8">
        <v>145.69999999999999</v>
      </c>
      <c r="I20" s="8">
        <v>145.4</v>
      </c>
      <c r="J20" s="8">
        <v>148.80000000000001</v>
      </c>
      <c r="K20" s="8">
        <v>145.9</v>
      </c>
      <c r="L20" s="8">
        <v>145</v>
      </c>
      <c r="M20" s="8">
        <v>152.9</v>
      </c>
      <c r="N20" s="8">
        <v>155.80000000000001</v>
      </c>
      <c r="O20" s="8">
        <v>160.4</v>
      </c>
      <c r="P20" s="8">
        <v>158.69999999999999</v>
      </c>
      <c r="Q20" s="8">
        <v>159.69999999999999</v>
      </c>
      <c r="R20" s="8">
        <v>157.9</v>
      </c>
      <c r="S20" s="8">
        <v>158.1</v>
      </c>
      <c r="T20" s="8">
        <v>158.5</v>
      </c>
      <c r="U20" s="8">
        <v>160.69999999999999</v>
      </c>
      <c r="V20" s="8">
        <v>159.9</v>
      </c>
      <c r="W20" s="8">
        <v>159</v>
      </c>
      <c r="X20" s="8">
        <v>160.80000000000001</v>
      </c>
      <c r="Y20" s="8">
        <v>159.69999999999999</v>
      </c>
      <c r="Z20" s="8">
        <v>157.19999999999999</v>
      </c>
      <c r="AA20" s="8">
        <v>157.19999999999999</v>
      </c>
      <c r="AB20" s="8">
        <v>158.69999999999999</v>
      </c>
      <c r="AC20" s="8">
        <v>159.5</v>
      </c>
      <c r="AD20" s="8">
        <v>158.30000000000001</v>
      </c>
      <c r="AE20" s="8">
        <v>156.5</v>
      </c>
      <c r="AF20" s="8">
        <v>154.30000000000001</v>
      </c>
      <c r="AG20" s="8">
        <v>155.9</v>
      </c>
      <c r="AH20" s="8">
        <v>157.6</v>
      </c>
      <c r="AI20" s="8">
        <v>158.5</v>
      </c>
      <c r="AJ20" s="8">
        <v>156.19999999999999</v>
      </c>
      <c r="AK20" s="8">
        <v>156.19999999999999</v>
      </c>
      <c r="AL20" s="8">
        <v>151.80000000000001</v>
      </c>
      <c r="AM20" s="8">
        <v>151.30000000000001</v>
      </c>
      <c r="AN20" s="8">
        <v>151.30000000000001</v>
      </c>
      <c r="AO20" s="8">
        <v>150.9</v>
      </c>
      <c r="AP20" s="8">
        <v>149.4</v>
      </c>
      <c r="AQ20" s="8">
        <v>147</v>
      </c>
      <c r="AR20" s="8">
        <v>146</v>
      </c>
      <c r="AS20" s="8">
        <v>145.6</v>
      </c>
      <c r="AT20" s="8">
        <v>145.5</v>
      </c>
      <c r="AU20" s="8">
        <v>144.9</v>
      </c>
      <c r="AV20" s="8">
        <v>146.5</v>
      </c>
      <c r="AW20" s="8">
        <v>147.80000000000001</v>
      </c>
      <c r="AX20" s="8">
        <v>148</v>
      </c>
      <c r="AY20" s="8">
        <v>150.19999999999999</v>
      </c>
      <c r="AZ20" s="8">
        <v>151.19999999999999</v>
      </c>
      <c r="BA20" s="8">
        <v>150</v>
      </c>
      <c r="BB20" s="8">
        <v>151.30000000000001</v>
      </c>
      <c r="BC20" s="8">
        <v>152.5</v>
      </c>
      <c r="BD20" s="8">
        <v>154.19999999999999</v>
      </c>
      <c r="BE20" s="8">
        <v>155</v>
      </c>
      <c r="BF20" s="8">
        <v>154.30000000000001</v>
      </c>
    </row>
    <row r="21" spans="1:58" s="4" customFormat="1" ht="13.5">
      <c r="A21" s="5" t="s">
        <v>60</v>
      </c>
      <c r="B21" s="5" t="s">
        <v>61</v>
      </c>
      <c r="C21" s="5" t="s">
        <v>62</v>
      </c>
      <c r="D21" s="6">
        <v>4578</v>
      </c>
      <c r="E21" s="7">
        <f t="shared" si="0"/>
        <v>8.8144557073600704E-3</v>
      </c>
      <c r="F21" s="6">
        <v>4538</v>
      </c>
      <c r="G21" s="8">
        <v>4549</v>
      </c>
      <c r="H21" s="8">
        <v>4509</v>
      </c>
      <c r="I21" s="8">
        <v>4519</v>
      </c>
      <c r="J21" s="8">
        <v>4583</v>
      </c>
      <c r="K21" s="8">
        <v>4359</v>
      </c>
      <c r="L21" s="8">
        <v>4286</v>
      </c>
      <c r="M21" s="8">
        <v>4376</v>
      </c>
      <c r="N21" s="8">
        <v>4389</v>
      </c>
      <c r="O21" s="8">
        <v>4520</v>
      </c>
      <c r="P21" s="8">
        <v>4510</v>
      </c>
      <c r="Q21" s="8">
        <v>4540</v>
      </c>
      <c r="R21" s="8">
        <v>4513</v>
      </c>
      <c r="S21" s="8">
        <v>4554</v>
      </c>
      <c r="T21" s="8">
        <v>4573</v>
      </c>
      <c r="U21" s="8">
        <v>4612</v>
      </c>
      <c r="V21" s="8">
        <v>4620</v>
      </c>
      <c r="W21" s="8">
        <v>4586</v>
      </c>
      <c r="X21" s="8">
        <v>4595</v>
      </c>
      <c r="Y21" s="8">
        <v>4545</v>
      </c>
      <c r="Z21" s="8">
        <v>4505</v>
      </c>
      <c r="AA21" s="8">
        <v>4505</v>
      </c>
      <c r="AB21" s="8">
        <v>4525</v>
      </c>
      <c r="AC21" s="8">
        <v>4541</v>
      </c>
      <c r="AD21" s="8">
        <v>4503</v>
      </c>
      <c r="AE21" s="8">
        <v>4465</v>
      </c>
      <c r="AF21" s="8">
        <v>4426</v>
      </c>
      <c r="AG21" s="8">
        <v>4395</v>
      </c>
      <c r="AH21" s="8">
        <v>4393</v>
      </c>
      <c r="AI21" s="8">
        <v>4392</v>
      </c>
      <c r="AJ21" s="8">
        <v>4381</v>
      </c>
      <c r="AK21" s="8">
        <v>4345</v>
      </c>
      <c r="AL21" s="8">
        <v>4254</v>
      </c>
      <c r="AM21" s="8">
        <v>4221</v>
      </c>
      <c r="AN21" s="8">
        <v>4226</v>
      </c>
      <c r="AO21" s="8">
        <v>4260</v>
      </c>
      <c r="AP21" s="8">
        <v>4220</v>
      </c>
      <c r="AQ21" s="8">
        <v>4171</v>
      </c>
      <c r="AR21" s="8">
        <v>4155</v>
      </c>
      <c r="AS21" s="8">
        <v>4156</v>
      </c>
      <c r="AT21" s="8">
        <v>4177</v>
      </c>
      <c r="AU21" s="8">
        <v>4175</v>
      </c>
      <c r="AV21" s="8">
        <v>4222</v>
      </c>
      <c r="AW21" s="8">
        <v>4291</v>
      </c>
      <c r="AX21" s="8">
        <v>4278</v>
      </c>
      <c r="AY21" s="8">
        <v>4295</v>
      </c>
      <c r="AZ21" s="8">
        <v>4299</v>
      </c>
      <c r="BA21" s="8">
        <v>4263</v>
      </c>
      <c r="BB21" s="8"/>
      <c r="BC21" s="8"/>
      <c r="BD21" s="8"/>
      <c r="BE21" s="8"/>
      <c r="BF21" s="8"/>
    </row>
    <row r="22" spans="1:58" s="4" customFormat="1" ht="13.5">
      <c r="A22" s="5" t="s">
        <v>63</v>
      </c>
      <c r="B22" s="5" t="s">
        <v>64</v>
      </c>
      <c r="C22" s="5" t="s">
        <v>65</v>
      </c>
      <c r="D22" s="6">
        <v>5019</v>
      </c>
      <c r="E22" s="7">
        <f t="shared" si="0"/>
        <v>3.5913312693498449E-2</v>
      </c>
      <c r="F22" s="6">
        <v>4845</v>
      </c>
      <c r="G22" s="8">
        <v>4672</v>
      </c>
      <c r="H22" s="8">
        <v>4731</v>
      </c>
      <c r="I22" s="8">
        <v>4822</v>
      </c>
      <c r="J22" s="8">
        <v>4912</v>
      </c>
      <c r="K22" s="8">
        <v>4720</v>
      </c>
      <c r="L22" s="8">
        <v>4405</v>
      </c>
      <c r="M22" s="8">
        <v>4862</v>
      </c>
      <c r="N22" s="8">
        <v>5179</v>
      </c>
      <c r="O22" s="8">
        <v>5501</v>
      </c>
      <c r="P22" s="8">
        <v>5482</v>
      </c>
      <c r="Q22" s="8">
        <v>5486</v>
      </c>
      <c r="R22" s="8">
        <v>5381</v>
      </c>
      <c r="S22" s="8">
        <v>5460</v>
      </c>
      <c r="T22" s="8">
        <v>5540</v>
      </c>
      <c r="U22" s="8">
        <v>5654</v>
      </c>
      <c r="V22" s="8">
        <v>5670</v>
      </c>
      <c r="W22" s="8">
        <v>5696</v>
      </c>
      <c r="X22" s="8">
        <v>5652</v>
      </c>
      <c r="Y22" s="8">
        <v>5732</v>
      </c>
      <c r="Z22" s="8">
        <v>5576</v>
      </c>
      <c r="AA22" s="8">
        <v>5576</v>
      </c>
      <c r="AB22" s="8">
        <v>5600</v>
      </c>
      <c r="AC22" s="8">
        <v>5579</v>
      </c>
      <c r="AD22" s="8">
        <v>5562</v>
      </c>
      <c r="AE22" s="8">
        <v>5532</v>
      </c>
      <c r="AF22" s="8">
        <v>5441</v>
      </c>
      <c r="AG22" s="8">
        <v>5549</v>
      </c>
      <c r="AH22" s="8">
        <v>5545</v>
      </c>
      <c r="AI22" s="8">
        <v>5505</v>
      </c>
      <c r="AJ22" s="8">
        <v>5519</v>
      </c>
      <c r="AK22" s="8">
        <v>5541</v>
      </c>
      <c r="AL22" s="8">
        <v>5487</v>
      </c>
      <c r="AM22" s="8">
        <v>5506</v>
      </c>
      <c r="AN22" s="8">
        <v>5541</v>
      </c>
      <c r="AO22" s="8">
        <v>5518</v>
      </c>
      <c r="AP22" s="8">
        <v>5476</v>
      </c>
      <c r="AQ22" s="8">
        <v>5379</v>
      </c>
      <c r="AR22" s="8">
        <v>5313</v>
      </c>
      <c r="AS22" s="8">
        <v>5394</v>
      </c>
      <c r="AT22" s="8">
        <v>5353</v>
      </c>
      <c r="AU22" s="8">
        <v>5404</v>
      </c>
      <c r="AV22" s="8">
        <v>5567</v>
      </c>
      <c r="AW22" s="8">
        <v>5509</v>
      </c>
      <c r="AX22" s="8">
        <v>5518</v>
      </c>
      <c r="AY22" s="8">
        <v>5550</v>
      </c>
      <c r="AZ22" s="8">
        <v>5631</v>
      </c>
      <c r="BA22" s="8">
        <v>5494</v>
      </c>
      <c r="BB22" s="8">
        <v>5499</v>
      </c>
      <c r="BC22" s="8">
        <v>5491</v>
      </c>
      <c r="BD22" s="8">
        <v>5620</v>
      </c>
      <c r="BE22" s="8">
        <v>5523</v>
      </c>
      <c r="BF22" s="8">
        <v>5517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7B2E-0865-4C7C-B33E-9D4D0BE0861A}">
  <dimension ref="A1:E28"/>
  <sheetViews>
    <sheetView tabSelected="1" workbookViewId="0">
      <selection activeCell="F6" sqref="F6"/>
    </sheetView>
  </sheetViews>
  <sheetFormatPr defaultColWidth="12.625" defaultRowHeight="16.5"/>
  <sheetData>
    <row r="1" spans="1:5">
      <c r="A1" s="1" t="s">
        <v>66</v>
      </c>
      <c r="B1" s="2" t="s">
        <v>67</v>
      </c>
      <c r="C1" s="1" t="s">
        <v>68</v>
      </c>
      <c r="D1" s="1" t="s">
        <v>69</v>
      </c>
      <c r="E1" s="2" t="s">
        <v>70</v>
      </c>
    </row>
    <row r="2" spans="1:5">
      <c r="A2" s="23">
        <v>45481</v>
      </c>
      <c r="B2" s="24">
        <v>5648026464</v>
      </c>
      <c r="C2" s="24">
        <v>5923647096</v>
      </c>
      <c r="D2" s="24">
        <v>275620632</v>
      </c>
      <c r="E2" s="25">
        <v>4.9000000000000002E-2</v>
      </c>
    </row>
    <row r="3" spans="1:5">
      <c r="A3" s="23">
        <v>45482</v>
      </c>
      <c r="B3" s="24">
        <v>5648026464</v>
      </c>
      <c r="C3" s="24">
        <v>5940798316</v>
      </c>
      <c r="D3" s="24">
        <v>292771852</v>
      </c>
      <c r="E3" s="25">
        <v>5.1999999999999998E-2</v>
      </c>
    </row>
    <row r="4" spans="1:5">
      <c r="A4" s="23">
        <v>45483</v>
      </c>
      <c r="B4" s="24">
        <v>5648026464</v>
      </c>
      <c r="C4" s="24">
        <v>5948747914</v>
      </c>
      <c r="D4" s="24">
        <v>300721450</v>
      </c>
      <c r="E4" s="25">
        <v>5.2999999999999999E-2</v>
      </c>
    </row>
    <row r="5" spans="1:5">
      <c r="A5" s="23">
        <v>45484</v>
      </c>
      <c r="B5" s="24">
        <v>5648026464</v>
      </c>
      <c r="C5" s="24">
        <v>5993665773</v>
      </c>
      <c r="D5" s="24">
        <v>345639309</v>
      </c>
      <c r="E5" s="25">
        <v>6.0999999999999999E-2</v>
      </c>
    </row>
    <row r="6" spans="1:5">
      <c r="A6" s="23">
        <v>45485</v>
      </c>
      <c r="B6" s="24">
        <v>5648026464</v>
      </c>
      <c r="C6" s="24">
        <v>5942880677</v>
      </c>
      <c r="D6" s="24">
        <v>294854213</v>
      </c>
      <c r="E6" s="25">
        <v>5.1999999999999998E-2</v>
      </c>
    </row>
    <row r="7" spans="1:5">
      <c r="A7" s="23">
        <v>45489</v>
      </c>
      <c r="B7" s="24">
        <v>5648026464</v>
      </c>
      <c r="C7" s="24">
        <v>5955463207</v>
      </c>
      <c r="D7" s="24">
        <v>307436743</v>
      </c>
      <c r="E7" s="25">
        <v>5.3999999999999999E-2</v>
      </c>
    </row>
    <row r="8" spans="1:5">
      <c r="A8" s="23">
        <v>45490</v>
      </c>
      <c r="B8" s="24">
        <v>5648026464</v>
      </c>
      <c r="C8" s="24">
        <v>6021284532</v>
      </c>
      <c r="D8" s="24">
        <v>373258068</v>
      </c>
      <c r="E8" s="25">
        <v>6.6000000000000003E-2</v>
      </c>
    </row>
    <row r="9" spans="1:5">
      <c r="A9" s="23">
        <v>45491</v>
      </c>
      <c r="B9" s="24">
        <v>5648026464</v>
      </c>
      <c r="C9" s="24">
        <v>6009610832</v>
      </c>
      <c r="D9" s="24">
        <v>361584368</v>
      </c>
      <c r="E9" s="25">
        <v>6.4000000000000001E-2</v>
      </c>
    </row>
    <row r="10" spans="1:5">
      <c r="A10" s="23">
        <v>45492</v>
      </c>
      <c r="B10" s="24">
        <v>5648026464</v>
      </c>
      <c r="C10" s="24">
        <v>5983878986</v>
      </c>
      <c r="D10" s="24">
        <v>335852522</v>
      </c>
      <c r="E10" s="25">
        <v>5.8999999999999997E-2</v>
      </c>
    </row>
    <row r="11" spans="1:5">
      <c r="A11" s="23">
        <v>45495</v>
      </c>
      <c r="B11" s="24">
        <v>5648026464</v>
      </c>
      <c r="C11" s="24">
        <v>5961682280</v>
      </c>
      <c r="D11" s="24">
        <v>313655816</v>
      </c>
      <c r="E11" s="25">
        <v>5.6000000000000001E-2</v>
      </c>
    </row>
    <row r="12" spans="1:5">
      <c r="A12" s="23">
        <v>45496</v>
      </c>
      <c r="B12" s="24">
        <v>5648026464</v>
      </c>
      <c r="C12" s="24">
        <v>5971365741</v>
      </c>
      <c r="D12" s="24">
        <v>323339277</v>
      </c>
      <c r="E12" s="25">
        <v>5.7000000000000002E-2</v>
      </c>
    </row>
    <row r="13" spans="1:5">
      <c r="A13" s="23">
        <v>45497</v>
      </c>
      <c r="B13" s="24">
        <v>5648026464</v>
      </c>
      <c r="C13" s="24">
        <v>5859154711</v>
      </c>
      <c r="D13" s="24">
        <v>211128247</v>
      </c>
      <c r="E13" s="25">
        <v>3.6999999999999998E-2</v>
      </c>
    </row>
    <row r="14" spans="1:5">
      <c r="A14" s="23">
        <v>45498</v>
      </c>
      <c r="B14" s="24">
        <v>5648026464</v>
      </c>
      <c r="C14" s="24">
        <v>5759191572</v>
      </c>
      <c r="D14" s="24">
        <v>111165108</v>
      </c>
      <c r="E14" s="25">
        <v>0.02</v>
      </c>
    </row>
    <row r="15" spans="1:5">
      <c r="A15" s="23">
        <v>45499</v>
      </c>
      <c r="B15" s="24">
        <v>5648026464</v>
      </c>
      <c r="C15" s="24">
        <v>5754027488</v>
      </c>
      <c r="D15" s="24">
        <v>106001024</v>
      </c>
      <c r="E15" s="25">
        <v>1.9E-2</v>
      </c>
    </row>
    <row r="16" spans="1:5">
      <c r="A16" s="23">
        <v>45502</v>
      </c>
      <c r="B16" s="24">
        <v>5648026464</v>
      </c>
      <c r="C16" s="24">
        <v>5826513052</v>
      </c>
      <c r="D16" s="24">
        <v>178486588</v>
      </c>
      <c r="E16" s="25">
        <v>3.2000000000000001E-2</v>
      </c>
    </row>
    <row r="17" spans="1:5">
      <c r="A17" s="23">
        <v>45503</v>
      </c>
      <c r="B17" s="24">
        <v>5648026464</v>
      </c>
      <c r="C17" s="24">
        <v>5780312119</v>
      </c>
      <c r="D17" s="24">
        <v>132285655</v>
      </c>
      <c r="E17" s="25">
        <v>2.3E-2</v>
      </c>
    </row>
    <row r="18" spans="1:5">
      <c r="A18" s="23">
        <v>45504</v>
      </c>
      <c r="B18" s="24">
        <v>5648026464</v>
      </c>
      <c r="C18" s="24">
        <v>5831536057</v>
      </c>
      <c r="D18" s="24">
        <v>183509593</v>
      </c>
      <c r="E18" s="25">
        <v>3.2000000000000001E-2</v>
      </c>
    </row>
    <row r="19" spans="1:5">
      <c r="A19" s="23">
        <v>45505</v>
      </c>
      <c r="B19" s="24">
        <v>5648026464</v>
      </c>
      <c r="C19" s="24">
        <v>5606545320</v>
      </c>
      <c r="D19" s="26">
        <v>-41481144</v>
      </c>
      <c r="E19" s="27">
        <v>-7.0000000000000001E-3</v>
      </c>
    </row>
    <row r="20" spans="1:5">
      <c r="A20" s="23">
        <v>45506</v>
      </c>
      <c r="B20" s="24">
        <v>5648026464</v>
      </c>
      <c r="C20" s="24">
        <v>5393749511</v>
      </c>
      <c r="D20" s="26">
        <v>-254276953</v>
      </c>
      <c r="E20" s="27">
        <v>-4.4999999999999998E-2</v>
      </c>
    </row>
    <row r="21" spans="1:5">
      <c r="A21" s="23">
        <v>45509</v>
      </c>
      <c r="B21" s="24">
        <v>5648026464</v>
      </c>
      <c r="C21" s="24">
        <v>4796772834</v>
      </c>
      <c r="D21" s="26">
        <v>-851253630</v>
      </c>
      <c r="E21" s="28">
        <v>-0.151</v>
      </c>
    </row>
    <row r="22" spans="1:5">
      <c r="A22" s="23">
        <v>45510</v>
      </c>
      <c r="B22" s="24">
        <v>5648026464</v>
      </c>
      <c r="C22" s="24">
        <v>5083377567</v>
      </c>
      <c r="D22" s="26">
        <v>-564648897</v>
      </c>
      <c r="E22" s="28">
        <v>-0.1</v>
      </c>
    </row>
    <row r="23" spans="1:5">
      <c r="A23" s="23">
        <v>45511</v>
      </c>
      <c r="B23" s="24">
        <v>5648026464</v>
      </c>
      <c r="C23" s="24">
        <v>5239121554</v>
      </c>
      <c r="D23" s="26">
        <v>-408904910</v>
      </c>
      <c r="E23" s="28">
        <v>-7.1999999999999995E-2</v>
      </c>
    </row>
    <row r="24" spans="1:5">
      <c r="A24" s="23">
        <v>45512</v>
      </c>
      <c r="B24" s="24">
        <v>5648026464</v>
      </c>
      <c r="C24" s="24">
        <v>5189819042</v>
      </c>
      <c r="D24" s="26">
        <v>-458207422</v>
      </c>
      <c r="E24" s="28">
        <v>-8.1000000000000003E-2</v>
      </c>
    </row>
    <row r="25" spans="1:5">
      <c r="A25" s="23">
        <v>45513</v>
      </c>
      <c r="B25" s="24">
        <v>5648026464</v>
      </c>
      <c r="C25" s="24">
        <v>5223293505</v>
      </c>
      <c r="D25" s="26">
        <v>-424732959</v>
      </c>
      <c r="E25" s="28">
        <v>-7.4999999999999997E-2</v>
      </c>
    </row>
    <row r="26" spans="1:5">
      <c r="A26" s="23">
        <v>45517</v>
      </c>
      <c r="B26" s="24">
        <v>5648026464</v>
      </c>
      <c r="C26" s="24">
        <v>5306905954</v>
      </c>
      <c r="D26" s="26">
        <v>-341120510</v>
      </c>
      <c r="E26" s="28">
        <v>-0.06</v>
      </c>
    </row>
    <row r="27" spans="1:5">
      <c r="A27" s="23">
        <v>45518</v>
      </c>
      <c r="B27" s="24">
        <v>5648026464</v>
      </c>
      <c r="C27" s="24">
        <v>5378074054</v>
      </c>
      <c r="D27" s="26">
        <v>-269952410</v>
      </c>
      <c r="E27" s="28">
        <v>-4.8000000000000001E-2</v>
      </c>
    </row>
    <row r="28" spans="1:5">
      <c r="A28" s="23">
        <v>45519</v>
      </c>
      <c r="B28" s="24">
        <v>5648026464</v>
      </c>
      <c r="C28" s="24">
        <v>5439499949</v>
      </c>
      <c r="D28" s="26">
        <v>-208526515</v>
      </c>
      <c r="E28" s="28">
        <v>-3.6999999999999998E-2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FA01-1509-4914-A374-CA11CEB1DA87}">
  <dimension ref="A1:L43"/>
  <sheetViews>
    <sheetView topLeftCell="A31" workbookViewId="0">
      <selection activeCell="L16" sqref="L16"/>
    </sheetView>
  </sheetViews>
  <sheetFormatPr defaultRowHeight="17.100000000000001"/>
  <cols>
    <col min="1" max="1" width="11.125" bestFit="1" customWidth="1"/>
    <col min="2" max="2" width="33.25" bestFit="1" customWidth="1"/>
    <col min="3" max="3" width="21.125" bestFit="1" customWidth="1"/>
    <col min="5" max="5" width="10.375" bestFit="1" customWidth="1"/>
    <col min="6" max="6" width="12.75" bestFit="1" customWidth="1"/>
    <col min="7" max="7" width="8.875" bestFit="1" customWidth="1"/>
    <col min="8" max="8" width="12.75" bestFit="1" customWidth="1"/>
    <col min="9" max="9" width="12.375" bestFit="1" customWidth="1"/>
    <col min="10" max="10" width="9.5" customWidth="1"/>
    <col min="11" max="11" width="12.75" bestFit="1" customWidth="1"/>
    <col min="12" max="12" width="14.375" bestFit="1" customWidth="1"/>
  </cols>
  <sheetData>
    <row r="1" spans="1:12" s="4" customFormat="1" ht="16.5" customHeight="1">
      <c r="A1" s="1" t="s">
        <v>0</v>
      </c>
      <c r="B1" s="2" t="s">
        <v>1</v>
      </c>
      <c r="C1" s="1" t="s">
        <v>2</v>
      </c>
      <c r="D1" s="2" t="s">
        <v>71</v>
      </c>
      <c r="E1" s="9" t="s">
        <v>72</v>
      </c>
      <c r="F1" s="9" t="s">
        <v>73</v>
      </c>
      <c r="G1" s="9" t="s">
        <v>74</v>
      </c>
      <c r="H1" s="9" t="s">
        <v>75</v>
      </c>
      <c r="I1" s="9" t="s">
        <v>76</v>
      </c>
      <c r="J1" s="10" t="s">
        <v>77</v>
      </c>
      <c r="K1" s="10" t="s">
        <v>78</v>
      </c>
      <c r="L1" s="10" t="s">
        <v>79</v>
      </c>
    </row>
    <row r="2" spans="1:12" s="4" customFormat="1" ht="16.5" customHeight="1">
      <c r="A2" s="5" t="s">
        <v>3</v>
      </c>
      <c r="B2" s="5" t="str">
        <f>VLOOKUP(A2,[1]Stock_Price!$A$1:$B$22, 2, FALSE)</f>
        <v>UT Group Co Ltd</v>
      </c>
      <c r="C2" s="5" t="s">
        <v>5</v>
      </c>
      <c r="D2" s="5" t="s">
        <v>80</v>
      </c>
      <c r="E2" s="11">
        <v>17200</v>
      </c>
      <c r="F2" s="11">
        <v>49363800.480000004</v>
      </c>
      <c r="G2" s="11">
        <v>98727.600960000011</v>
      </c>
      <c r="H2" s="11">
        <v>49462528.080960006</v>
      </c>
      <c r="I2" s="22">
        <f>H2/E2</f>
        <v>2875.7283768000002</v>
      </c>
      <c r="J2" s="12">
        <f>VLOOKUP(A2,Stock_Price!$A$1:$D$22, 4, FALSE)</f>
        <v>2737</v>
      </c>
      <c r="K2" s="11">
        <f>J2*E2</f>
        <v>47076400</v>
      </c>
      <c r="L2" s="11">
        <f>K2-H2</f>
        <v>-2386128.0809600055</v>
      </c>
    </row>
    <row r="3" spans="1:12" s="4" customFormat="1" ht="16.5" customHeight="1">
      <c r="A3" s="5" t="s">
        <v>6</v>
      </c>
      <c r="B3" s="5" t="str">
        <f>VLOOKUP(A3,[1]Stock_Price!$A$1:$B$22, 2, FALSE)</f>
        <v>Kirin Holdings Co Ltd</v>
      </c>
      <c r="C3" s="5" t="s">
        <v>8</v>
      </c>
      <c r="D3" s="5" t="s">
        <v>81</v>
      </c>
      <c r="E3" s="11">
        <v>28000</v>
      </c>
      <c r="F3" s="11">
        <v>63560000</v>
      </c>
      <c r="G3" s="11">
        <v>127120</v>
      </c>
      <c r="H3" s="11">
        <v>63687120</v>
      </c>
      <c r="I3" s="11">
        <f t="shared" ref="I3:I43" si="0">H3/E3</f>
        <v>2274.54</v>
      </c>
      <c r="J3" s="12">
        <f>VLOOKUP(A3,Stock_Price!$A$1:$D$22, 4, FALSE)</f>
        <v>2046.5</v>
      </c>
      <c r="K3" s="11">
        <f t="shared" ref="K3:K43" si="1">J3*E3</f>
        <v>57302000</v>
      </c>
      <c r="L3" s="11">
        <f t="shared" ref="L3:L43" si="2">K3-H3</f>
        <v>-6385120</v>
      </c>
    </row>
    <row r="4" spans="1:12" s="4" customFormat="1" ht="16.5" customHeight="1">
      <c r="A4" s="5" t="s">
        <v>6</v>
      </c>
      <c r="B4" s="5" t="str">
        <f>VLOOKUP(A4,[1]Stock_Price!$A$1:$B$22, 2, FALSE)</f>
        <v>Kirin Holdings Co Ltd</v>
      </c>
      <c r="C4" s="5" t="s">
        <v>8</v>
      </c>
      <c r="D4" s="5" t="s">
        <v>80</v>
      </c>
      <c r="E4" s="11">
        <v>94100</v>
      </c>
      <c r="F4" s="11">
        <v>199039853.28</v>
      </c>
      <c r="G4" s="11">
        <v>398079.70655999996</v>
      </c>
      <c r="H4" s="11">
        <v>199437932.98655999</v>
      </c>
      <c r="I4" s="11">
        <f t="shared" si="0"/>
        <v>2119.4254302503718</v>
      </c>
      <c r="J4" s="12">
        <f>VLOOKUP(A4,Stock_Price!$A$1:$D$22, 4, FALSE)</f>
        <v>2046.5</v>
      </c>
      <c r="K4" s="11">
        <f t="shared" si="1"/>
        <v>192575650</v>
      </c>
      <c r="L4" s="11">
        <f t="shared" si="2"/>
        <v>-6862282.9865599871</v>
      </c>
    </row>
    <row r="5" spans="1:12" s="4" customFormat="1" ht="16.5" customHeight="1">
      <c r="A5" s="5" t="s">
        <v>6</v>
      </c>
      <c r="B5" s="5" t="str">
        <f>VLOOKUP(A5,[1]Stock_Price!$A$1:$B$22, 2, FALSE)</f>
        <v>Kirin Holdings Co Ltd</v>
      </c>
      <c r="C5" s="5" t="s">
        <v>8</v>
      </c>
      <c r="D5" s="5" t="s">
        <v>82</v>
      </c>
      <c r="E5" s="11">
        <v>130000</v>
      </c>
      <c r="F5" s="11">
        <v>273593277</v>
      </c>
      <c r="G5" s="11">
        <v>547186.554</v>
      </c>
      <c r="H5" s="11">
        <v>274140463.55399996</v>
      </c>
      <c r="I5" s="11">
        <f t="shared" si="0"/>
        <v>2108.7727965692306</v>
      </c>
      <c r="J5" s="12">
        <f>VLOOKUP(A5,Stock_Price!$A$1:$D$22, 4, FALSE)</f>
        <v>2046.5</v>
      </c>
      <c r="K5" s="11">
        <f t="shared" si="1"/>
        <v>266045000</v>
      </c>
      <c r="L5" s="11">
        <f t="shared" si="2"/>
        <v>-8095463.5539999604</v>
      </c>
    </row>
    <row r="6" spans="1:12" s="4" customFormat="1" ht="16.5" customHeight="1">
      <c r="A6" s="5" t="s">
        <v>6</v>
      </c>
      <c r="B6" s="5" t="str">
        <f>VLOOKUP(A6,[1]Stock_Price!$A$1:$B$22, 2, FALSE)</f>
        <v>Kirin Holdings Co Ltd</v>
      </c>
      <c r="C6" s="5" t="s">
        <v>8</v>
      </c>
      <c r="D6" s="5" t="s">
        <v>83</v>
      </c>
      <c r="E6" s="11">
        <v>185700</v>
      </c>
      <c r="F6" s="11">
        <v>410551143.36000001</v>
      </c>
      <c r="G6" s="11">
        <v>821102.28672000009</v>
      </c>
      <c r="H6" s="11">
        <v>411372245.64671999</v>
      </c>
      <c r="I6" s="11">
        <f t="shared" si="0"/>
        <v>2215.251726692084</v>
      </c>
      <c r="J6" s="12">
        <f>VLOOKUP(A6,Stock_Price!$A$1:$D$22, 4, FALSE)</f>
        <v>2046.5</v>
      </c>
      <c r="K6" s="11">
        <f t="shared" si="1"/>
        <v>380035050</v>
      </c>
      <c r="L6" s="11">
        <f t="shared" si="2"/>
        <v>-31337195.646719992</v>
      </c>
    </row>
    <row r="7" spans="1:12" s="4" customFormat="1" ht="16.5" customHeight="1">
      <c r="A7" s="5" t="s">
        <v>9</v>
      </c>
      <c r="B7" s="5" t="str">
        <f>VLOOKUP(A7,[1]Stock_Price!$A$1:$B$22, 2, FALSE)</f>
        <v>Japan Tobacco Inc</v>
      </c>
      <c r="C7" s="5" t="s">
        <v>11</v>
      </c>
      <c r="D7" s="5" t="s">
        <v>81</v>
      </c>
      <c r="E7" s="11">
        <v>15000</v>
      </c>
      <c r="F7" s="11">
        <v>66300000</v>
      </c>
      <c r="G7" s="11">
        <v>132600</v>
      </c>
      <c r="H7" s="11">
        <v>66432600</v>
      </c>
      <c r="I7" s="11">
        <f t="shared" si="0"/>
        <v>4428.84</v>
      </c>
      <c r="J7" s="12">
        <f>VLOOKUP(A7,Stock_Price!$A$1:$D$22, 4, FALSE)</f>
        <v>4141</v>
      </c>
      <c r="K7" s="11">
        <f t="shared" si="1"/>
        <v>62115000</v>
      </c>
      <c r="L7" s="11">
        <f t="shared" si="2"/>
        <v>-4317600</v>
      </c>
    </row>
    <row r="8" spans="1:12" s="4" customFormat="1" ht="16.5" customHeight="1">
      <c r="A8" s="5" t="s">
        <v>9</v>
      </c>
      <c r="B8" s="5" t="str">
        <f>VLOOKUP(A8,[1]Stock_Price!$A$1:$B$22, 2, FALSE)</f>
        <v>Japan Tobacco Inc</v>
      </c>
      <c r="C8" s="5" t="s">
        <v>11</v>
      </c>
      <c r="D8" s="5" t="s">
        <v>80</v>
      </c>
      <c r="E8" s="11">
        <v>11000</v>
      </c>
      <c r="F8" s="11">
        <v>49530550.299999997</v>
      </c>
      <c r="G8" s="11">
        <v>99061.100599999991</v>
      </c>
      <c r="H8" s="11">
        <v>49629611.400599994</v>
      </c>
      <c r="I8" s="11">
        <f t="shared" si="0"/>
        <v>4511.7828545999992</v>
      </c>
      <c r="J8" s="12">
        <f>VLOOKUP(A8,Stock_Price!$A$1:$D$22, 4, FALSE)</f>
        <v>4141</v>
      </c>
      <c r="K8" s="11">
        <f t="shared" si="1"/>
        <v>45551000</v>
      </c>
      <c r="L8" s="11">
        <f t="shared" si="2"/>
        <v>-4078611.4005999938</v>
      </c>
    </row>
    <row r="9" spans="1:12" s="4" customFormat="1" ht="16.5" customHeight="1">
      <c r="A9" s="5" t="s">
        <v>9</v>
      </c>
      <c r="B9" s="5" t="str">
        <f>VLOOKUP(A9,[1]Stock_Price!$A$1:$B$22, 2, FALSE)</f>
        <v>Japan Tobacco Inc</v>
      </c>
      <c r="C9" s="5" t="s">
        <v>11</v>
      </c>
      <c r="D9" s="5" t="s">
        <v>82</v>
      </c>
      <c r="E9" s="11">
        <v>52400</v>
      </c>
      <c r="F9" s="11">
        <v>232299267.65999997</v>
      </c>
      <c r="G9" s="11">
        <v>464598.53531999997</v>
      </c>
      <c r="H9" s="11">
        <v>232763866.19531998</v>
      </c>
      <c r="I9" s="11">
        <f t="shared" si="0"/>
        <v>4442.0585151778623</v>
      </c>
      <c r="J9" s="12">
        <f>VLOOKUP(A9,Stock_Price!$A$1:$D$22, 4, FALSE)</f>
        <v>4141</v>
      </c>
      <c r="K9" s="11">
        <f t="shared" si="1"/>
        <v>216988400</v>
      </c>
      <c r="L9" s="11">
        <f t="shared" si="2"/>
        <v>-15775466.19531998</v>
      </c>
    </row>
    <row r="10" spans="1:12" s="4" customFormat="1" ht="16.5" customHeight="1">
      <c r="A10" s="5" t="s">
        <v>9</v>
      </c>
      <c r="B10" s="5" t="str">
        <f>VLOOKUP(A10,[1]Stock_Price!$A$1:$B$22, 2, FALSE)</f>
        <v>Japan Tobacco Inc</v>
      </c>
      <c r="C10" s="5" t="s">
        <v>11</v>
      </c>
      <c r="D10" s="5" t="s">
        <v>83</v>
      </c>
      <c r="E10" s="11">
        <v>90400</v>
      </c>
      <c r="F10" s="11">
        <v>410504444.17999995</v>
      </c>
      <c r="G10" s="11">
        <v>821008.88835999987</v>
      </c>
      <c r="H10" s="11">
        <v>411325453.06835997</v>
      </c>
      <c r="I10" s="11">
        <f t="shared" si="0"/>
        <v>4550.0603215526544</v>
      </c>
      <c r="J10" s="12">
        <f>VLOOKUP(A10,Stock_Price!$A$1:$D$22, 4, FALSE)</f>
        <v>4141</v>
      </c>
      <c r="K10" s="11">
        <f t="shared" si="1"/>
        <v>374346400</v>
      </c>
      <c r="L10" s="11">
        <f t="shared" si="2"/>
        <v>-36979053.068359971</v>
      </c>
    </row>
    <row r="11" spans="1:12" s="4" customFormat="1" ht="16.5" customHeight="1">
      <c r="A11" s="5" t="s">
        <v>12</v>
      </c>
      <c r="B11" s="5" t="str">
        <f>VLOOKUP(A11,[1]Stock_Price!$A$1:$B$22, 2, FALSE)</f>
        <v>Astellas Pharma Inc</v>
      </c>
      <c r="C11" s="5" t="s">
        <v>14</v>
      </c>
      <c r="D11" s="5" t="s">
        <v>84</v>
      </c>
      <c r="E11" s="11">
        <v>53110</v>
      </c>
      <c r="F11" s="11">
        <v>99998057.280000001</v>
      </c>
      <c r="G11" s="11">
        <v>0</v>
      </c>
      <c r="H11" s="11">
        <v>99998057.280000001</v>
      </c>
      <c r="I11" s="11">
        <f t="shared" si="0"/>
        <v>1882.848</v>
      </c>
      <c r="J11" s="12">
        <f>VLOOKUP(A11,Stock_Price!$A$1:$D$22, 4, FALSE)</f>
        <v>1695.5</v>
      </c>
      <c r="K11" s="11">
        <f t="shared" si="1"/>
        <v>90048005</v>
      </c>
      <c r="L11" s="11">
        <f t="shared" si="2"/>
        <v>-9950052.2800000012</v>
      </c>
    </row>
    <row r="12" spans="1:12" s="4" customFormat="1" ht="16.5" customHeight="1">
      <c r="A12" s="5" t="s">
        <v>15</v>
      </c>
      <c r="B12" s="5" t="str">
        <f>VLOOKUP(A12,[1]Stock_Price!$A$1:$B$22, 2, FALSE)</f>
        <v>H.U. Group Holdings Inc</v>
      </c>
      <c r="C12" s="5" t="s">
        <v>17</v>
      </c>
      <c r="D12" s="5" t="s">
        <v>84</v>
      </c>
      <c r="E12" s="11">
        <v>400</v>
      </c>
      <c r="F12" s="11">
        <v>995200</v>
      </c>
      <c r="G12" s="11">
        <v>22739</v>
      </c>
      <c r="H12" s="11">
        <v>1017939</v>
      </c>
      <c r="I12" s="11">
        <f t="shared" si="0"/>
        <v>2544.8474999999999</v>
      </c>
      <c r="J12" s="12">
        <f>VLOOKUP(A12,Stock_Price!$A$1:$D$22, 4, FALSE)</f>
        <v>2539</v>
      </c>
      <c r="K12" s="11">
        <f t="shared" si="1"/>
        <v>1015600</v>
      </c>
      <c r="L12" s="11">
        <f t="shared" si="2"/>
        <v>-2339</v>
      </c>
    </row>
    <row r="13" spans="1:12" s="4" customFormat="1" ht="16.5" customHeight="1">
      <c r="A13" s="5" t="s">
        <v>18</v>
      </c>
      <c r="B13" s="5" t="str">
        <f>VLOOKUP(A13,[1]Stock_Price!$A$1:$B$22, 2, FALSE)</f>
        <v>Toyo Tire Corp</v>
      </c>
      <c r="C13" s="5" t="s">
        <v>20</v>
      </c>
      <c r="D13" s="5" t="s">
        <v>82</v>
      </c>
      <c r="E13" s="11">
        <v>58300</v>
      </c>
      <c r="F13" s="11">
        <v>149317906.07999998</v>
      </c>
      <c r="G13" s="11">
        <v>298635.81215999997</v>
      </c>
      <c r="H13" s="11">
        <v>149616541.89215997</v>
      </c>
      <c r="I13" s="11">
        <f t="shared" si="0"/>
        <v>2566.3214732789015</v>
      </c>
      <c r="J13" s="12">
        <f>VLOOKUP(A13,Stock_Price!$A$1:$D$22, 4, FALSE)</f>
        <v>2072</v>
      </c>
      <c r="K13" s="11">
        <f t="shared" si="1"/>
        <v>120797600</v>
      </c>
      <c r="L13" s="11">
        <f t="shared" si="2"/>
        <v>-28818941.892159969</v>
      </c>
    </row>
    <row r="14" spans="1:12" s="4" customFormat="1" ht="16.5" customHeight="1">
      <c r="A14" s="5" t="s">
        <v>21</v>
      </c>
      <c r="B14" s="5" t="str">
        <f>VLOOKUP(A14,[1]Stock_Price!$A$1:$B$22, 2, FALSE)</f>
        <v>Nippon Steel Corp</v>
      </c>
      <c r="C14" s="5" t="s">
        <v>23</v>
      </c>
      <c r="D14" s="5" t="s">
        <v>83</v>
      </c>
      <c r="E14" s="11">
        <v>12500</v>
      </c>
      <c r="F14" s="11">
        <v>40131600</v>
      </c>
      <c r="G14" s="11">
        <v>80263.199999999997</v>
      </c>
      <c r="H14" s="11">
        <v>40211863.200000003</v>
      </c>
      <c r="I14" s="11">
        <f t="shared" si="0"/>
        <v>3216.9490560000004</v>
      </c>
      <c r="J14" s="12">
        <f>VLOOKUP(A14,Stock_Price!$A$1:$D$22, 4, FALSE)</f>
        <v>3234</v>
      </c>
      <c r="K14" s="11">
        <f t="shared" si="1"/>
        <v>40425000</v>
      </c>
      <c r="L14" s="11">
        <f t="shared" si="2"/>
        <v>213136.79999999702</v>
      </c>
    </row>
    <row r="15" spans="1:12" s="4" customFormat="1" ht="16.5" customHeight="1">
      <c r="A15" s="5" t="s">
        <v>21</v>
      </c>
      <c r="B15" s="5" t="str">
        <f>VLOOKUP(A15,[1]Stock_Price!$A$1:$B$22, 2, FALSE)</f>
        <v>Nippon Steel Corp</v>
      </c>
      <c r="C15" s="5" t="s">
        <v>23</v>
      </c>
      <c r="D15" s="5" t="s">
        <v>82</v>
      </c>
      <c r="E15" s="11">
        <v>53398</v>
      </c>
      <c r="F15" s="11">
        <v>184167049.72134</v>
      </c>
      <c r="G15" s="11">
        <v>368334.09944268002</v>
      </c>
      <c r="H15" s="11">
        <v>184535383.82078266</v>
      </c>
      <c r="I15" s="11">
        <f t="shared" si="0"/>
        <v>3455.8482306599994</v>
      </c>
      <c r="J15" s="12">
        <f>VLOOKUP(A15,Stock_Price!$A$1:$D$22, 4, FALSE)</f>
        <v>3234</v>
      </c>
      <c r="K15" s="11">
        <f t="shared" si="1"/>
        <v>172689132</v>
      </c>
      <c r="L15" s="11">
        <f t="shared" si="2"/>
        <v>-11846251.820782661</v>
      </c>
    </row>
    <row r="16" spans="1:12" s="4" customFormat="1" ht="16.5" customHeight="1">
      <c r="A16" s="5" t="s">
        <v>24</v>
      </c>
      <c r="B16" s="5" t="str">
        <f>VLOOKUP(A16,[1]Stock_Price!$A$1:$B$22, 2, FALSE)</f>
        <v>Komatsu Ltd</v>
      </c>
      <c r="C16" s="5" t="s">
        <v>26</v>
      </c>
      <c r="D16" s="5" t="s">
        <v>80</v>
      </c>
      <c r="E16" s="11">
        <v>13800</v>
      </c>
      <c r="F16" s="11">
        <v>53212800</v>
      </c>
      <c r="G16" s="11">
        <v>106425.60000000001</v>
      </c>
      <c r="H16" s="11">
        <v>53319225.600000001</v>
      </c>
      <c r="I16" s="11">
        <f t="shared" si="0"/>
        <v>3863.712</v>
      </c>
      <c r="J16" s="12">
        <f>VLOOKUP(A16,Stock_Price!$A$1:$D$22, 4, FALSE)</f>
        <v>4100</v>
      </c>
      <c r="K16" s="11">
        <f t="shared" si="1"/>
        <v>56580000</v>
      </c>
      <c r="L16" s="11">
        <f t="shared" si="2"/>
        <v>3260774.3999999985</v>
      </c>
    </row>
    <row r="17" spans="1:12" s="4" customFormat="1" ht="16.5" customHeight="1">
      <c r="A17" s="5" t="s">
        <v>24</v>
      </c>
      <c r="B17" s="5" t="str">
        <f>VLOOKUP(A17,[1]Stock_Price!$A$1:$B$22, 2, FALSE)</f>
        <v>Komatsu Ltd</v>
      </c>
      <c r="C17" s="5" t="s">
        <v>26</v>
      </c>
      <c r="D17" s="5" t="s">
        <v>82</v>
      </c>
      <c r="E17" s="11">
        <v>53800</v>
      </c>
      <c r="F17" s="11">
        <v>248388867.72</v>
      </c>
      <c r="G17" s="11">
        <v>496777.73544000008</v>
      </c>
      <c r="H17" s="11">
        <v>248885645.45543998</v>
      </c>
      <c r="I17" s="11">
        <f t="shared" si="0"/>
        <v>4626.1272389486985</v>
      </c>
      <c r="J17" s="12">
        <f>VLOOKUP(A17,Stock_Price!$A$1:$D$22, 4, FALSE)</f>
        <v>4100</v>
      </c>
      <c r="K17" s="11">
        <f t="shared" si="1"/>
        <v>220580000</v>
      </c>
      <c r="L17" s="11">
        <f t="shared" si="2"/>
        <v>-28305645.455439985</v>
      </c>
    </row>
    <row r="18" spans="1:12" s="4" customFormat="1" ht="16.5" customHeight="1">
      <c r="A18" s="5" t="s">
        <v>24</v>
      </c>
      <c r="B18" s="5" t="str">
        <f>VLOOKUP(A18,[1]Stock_Price!$A$1:$B$22, 2, FALSE)</f>
        <v>Komatsu Ltd</v>
      </c>
      <c r="C18" s="5" t="s">
        <v>26</v>
      </c>
      <c r="D18" s="5" t="s">
        <v>83</v>
      </c>
      <c r="E18" s="11">
        <v>75800</v>
      </c>
      <c r="F18" s="11">
        <v>348185324.68000001</v>
      </c>
      <c r="G18" s="11">
        <v>696370.64935999992</v>
      </c>
      <c r="H18" s="11">
        <v>348881695.32936001</v>
      </c>
      <c r="I18" s="11">
        <f t="shared" si="0"/>
        <v>4602.6608882501323</v>
      </c>
      <c r="J18" s="12">
        <f>VLOOKUP(A18,Stock_Price!$A$1:$D$22, 4, FALSE)</f>
        <v>4100</v>
      </c>
      <c r="K18" s="11">
        <f t="shared" si="1"/>
        <v>310780000</v>
      </c>
      <c r="L18" s="11">
        <f t="shared" si="2"/>
        <v>-38101695.329360008</v>
      </c>
    </row>
    <row r="19" spans="1:12" s="4" customFormat="1" ht="16.5" customHeight="1">
      <c r="A19" s="5" t="s">
        <v>27</v>
      </c>
      <c r="B19" s="5" t="str">
        <f>VLOOKUP(A19,[1]Stock_Price!$A$1:$B$22, 2, FALSE)</f>
        <v>Honda Motor Co Ltd</v>
      </c>
      <c r="C19" s="5" t="s">
        <v>29</v>
      </c>
      <c r="D19" s="5" t="s">
        <v>83</v>
      </c>
      <c r="E19" s="11">
        <v>206300</v>
      </c>
      <c r="F19" s="11">
        <v>349534660.29999995</v>
      </c>
      <c r="G19" s="11">
        <v>699069.32059999998</v>
      </c>
      <c r="H19" s="11">
        <v>350233729.62059999</v>
      </c>
      <c r="I19" s="11">
        <f t="shared" si="0"/>
        <v>1697.6913699495879</v>
      </c>
      <c r="J19" s="12">
        <f>VLOOKUP(A19,Stock_Price!$A$1:$D$22, 4, FALSE)</f>
        <v>1546.5</v>
      </c>
      <c r="K19" s="11">
        <f t="shared" si="1"/>
        <v>319042950</v>
      </c>
      <c r="L19" s="11">
        <f t="shared" si="2"/>
        <v>-31190779.620599985</v>
      </c>
    </row>
    <row r="20" spans="1:12" s="4" customFormat="1" ht="16.5" customHeight="1">
      <c r="A20" s="5" t="s">
        <v>30</v>
      </c>
      <c r="B20" s="5" t="str">
        <f>VLOOKUP(A20,[1]Stock_Price!$A$1:$B$22, 2, FALSE)</f>
        <v>Olympus Corp</v>
      </c>
      <c r="C20" s="5" t="s">
        <v>32</v>
      </c>
      <c r="D20" s="5" t="s">
        <v>85</v>
      </c>
      <c r="E20" s="11">
        <v>20200</v>
      </c>
      <c r="F20" s="11">
        <v>44860039.640000001</v>
      </c>
      <c r="G20" s="11">
        <v>89720.079279999991</v>
      </c>
      <c r="H20" s="11">
        <v>44949759.719279997</v>
      </c>
      <c r="I20" s="11">
        <f t="shared" si="0"/>
        <v>2225.2356296673265</v>
      </c>
      <c r="J20" s="12">
        <f>VLOOKUP(A20,Stock_Price!$A$1:$D$22, 4, FALSE)</f>
        <v>2489.5</v>
      </c>
      <c r="K20" s="11">
        <f t="shared" si="1"/>
        <v>50287900</v>
      </c>
      <c r="L20" s="11">
        <f t="shared" si="2"/>
        <v>5338140.2807200029</v>
      </c>
    </row>
    <row r="21" spans="1:12" s="4" customFormat="1" ht="16.5" customHeight="1">
      <c r="A21" s="5" t="s">
        <v>33</v>
      </c>
      <c r="B21" s="5" t="str">
        <f>VLOOKUP(A21,[1]Stock_Price!$A$1:$B$22, 2, FALSE)</f>
        <v>Marubeni Corp</v>
      </c>
      <c r="C21" s="5" t="s">
        <v>35</v>
      </c>
      <c r="D21" s="5" t="s">
        <v>84</v>
      </c>
      <c r="E21" s="11">
        <v>21700</v>
      </c>
      <c r="F21" s="11">
        <v>50525850.340000004</v>
      </c>
      <c r="G21" s="11">
        <v>101051.70068000001</v>
      </c>
      <c r="H21" s="11">
        <v>50626902.040680006</v>
      </c>
      <c r="I21" s="11">
        <f t="shared" si="0"/>
        <v>2333.0369604000002</v>
      </c>
      <c r="J21" s="12">
        <f>VLOOKUP(A21,Stock_Price!$A$1:$D$22, 4, FALSE)</f>
        <v>2439</v>
      </c>
      <c r="K21" s="11">
        <f t="shared" si="1"/>
        <v>52926300</v>
      </c>
      <c r="L21" s="11">
        <f t="shared" si="2"/>
        <v>2299397.9593199939</v>
      </c>
    </row>
    <row r="22" spans="1:12" s="4" customFormat="1" ht="16.5" customHeight="1">
      <c r="A22" s="5" t="s">
        <v>33</v>
      </c>
      <c r="B22" s="5" t="str">
        <f>VLOOKUP(A22,[1]Stock_Price!$A$1:$B$22, 2, FALSE)</f>
        <v>Marubeni Corp</v>
      </c>
      <c r="C22" s="5" t="s">
        <v>35</v>
      </c>
      <c r="D22" s="5" t="s">
        <v>86</v>
      </c>
      <c r="E22" s="11">
        <v>21300</v>
      </c>
      <c r="F22" s="11">
        <v>49842000</v>
      </c>
      <c r="G22" s="11">
        <v>99684</v>
      </c>
      <c r="H22" s="11">
        <v>49941684</v>
      </c>
      <c r="I22" s="11">
        <f t="shared" si="0"/>
        <v>2344.6799999999998</v>
      </c>
      <c r="J22" s="12">
        <f>VLOOKUP(A22,Stock_Price!$A$1:$D$22, 4, FALSE)</f>
        <v>2439</v>
      </c>
      <c r="K22" s="11">
        <f t="shared" si="1"/>
        <v>51950700</v>
      </c>
      <c r="L22" s="11">
        <f t="shared" si="2"/>
        <v>2009016</v>
      </c>
    </row>
    <row r="23" spans="1:12" s="4" customFormat="1" ht="16.5" customHeight="1">
      <c r="A23" s="5" t="s">
        <v>33</v>
      </c>
      <c r="B23" s="5" t="str">
        <f>VLOOKUP(A23,[1]Stock_Price!$A$1:$B$22, 2, FALSE)</f>
        <v>Marubeni Corp</v>
      </c>
      <c r="C23" s="5" t="s">
        <v>35</v>
      </c>
      <c r="D23" s="5" t="s">
        <v>85</v>
      </c>
      <c r="E23" s="11">
        <v>35000</v>
      </c>
      <c r="F23" s="11">
        <v>79104000.5</v>
      </c>
      <c r="G23" s="11">
        <v>158208.00099999999</v>
      </c>
      <c r="H23" s="11">
        <v>79262208.501000002</v>
      </c>
      <c r="I23" s="11">
        <f t="shared" si="0"/>
        <v>2264.6345286000001</v>
      </c>
      <c r="J23" s="12">
        <f>VLOOKUP(A23,Stock_Price!$A$1:$D$22, 4, FALSE)</f>
        <v>2439</v>
      </c>
      <c r="K23" s="11">
        <f t="shared" si="1"/>
        <v>85365000</v>
      </c>
      <c r="L23" s="11">
        <f t="shared" si="2"/>
        <v>6102791.498999998</v>
      </c>
    </row>
    <row r="24" spans="1:12" s="4" customFormat="1" ht="16.5" customHeight="1">
      <c r="A24" s="5" t="s">
        <v>36</v>
      </c>
      <c r="B24" s="5" t="str">
        <f>VLOOKUP(A24,[1]Stock_Price!$A$1:$B$22, 2, FALSE)</f>
        <v>Mitsui &amp; Co Ltd</v>
      </c>
      <c r="C24" s="5" t="s">
        <v>38</v>
      </c>
      <c r="D24" s="5" t="s">
        <v>86</v>
      </c>
      <c r="E24" s="11">
        <v>18400</v>
      </c>
      <c r="F24" s="11">
        <v>49864000</v>
      </c>
      <c r="G24" s="11">
        <v>99728</v>
      </c>
      <c r="H24" s="11">
        <v>49963728</v>
      </c>
      <c r="I24" s="11">
        <f t="shared" si="0"/>
        <v>2715.42</v>
      </c>
      <c r="J24" s="12">
        <f>VLOOKUP(A24,Stock_Price!$A$1:$D$22, 4, FALSE)</f>
        <v>3031</v>
      </c>
      <c r="K24" s="11">
        <f t="shared" si="1"/>
        <v>55770400</v>
      </c>
      <c r="L24" s="11">
        <f t="shared" si="2"/>
        <v>5806672</v>
      </c>
    </row>
    <row r="25" spans="1:12" s="4" customFormat="1" ht="16.5" customHeight="1">
      <c r="A25" s="5" t="s">
        <v>36</v>
      </c>
      <c r="B25" s="5" t="str">
        <f>VLOOKUP(A25,[1]Stock_Price!$A$1:$B$22, 2, FALSE)</f>
        <v>Mitsui &amp; Co Ltd</v>
      </c>
      <c r="C25" s="5" t="s">
        <v>38</v>
      </c>
      <c r="D25" s="5" t="s">
        <v>85</v>
      </c>
      <c r="E25" s="11">
        <v>17800</v>
      </c>
      <c r="F25" s="11">
        <v>47881400.140000001</v>
      </c>
      <c r="G25" s="11">
        <v>95762.80028000001</v>
      </c>
      <c r="H25" s="11">
        <v>47977162.940279998</v>
      </c>
      <c r="I25" s="11">
        <f t="shared" si="0"/>
        <v>2695.3462325999999</v>
      </c>
      <c r="J25" s="12">
        <f>VLOOKUP(A25,Stock_Price!$A$1:$D$22, 4, FALSE)</f>
        <v>3031</v>
      </c>
      <c r="K25" s="11">
        <f t="shared" si="1"/>
        <v>53951800</v>
      </c>
      <c r="L25" s="11">
        <f t="shared" si="2"/>
        <v>5974637.0597200021</v>
      </c>
    </row>
    <row r="26" spans="1:12" s="4" customFormat="1" ht="16.5" customHeight="1">
      <c r="A26" s="5" t="s">
        <v>36</v>
      </c>
      <c r="B26" s="5" t="str">
        <f>VLOOKUP(A26,[1]Stock_Price!$A$1:$B$22, 2, FALSE)</f>
        <v>Mitsui &amp; Co Ltd</v>
      </c>
      <c r="C26" s="5" t="s">
        <v>38</v>
      </c>
      <c r="D26" s="5" t="s">
        <v>87</v>
      </c>
      <c r="E26" s="11">
        <v>18400</v>
      </c>
      <c r="F26" s="11">
        <v>49922699.68</v>
      </c>
      <c r="G26" s="11">
        <v>99845.39936000001</v>
      </c>
      <c r="H26" s="11">
        <v>50022545.079360001</v>
      </c>
      <c r="I26" s="11">
        <f t="shared" si="0"/>
        <v>2718.6165804000002</v>
      </c>
      <c r="J26" s="12">
        <f>VLOOKUP(A26,Stock_Price!$A$1:$D$22, 4, FALSE)</f>
        <v>3031</v>
      </c>
      <c r="K26" s="11">
        <f t="shared" si="1"/>
        <v>55770400</v>
      </c>
      <c r="L26" s="11">
        <f t="shared" si="2"/>
        <v>5747854.9206399992</v>
      </c>
    </row>
    <row r="27" spans="1:12" s="4" customFormat="1" ht="16.5" customHeight="1">
      <c r="A27" s="5" t="s">
        <v>39</v>
      </c>
      <c r="B27" s="5" t="str">
        <f>VLOOKUP(A27,[1]Stock_Price!$A$1:$B$22, 2, FALSE)</f>
        <v>Sumitomo Corp</v>
      </c>
      <c r="C27" s="5" t="s">
        <v>41</v>
      </c>
      <c r="D27" s="5" t="s">
        <v>87</v>
      </c>
      <c r="E27" s="11">
        <v>12899</v>
      </c>
      <c r="F27" s="11">
        <v>50365240.480599999</v>
      </c>
      <c r="G27" s="11">
        <v>123465.4809612</v>
      </c>
      <c r="H27" s="11">
        <v>50488705.961561203</v>
      </c>
      <c r="I27" s="11">
        <f t="shared" si="0"/>
        <v>3914.1565983069386</v>
      </c>
      <c r="J27" s="12">
        <f>VLOOKUP(A27,Stock_Price!$A$1:$D$22, 4, FALSE)</f>
        <v>3378</v>
      </c>
      <c r="K27" s="11">
        <f t="shared" si="1"/>
        <v>43572822</v>
      </c>
      <c r="L27" s="11">
        <f t="shared" si="2"/>
        <v>-6915883.961561203</v>
      </c>
    </row>
    <row r="28" spans="1:12" s="4" customFormat="1" ht="16.5" customHeight="1">
      <c r="A28" s="5" t="s">
        <v>39</v>
      </c>
      <c r="B28" s="5" t="str">
        <f>VLOOKUP(A28,[1]Stock_Price!$A$1:$B$22, 2, FALSE)</f>
        <v>Sumitomo Corp</v>
      </c>
      <c r="C28" s="5" t="s">
        <v>41</v>
      </c>
      <c r="D28" s="5" t="s">
        <v>84</v>
      </c>
      <c r="E28" s="11">
        <v>24100</v>
      </c>
      <c r="F28" s="11">
        <v>99131988.049999997</v>
      </c>
      <c r="G28" s="11">
        <v>198263.9761</v>
      </c>
      <c r="H28" s="11">
        <v>99330252.026099995</v>
      </c>
      <c r="I28" s="11">
        <f t="shared" si="0"/>
        <v>4121.5872209999998</v>
      </c>
      <c r="J28" s="12">
        <f>VLOOKUP(A28,Stock_Price!$A$1:$D$22, 4, FALSE)</f>
        <v>3378</v>
      </c>
      <c r="K28" s="11">
        <f t="shared" si="1"/>
        <v>81409800</v>
      </c>
      <c r="L28" s="11">
        <f t="shared" si="2"/>
        <v>-17920452.026099995</v>
      </c>
    </row>
    <row r="29" spans="1:12" s="4" customFormat="1" ht="16.5" customHeight="1">
      <c r="A29" s="5" t="s">
        <v>39</v>
      </c>
      <c r="B29" s="5" t="str">
        <f>VLOOKUP(A29,[1]Stock_Price!$A$1:$B$22, 2, FALSE)</f>
        <v>Sumitomo Corp</v>
      </c>
      <c r="C29" s="5" t="s">
        <v>41</v>
      </c>
      <c r="D29" s="5" t="s">
        <v>85</v>
      </c>
      <c r="E29" s="11">
        <v>77400</v>
      </c>
      <c r="F29" s="11">
        <v>313428801.89999998</v>
      </c>
      <c r="G29" s="11">
        <v>626857.60380000004</v>
      </c>
      <c r="H29" s="11">
        <v>314055659.50380003</v>
      </c>
      <c r="I29" s="11">
        <f t="shared" si="0"/>
        <v>4057.5666602558144</v>
      </c>
      <c r="J29" s="12">
        <f>VLOOKUP(A29,Stock_Price!$A$1:$D$22, 4, FALSE)</f>
        <v>3378</v>
      </c>
      <c r="K29" s="11">
        <f t="shared" si="1"/>
        <v>261457200</v>
      </c>
      <c r="L29" s="11">
        <f t="shared" si="2"/>
        <v>-52598459.503800035</v>
      </c>
    </row>
    <row r="30" spans="1:12" s="4" customFormat="1" ht="16.5" customHeight="1">
      <c r="A30" s="5" t="s">
        <v>42</v>
      </c>
      <c r="B30" s="5" t="str">
        <f>VLOOKUP(A30,[1]Stock_Price!$A$1:$B$22, 2, FALSE)</f>
        <v>Marui Group Co Ltd</v>
      </c>
      <c r="C30" s="5" t="s">
        <v>44</v>
      </c>
      <c r="D30" s="5" t="s">
        <v>87</v>
      </c>
      <c r="E30" s="11">
        <v>56600</v>
      </c>
      <c r="F30" s="11">
        <v>127041906.5</v>
      </c>
      <c r="G30" s="11">
        <v>272089.81300000002</v>
      </c>
      <c r="H30" s="11">
        <v>127313996.31299999</v>
      </c>
      <c r="I30" s="11">
        <f t="shared" si="0"/>
        <v>2249.3638924558304</v>
      </c>
      <c r="J30" s="12">
        <f>VLOOKUP(A30,Stock_Price!$A$1:$D$22, 4, FALSE)</f>
        <v>2325</v>
      </c>
      <c r="K30" s="11">
        <f t="shared" si="1"/>
        <v>131595000</v>
      </c>
      <c r="L30" s="11">
        <f t="shared" si="2"/>
        <v>4281003.6870000064</v>
      </c>
    </row>
    <row r="31" spans="1:12" s="4" customFormat="1" ht="16.5" customHeight="1">
      <c r="A31" s="5" t="s">
        <v>42</v>
      </c>
      <c r="B31" s="5" t="str">
        <f>VLOOKUP(A31,[1]Stock_Price!$A$1:$B$22, 2, FALSE)</f>
        <v>Marui Group Co Ltd</v>
      </c>
      <c r="C31" s="5" t="s">
        <v>44</v>
      </c>
      <c r="D31" s="5" t="s">
        <v>84</v>
      </c>
      <c r="E31" s="11">
        <v>106600</v>
      </c>
      <c r="F31" s="11">
        <v>249563811.72999999</v>
      </c>
      <c r="G31" s="11">
        <v>499127.62346000003</v>
      </c>
      <c r="H31" s="11">
        <v>250062939.35346001</v>
      </c>
      <c r="I31" s="11">
        <f t="shared" si="0"/>
        <v>2345.8061853045028</v>
      </c>
      <c r="J31" s="12">
        <f>VLOOKUP(A31,Stock_Price!$A$1:$D$22, 4, FALSE)</f>
        <v>2325</v>
      </c>
      <c r="K31" s="11">
        <f t="shared" si="1"/>
        <v>247845000</v>
      </c>
      <c r="L31" s="11">
        <f t="shared" si="2"/>
        <v>-2217939.3534600139</v>
      </c>
    </row>
    <row r="32" spans="1:12" s="4" customFormat="1" ht="16.5" customHeight="1">
      <c r="A32" s="5" t="s">
        <v>45</v>
      </c>
      <c r="B32" s="5" t="str">
        <f>VLOOKUP(A32,[1]Stock_Price!$A$1:$B$22, 2, FALSE)</f>
        <v>Sumitomo Mitsui Financial Grou</v>
      </c>
      <c r="C32" s="5" t="s">
        <v>47</v>
      </c>
      <c r="D32" s="5" t="s">
        <v>80</v>
      </c>
      <c r="E32" s="11">
        <v>6700</v>
      </c>
      <c r="F32" s="11">
        <v>48910000</v>
      </c>
      <c r="G32" s="11">
        <v>97820</v>
      </c>
      <c r="H32" s="11">
        <v>49007820</v>
      </c>
      <c r="I32" s="11">
        <f t="shared" si="0"/>
        <v>7314.6</v>
      </c>
      <c r="J32" s="12">
        <f>VLOOKUP(A32,Stock_Price!$A$1:$D$22, 4, FALSE)</f>
        <v>9699</v>
      </c>
      <c r="K32" s="11">
        <f t="shared" si="1"/>
        <v>64983300</v>
      </c>
      <c r="L32" s="11">
        <f t="shared" si="2"/>
        <v>15975480</v>
      </c>
    </row>
    <row r="33" spans="1:12" s="4" customFormat="1" ht="16.5" customHeight="1">
      <c r="A33" s="5" t="s">
        <v>45</v>
      </c>
      <c r="B33" s="5" t="str">
        <f>VLOOKUP(A33,[1]Stock_Price!$A$1:$B$22, 2, FALSE)</f>
        <v>Sumitomo Mitsui Financial Grou</v>
      </c>
      <c r="C33" s="5" t="s">
        <v>47</v>
      </c>
      <c r="D33" s="5" t="s">
        <v>82</v>
      </c>
      <c r="E33" s="11">
        <v>6700</v>
      </c>
      <c r="F33" s="11">
        <v>49144500</v>
      </c>
      <c r="G33" s="11">
        <v>98289</v>
      </c>
      <c r="H33" s="11">
        <v>49242789</v>
      </c>
      <c r="I33" s="11">
        <f t="shared" si="0"/>
        <v>7349.67</v>
      </c>
      <c r="J33" s="12">
        <f>VLOOKUP(A33,Stock_Price!$A$1:$D$22, 4, FALSE)</f>
        <v>9699</v>
      </c>
      <c r="K33" s="11">
        <f t="shared" si="1"/>
        <v>64983300</v>
      </c>
      <c r="L33" s="11">
        <f t="shared" si="2"/>
        <v>15740511</v>
      </c>
    </row>
    <row r="34" spans="1:12" s="4" customFormat="1" ht="16.5" customHeight="1">
      <c r="A34" s="5" t="s">
        <v>45</v>
      </c>
      <c r="B34" s="5" t="str">
        <f>VLOOKUP(A34,[1]Stock_Price!$A$1:$B$22, 2, FALSE)</f>
        <v>Sumitomo Mitsui Financial Grou</v>
      </c>
      <c r="C34" s="5" t="s">
        <v>47</v>
      </c>
      <c r="D34" s="5" t="s">
        <v>83</v>
      </c>
      <c r="E34" s="11">
        <v>6900</v>
      </c>
      <c r="F34" s="11">
        <v>39424599.969999999</v>
      </c>
      <c r="G34" s="11">
        <v>78849.199940000006</v>
      </c>
      <c r="H34" s="11">
        <v>39503449.169939995</v>
      </c>
      <c r="I34" s="11">
        <f t="shared" si="0"/>
        <v>5725.1375608608687</v>
      </c>
      <c r="J34" s="12">
        <f>VLOOKUP(A34,Stock_Price!$A$1:$D$22, 4, FALSE)</f>
        <v>9699</v>
      </c>
      <c r="K34" s="11">
        <f t="shared" si="1"/>
        <v>66923100</v>
      </c>
      <c r="L34" s="11">
        <f t="shared" si="2"/>
        <v>27419650.830060005</v>
      </c>
    </row>
    <row r="35" spans="1:12" s="4" customFormat="1" ht="16.5" customHeight="1">
      <c r="A35" s="5" t="s">
        <v>48</v>
      </c>
      <c r="B35" s="5" t="str">
        <f>VLOOKUP(A35,[1]Stock_Price!$A$1:$B$22, 2, FALSE)</f>
        <v>Jaccs Co Ltd</v>
      </c>
      <c r="C35" s="5" t="s">
        <v>50</v>
      </c>
      <c r="D35" s="5" t="s">
        <v>80</v>
      </c>
      <c r="E35" s="11">
        <v>10200</v>
      </c>
      <c r="F35" s="11">
        <v>49330844.640000001</v>
      </c>
      <c r="G35" s="11">
        <v>113511.68928000001</v>
      </c>
      <c r="H35" s="11">
        <v>49444356.329280004</v>
      </c>
      <c r="I35" s="11">
        <f t="shared" si="0"/>
        <v>4847.4859146352946</v>
      </c>
      <c r="J35" s="12">
        <f>VLOOKUP(A35,Stock_Price!$A$1:$D$22, 4, FALSE)</f>
        <v>4030</v>
      </c>
      <c r="K35" s="11">
        <f t="shared" si="1"/>
        <v>41106000</v>
      </c>
      <c r="L35" s="11">
        <f t="shared" si="2"/>
        <v>-8338356.3292800039</v>
      </c>
    </row>
    <row r="36" spans="1:12" s="4" customFormat="1" ht="16.5" customHeight="1">
      <c r="A36" s="5" t="s">
        <v>51</v>
      </c>
      <c r="B36" s="5" t="str">
        <f>VLOOKUP(A36,[1]Stock_Price!$A$1:$B$22, 2, FALSE)</f>
        <v>Dai-ichi Life Holdings Inc</v>
      </c>
      <c r="C36" s="5" t="s">
        <v>53</v>
      </c>
      <c r="D36" s="5" t="s">
        <v>85</v>
      </c>
      <c r="E36" s="11">
        <v>15600</v>
      </c>
      <c r="F36" s="11">
        <v>40143973.200000003</v>
      </c>
      <c r="G36" s="11">
        <v>80287.946400000001</v>
      </c>
      <c r="H36" s="11">
        <v>40224261.146400005</v>
      </c>
      <c r="I36" s="11">
        <f t="shared" si="0"/>
        <v>2578.4782786153851</v>
      </c>
      <c r="J36" s="12">
        <f>VLOOKUP(A36,Stock_Price!$A$1:$D$22, 4, FALSE)</f>
        <v>4034</v>
      </c>
      <c r="K36" s="11">
        <f t="shared" si="1"/>
        <v>62930400</v>
      </c>
      <c r="L36" s="11">
        <f t="shared" si="2"/>
        <v>22706138.853599995</v>
      </c>
    </row>
    <row r="37" spans="1:12" s="4" customFormat="1" ht="16.5" customHeight="1">
      <c r="A37" s="5" t="s">
        <v>54</v>
      </c>
      <c r="B37" s="5" t="str">
        <f>VLOOKUP(A37,[1]Stock_Price!$A$1:$B$22, 2, FALSE)</f>
        <v>Mitsubishi Estate Co Ltd</v>
      </c>
      <c r="C37" s="5" t="s">
        <v>56</v>
      </c>
      <c r="D37" s="5" t="s">
        <v>85</v>
      </c>
      <c r="E37" s="11">
        <v>25000</v>
      </c>
      <c r="F37" s="11">
        <v>40826637.450000003</v>
      </c>
      <c r="G37" s="11">
        <v>81653.274900000004</v>
      </c>
      <c r="H37" s="11">
        <v>40908290.7249</v>
      </c>
      <c r="I37" s="11">
        <f t="shared" si="0"/>
        <v>1636.3316289960001</v>
      </c>
      <c r="J37" s="12">
        <f>VLOOKUP(A37,Stock_Price!$A$1:$D$22, 4, FALSE)</f>
        <v>2338</v>
      </c>
      <c r="K37" s="11">
        <f t="shared" si="1"/>
        <v>58450000</v>
      </c>
      <c r="L37" s="11">
        <f t="shared" si="2"/>
        <v>17541709.2751</v>
      </c>
    </row>
    <row r="38" spans="1:12" s="4" customFormat="1" ht="16.5" customHeight="1">
      <c r="A38" s="5" t="s">
        <v>57</v>
      </c>
      <c r="B38" s="5" t="str">
        <f>VLOOKUP(A38,[1]Stock_Price!$A$1:$B$22, 2, FALSE)</f>
        <v>Nippon Telegraph &amp; Telephone C</v>
      </c>
      <c r="C38" s="5" t="s">
        <v>59</v>
      </c>
      <c r="D38" s="5" t="s">
        <v>82</v>
      </c>
      <c r="E38" s="11">
        <v>1582100</v>
      </c>
      <c r="F38" s="11">
        <v>249422020.25</v>
      </c>
      <c r="G38" s="11">
        <v>498844.0405</v>
      </c>
      <c r="H38" s="11">
        <v>249920864.29049999</v>
      </c>
      <c r="I38" s="11">
        <f t="shared" si="0"/>
        <v>157.967805</v>
      </c>
      <c r="J38" s="12">
        <f>VLOOKUP(A38,Stock_Price!$A$1:$D$22, 4, FALSE)</f>
        <v>149.30000000000001</v>
      </c>
      <c r="K38" s="11">
        <f t="shared" si="1"/>
        <v>236207530.00000003</v>
      </c>
      <c r="L38" s="11">
        <f t="shared" si="2"/>
        <v>-13713334.290499955</v>
      </c>
    </row>
    <row r="39" spans="1:12" s="4" customFormat="1" ht="16.5" customHeight="1">
      <c r="A39" s="5" t="s">
        <v>57</v>
      </c>
      <c r="B39" s="5" t="str">
        <f>VLOOKUP(A39,[1]Stock_Price!$A$1:$B$22, 2, FALSE)</f>
        <v>Nippon Telegraph &amp; Telephone C</v>
      </c>
      <c r="C39" s="5" t="s">
        <v>59</v>
      </c>
      <c r="D39" s="5" t="s">
        <v>81</v>
      </c>
      <c r="E39" s="11">
        <v>760000</v>
      </c>
      <c r="F39" s="11">
        <v>117040000</v>
      </c>
      <c r="G39" s="11">
        <v>234080</v>
      </c>
      <c r="H39" s="11">
        <v>117274080</v>
      </c>
      <c r="I39" s="11">
        <f t="shared" si="0"/>
        <v>154.30799999999999</v>
      </c>
      <c r="J39" s="12">
        <f>VLOOKUP(A39,Stock_Price!$A$1:$D$22, 4, FALSE)</f>
        <v>149.30000000000001</v>
      </c>
      <c r="K39" s="11">
        <f t="shared" si="1"/>
        <v>113468000.00000001</v>
      </c>
      <c r="L39" s="11">
        <f t="shared" si="2"/>
        <v>-3806079.9999999851</v>
      </c>
    </row>
    <row r="40" spans="1:12" s="4" customFormat="1" ht="16.5" customHeight="1">
      <c r="A40" s="5" t="s">
        <v>57</v>
      </c>
      <c r="B40" s="5" t="str">
        <f>VLOOKUP(A40,[1]Stock_Price!$A$1:$B$22, 2, FALSE)</f>
        <v>Nippon Telegraph &amp; Telephone C</v>
      </c>
      <c r="C40" s="5" t="s">
        <v>59</v>
      </c>
      <c r="D40" s="5" t="s">
        <v>80</v>
      </c>
      <c r="E40" s="11">
        <v>1005700</v>
      </c>
      <c r="F40" s="11">
        <v>149461629.63</v>
      </c>
      <c r="G40" s="11">
        <v>298923.25926000002</v>
      </c>
      <c r="H40" s="11">
        <v>149760552.88925999</v>
      </c>
      <c r="I40" s="11">
        <f t="shared" si="0"/>
        <v>148.91175588073978</v>
      </c>
      <c r="J40" s="12">
        <f>VLOOKUP(A40,Stock_Price!$A$1:$D$22, 4, FALSE)</f>
        <v>149.30000000000001</v>
      </c>
      <c r="K40" s="11">
        <f t="shared" si="1"/>
        <v>150151010</v>
      </c>
      <c r="L40" s="11">
        <f t="shared" si="2"/>
        <v>390457.11074000597</v>
      </c>
    </row>
    <row r="41" spans="1:12" s="4" customFormat="1" ht="16.5" customHeight="1">
      <c r="A41" s="5" t="s">
        <v>60</v>
      </c>
      <c r="B41" s="5" t="str">
        <f>VLOOKUP(A41,[1]Stock_Price!$A$1:$B$22, 2, FALSE)</f>
        <v>KDDI Corp</v>
      </c>
      <c r="C41" s="5" t="s">
        <v>62</v>
      </c>
      <c r="D41" s="5" t="s">
        <v>80</v>
      </c>
      <c r="E41" s="11">
        <v>10100</v>
      </c>
      <c r="F41" s="11">
        <v>43227168.770000003</v>
      </c>
      <c r="G41" s="11">
        <v>86454.337540000008</v>
      </c>
      <c r="H41" s="11">
        <v>43313623.107540004</v>
      </c>
      <c r="I41" s="11">
        <f t="shared" si="0"/>
        <v>4288.4775354000003</v>
      </c>
      <c r="J41" s="12">
        <f>VLOOKUP(A41,Stock_Price!$A$1:$D$22, 4, FALSE)</f>
        <v>4578</v>
      </c>
      <c r="K41" s="11">
        <f t="shared" si="1"/>
        <v>46237800</v>
      </c>
      <c r="L41" s="11">
        <f t="shared" si="2"/>
        <v>2924176.892459996</v>
      </c>
    </row>
    <row r="42" spans="1:12" s="4" customFormat="1" ht="16.5" customHeight="1">
      <c r="A42" s="5" t="s">
        <v>60</v>
      </c>
      <c r="B42" s="5" t="str">
        <f>VLOOKUP(A42,[1]Stock_Price!$A$1:$B$22, 2, FALSE)</f>
        <v>KDDI Corp</v>
      </c>
      <c r="C42" s="5" t="s">
        <v>62</v>
      </c>
      <c r="D42" s="5" t="s">
        <v>83</v>
      </c>
      <c r="E42" s="11">
        <v>81500</v>
      </c>
      <c r="F42" s="11">
        <v>348986952.99000001</v>
      </c>
      <c r="G42" s="11">
        <v>697973.90598000004</v>
      </c>
      <c r="H42" s="11">
        <v>349684926.89598</v>
      </c>
      <c r="I42" s="11">
        <f t="shared" si="0"/>
        <v>4290.6125999506748</v>
      </c>
      <c r="J42" s="12">
        <f>VLOOKUP(A42,Stock_Price!$A$1:$D$22, 4, FALSE)</f>
        <v>4578</v>
      </c>
      <c r="K42" s="11">
        <f t="shared" si="1"/>
        <v>373107000</v>
      </c>
      <c r="L42" s="11">
        <f t="shared" si="2"/>
        <v>23422073.10402</v>
      </c>
    </row>
    <row r="43" spans="1:12" s="4" customFormat="1" ht="16.5" customHeight="1">
      <c r="A43" s="5" t="s">
        <v>63</v>
      </c>
      <c r="B43" s="5" t="str">
        <f>VLOOKUP(A43,[1]Stock_Price!$A$1:$B$22, 2, FALSE)</f>
        <v>Japan Airport Terminal Co., Ltd.</v>
      </c>
      <c r="C43" s="5" t="s">
        <v>65</v>
      </c>
      <c r="D43" s="5" t="s">
        <v>85</v>
      </c>
      <c r="E43" s="11">
        <v>3000</v>
      </c>
      <c r="F43" s="11">
        <v>20752500</v>
      </c>
      <c r="G43" s="11">
        <v>41505</v>
      </c>
      <c r="H43" s="11">
        <v>20794005</v>
      </c>
      <c r="I43" s="11">
        <f t="shared" si="0"/>
        <v>6931.335</v>
      </c>
      <c r="J43" s="12">
        <f>VLOOKUP(A43,Stock_Price!$A$1:$D$22, 4, FALSE)</f>
        <v>5019</v>
      </c>
      <c r="K43" s="11">
        <f t="shared" si="1"/>
        <v>15057000</v>
      </c>
      <c r="L43" s="11">
        <f t="shared" si="2"/>
        <v>-5737005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32AA-2103-4A94-B186-E0215CD2CB5A}">
  <dimension ref="A1:F70"/>
  <sheetViews>
    <sheetView workbookViewId="0">
      <selection activeCell="D1" sqref="D1"/>
    </sheetView>
  </sheetViews>
  <sheetFormatPr defaultRowHeight="17.100000000000001"/>
  <cols>
    <col min="1" max="1" width="11.125" bestFit="1" customWidth="1"/>
    <col min="2" max="2" width="33.25" bestFit="1" customWidth="1"/>
    <col min="3" max="3" width="21.125" bestFit="1" customWidth="1"/>
    <col min="5" max="5" width="10.25" bestFit="1" customWidth="1"/>
    <col min="6" max="6" width="11.5" bestFit="1" customWidth="1"/>
  </cols>
  <sheetData>
    <row r="1" spans="1:6">
      <c r="A1" s="1" t="s">
        <v>0</v>
      </c>
      <c r="B1" s="2" t="s">
        <v>1</v>
      </c>
      <c r="C1" s="1" t="s">
        <v>2</v>
      </c>
      <c r="D1" s="2" t="s">
        <v>71</v>
      </c>
      <c r="E1" s="2" t="s">
        <v>88</v>
      </c>
      <c r="F1" s="2" t="s">
        <v>89</v>
      </c>
    </row>
    <row r="2" spans="1:6">
      <c r="A2" s="5" t="s">
        <v>45</v>
      </c>
      <c r="B2" s="5" t="s">
        <v>46</v>
      </c>
      <c r="C2" s="5" t="s">
        <v>47</v>
      </c>
      <c r="D2" s="5" t="s">
        <v>83</v>
      </c>
      <c r="E2" s="5" t="s">
        <v>90</v>
      </c>
      <c r="F2" s="5">
        <v>931500</v>
      </c>
    </row>
    <row r="3" spans="1:6">
      <c r="A3" s="5" t="s">
        <v>54</v>
      </c>
      <c r="B3" s="5" t="s">
        <v>55</v>
      </c>
      <c r="C3" s="5" t="s">
        <v>56</v>
      </c>
      <c r="D3" s="5" t="s">
        <v>85</v>
      </c>
      <c r="E3" s="5" t="s">
        <v>91</v>
      </c>
      <c r="F3" s="5">
        <v>500000</v>
      </c>
    </row>
    <row r="4" spans="1:6">
      <c r="A4" s="5" t="s">
        <v>63</v>
      </c>
      <c r="B4" s="5" t="s">
        <v>64</v>
      </c>
      <c r="C4" s="5" t="s">
        <v>65</v>
      </c>
      <c r="D4" s="5" t="s">
        <v>85</v>
      </c>
      <c r="E4" s="5" t="s">
        <v>91</v>
      </c>
      <c r="F4" s="5">
        <v>75000</v>
      </c>
    </row>
    <row r="5" spans="1:6">
      <c r="A5" s="5" t="s">
        <v>6</v>
      </c>
      <c r="B5" s="5" t="s">
        <v>7</v>
      </c>
      <c r="C5" s="5" t="s">
        <v>8</v>
      </c>
      <c r="D5" s="5" t="s">
        <v>80</v>
      </c>
      <c r="E5" s="5" t="s">
        <v>92</v>
      </c>
      <c r="F5" s="5">
        <v>3340550</v>
      </c>
    </row>
    <row r="6" spans="1:6">
      <c r="A6" s="5" t="s">
        <v>6</v>
      </c>
      <c r="B6" s="5" t="s">
        <v>7</v>
      </c>
      <c r="C6" s="5" t="s">
        <v>8</v>
      </c>
      <c r="D6" s="5" t="s">
        <v>82</v>
      </c>
      <c r="E6" s="5" t="s">
        <v>92</v>
      </c>
      <c r="F6" s="5">
        <v>397600</v>
      </c>
    </row>
    <row r="7" spans="1:6">
      <c r="A7" s="5" t="s">
        <v>6</v>
      </c>
      <c r="B7" s="5" t="s">
        <v>7</v>
      </c>
      <c r="C7" s="5" t="s">
        <v>8</v>
      </c>
      <c r="D7" s="5" t="s">
        <v>81</v>
      </c>
      <c r="E7" s="5" t="s">
        <v>92</v>
      </c>
      <c r="F7" s="5">
        <v>994000</v>
      </c>
    </row>
    <row r="8" spans="1:6">
      <c r="A8" s="5" t="s">
        <v>6</v>
      </c>
      <c r="B8" s="5" t="s">
        <v>7</v>
      </c>
      <c r="C8" s="5" t="s">
        <v>8</v>
      </c>
      <c r="D8" s="5" t="s">
        <v>83</v>
      </c>
      <c r="E8" s="5" t="s">
        <v>92</v>
      </c>
      <c r="F8" s="5">
        <v>6592350</v>
      </c>
    </row>
    <row r="9" spans="1:6">
      <c r="A9" s="5" t="s">
        <v>9</v>
      </c>
      <c r="B9" s="5" t="s">
        <v>10</v>
      </c>
      <c r="C9" s="5" t="s">
        <v>11</v>
      </c>
      <c r="D9" s="5" t="s">
        <v>80</v>
      </c>
      <c r="E9" s="5" t="s">
        <v>92</v>
      </c>
      <c r="F9" s="5">
        <v>1067000</v>
      </c>
    </row>
    <row r="10" spans="1:6">
      <c r="A10" s="5" t="s">
        <v>9</v>
      </c>
      <c r="B10" s="5" t="s">
        <v>10</v>
      </c>
      <c r="C10" s="5" t="s">
        <v>11</v>
      </c>
      <c r="D10" s="5" t="s">
        <v>82</v>
      </c>
      <c r="E10" s="5" t="s">
        <v>92</v>
      </c>
      <c r="F10" s="5">
        <v>601400</v>
      </c>
    </row>
    <row r="11" spans="1:6">
      <c r="A11" s="5" t="s">
        <v>9</v>
      </c>
      <c r="B11" s="5" t="s">
        <v>10</v>
      </c>
      <c r="C11" s="5" t="s">
        <v>11</v>
      </c>
      <c r="D11" s="5" t="s">
        <v>81</v>
      </c>
      <c r="E11" s="5" t="s">
        <v>92</v>
      </c>
      <c r="F11" s="5">
        <v>1455000</v>
      </c>
    </row>
    <row r="12" spans="1:6">
      <c r="A12" s="5" t="s">
        <v>9</v>
      </c>
      <c r="B12" s="5" t="s">
        <v>10</v>
      </c>
      <c r="C12" s="5" t="s">
        <v>11</v>
      </c>
      <c r="D12" s="5" t="s">
        <v>83</v>
      </c>
      <c r="E12" s="5" t="s">
        <v>92</v>
      </c>
      <c r="F12" s="5">
        <v>8768800</v>
      </c>
    </row>
    <row r="13" spans="1:6">
      <c r="A13" s="5" t="s">
        <v>12</v>
      </c>
      <c r="B13" s="5" t="s">
        <v>13</v>
      </c>
      <c r="C13" s="5" t="s">
        <v>14</v>
      </c>
      <c r="D13" s="5" t="s">
        <v>84</v>
      </c>
      <c r="E13" s="5" t="s">
        <v>93</v>
      </c>
      <c r="F13" s="5">
        <v>1858850</v>
      </c>
    </row>
    <row r="14" spans="1:6">
      <c r="A14" s="5" t="s">
        <v>15</v>
      </c>
      <c r="B14" s="5" t="s">
        <v>16</v>
      </c>
      <c r="C14" s="5" t="s">
        <v>17</v>
      </c>
      <c r="D14" s="5" t="s">
        <v>84</v>
      </c>
      <c r="E14" s="5" t="s">
        <v>93</v>
      </c>
      <c r="F14" s="5">
        <v>25200</v>
      </c>
    </row>
    <row r="15" spans="1:6">
      <c r="A15" s="5" t="s">
        <v>21</v>
      </c>
      <c r="B15" s="5" t="s">
        <v>22</v>
      </c>
      <c r="C15" s="5" t="s">
        <v>23</v>
      </c>
      <c r="D15" s="5" t="s">
        <v>83</v>
      </c>
      <c r="E15" s="5" t="s">
        <v>92</v>
      </c>
      <c r="F15" s="5">
        <v>1000000</v>
      </c>
    </row>
    <row r="16" spans="1:6">
      <c r="A16" s="5" t="s">
        <v>24</v>
      </c>
      <c r="B16" s="5" t="s">
        <v>25</v>
      </c>
      <c r="C16" s="5" t="s">
        <v>26</v>
      </c>
      <c r="D16" s="5" t="s">
        <v>80</v>
      </c>
      <c r="E16" s="5" t="s">
        <v>92</v>
      </c>
      <c r="F16" s="5">
        <v>1311000</v>
      </c>
    </row>
    <row r="17" spans="1:6">
      <c r="A17" s="5" t="s">
        <v>24</v>
      </c>
      <c r="B17" s="5" t="s">
        <v>25</v>
      </c>
      <c r="C17" s="5" t="s">
        <v>26</v>
      </c>
      <c r="D17" s="5" t="s">
        <v>83</v>
      </c>
      <c r="E17" s="5" t="s">
        <v>92</v>
      </c>
      <c r="F17" s="5">
        <v>1292000</v>
      </c>
    </row>
    <row r="18" spans="1:6">
      <c r="A18" s="5" t="s">
        <v>30</v>
      </c>
      <c r="B18" s="5" t="s">
        <v>31</v>
      </c>
      <c r="C18" s="5" t="s">
        <v>32</v>
      </c>
      <c r="D18" s="5" t="s">
        <v>85</v>
      </c>
      <c r="E18" s="5" t="s">
        <v>93</v>
      </c>
      <c r="F18" s="5">
        <v>363600</v>
      </c>
    </row>
    <row r="19" spans="1:6">
      <c r="A19" s="5" t="s">
        <v>33</v>
      </c>
      <c r="B19" s="5" t="s">
        <v>34</v>
      </c>
      <c r="C19" s="5" t="s">
        <v>35</v>
      </c>
      <c r="D19" s="5" t="s">
        <v>84</v>
      </c>
      <c r="E19" s="5" t="s">
        <v>93</v>
      </c>
      <c r="F19" s="5">
        <v>943950</v>
      </c>
    </row>
    <row r="20" spans="1:6">
      <c r="A20" s="5" t="s">
        <v>33</v>
      </c>
      <c r="B20" s="5" t="s">
        <v>34</v>
      </c>
      <c r="C20" s="5" t="s">
        <v>35</v>
      </c>
      <c r="D20" s="5" t="s">
        <v>86</v>
      </c>
      <c r="E20" s="5" t="s">
        <v>93</v>
      </c>
      <c r="F20" s="5">
        <v>926550</v>
      </c>
    </row>
    <row r="21" spans="1:6">
      <c r="A21" s="5" t="s">
        <v>33</v>
      </c>
      <c r="B21" s="5" t="s">
        <v>34</v>
      </c>
      <c r="C21" s="5" t="s">
        <v>35</v>
      </c>
      <c r="D21" s="5" t="s">
        <v>85</v>
      </c>
      <c r="E21" s="5" t="s">
        <v>93</v>
      </c>
      <c r="F21" s="5">
        <v>1522500</v>
      </c>
    </row>
    <row r="22" spans="1:6">
      <c r="A22" s="5" t="s">
        <v>36</v>
      </c>
      <c r="B22" s="5" t="s">
        <v>37</v>
      </c>
      <c r="C22" s="5" t="s">
        <v>38</v>
      </c>
      <c r="D22" s="5" t="s">
        <v>87</v>
      </c>
      <c r="E22" s="5" t="s">
        <v>93</v>
      </c>
      <c r="F22" s="5">
        <v>391000</v>
      </c>
    </row>
    <row r="23" spans="1:6">
      <c r="A23" s="5" t="s">
        <v>36</v>
      </c>
      <c r="B23" s="5" t="s">
        <v>37</v>
      </c>
      <c r="C23" s="5" t="s">
        <v>38</v>
      </c>
      <c r="D23" s="5" t="s">
        <v>86</v>
      </c>
      <c r="E23" s="5" t="s">
        <v>93</v>
      </c>
      <c r="F23" s="5">
        <v>391000</v>
      </c>
    </row>
    <row r="24" spans="1:6">
      <c r="A24" s="5" t="s">
        <v>36</v>
      </c>
      <c r="B24" s="5" t="s">
        <v>37</v>
      </c>
      <c r="C24" s="5" t="s">
        <v>38</v>
      </c>
      <c r="D24" s="5" t="s">
        <v>85</v>
      </c>
      <c r="E24" s="5" t="s">
        <v>93</v>
      </c>
      <c r="F24" s="5">
        <v>378250</v>
      </c>
    </row>
    <row r="25" spans="1:6">
      <c r="A25" s="5" t="s">
        <v>45</v>
      </c>
      <c r="B25" s="5" t="s">
        <v>46</v>
      </c>
      <c r="C25" s="5" t="s">
        <v>47</v>
      </c>
      <c r="D25" s="5" t="s">
        <v>80</v>
      </c>
      <c r="E25" s="5" t="s">
        <v>92</v>
      </c>
      <c r="F25" s="5">
        <v>904500</v>
      </c>
    </row>
    <row r="26" spans="1:6">
      <c r="A26" s="5" t="s">
        <v>45</v>
      </c>
      <c r="B26" s="5" t="s">
        <v>46</v>
      </c>
      <c r="C26" s="5" t="s">
        <v>47</v>
      </c>
      <c r="D26" s="5" t="s">
        <v>82</v>
      </c>
      <c r="E26" s="5" t="s">
        <v>92</v>
      </c>
      <c r="F26" s="5">
        <v>904500</v>
      </c>
    </row>
    <row r="27" spans="1:6">
      <c r="A27" s="5" t="s">
        <v>45</v>
      </c>
      <c r="B27" s="5" t="s">
        <v>46</v>
      </c>
      <c r="C27" s="5" t="s">
        <v>47</v>
      </c>
      <c r="D27" s="5" t="s">
        <v>83</v>
      </c>
      <c r="E27" s="5" t="s">
        <v>92</v>
      </c>
      <c r="F27" s="5">
        <v>931500</v>
      </c>
    </row>
    <row r="28" spans="1:6">
      <c r="A28" s="5" t="s">
        <v>51</v>
      </c>
      <c r="B28" s="5" t="s">
        <v>52</v>
      </c>
      <c r="C28" s="5" t="s">
        <v>53</v>
      </c>
      <c r="D28" s="5" t="s">
        <v>85</v>
      </c>
      <c r="E28" s="5" t="s">
        <v>93</v>
      </c>
      <c r="F28" s="5">
        <v>1762800</v>
      </c>
    </row>
    <row r="29" spans="1:6">
      <c r="A29" s="5" t="s">
        <v>54</v>
      </c>
      <c r="B29" s="5" t="s">
        <v>55</v>
      </c>
      <c r="C29" s="5" t="s">
        <v>56</v>
      </c>
      <c r="D29" s="5" t="s">
        <v>85</v>
      </c>
      <c r="E29" s="5" t="s">
        <v>93</v>
      </c>
      <c r="F29" s="5">
        <v>500000</v>
      </c>
    </row>
    <row r="30" spans="1:6">
      <c r="A30" s="5" t="s">
        <v>63</v>
      </c>
      <c r="B30" s="5" t="s">
        <v>64</v>
      </c>
      <c r="C30" s="5" t="s">
        <v>65</v>
      </c>
      <c r="D30" s="5" t="s">
        <v>85</v>
      </c>
      <c r="E30" s="5" t="s">
        <v>93</v>
      </c>
      <c r="F30" s="5">
        <v>111000</v>
      </c>
    </row>
    <row r="31" spans="1:6">
      <c r="A31" s="5" t="s">
        <v>6</v>
      </c>
      <c r="B31" s="5" t="s">
        <v>7</v>
      </c>
      <c r="C31" s="5" t="s">
        <v>8</v>
      </c>
      <c r="D31" s="5" t="s">
        <v>80</v>
      </c>
      <c r="E31" s="5" t="s">
        <v>94</v>
      </c>
      <c r="F31" s="5">
        <v>3340550</v>
      </c>
    </row>
    <row r="32" spans="1:6">
      <c r="A32" s="5" t="s">
        <v>6</v>
      </c>
      <c r="B32" s="5" t="s">
        <v>7</v>
      </c>
      <c r="C32" s="5" t="s">
        <v>8</v>
      </c>
      <c r="D32" s="5" t="s">
        <v>82</v>
      </c>
      <c r="E32" s="5" t="s">
        <v>94</v>
      </c>
      <c r="F32" s="5">
        <v>4615000</v>
      </c>
    </row>
    <row r="33" spans="1:6">
      <c r="A33" s="5" t="s">
        <v>6</v>
      </c>
      <c r="B33" s="5" t="s">
        <v>7</v>
      </c>
      <c r="C33" s="5" t="s">
        <v>8</v>
      </c>
      <c r="D33" s="5" t="s">
        <v>81</v>
      </c>
      <c r="E33" s="5" t="s">
        <v>94</v>
      </c>
      <c r="F33" s="5">
        <v>994000</v>
      </c>
    </row>
    <row r="34" spans="1:6">
      <c r="A34" s="5" t="s">
        <v>6</v>
      </c>
      <c r="B34" s="5" t="s">
        <v>7</v>
      </c>
      <c r="C34" s="5" t="s">
        <v>8</v>
      </c>
      <c r="D34" s="5" t="s">
        <v>83</v>
      </c>
      <c r="E34" s="5" t="s">
        <v>94</v>
      </c>
      <c r="F34" s="5">
        <v>6592350</v>
      </c>
    </row>
    <row r="35" spans="1:6">
      <c r="A35" s="5" t="s">
        <v>9</v>
      </c>
      <c r="B35" s="5" t="s">
        <v>10</v>
      </c>
      <c r="C35" s="5" t="s">
        <v>11</v>
      </c>
      <c r="D35" s="5" t="s">
        <v>80</v>
      </c>
      <c r="E35" s="5" t="s">
        <v>94</v>
      </c>
      <c r="F35" s="5">
        <v>1067000</v>
      </c>
    </row>
    <row r="36" spans="1:6">
      <c r="A36" s="5" t="s">
        <v>9</v>
      </c>
      <c r="B36" s="5" t="s">
        <v>10</v>
      </c>
      <c r="C36" s="5" t="s">
        <v>11</v>
      </c>
      <c r="D36" s="5" t="s">
        <v>82</v>
      </c>
      <c r="E36" s="5" t="s">
        <v>94</v>
      </c>
      <c r="F36" s="5">
        <v>5082800</v>
      </c>
    </row>
    <row r="37" spans="1:6">
      <c r="A37" s="5" t="s">
        <v>9</v>
      </c>
      <c r="B37" s="5" t="s">
        <v>10</v>
      </c>
      <c r="C37" s="5" t="s">
        <v>11</v>
      </c>
      <c r="D37" s="5" t="s">
        <v>81</v>
      </c>
      <c r="E37" s="5" t="s">
        <v>94</v>
      </c>
      <c r="F37" s="5">
        <v>1455000</v>
      </c>
    </row>
    <row r="38" spans="1:6">
      <c r="A38" s="5" t="s">
        <v>9</v>
      </c>
      <c r="B38" s="5" t="s">
        <v>10</v>
      </c>
      <c r="C38" s="5" t="s">
        <v>11</v>
      </c>
      <c r="D38" s="5" t="s">
        <v>83</v>
      </c>
      <c r="E38" s="5" t="s">
        <v>94</v>
      </c>
      <c r="F38" s="5">
        <v>8768800</v>
      </c>
    </row>
    <row r="39" spans="1:6">
      <c r="A39" s="5" t="s">
        <v>12</v>
      </c>
      <c r="B39" s="5" t="s">
        <v>13</v>
      </c>
      <c r="C39" s="5" t="s">
        <v>14</v>
      </c>
      <c r="D39" s="5" t="s">
        <v>84</v>
      </c>
      <c r="E39" s="5" t="s">
        <v>95</v>
      </c>
      <c r="F39" s="5">
        <v>1965070</v>
      </c>
    </row>
    <row r="40" spans="1:6">
      <c r="A40" s="5" t="s">
        <v>15</v>
      </c>
      <c r="B40" s="5" t="s">
        <v>16</v>
      </c>
      <c r="C40" s="5" t="s">
        <v>17</v>
      </c>
      <c r="D40" s="5" t="s">
        <v>84</v>
      </c>
      <c r="E40" s="5" t="s">
        <v>95</v>
      </c>
      <c r="F40" s="5">
        <v>24800</v>
      </c>
    </row>
    <row r="41" spans="1:6">
      <c r="A41" s="5" t="s">
        <v>18</v>
      </c>
      <c r="B41" s="5" t="s">
        <v>19</v>
      </c>
      <c r="C41" s="5" t="s">
        <v>20</v>
      </c>
      <c r="D41" s="5" t="s">
        <v>82</v>
      </c>
      <c r="E41" s="5" t="s">
        <v>94</v>
      </c>
      <c r="F41" s="5">
        <v>3206500</v>
      </c>
    </row>
    <row r="42" spans="1:6">
      <c r="A42" s="5" t="s">
        <v>21</v>
      </c>
      <c r="B42" s="5" t="s">
        <v>22</v>
      </c>
      <c r="C42" s="5" t="s">
        <v>23</v>
      </c>
      <c r="D42" s="5" t="s">
        <v>83</v>
      </c>
      <c r="E42" s="5" t="s">
        <v>94</v>
      </c>
      <c r="F42" s="5">
        <v>4271840</v>
      </c>
    </row>
    <row r="43" spans="1:6">
      <c r="A43" s="5" t="s">
        <v>21</v>
      </c>
      <c r="B43" s="5" t="s">
        <v>22</v>
      </c>
      <c r="C43" s="5" t="s">
        <v>23</v>
      </c>
      <c r="D43" s="5" t="s">
        <v>82</v>
      </c>
      <c r="E43" s="5" t="s">
        <v>94</v>
      </c>
      <c r="F43" s="5">
        <v>1000000</v>
      </c>
    </row>
    <row r="44" spans="1:6">
      <c r="A44" s="5" t="s">
        <v>24</v>
      </c>
      <c r="B44" s="5" t="s">
        <v>25</v>
      </c>
      <c r="C44" s="5" t="s">
        <v>26</v>
      </c>
      <c r="D44" s="5" t="s">
        <v>80</v>
      </c>
      <c r="E44" s="5" t="s">
        <v>94</v>
      </c>
      <c r="F44" s="5">
        <v>1145400</v>
      </c>
    </row>
    <row r="45" spans="1:6">
      <c r="A45" s="5" t="s">
        <v>24</v>
      </c>
      <c r="B45" s="5" t="s">
        <v>25</v>
      </c>
      <c r="C45" s="5" t="s">
        <v>26</v>
      </c>
      <c r="D45" s="5" t="s">
        <v>82</v>
      </c>
      <c r="E45" s="5" t="s">
        <v>94</v>
      </c>
      <c r="F45" s="5">
        <v>4465400</v>
      </c>
    </row>
    <row r="46" spans="1:6">
      <c r="A46" s="5" t="s">
        <v>24</v>
      </c>
      <c r="B46" s="5" t="s">
        <v>25</v>
      </c>
      <c r="C46" s="5" t="s">
        <v>26</v>
      </c>
      <c r="D46" s="5" t="s">
        <v>83</v>
      </c>
      <c r="E46" s="5" t="s">
        <v>94</v>
      </c>
      <c r="F46" s="5">
        <v>6291400</v>
      </c>
    </row>
    <row r="47" spans="1:6">
      <c r="A47" s="5" t="s">
        <v>27</v>
      </c>
      <c r="B47" s="5" t="s">
        <v>28</v>
      </c>
      <c r="C47" s="5" t="s">
        <v>29</v>
      </c>
      <c r="D47" s="5" t="s">
        <v>83</v>
      </c>
      <c r="E47" s="5" t="s">
        <v>94</v>
      </c>
      <c r="F47" s="5">
        <v>7014200</v>
      </c>
    </row>
    <row r="48" spans="1:6">
      <c r="A48" s="5" t="s">
        <v>33</v>
      </c>
      <c r="B48" s="5" t="s">
        <v>34</v>
      </c>
      <c r="C48" s="5" t="s">
        <v>35</v>
      </c>
      <c r="D48" s="5" t="s">
        <v>84</v>
      </c>
      <c r="E48" s="5" t="s">
        <v>95</v>
      </c>
      <c r="F48" s="5">
        <v>976500</v>
      </c>
    </row>
    <row r="49" spans="1:6">
      <c r="A49" s="5" t="s">
        <v>33</v>
      </c>
      <c r="B49" s="5" t="s">
        <v>34</v>
      </c>
      <c r="C49" s="5" t="s">
        <v>35</v>
      </c>
      <c r="D49" s="5" t="s">
        <v>86</v>
      </c>
      <c r="E49" s="5" t="s">
        <v>95</v>
      </c>
      <c r="F49" s="5">
        <v>958500</v>
      </c>
    </row>
    <row r="50" spans="1:6">
      <c r="A50" s="5" t="s">
        <v>33</v>
      </c>
      <c r="B50" s="5" t="s">
        <v>34</v>
      </c>
      <c r="C50" s="5" t="s">
        <v>35</v>
      </c>
      <c r="D50" s="5" t="s">
        <v>85</v>
      </c>
      <c r="E50" s="5" t="s">
        <v>95</v>
      </c>
      <c r="F50" s="5">
        <v>1575000</v>
      </c>
    </row>
    <row r="51" spans="1:6">
      <c r="A51" s="5" t="s">
        <v>36</v>
      </c>
      <c r="B51" s="5" t="s">
        <v>37</v>
      </c>
      <c r="C51" s="5" t="s">
        <v>38</v>
      </c>
      <c r="D51" s="5" t="s">
        <v>87</v>
      </c>
      <c r="E51" s="5" t="s">
        <v>95</v>
      </c>
      <c r="F51" s="5">
        <v>920000</v>
      </c>
    </row>
    <row r="52" spans="1:6">
      <c r="A52" s="5" t="s">
        <v>36</v>
      </c>
      <c r="B52" s="5" t="s">
        <v>37</v>
      </c>
      <c r="C52" s="5" t="s">
        <v>38</v>
      </c>
      <c r="D52" s="5" t="s">
        <v>86</v>
      </c>
      <c r="E52" s="5" t="s">
        <v>95</v>
      </c>
      <c r="F52" s="5">
        <v>920000</v>
      </c>
    </row>
    <row r="53" spans="1:6">
      <c r="A53" s="5" t="s">
        <v>36</v>
      </c>
      <c r="B53" s="5" t="s">
        <v>37</v>
      </c>
      <c r="C53" s="5" t="s">
        <v>38</v>
      </c>
      <c r="D53" s="5" t="s">
        <v>85</v>
      </c>
      <c r="E53" s="5" t="s">
        <v>95</v>
      </c>
      <c r="F53" s="5">
        <v>890000</v>
      </c>
    </row>
    <row r="54" spans="1:6">
      <c r="A54" s="5" t="s">
        <v>39</v>
      </c>
      <c r="B54" s="5" t="s">
        <v>40</v>
      </c>
      <c r="C54" s="5" t="s">
        <v>41</v>
      </c>
      <c r="D54" s="5" t="s">
        <v>87</v>
      </c>
      <c r="E54" s="5" t="s">
        <v>95</v>
      </c>
      <c r="F54" s="5">
        <v>838435</v>
      </c>
    </row>
    <row r="55" spans="1:6">
      <c r="A55" s="5" t="s">
        <v>39</v>
      </c>
      <c r="B55" s="5" t="s">
        <v>40</v>
      </c>
      <c r="C55" s="5" t="s">
        <v>41</v>
      </c>
      <c r="D55" s="5" t="s">
        <v>84</v>
      </c>
      <c r="E55" s="5" t="s">
        <v>95</v>
      </c>
      <c r="F55" s="5">
        <v>1566500</v>
      </c>
    </row>
    <row r="56" spans="1:6">
      <c r="A56" s="5" t="s">
        <v>39</v>
      </c>
      <c r="B56" s="5" t="s">
        <v>40</v>
      </c>
      <c r="C56" s="5" t="s">
        <v>41</v>
      </c>
      <c r="D56" s="5" t="s">
        <v>85</v>
      </c>
      <c r="E56" s="5" t="s">
        <v>95</v>
      </c>
      <c r="F56" s="5">
        <v>5031000</v>
      </c>
    </row>
    <row r="57" spans="1:6">
      <c r="A57" s="5" t="s">
        <v>42</v>
      </c>
      <c r="B57" s="5" t="s">
        <v>43</v>
      </c>
      <c r="C57" s="5" t="s">
        <v>44</v>
      </c>
      <c r="D57" s="5" t="s">
        <v>87</v>
      </c>
      <c r="E57" s="5" t="s">
        <v>95</v>
      </c>
      <c r="F57" s="5">
        <v>2999800</v>
      </c>
    </row>
    <row r="58" spans="1:6">
      <c r="A58" s="5" t="s">
        <v>42</v>
      </c>
      <c r="B58" s="5" t="s">
        <v>43</v>
      </c>
      <c r="C58" s="5" t="s">
        <v>44</v>
      </c>
      <c r="D58" s="5" t="s">
        <v>84</v>
      </c>
      <c r="E58" s="5" t="s">
        <v>95</v>
      </c>
      <c r="F58" s="5">
        <v>5649800</v>
      </c>
    </row>
    <row r="59" spans="1:6">
      <c r="A59" s="5" t="s">
        <v>45</v>
      </c>
      <c r="B59" s="5" t="s">
        <v>46</v>
      </c>
      <c r="C59" s="5" t="s">
        <v>47</v>
      </c>
      <c r="D59" s="5" t="s">
        <v>80</v>
      </c>
      <c r="E59" s="5" t="s">
        <v>94</v>
      </c>
      <c r="F59" s="5">
        <v>1105500</v>
      </c>
    </row>
    <row r="60" spans="1:6">
      <c r="A60" s="5" t="s">
        <v>45</v>
      </c>
      <c r="B60" s="5" t="s">
        <v>46</v>
      </c>
      <c r="C60" s="5" t="s">
        <v>47</v>
      </c>
      <c r="D60" s="5" t="s">
        <v>82</v>
      </c>
      <c r="E60" s="5" t="s">
        <v>94</v>
      </c>
      <c r="F60" s="5">
        <v>1105500</v>
      </c>
    </row>
    <row r="61" spans="1:6">
      <c r="A61" s="5" t="s">
        <v>45</v>
      </c>
      <c r="B61" s="5" t="s">
        <v>46</v>
      </c>
      <c r="C61" s="5" t="s">
        <v>47</v>
      </c>
      <c r="D61" s="5" t="s">
        <v>83</v>
      </c>
      <c r="E61" s="5" t="s">
        <v>94</v>
      </c>
      <c r="F61" s="5">
        <v>1138500</v>
      </c>
    </row>
    <row r="62" spans="1:6">
      <c r="A62" s="5" t="s">
        <v>48</v>
      </c>
      <c r="B62" s="5" t="s">
        <v>49</v>
      </c>
      <c r="C62" s="5" t="s">
        <v>50</v>
      </c>
      <c r="D62" s="5" t="s">
        <v>80</v>
      </c>
      <c r="E62" s="5" t="s">
        <v>94</v>
      </c>
      <c r="F62" s="5">
        <v>918000</v>
      </c>
    </row>
    <row r="63" spans="1:6">
      <c r="A63" s="5" t="s">
        <v>51</v>
      </c>
      <c r="B63" s="5" t="s">
        <v>52</v>
      </c>
      <c r="C63" s="5" t="s">
        <v>53</v>
      </c>
      <c r="D63" s="5" t="s">
        <v>85</v>
      </c>
      <c r="E63" s="5" t="s">
        <v>95</v>
      </c>
      <c r="F63" s="5">
        <v>951600</v>
      </c>
    </row>
    <row r="64" spans="1:6">
      <c r="A64" s="5" t="s">
        <v>54</v>
      </c>
      <c r="B64" s="5" t="s">
        <v>55</v>
      </c>
      <c r="C64" s="5" t="s">
        <v>56</v>
      </c>
      <c r="D64" s="5" t="s">
        <v>85</v>
      </c>
      <c r="E64" s="5" t="s">
        <v>95</v>
      </c>
      <c r="F64" s="5">
        <v>525000</v>
      </c>
    </row>
    <row r="65" spans="1:6">
      <c r="A65" s="5" t="s">
        <v>57</v>
      </c>
      <c r="B65" s="5" t="s">
        <v>58</v>
      </c>
      <c r="C65" s="5" t="s">
        <v>59</v>
      </c>
      <c r="D65" s="5" t="s">
        <v>80</v>
      </c>
      <c r="E65" s="5" t="s">
        <v>94</v>
      </c>
      <c r="F65" s="5">
        <v>2614820</v>
      </c>
    </row>
    <row r="66" spans="1:6">
      <c r="A66" s="5" t="s">
        <v>57</v>
      </c>
      <c r="B66" s="5" t="s">
        <v>58</v>
      </c>
      <c r="C66" s="5" t="s">
        <v>59</v>
      </c>
      <c r="D66" s="5" t="s">
        <v>82</v>
      </c>
      <c r="E66" s="5" t="s">
        <v>94</v>
      </c>
      <c r="F66" s="5">
        <v>4113460</v>
      </c>
    </row>
    <row r="67" spans="1:6">
      <c r="A67" s="5" t="s">
        <v>57</v>
      </c>
      <c r="B67" s="5" t="s">
        <v>58</v>
      </c>
      <c r="C67" s="5" t="s">
        <v>59</v>
      </c>
      <c r="D67" s="5" t="s">
        <v>81</v>
      </c>
      <c r="E67" s="5" t="s">
        <v>94</v>
      </c>
      <c r="F67" s="5">
        <v>1976000</v>
      </c>
    </row>
    <row r="68" spans="1:6">
      <c r="A68" s="5" t="s">
        <v>60</v>
      </c>
      <c r="B68" s="5" t="s">
        <v>61</v>
      </c>
      <c r="C68" s="5" t="s">
        <v>62</v>
      </c>
      <c r="D68" s="5" t="s">
        <v>80</v>
      </c>
      <c r="E68" s="5" t="s">
        <v>94</v>
      </c>
      <c r="F68" s="5">
        <v>707000</v>
      </c>
    </row>
    <row r="69" spans="1:6">
      <c r="A69" s="5" t="s">
        <v>60</v>
      </c>
      <c r="B69" s="5" t="s">
        <v>61</v>
      </c>
      <c r="C69" s="5" t="s">
        <v>62</v>
      </c>
      <c r="D69" s="5" t="s">
        <v>83</v>
      </c>
      <c r="E69" s="5" t="s">
        <v>94</v>
      </c>
      <c r="F69" s="5">
        <v>5705000</v>
      </c>
    </row>
    <row r="70" spans="1:6">
      <c r="A70" s="5" t="s">
        <v>63</v>
      </c>
      <c r="B70" s="5" t="s">
        <v>64</v>
      </c>
      <c r="C70" s="5" t="s">
        <v>65</v>
      </c>
      <c r="D70" s="5" t="s">
        <v>85</v>
      </c>
      <c r="E70" s="5" t="s">
        <v>95</v>
      </c>
      <c r="F70" s="5">
        <v>93000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D81B-CBA6-415E-AC31-3705ED6409B8}">
  <dimension ref="A1:I5"/>
  <sheetViews>
    <sheetView workbookViewId="0">
      <selection activeCell="C3" sqref="C3"/>
    </sheetView>
  </sheetViews>
  <sheetFormatPr defaultColWidth="21.125" defaultRowHeight="17.100000000000001"/>
  <cols>
    <col min="1" max="1" width="7.125" bestFit="1" customWidth="1"/>
    <col min="2" max="2" width="20.75" customWidth="1"/>
    <col min="3" max="3" width="14.125" bestFit="1" customWidth="1"/>
    <col min="4" max="4" width="10.875" bestFit="1" customWidth="1"/>
    <col min="5" max="5" width="9.875" bestFit="1" customWidth="1"/>
    <col min="6" max="6" width="13.125" bestFit="1" customWidth="1"/>
    <col min="7" max="7" width="13.875" bestFit="1" customWidth="1"/>
    <col min="8" max="8" width="14.375" bestFit="1" customWidth="1"/>
    <col min="9" max="9" width="8.5" bestFit="1" customWidth="1"/>
  </cols>
  <sheetData>
    <row r="1" spans="1:9">
      <c r="A1" s="20" t="s">
        <v>71</v>
      </c>
      <c r="B1" s="9" t="s">
        <v>96</v>
      </c>
      <c r="C1" s="9" t="s">
        <v>97</v>
      </c>
      <c r="D1" s="9" t="s">
        <v>98</v>
      </c>
      <c r="E1" s="9" t="s">
        <v>74</v>
      </c>
      <c r="F1" s="9" t="s">
        <v>99</v>
      </c>
      <c r="G1" s="21" t="s">
        <v>100</v>
      </c>
      <c r="H1" s="21" t="s">
        <v>101</v>
      </c>
      <c r="I1" s="21" t="s">
        <v>102</v>
      </c>
    </row>
    <row r="2" spans="1:9" ht="26.1">
      <c r="A2" s="13" t="s">
        <v>83</v>
      </c>
      <c r="B2" s="14" t="s">
        <v>103</v>
      </c>
      <c r="C2" s="13" t="s">
        <v>104</v>
      </c>
      <c r="D2" s="15">
        <v>11623.69</v>
      </c>
      <c r="E2" s="16">
        <v>660000</v>
      </c>
      <c r="F2" s="17">
        <v>330660000</v>
      </c>
      <c r="G2" s="18">
        <f>I2*D2</f>
        <v>387336221.87</v>
      </c>
      <c r="H2" s="18">
        <v>56676222</v>
      </c>
      <c r="I2" s="19">
        <v>33323</v>
      </c>
    </row>
    <row r="3" spans="1:9" ht="26.1">
      <c r="A3" s="13" t="s">
        <v>82</v>
      </c>
      <c r="B3" s="14" t="s">
        <v>103</v>
      </c>
      <c r="C3" s="13" t="s">
        <v>104</v>
      </c>
      <c r="D3" s="15">
        <v>4671.1000000000004</v>
      </c>
      <c r="E3" s="16">
        <v>300000</v>
      </c>
      <c r="F3" s="17">
        <v>150300000</v>
      </c>
      <c r="G3" s="18">
        <f>I3*D3</f>
        <v>155655065.30000001</v>
      </c>
      <c r="H3" s="18">
        <v>5355065</v>
      </c>
      <c r="I3" s="17">
        <f>I2</f>
        <v>33323</v>
      </c>
    </row>
    <row r="4" spans="1:9" ht="26.1">
      <c r="A4" s="13" t="s">
        <v>80</v>
      </c>
      <c r="B4" s="14" t="s">
        <v>103</v>
      </c>
      <c r="C4" s="13" t="s">
        <v>104</v>
      </c>
      <c r="D4" s="15">
        <v>4680.92</v>
      </c>
      <c r="E4" s="16">
        <v>300000</v>
      </c>
      <c r="F4" s="17">
        <v>150300000</v>
      </c>
      <c r="G4" s="18">
        <f>I4*D4</f>
        <v>155982297.16</v>
      </c>
      <c r="H4" s="18">
        <v>3682297</v>
      </c>
      <c r="I4" s="17">
        <f t="shared" ref="I4:I5" si="0">I3</f>
        <v>33323</v>
      </c>
    </row>
    <row r="5" spans="1:9" ht="26.1">
      <c r="A5" s="13" t="s">
        <v>81</v>
      </c>
      <c r="B5" s="14" t="s">
        <v>103</v>
      </c>
      <c r="C5" s="13" t="s">
        <v>104</v>
      </c>
      <c r="D5" s="15">
        <v>3089.1849999999999</v>
      </c>
      <c r="E5" s="16">
        <v>200000</v>
      </c>
      <c r="F5" s="17">
        <v>100200000</v>
      </c>
      <c r="G5" s="18">
        <f>I5*D5</f>
        <v>102940911.755</v>
      </c>
      <c r="H5" s="18">
        <v>2740912</v>
      </c>
      <c r="I5" s="17">
        <f t="shared" si="0"/>
        <v>33323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7723316495E540ADF48B4602179522" ma:contentTypeVersion="4" ma:contentTypeDescription="Create a new document." ma:contentTypeScope="" ma:versionID="9d22b17d56c6552e7a34e4c9784d3e34">
  <xsd:schema xmlns:xsd="http://www.w3.org/2001/XMLSchema" xmlns:xs="http://www.w3.org/2001/XMLSchema" xmlns:p="http://schemas.microsoft.com/office/2006/metadata/properties" xmlns:ns2="a18b5801-1ff2-4681-81e9-5689cf63188e" targetNamespace="http://schemas.microsoft.com/office/2006/metadata/properties" ma:root="true" ma:fieldsID="38e5821cfac28f0eada9dbc3e81d5307" ns2:_="">
    <xsd:import namespace="a18b5801-1ff2-4681-81e9-5689cf631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b5801-1ff2-4681-81e9-5689cf631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8D704A-BEFF-4E8C-B5BB-B6DD22D991B6}"/>
</file>

<file path=customXml/itemProps2.xml><?xml version="1.0" encoding="utf-8"?>
<ds:datastoreItem xmlns:ds="http://schemas.openxmlformats.org/officeDocument/2006/customXml" ds:itemID="{0C1AA97A-FE45-413E-90EA-D0D2F3A993A3}"/>
</file>

<file path=customXml/itemProps3.xml><?xml version="1.0" encoding="utf-8"?>
<ds:datastoreItem xmlns:ds="http://schemas.openxmlformats.org/officeDocument/2006/customXml" ds:itemID="{AC6647E6-C3BC-4AF3-A427-B4C72D92B0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黃建樺 Eric Huang</dc:creator>
  <cp:keywords/>
  <dc:description/>
  <cp:lastModifiedBy>黃建樺</cp:lastModifiedBy>
  <cp:revision/>
  <dcterms:created xsi:type="dcterms:W3CDTF">2024-08-15T04:26:40Z</dcterms:created>
  <dcterms:modified xsi:type="dcterms:W3CDTF">2024-08-15T13:15:31Z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0x010100F87723316495E540ADF48B4602179522</vt:lpwstr>
  </property>
</Properties>
</file>