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OneDrive\Documents\Eric\Jobs\Alethix - Consulting USDA\Enterprise Risk Management\"/>
    </mc:Choice>
  </mc:AlternateContent>
  <xr:revisionPtr revIDLastSave="24" documentId="113_{4C516F9A-613F-4C64-82C7-0AE7B607F5F8}" xr6:coauthVersionLast="45" xr6:coauthVersionMax="45" xr10:uidLastSave="{12596018-1908-4E6A-AEBB-ED92D9E52CC9}"/>
  <bookViews>
    <workbookView xWindow="-110" yWindow="-110" windowWidth="19420" windowHeight="10420" xr2:uid="{59D5084C-C464-42C3-9150-678526D71C8D}"/>
  </bookViews>
  <sheets>
    <sheet name="scratch" sheetId="4" r:id="rId1"/>
    <sheet name="data_generator" sheetId="3" r:id="rId2"/>
    <sheet name="reference_tables" sheetId="2" r:id="rId3"/>
  </sheets>
  <definedNames>
    <definedName name="Agency">reference_tables!$F$2:$F$5</definedName>
    <definedName name="Business_Unit">reference_tables!$G$2:$G$20</definedName>
    <definedName name="Contorls">reference_tables!$K$2:$K$19</definedName>
    <definedName name="Directory">reference_tables!$S$2:$S$9</definedName>
    <definedName name="FPAC_Tactical_Objective">reference_tables!$E$2:$E$14</definedName>
    <definedName name="Response_Status">reference_tables!$Q$2:$Q$5</definedName>
    <definedName name="Response_Strategy">reference_tables!$P$2:$P$8</definedName>
    <definedName name="Risk_Status">reference_tables!$R$2:$R$4</definedName>
    <definedName name="Risk_Type">reference_tables!$C$2:$C$6</definedName>
    <definedName name="USDA_Strategies">reference_tables!$D$2:$D$8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C4" i="4"/>
  <c r="D4" i="4"/>
  <c r="E4" i="4"/>
  <c r="F4" i="4"/>
  <c r="G4" i="4"/>
  <c r="C5" i="4"/>
  <c r="D5" i="4"/>
  <c r="E5" i="4"/>
  <c r="F5" i="4"/>
  <c r="G5" i="4"/>
  <c r="C6" i="4"/>
  <c r="D6" i="4"/>
  <c r="E6" i="4"/>
  <c r="F6" i="4"/>
  <c r="G6" i="4"/>
  <c r="D2" i="4"/>
  <c r="E2" i="4"/>
  <c r="F2" i="4"/>
  <c r="G2" i="4"/>
  <c r="C2" i="4"/>
  <c r="W2" i="3"/>
  <c r="I2" i="3" l="1"/>
  <c r="N2" i="3" s="1"/>
  <c r="H2" i="3"/>
  <c r="L2" i="3" l="1"/>
  <c r="K2" i="3"/>
  <c r="M2" i="3" l="1"/>
  <c r="P2" i="3"/>
  <c r="T2" i="3"/>
  <c r="S2" i="3"/>
  <c r="R2" i="3" l="1"/>
  <c r="G2" i="3"/>
  <c r="F2" i="3"/>
  <c r="E2" i="3"/>
  <c r="D2" i="3"/>
  <c r="C2" i="3"/>
  <c r="A2" i="3" l="1"/>
  <c r="J2" i="3" l="1"/>
  <c r="O2" i="3" s="1"/>
  <c r="U2" i="3"/>
  <c r="V2" i="3" s="1"/>
  <c r="Q2" i="3" l="1"/>
  <c r="B2" i="3"/>
</calcChain>
</file>

<file path=xl/sharedStrings.xml><?xml version="1.0" encoding="utf-8"?>
<sst xmlns="http://schemas.openxmlformats.org/spreadsheetml/2006/main" count="154" uniqueCount="144">
  <si>
    <t>1. ID * (System Generated)</t>
  </si>
  <si>
    <t>2. Risk Statement</t>
  </si>
  <si>
    <t>3. Risk Type *</t>
  </si>
  <si>
    <t>4. USDA Strategic Objective Impacted</t>
  </si>
  <si>
    <t>5. FPAC Tactical Objective Impacted</t>
  </si>
  <si>
    <t>6. Agency *</t>
  </si>
  <si>
    <t>7. Business Unit</t>
  </si>
  <si>
    <t>8. Inherent Impact</t>
  </si>
  <si>
    <t>9. Inherent Likelihood</t>
  </si>
  <si>
    <t>10. Inherent Risk Score (System Generated based on Impact and Likelihood)</t>
  </si>
  <si>
    <t>11. Controls in Place</t>
  </si>
  <si>
    <t>12. Controls Effectiveness</t>
  </si>
  <si>
    <t>13. Residual Impact *</t>
  </si>
  <si>
    <t>14. Residual Likelihood *</t>
  </si>
  <si>
    <t>15. Residual Risk Score * (System Generated based on Impact and Likelihood)</t>
  </si>
  <si>
    <t>16. Response Strategy *</t>
  </si>
  <si>
    <t>17. Response Status Notes</t>
  </si>
  <si>
    <t>18. Risk Status *</t>
  </si>
  <si>
    <t>19. Risk Owner *  (Linked to Global Access Directory)</t>
  </si>
  <si>
    <t>20. Identification Source * (Linked to Global Access Directory)</t>
  </si>
  <si>
    <t>21. Date Identified * (System Generated)</t>
  </si>
  <si>
    <t>22. Date Last Updated * (System Generated)</t>
  </si>
  <si>
    <t>Auto_Gen</t>
  </si>
  <si>
    <t>Unique to entry</t>
  </si>
  <si>
    <t>Farm Service Agency (FSA)</t>
  </si>
  <si>
    <t>Accept</t>
  </si>
  <si>
    <t>Avoid</t>
  </si>
  <si>
    <t>Mitigate</t>
  </si>
  <si>
    <t>Transfer</t>
  </si>
  <si>
    <t>Share</t>
  </si>
  <si>
    <t>Exploit</t>
  </si>
  <si>
    <t>Enhance</t>
  </si>
  <si>
    <t>Active</t>
  </si>
  <si>
    <t>Closed</t>
  </si>
  <si>
    <t>Pending</t>
  </si>
  <si>
    <t>V2*RAND()*10</t>
  </si>
  <si>
    <t>RANDBETWEEN(TODAY()-1825,TODAY())</t>
  </si>
  <si>
    <t>Achieve Interoperability</t>
  </si>
  <si>
    <t>Administrative and Overhead Cost Reviews</t>
  </si>
  <si>
    <t>Automated Records Management System (ARMS)</t>
  </si>
  <si>
    <t>Consolidated Help Desk</t>
  </si>
  <si>
    <t>Cost Effective Internet Access for USDA</t>
  </si>
  <si>
    <t>Implement the Government Performance and Results Act</t>
  </si>
  <si>
    <t>Improve Management Control of Local Exchange Carriers</t>
  </si>
  <si>
    <t>Marketing NITC Products and Services</t>
  </si>
  <si>
    <t>Obtain Data Center Consolidation Business</t>
  </si>
  <si>
    <t>Optimization and Concentration and Post FTS2000 Services</t>
  </si>
  <si>
    <t>OS/390 Operating System</t>
  </si>
  <si>
    <t>USDA Electronic Mail Environment</t>
  </si>
  <si>
    <t>Year 2000 Compliance</t>
  </si>
  <si>
    <t>NORM.INV(RAND(),0.35,1/3*0.35)</t>
  </si>
  <si>
    <t>NORM.INV(RAND(),0.45,1/3*0.45)</t>
  </si>
  <si>
    <t>1-H2*I2</t>
  </si>
  <si>
    <t>NORM.INV(RAND(),0.5,1/3*0.5)</t>
  </si>
  <si>
    <t>1-M2*N2</t>
  </si>
  <si>
    <t>Berry Allen</t>
  </si>
  <si>
    <t>Diana Prince</t>
  </si>
  <si>
    <t>Bruce Wayne</t>
  </si>
  <si>
    <t>Steve Roggers</t>
  </si>
  <si>
    <t>Bruce Banner</t>
  </si>
  <si>
    <t>Edward Nygma</t>
  </si>
  <si>
    <t>Peter Paker</t>
  </si>
  <si>
    <t>Scott Lang</t>
  </si>
  <si>
    <t>(FSA) Aerial Photography</t>
  </si>
  <si>
    <t>(FSA) ARC/PLC Program</t>
  </si>
  <si>
    <t>(FSA) Commodity Operations </t>
  </si>
  <si>
    <t>(FSA) Conservation Programs</t>
  </si>
  <si>
    <t>(FSA) Cooperative Agreements</t>
  </si>
  <si>
    <t>(FSA) Cotton Ginning Cost Share Program</t>
  </si>
  <si>
    <t>(FSA) Dairy Margin Protection Program </t>
  </si>
  <si>
    <t>(FSA) Disaster Assistance Programs</t>
  </si>
  <si>
    <t>(FSA) Economic and Policy Analysis</t>
  </si>
  <si>
    <t>(FSA) Energy Programs</t>
  </si>
  <si>
    <t>(FSA) Environmental and Cultural Resource Compliance</t>
  </si>
  <si>
    <t>(FSA) Farm Bill</t>
  </si>
  <si>
    <t>(FSA) Farm Loan Programs </t>
  </si>
  <si>
    <t>(FSA) Financial Management Information</t>
  </si>
  <si>
    <t>(FSA) Laws and Regulations</t>
  </si>
  <si>
    <t>(FSA) MIDAS </t>
  </si>
  <si>
    <t>(FSA) Outreach and Education</t>
  </si>
  <si>
    <t>(FSA) Payment Eligibility </t>
  </si>
  <si>
    <t>(FSA) Price Support </t>
  </si>
  <si>
    <t>CONCATENATE("As of ",W2,"Risk status is ",S2,", and risk owner is ",T2)</t>
  </si>
  <si>
    <t>Ensure USDA programs are delivered efficiently, effectively, and with integrity and a focus on customer service.</t>
  </si>
  <si>
    <t>Maximize the ability of American agricultural producers to prosper by feeding and clothing the world.</t>
  </si>
  <si>
    <t>Promote American agricultural products and exports.</t>
  </si>
  <si>
    <t>Facilitate rural prosperity and economic development.</t>
  </si>
  <si>
    <t>Strengthen the stewardship of private lands through technology and research.</t>
  </si>
  <si>
    <t>Foster productive and sustainable use of our National Forest System Lands.</t>
  </si>
  <si>
    <t>Provide all Americans access to a safe, nutritious and secure food supply.</t>
  </si>
  <si>
    <t>ID</t>
  </si>
  <si>
    <t>Risk Statement</t>
  </si>
  <si>
    <t>USDA Strategic Objective Impacted</t>
  </si>
  <si>
    <t>FPAC Tactical Objective Impacted</t>
  </si>
  <si>
    <t>Business Unit</t>
  </si>
  <si>
    <t>Inherent Impact</t>
  </si>
  <si>
    <t>Inherent Likelihood</t>
  </si>
  <si>
    <t>Controls in Place</t>
  </si>
  <si>
    <t>Controls Effectiveness</t>
  </si>
  <si>
    <t>Response Status Notes</t>
  </si>
  <si>
    <t xml:space="preserve">Risk Type </t>
  </si>
  <si>
    <t>Agency</t>
  </si>
  <si>
    <t>Inherent Risk Score</t>
  </si>
  <si>
    <t>Residual Impact</t>
  </si>
  <si>
    <t>Residual Likelihood</t>
  </si>
  <si>
    <t>Residual Risk Score</t>
  </si>
  <si>
    <t>Response Strategy</t>
  </si>
  <si>
    <t xml:space="preserve">Risk Status </t>
  </si>
  <si>
    <t xml:space="preserve">Risk Owner </t>
  </si>
  <si>
    <t xml:space="preserve">Identification Source </t>
  </si>
  <si>
    <t>Date Identified</t>
  </si>
  <si>
    <t>Date Last Updated</t>
  </si>
  <si>
    <t>Natural Resources Conservation Service (NRCS)</t>
  </si>
  <si>
    <t>Risk Management Agency (RMA)</t>
  </si>
  <si>
    <t>FPAC Business Center (FPAC BC)</t>
  </si>
  <si>
    <t>Strategic</t>
  </si>
  <si>
    <t>Operational</t>
  </si>
  <si>
    <t>Institutional</t>
  </si>
  <si>
    <t>Financial</t>
  </si>
  <si>
    <t>Production</t>
  </si>
  <si>
    <t>Price or Market</t>
  </si>
  <si>
    <t>Human or Personal</t>
  </si>
  <si>
    <t>Legal</t>
  </si>
  <si>
    <t>Reputational</t>
  </si>
  <si>
    <t>Cyber</t>
  </si>
  <si>
    <t>Presure Testing</t>
  </si>
  <si>
    <t>Flow Meter</t>
  </si>
  <si>
    <t>Force Testing</t>
  </si>
  <si>
    <t>Temperature Measure</t>
  </si>
  <si>
    <t>Quality Control</t>
  </si>
  <si>
    <t>Rate Control</t>
  </si>
  <si>
    <t>Queing Limit</t>
  </si>
  <si>
    <t>Time to Complete</t>
  </si>
  <si>
    <t>Cost Contorl</t>
  </si>
  <si>
    <t>Program Logic Control</t>
  </si>
  <si>
    <t>Distributed Contorl System</t>
  </si>
  <si>
    <t>Proactive Control</t>
  </si>
  <si>
    <t>Concurrent Control</t>
  </si>
  <si>
    <t>Retrospective Contorl</t>
  </si>
  <si>
    <t>Set Point Limit</t>
  </si>
  <si>
    <t>Feed Back Open Loop</t>
  </si>
  <si>
    <t>Feed Back Closed Loop</t>
  </si>
  <si>
    <t>On-Off Control</t>
  </si>
  <si>
    <t>Risk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</si>
</sst>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3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B301-099C-4D89-856A-B3C990287D3A}">
  <dimension ref="B1:G6"/>
  <sheetViews>
    <sheetView tabSelected="1" workbookViewId="0">
      <selection activeCell="J14" sqref="J14"/>
    </sheetView>
  </sheetViews>
  <sheetFormatPr defaultRowHeight="14.5" x14ac:dyDescent="0.35"/>
  <sheetData>
    <row r="1" spans="2:7" x14ac:dyDescent="0.35">
      <c r="C1">
        <v>1</v>
      </c>
      <c r="D1">
        <v>2</v>
      </c>
      <c r="E1">
        <v>3</v>
      </c>
      <c r="F1">
        <v>4</v>
      </c>
      <c r="G1">
        <v>5</v>
      </c>
    </row>
    <row r="2" spans="2:7" x14ac:dyDescent="0.35">
      <c r="B2">
        <v>1</v>
      </c>
      <c r="C2">
        <f>C$1^2*$B2^2</f>
        <v>1</v>
      </c>
      <c r="D2">
        <f t="shared" ref="D2:G6" si="0">D$1^2*$B2^2</f>
        <v>4</v>
      </c>
      <c r="E2">
        <f t="shared" si="0"/>
        <v>9</v>
      </c>
      <c r="F2">
        <f t="shared" si="0"/>
        <v>16</v>
      </c>
      <c r="G2">
        <f t="shared" si="0"/>
        <v>25</v>
      </c>
    </row>
    <row r="3" spans="2:7" x14ac:dyDescent="0.35">
      <c r="B3">
        <v>2</v>
      </c>
      <c r="C3">
        <f t="shared" ref="C3:C6" si="1">C$1^2*$B3^2</f>
        <v>4</v>
      </c>
      <c r="D3">
        <f t="shared" si="0"/>
        <v>16</v>
      </c>
      <c r="E3">
        <f t="shared" si="0"/>
        <v>36</v>
      </c>
      <c r="F3">
        <f t="shared" si="0"/>
        <v>64</v>
      </c>
      <c r="G3">
        <f t="shared" si="0"/>
        <v>100</v>
      </c>
    </row>
    <row r="4" spans="2:7" x14ac:dyDescent="0.35">
      <c r="B4">
        <v>3</v>
      </c>
      <c r="C4">
        <f t="shared" si="1"/>
        <v>9</v>
      </c>
      <c r="D4">
        <f t="shared" si="0"/>
        <v>36</v>
      </c>
      <c r="E4">
        <f t="shared" si="0"/>
        <v>81</v>
      </c>
      <c r="F4">
        <f t="shared" si="0"/>
        <v>144</v>
      </c>
      <c r="G4">
        <f t="shared" si="0"/>
        <v>225</v>
      </c>
    </row>
    <row r="5" spans="2:7" x14ac:dyDescent="0.35">
      <c r="B5">
        <v>4</v>
      </c>
      <c r="C5">
        <f t="shared" si="1"/>
        <v>16</v>
      </c>
      <c r="D5">
        <f t="shared" si="0"/>
        <v>64</v>
      </c>
      <c r="E5">
        <f t="shared" si="0"/>
        <v>144</v>
      </c>
      <c r="F5">
        <f t="shared" si="0"/>
        <v>256</v>
      </c>
      <c r="G5">
        <f t="shared" si="0"/>
        <v>400</v>
      </c>
    </row>
    <row r="6" spans="2:7" x14ac:dyDescent="0.35">
      <c r="B6">
        <v>5</v>
      </c>
      <c r="C6">
        <f t="shared" si="1"/>
        <v>25</v>
      </c>
      <c r="D6">
        <f t="shared" si="0"/>
        <v>100</v>
      </c>
      <c r="E6">
        <f t="shared" si="0"/>
        <v>225</v>
      </c>
      <c r="F6">
        <f t="shared" si="0"/>
        <v>400</v>
      </c>
      <c r="G6">
        <f t="shared" si="0"/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AC83-9380-47D3-AD4E-8C120266D85B}">
  <dimension ref="A1:W1001"/>
  <sheetViews>
    <sheetView workbookViewId="0">
      <selection activeCell="A2" sqref="A2"/>
    </sheetView>
  </sheetViews>
  <sheetFormatPr defaultRowHeight="14.5" x14ac:dyDescent="0.35"/>
  <cols>
    <col min="1" max="1" width="4.81640625" bestFit="1" customWidth="1"/>
    <col min="2" max="2" width="13.1796875" bestFit="1" customWidth="1"/>
    <col min="3" max="3" width="9" bestFit="1" customWidth="1"/>
    <col min="4" max="4" width="29.90625" bestFit="1" customWidth="1"/>
    <col min="5" max="5" width="28.453125" bestFit="1" customWidth="1"/>
    <col min="6" max="6" width="6.7265625" bestFit="1" customWidth="1"/>
    <col min="7" max="7" width="11.90625" bestFit="1" customWidth="1"/>
    <col min="8" max="8" width="14.26953125" bestFit="1" customWidth="1"/>
    <col min="9" max="9" width="17.08984375" bestFit="1" customWidth="1"/>
    <col min="10" max="10" width="16.81640625" bestFit="1" customWidth="1"/>
    <col min="11" max="11" width="14.6328125" bestFit="1" customWidth="1"/>
    <col min="12" max="12" width="19.26953125" bestFit="1" customWidth="1"/>
    <col min="13" max="13" width="14.08984375" bestFit="1" customWidth="1"/>
    <col min="14" max="14" width="16.81640625" bestFit="1" customWidth="1"/>
    <col min="15" max="15" width="16.6328125" bestFit="1" customWidth="1"/>
    <col min="16" max="16" width="16.08984375" bestFit="1" customWidth="1"/>
    <col min="17" max="17" width="19.81640625" bestFit="1" customWidth="1"/>
    <col min="18" max="18" width="10.08984375" bestFit="1" customWidth="1"/>
    <col min="19" max="19" width="10.6328125" bestFit="1" customWidth="1"/>
    <col min="20" max="20" width="18.54296875" bestFit="1" customWidth="1"/>
    <col min="21" max="21" width="13.26953125" bestFit="1" customWidth="1"/>
    <col min="22" max="22" width="16.1796875" bestFit="1" customWidth="1"/>
  </cols>
  <sheetData>
    <row r="1" spans="1:23" x14ac:dyDescent="0.35">
      <c r="A1" s="1" t="s">
        <v>90</v>
      </c>
      <c r="B1" s="1" t="s">
        <v>91</v>
      </c>
      <c r="C1" s="1" t="s">
        <v>100</v>
      </c>
      <c r="D1" s="1" t="s">
        <v>92</v>
      </c>
      <c r="E1" s="1" t="s">
        <v>93</v>
      </c>
      <c r="F1" s="1" t="s">
        <v>101</v>
      </c>
      <c r="G1" s="1" t="s">
        <v>94</v>
      </c>
      <c r="H1" s="1" t="s">
        <v>95</v>
      </c>
      <c r="I1" s="1" t="s">
        <v>96</v>
      </c>
      <c r="J1" s="1" t="s">
        <v>102</v>
      </c>
      <c r="K1" s="1" t="s">
        <v>97</v>
      </c>
      <c r="L1" s="1" t="s">
        <v>98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99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143</v>
      </c>
    </row>
    <row r="2" spans="1:23" x14ac:dyDescent="0.35">
      <c r="A2">
        <f>ROW()-1</f>
        <v>1</v>
      </c>
      <c r="B2" t="str">
        <f ca="1">CONCATENATE("Risk Statement '",A2, "' Submitted by '",T2,"'")</f>
        <v>Risk Statement '1' Submitted by 'Diana Prince'</v>
      </c>
      <c r="C2" t="str">
        <f t="shared" ref="C2:C65" ca="1" si="0">INDEX(Risk_Type,RANDBETWEEN(1,ROWS(Risk_Type)))</f>
        <v>Institutional</v>
      </c>
      <c r="D2" t="str">
        <f t="shared" ref="D2:D65" ca="1" si="1">INDEX(USDA_Strategies,RANDBETWEEN(1,ROWS(USDA_Strategies)))</f>
        <v>Maximize the ability of American agricultural producers to prosper by feeding and clothing the world.</v>
      </c>
      <c r="E2" t="str">
        <f t="shared" ref="E2:E65" ca="1" si="2">INDEX(FPAC_Tactical_Objective,RANDBETWEEN(1,ROWS(FPAC_Tactical_Objective)))</f>
        <v>Obtain Data Center Consolidation Business</v>
      </c>
      <c r="F2" s="2" t="str">
        <f t="shared" ref="F2:F65" ca="1" si="3">INDEX(Agency,RANDBETWEEN(1,ROWS(Agency)))</f>
        <v>Natural Resources Conservation Service (NRCS)</v>
      </c>
      <c r="G2" t="str">
        <f t="shared" ref="G2:G65" ca="1" si="4">INDEX(Business_Unit,RANDBETWEEN(1,ROWS(Business_Unit)))</f>
        <v>(FSA) Conservation Programs</v>
      </c>
      <c r="H2">
        <f ca="1">RANDBETWEEN(1,5)</f>
        <v>3</v>
      </c>
      <c r="I2">
        <f ca="1">RANDBETWEEN(1,5)</f>
        <v>5</v>
      </c>
      <c r="J2" s="6">
        <f ca="1">H2*I2</f>
        <v>15</v>
      </c>
      <c r="K2" t="str">
        <f ca="1">INDEX(Contorls,RANDBETWEEN(1,ROWS(Contorls)))</f>
        <v>Concurrent Control</v>
      </c>
      <c r="L2">
        <f ca="1">RANDBETWEEN(MIN(H2:I2),MAX(H2:I2))</f>
        <v>3</v>
      </c>
      <c r="M2">
        <f ca="1">IF(MAX(H2:I2)-L2=0,MIN(H2:I2),MAX(H2:I2))</f>
        <v>5</v>
      </c>
      <c r="N2">
        <f ca="1">I2</f>
        <v>5</v>
      </c>
      <c r="O2" s="6">
        <f ca="1">IF(M2*N2&gt;=J2,J2-L2,M2*N2)</f>
        <v>12</v>
      </c>
      <c r="P2" t="str">
        <f t="shared" ref="P2:P65" ca="1" si="5">INDEX(Response_Strategy,RANDBETWEEN(1,ROWS(Response_Strategy)))</f>
        <v>Avoid</v>
      </c>
      <c r="Q2" t="str">
        <f ca="1">CONCATENATE("As of ",YEAR(V2),"/",MONTH(V2),"/",DAY(V2)," Risk status is ",R2,", and risk owner is ",S2)</f>
        <v>As of 2017/7/7 Risk status is Active, and risk owner is Peter Paker</v>
      </c>
      <c r="R2" t="str">
        <f t="shared" ref="R2:R65" ca="1" si="6">INDEX(Risk_Status,RANDBETWEEN(1,ROWS(Risk_Status)))</f>
        <v>Active</v>
      </c>
      <c r="S2" t="str">
        <f t="shared" ref="S2:T17" ca="1" si="7">INDEX(Directory,RANDBETWEEN(1,ROWS(Directory)))</f>
        <v>Peter Paker</v>
      </c>
      <c r="T2" t="str">
        <f t="shared" ca="1" si="7"/>
        <v>Diana Prince</v>
      </c>
      <c r="U2" s="3">
        <f ca="1">RANDBETWEEN(TODAY()-1825,TODAY())</f>
        <v>42917</v>
      </c>
      <c r="V2" s="3">
        <f ca="1">U2+RAND()*10</f>
        <v>42923.397282917402</v>
      </c>
      <c r="W2" t="str">
        <f ca="1">IF(RAND()&gt;0.67,"Opportunity","Threat")</f>
        <v>Threat</v>
      </c>
    </row>
    <row r="3" spans="1:23" x14ac:dyDescent="0.35">
      <c r="F3" s="2"/>
      <c r="J3" s="6"/>
      <c r="O3" s="6"/>
      <c r="U3" s="3"/>
      <c r="V3" s="3"/>
    </row>
    <row r="4" spans="1:23" x14ac:dyDescent="0.35">
      <c r="F4" s="2"/>
      <c r="J4" s="6"/>
      <c r="O4" s="6"/>
      <c r="U4" s="3"/>
      <c r="V4" s="3"/>
    </row>
    <row r="5" spans="1:23" x14ac:dyDescent="0.35">
      <c r="F5" s="2"/>
      <c r="J5" s="6"/>
      <c r="O5" s="6"/>
      <c r="U5" s="3"/>
      <c r="V5" s="3"/>
    </row>
    <row r="6" spans="1:23" x14ac:dyDescent="0.35">
      <c r="F6" s="2"/>
      <c r="J6" s="6"/>
      <c r="O6" s="6"/>
      <c r="U6" s="3"/>
      <c r="V6" s="3"/>
    </row>
    <row r="7" spans="1:23" x14ac:dyDescent="0.35">
      <c r="F7" s="2"/>
      <c r="J7" s="6"/>
      <c r="O7" s="6"/>
      <c r="U7" s="3"/>
      <c r="V7" s="3"/>
    </row>
    <row r="8" spans="1:23" x14ac:dyDescent="0.35">
      <c r="F8" s="2"/>
      <c r="J8" s="6"/>
      <c r="O8" s="6"/>
      <c r="U8" s="3"/>
      <c r="V8" s="3"/>
    </row>
    <row r="9" spans="1:23" x14ac:dyDescent="0.35">
      <c r="F9" s="2"/>
      <c r="J9" s="6"/>
      <c r="O9" s="6"/>
      <c r="U9" s="3"/>
      <c r="V9" s="3"/>
    </row>
    <row r="10" spans="1:23" x14ac:dyDescent="0.35">
      <c r="F10" s="2"/>
      <c r="J10" s="6"/>
      <c r="O10" s="6"/>
      <c r="U10" s="3"/>
      <c r="V10" s="3"/>
    </row>
    <row r="11" spans="1:23" x14ac:dyDescent="0.35">
      <c r="F11" s="2"/>
      <c r="J11" s="6"/>
      <c r="O11" s="6"/>
      <c r="U11" s="3"/>
      <c r="V11" s="3"/>
    </row>
    <row r="12" spans="1:23" x14ac:dyDescent="0.35">
      <c r="F12" s="2"/>
      <c r="J12" s="6"/>
      <c r="O12" s="6"/>
      <c r="U12" s="3"/>
      <c r="V12" s="3"/>
    </row>
    <row r="13" spans="1:23" x14ac:dyDescent="0.35">
      <c r="F13" s="2"/>
      <c r="J13" s="6"/>
      <c r="O13" s="6"/>
      <c r="U13" s="3"/>
      <c r="V13" s="3"/>
    </row>
    <row r="14" spans="1:23" x14ac:dyDescent="0.35">
      <c r="F14" s="2"/>
      <c r="J14" s="6"/>
      <c r="O14" s="6"/>
      <c r="U14" s="3"/>
      <c r="V14" s="3"/>
    </row>
    <row r="15" spans="1:23" x14ac:dyDescent="0.35">
      <c r="F15" s="2"/>
      <c r="J15" s="6"/>
      <c r="O15" s="6"/>
      <c r="U15" s="3"/>
      <c r="V15" s="3"/>
    </row>
    <row r="16" spans="1:23" x14ac:dyDescent="0.35">
      <c r="F16" s="2"/>
      <c r="J16" s="6"/>
      <c r="O16" s="6"/>
      <c r="U16" s="3"/>
      <c r="V16" s="3"/>
    </row>
    <row r="17" spans="6:22" x14ac:dyDescent="0.35">
      <c r="F17" s="2"/>
      <c r="J17" s="6"/>
      <c r="O17" s="6"/>
      <c r="U17" s="3"/>
      <c r="V17" s="3"/>
    </row>
    <row r="18" spans="6:22" x14ac:dyDescent="0.35">
      <c r="F18" s="2"/>
      <c r="J18" s="6"/>
      <c r="O18" s="6"/>
      <c r="U18" s="3"/>
      <c r="V18" s="3"/>
    </row>
    <row r="19" spans="6:22" x14ac:dyDescent="0.35">
      <c r="F19" s="2"/>
      <c r="J19" s="6"/>
      <c r="O19" s="6"/>
      <c r="U19" s="3"/>
      <c r="V19" s="3"/>
    </row>
    <row r="20" spans="6:22" x14ac:dyDescent="0.35">
      <c r="F20" s="2"/>
      <c r="J20" s="6"/>
      <c r="O20" s="6"/>
      <c r="U20" s="3"/>
      <c r="V20" s="3"/>
    </row>
    <row r="21" spans="6:22" x14ac:dyDescent="0.35">
      <c r="F21" s="2"/>
      <c r="J21" s="6"/>
      <c r="O21" s="6"/>
      <c r="U21" s="3"/>
      <c r="V21" s="3"/>
    </row>
    <row r="22" spans="6:22" x14ac:dyDescent="0.35">
      <c r="F22" s="2"/>
      <c r="J22" s="6"/>
      <c r="O22" s="6"/>
      <c r="U22" s="3"/>
      <c r="V22" s="3"/>
    </row>
    <row r="23" spans="6:22" x14ac:dyDescent="0.35">
      <c r="F23" s="2"/>
      <c r="J23" s="6"/>
      <c r="O23" s="6"/>
      <c r="U23" s="3"/>
      <c r="V23" s="3"/>
    </row>
    <row r="24" spans="6:22" x14ac:dyDescent="0.35">
      <c r="F24" s="2"/>
      <c r="J24" s="6"/>
      <c r="O24" s="6"/>
      <c r="U24" s="3"/>
      <c r="V24" s="3"/>
    </row>
    <row r="25" spans="6:22" x14ac:dyDescent="0.35">
      <c r="F25" s="2"/>
      <c r="J25" s="6"/>
      <c r="O25" s="6"/>
      <c r="U25" s="3"/>
      <c r="V25" s="3"/>
    </row>
    <row r="26" spans="6:22" x14ac:dyDescent="0.35">
      <c r="F26" s="2"/>
      <c r="J26" s="6"/>
      <c r="O26" s="6"/>
      <c r="U26" s="3"/>
      <c r="V26" s="3"/>
    </row>
    <row r="27" spans="6:22" x14ac:dyDescent="0.35">
      <c r="F27" s="2"/>
      <c r="J27" s="6"/>
      <c r="O27" s="6"/>
      <c r="U27" s="3"/>
      <c r="V27" s="3"/>
    </row>
    <row r="28" spans="6:22" x14ac:dyDescent="0.35">
      <c r="F28" s="2"/>
      <c r="J28" s="6"/>
      <c r="O28" s="6"/>
      <c r="U28" s="3"/>
      <c r="V28" s="3"/>
    </row>
    <row r="29" spans="6:22" x14ac:dyDescent="0.35">
      <c r="F29" s="2"/>
      <c r="J29" s="6"/>
      <c r="O29" s="6"/>
      <c r="U29" s="3"/>
      <c r="V29" s="3"/>
    </row>
    <row r="30" spans="6:22" x14ac:dyDescent="0.35">
      <c r="F30" s="2"/>
      <c r="J30" s="6"/>
      <c r="O30" s="6"/>
      <c r="U30" s="3"/>
      <c r="V30" s="3"/>
    </row>
    <row r="31" spans="6:22" x14ac:dyDescent="0.35">
      <c r="F31" s="2"/>
      <c r="J31" s="6"/>
      <c r="O31" s="6"/>
      <c r="U31" s="3"/>
      <c r="V31" s="3"/>
    </row>
    <row r="32" spans="6:22" x14ac:dyDescent="0.35">
      <c r="F32" s="2"/>
      <c r="J32" s="6"/>
      <c r="O32" s="6"/>
      <c r="U32" s="3"/>
      <c r="V32" s="3"/>
    </row>
    <row r="33" spans="6:22" x14ac:dyDescent="0.35">
      <c r="F33" s="2"/>
      <c r="J33" s="6"/>
      <c r="O33" s="6"/>
      <c r="U33" s="3"/>
      <c r="V33" s="3"/>
    </row>
    <row r="34" spans="6:22" x14ac:dyDescent="0.35">
      <c r="F34" s="2"/>
      <c r="J34" s="6"/>
      <c r="O34" s="6"/>
      <c r="U34" s="3"/>
      <c r="V34" s="3"/>
    </row>
    <row r="35" spans="6:22" x14ac:dyDescent="0.35">
      <c r="F35" s="2"/>
      <c r="J35" s="6"/>
      <c r="O35" s="6"/>
      <c r="U35" s="3"/>
      <c r="V35" s="3"/>
    </row>
    <row r="36" spans="6:22" x14ac:dyDescent="0.35">
      <c r="F36" s="2"/>
      <c r="J36" s="6"/>
      <c r="O36" s="6"/>
      <c r="U36" s="3"/>
      <c r="V36" s="3"/>
    </row>
    <row r="37" spans="6:22" x14ac:dyDescent="0.35">
      <c r="F37" s="2"/>
      <c r="J37" s="6"/>
      <c r="O37" s="6"/>
      <c r="U37" s="3"/>
      <c r="V37" s="3"/>
    </row>
    <row r="38" spans="6:22" x14ac:dyDescent="0.35">
      <c r="F38" s="2"/>
      <c r="J38" s="6"/>
      <c r="O38" s="6"/>
      <c r="U38" s="3"/>
      <c r="V38" s="3"/>
    </row>
    <row r="39" spans="6:22" x14ac:dyDescent="0.35">
      <c r="F39" s="2"/>
      <c r="J39" s="6"/>
      <c r="O39" s="6"/>
      <c r="U39" s="3"/>
      <c r="V39" s="3"/>
    </row>
    <row r="40" spans="6:22" x14ac:dyDescent="0.35">
      <c r="F40" s="2"/>
      <c r="J40" s="6"/>
      <c r="O40" s="6"/>
      <c r="U40" s="3"/>
      <c r="V40" s="3"/>
    </row>
    <row r="41" spans="6:22" x14ac:dyDescent="0.35">
      <c r="F41" s="2"/>
      <c r="J41" s="6"/>
      <c r="O41" s="6"/>
      <c r="U41" s="3"/>
      <c r="V41" s="3"/>
    </row>
    <row r="42" spans="6:22" x14ac:dyDescent="0.35">
      <c r="F42" s="2"/>
      <c r="J42" s="6"/>
      <c r="O42" s="6"/>
      <c r="U42" s="3"/>
      <c r="V42" s="3"/>
    </row>
    <row r="43" spans="6:22" x14ac:dyDescent="0.35">
      <c r="F43" s="2"/>
      <c r="J43" s="6"/>
      <c r="O43" s="6"/>
      <c r="U43" s="3"/>
      <c r="V43" s="3"/>
    </row>
    <row r="44" spans="6:22" x14ac:dyDescent="0.35">
      <c r="F44" s="2"/>
      <c r="J44" s="6"/>
      <c r="O44" s="6"/>
      <c r="U44" s="3"/>
      <c r="V44" s="3"/>
    </row>
    <row r="45" spans="6:22" x14ac:dyDescent="0.35">
      <c r="F45" s="2"/>
      <c r="J45" s="6"/>
      <c r="O45" s="6"/>
      <c r="U45" s="3"/>
      <c r="V45" s="3"/>
    </row>
    <row r="46" spans="6:22" x14ac:dyDescent="0.35">
      <c r="F46" s="2"/>
      <c r="J46" s="6"/>
      <c r="O46" s="6"/>
      <c r="U46" s="3"/>
      <c r="V46" s="3"/>
    </row>
    <row r="47" spans="6:22" x14ac:dyDescent="0.35">
      <c r="F47" s="2"/>
      <c r="J47" s="6"/>
      <c r="O47" s="6"/>
      <c r="U47" s="3"/>
      <c r="V47" s="3"/>
    </row>
    <row r="48" spans="6:22" x14ac:dyDescent="0.35">
      <c r="F48" s="2"/>
      <c r="J48" s="6"/>
      <c r="O48" s="6"/>
      <c r="U48" s="3"/>
      <c r="V48" s="3"/>
    </row>
    <row r="49" spans="6:22" x14ac:dyDescent="0.35">
      <c r="F49" s="2"/>
      <c r="J49" s="6"/>
      <c r="O49" s="6"/>
      <c r="U49" s="3"/>
      <c r="V49" s="3"/>
    </row>
    <row r="50" spans="6:22" x14ac:dyDescent="0.35">
      <c r="F50" s="2"/>
      <c r="J50" s="6"/>
      <c r="O50" s="6"/>
      <c r="U50" s="3"/>
      <c r="V50" s="3"/>
    </row>
    <row r="51" spans="6:22" x14ac:dyDescent="0.35">
      <c r="F51" s="2"/>
      <c r="J51" s="6"/>
      <c r="O51" s="6"/>
      <c r="U51" s="3"/>
      <c r="V51" s="3"/>
    </row>
    <row r="52" spans="6:22" x14ac:dyDescent="0.35">
      <c r="F52" s="2"/>
      <c r="J52" s="6"/>
      <c r="O52" s="6"/>
      <c r="U52" s="3"/>
      <c r="V52" s="3"/>
    </row>
    <row r="53" spans="6:22" x14ac:dyDescent="0.35">
      <c r="F53" s="2"/>
      <c r="J53" s="6"/>
      <c r="O53" s="6"/>
      <c r="U53" s="3"/>
      <c r="V53" s="3"/>
    </row>
    <row r="54" spans="6:22" x14ac:dyDescent="0.35">
      <c r="F54" s="2"/>
      <c r="J54" s="6"/>
      <c r="O54" s="6"/>
      <c r="U54" s="3"/>
      <c r="V54" s="3"/>
    </row>
    <row r="55" spans="6:22" x14ac:dyDescent="0.35">
      <c r="F55" s="2"/>
      <c r="J55" s="6"/>
      <c r="O55" s="6"/>
      <c r="U55" s="3"/>
      <c r="V55" s="3"/>
    </row>
    <row r="56" spans="6:22" x14ac:dyDescent="0.35">
      <c r="F56" s="2"/>
      <c r="J56" s="6"/>
      <c r="O56" s="6"/>
      <c r="U56" s="3"/>
      <c r="V56" s="3"/>
    </row>
    <row r="57" spans="6:22" x14ac:dyDescent="0.35">
      <c r="F57" s="2"/>
      <c r="J57" s="6"/>
      <c r="O57" s="6"/>
      <c r="U57" s="3"/>
      <c r="V57" s="3"/>
    </row>
    <row r="58" spans="6:22" x14ac:dyDescent="0.35">
      <c r="F58" s="2"/>
      <c r="J58" s="6"/>
      <c r="O58" s="6"/>
      <c r="U58" s="3"/>
      <c r="V58" s="3"/>
    </row>
    <row r="59" spans="6:22" x14ac:dyDescent="0.35">
      <c r="F59" s="2"/>
      <c r="J59" s="6"/>
      <c r="O59" s="6"/>
      <c r="U59" s="3"/>
      <c r="V59" s="3"/>
    </row>
    <row r="60" spans="6:22" x14ac:dyDescent="0.35">
      <c r="F60" s="2"/>
      <c r="J60" s="6"/>
      <c r="O60" s="6"/>
      <c r="U60" s="3"/>
      <c r="V60" s="3"/>
    </row>
    <row r="61" spans="6:22" x14ac:dyDescent="0.35">
      <c r="F61" s="2"/>
      <c r="J61" s="6"/>
      <c r="O61" s="6"/>
      <c r="U61" s="3"/>
      <c r="V61" s="3"/>
    </row>
    <row r="62" spans="6:22" x14ac:dyDescent="0.35">
      <c r="F62" s="2"/>
      <c r="J62" s="6"/>
      <c r="O62" s="6"/>
      <c r="U62" s="3"/>
      <c r="V62" s="3"/>
    </row>
    <row r="63" spans="6:22" x14ac:dyDescent="0.35">
      <c r="F63" s="2"/>
      <c r="J63" s="6"/>
      <c r="O63" s="6"/>
      <c r="U63" s="3"/>
      <c r="V63" s="3"/>
    </row>
    <row r="64" spans="6:22" x14ac:dyDescent="0.35">
      <c r="F64" s="2"/>
      <c r="J64" s="6"/>
      <c r="O64" s="6"/>
      <c r="U64" s="3"/>
      <c r="V64" s="3"/>
    </row>
    <row r="65" spans="6:22" x14ac:dyDescent="0.35">
      <c r="F65" s="2"/>
      <c r="J65" s="6"/>
      <c r="O65" s="6"/>
      <c r="U65" s="3"/>
      <c r="V65" s="3"/>
    </row>
    <row r="66" spans="6:22" x14ac:dyDescent="0.35">
      <c r="F66" s="2"/>
      <c r="J66" s="6"/>
      <c r="O66" s="6"/>
      <c r="U66" s="3"/>
      <c r="V66" s="3"/>
    </row>
    <row r="67" spans="6:22" x14ac:dyDescent="0.35">
      <c r="F67" s="2"/>
      <c r="J67" s="6"/>
      <c r="O67" s="6"/>
      <c r="U67" s="3"/>
      <c r="V67" s="3"/>
    </row>
    <row r="68" spans="6:22" x14ac:dyDescent="0.35">
      <c r="F68" s="2"/>
      <c r="J68" s="6"/>
      <c r="O68" s="6"/>
      <c r="U68" s="3"/>
      <c r="V68" s="3"/>
    </row>
    <row r="69" spans="6:22" x14ac:dyDescent="0.35">
      <c r="F69" s="2"/>
      <c r="J69" s="6"/>
      <c r="O69" s="6"/>
      <c r="U69" s="3"/>
      <c r="V69" s="3"/>
    </row>
    <row r="70" spans="6:22" x14ac:dyDescent="0.35">
      <c r="F70" s="2"/>
      <c r="J70" s="6"/>
      <c r="O70" s="6"/>
      <c r="U70" s="3"/>
      <c r="V70" s="3"/>
    </row>
    <row r="71" spans="6:22" x14ac:dyDescent="0.35">
      <c r="F71" s="2"/>
      <c r="J71" s="6"/>
      <c r="O71" s="6"/>
      <c r="U71" s="3"/>
      <c r="V71" s="3"/>
    </row>
    <row r="72" spans="6:22" x14ac:dyDescent="0.35">
      <c r="F72" s="2"/>
      <c r="J72" s="6"/>
      <c r="O72" s="6"/>
      <c r="U72" s="3"/>
      <c r="V72" s="3"/>
    </row>
    <row r="73" spans="6:22" x14ac:dyDescent="0.35">
      <c r="F73" s="2"/>
      <c r="J73" s="6"/>
      <c r="O73" s="6"/>
      <c r="U73" s="3"/>
      <c r="V73" s="3"/>
    </row>
    <row r="74" spans="6:22" x14ac:dyDescent="0.35">
      <c r="F74" s="2"/>
      <c r="J74" s="6"/>
      <c r="O74" s="6"/>
      <c r="U74" s="3"/>
      <c r="V74" s="3"/>
    </row>
    <row r="75" spans="6:22" x14ac:dyDescent="0.35">
      <c r="F75" s="2"/>
      <c r="J75" s="6"/>
      <c r="O75" s="6"/>
      <c r="U75" s="3"/>
      <c r="V75" s="3"/>
    </row>
    <row r="76" spans="6:22" x14ac:dyDescent="0.35">
      <c r="F76" s="2"/>
      <c r="J76" s="6"/>
      <c r="O76" s="6"/>
      <c r="U76" s="3"/>
      <c r="V76" s="3"/>
    </row>
    <row r="77" spans="6:22" x14ac:dyDescent="0.35">
      <c r="F77" s="2"/>
      <c r="J77" s="6"/>
      <c r="O77" s="6"/>
      <c r="U77" s="3"/>
      <c r="V77" s="3"/>
    </row>
    <row r="78" spans="6:22" x14ac:dyDescent="0.35">
      <c r="F78" s="2"/>
      <c r="J78" s="6"/>
      <c r="O78" s="6"/>
      <c r="U78" s="3"/>
      <c r="V78" s="3"/>
    </row>
    <row r="79" spans="6:22" x14ac:dyDescent="0.35">
      <c r="F79" s="2"/>
      <c r="J79" s="6"/>
      <c r="O79" s="6"/>
      <c r="U79" s="3"/>
      <c r="V79" s="3"/>
    </row>
    <row r="80" spans="6:22" x14ac:dyDescent="0.35">
      <c r="F80" s="2"/>
      <c r="J80" s="6"/>
      <c r="O80" s="6"/>
      <c r="U80" s="3"/>
      <c r="V80" s="3"/>
    </row>
    <row r="81" spans="6:22" x14ac:dyDescent="0.35">
      <c r="F81" s="2"/>
      <c r="J81" s="6"/>
      <c r="O81" s="6"/>
      <c r="U81" s="3"/>
      <c r="V81" s="3"/>
    </row>
    <row r="82" spans="6:22" x14ac:dyDescent="0.35">
      <c r="F82" s="2"/>
      <c r="J82" s="6"/>
      <c r="O82" s="6"/>
      <c r="U82" s="3"/>
      <c r="V82" s="3"/>
    </row>
    <row r="83" spans="6:22" x14ac:dyDescent="0.35">
      <c r="F83" s="2"/>
      <c r="J83" s="6"/>
      <c r="O83" s="6"/>
      <c r="U83" s="3"/>
      <c r="V83" s="3"/>
    </row>
    <row r="84" spans="6:22" x14ac:dyDescent="0.35">
      <c r="F84" s="2"/>
      <c r="J84" s="6"/>
      <c r="O84" s="6"/>
      <c r="U84" s="3"/>
      <c r="V84" s="3"/>
    </row>
    <row r="85" spans="6:22" x14ac:dyDescent="0.35">
      <c r="F85" s="2"/>
      <c r="J85" s="6"/>
      <c r="O85" s="6"/>
      <c r="U85" s="3"/>
      <c r="V85" s="3"/>
    </row>
    <row r="86" spans="6:22" x14ac:dyDescent="0.35">
      <c r="F86" s="2"/>
      <c r="J86" s="6"/>
      <c r="O86" s="6"/>
      <c r="U86" s="3"/>
      <c r="V86" s="3"/>
    </row>
    <row r="87" spans="6:22" x14ac:dyDescent="0.35">
      <c r="F87" s="2"/>
      <c r="J87" s="6"/>
      <c r="O87" s="6"/>
      <c r="U87" s="3"/>
      <c r="V87" s="3"/>
    </row>
    <row r="88" spans="6:22" x14ac:dyDescent="0.35">
      <c r="F88" s="2"/>
      <c r="J88" s="6"/>
      <c r="O88" s="6"/>
      <c r="U88" s="3"/>
      <c r="V88" s="3"/>
    </row>
    <row r="89" spans="6:22" x14ac:dyDescent="0.35">
      <c r="F89" s="2"/>
      <c r="J89" s="6"/>
      <c r="O89" s="6"/>
      <c r="U89" s="3"/>
      <c r="V89" s="3"/>
    </row>
    <row r="90" spans="6:22" x14ac:dyDescent="0.35">
      <c r="F90" s="2"/>
      <c r="J90" s="6"/>
      <c r="O90" s="6"/>
      <c r="U90" s="3"/>
      <c r="V90" s="3"/>
    </row>
    <row r="91" spans="6:22" x14ac:dyDescent="0.35">
      <c r="F91" s="2"/>
      <c r="J91" s="6"/>
      <c r="O91" s="6"/>
      <c r="U91" s="3"/>
      <c r="V91" s="3"/>
    </row>
    <row r="92" spans="6:22" x14ac:dyDescent="0.35">
      <c r="F92" s="2"/>
      <c r="J92" s="6"/>
      <c r="O92" s="6"/>
      <c r="U92" s="3"/>
      <c r="V92" s="3"/>
    </row>
    <row r="93" spans="6:22" x14ac:dyDescent="0.35">
      <c r="F93" s="2"/>
      <c r="J93" s="6"/>
      <c r="O93" s="6"/>
      <c r="U93" s="3"/>
      <c r="V93" s="3"/>
    </row>
    <row r="94" spans="6:22" x14ac:dyDescent="0.35">
      <c r="F94" s="2"/>
      <c r="J94" s="6"/>
      <c r="O94" s="6"/>
      <c r="U94" s="3"/>
      <c r="V94" s="3"/>
    </row>
    <row r="95" spans="6:22" x14ac:dyDescent="0.35">
      <c r="F95" s="2"/>
      <c r="J95" s="6"/>
      <c r="O95" s="6"/>
      <c r="U95" s="3"/>
      <c r="V95" s="3"/>
    </row>
    <row r="96" spans="6:22" x14ac:dyDescent="0.35">
      <c r="F96" s="2"/>
      <c r="J96" s="6"/>
      <c r="O96" s="6"/>
      <c r="U96" s="3"/>
      <c r="V96" s="3"/>
    </row>
    <row r="97" spans="6:22" x14ac:dyDescent="0.35">
      <c r="F97" s="2"/>
      <c r="J97" s="6"/>
      <c r="O97" s="6"/>
      <c r="U97" s="3"/>
      <c r="V97" s="3"/>
    </row>
    <row r="98" spans="6:22" x14ac:dyDescent="0.35">
      <c r="F98" s="2"/>
      <c r="J98" s="6"/>
      <c r="O98" s="6"/>
      <c r="U98" s="3"/>
      <c r="V98" s="3"/>
    </row>
    <row r="99" spans="6:22" x14ac:dyDescent="0.35">
      <c r="F99" s="2"/>
      <c r="J99" s="6"/>
      <c r="O99" s="6"/>
      <c r="U99" s="3"/>
      <c r="V99" s="3"/>
    </row>
    <row r="100" spans="6:22" x14ac:dyDescent="0.35">
      <c r="F100" s="2"/>
      <c r="J100" s="6"/>
      <c r="O100" s="6"/>
      <c r="U100" s="3"/>
      <c r="V100" s="3"/>
    </row>
    <row r="101" spans="6:22" x14ac:dyDescent="0.35">
      <c r="F101" s="2"/>
      <c r="J101" s="6"/>
      <c r="O101" s="6"/>
      <c r="U101" s="3"/>
      <c r="V101" s="3"/>
    </row>
    <row r="102" spans="6:22" x14ac:dyDescent="0.35">
      <c r="F102" s="2"/>
      <c r="J102" s="6"/>
      <c r="O102" s="6"/>
      <c r="U102" s="3"/>
      <c r="V102" s="3"/>
    </row>
    <row r="103" spans="6:22" x14ac:dyDescent="0.35">
      <c r="F103" s="2"/>
      <c r="J103" s="6"/>
      <c r="O103" s="6"/>
      <c r="U103" s="3"/>
      <c r="V103" s="3"/>
    </row>
    <row r="104" spans="6:22" x14ac:dyDescent="0.35">
      <c r="F104" s="2"/>
      <c r="J104" s="6"/>
      <c r="O104" s="6"/>
      <c r="U104" s="3"/>
      <c r="V104" s="3"/>
    </row>
    <row r="105" spans="6:22" x14ac:dyDescent="0.35">
      <c r="F105" s="2"/>
      <c r="J105" s="6"/>
      <c r="O105" s="6"/>
      <c r="U105" s="3"/>
      <c r="V105" s="3"/>
    </row>
    <row r="106" spans="6:22" x14ac:dyDescent="0.35">
      <c r="F106" s="2"/>
      <c r="J106" s="6"/>
      <c r="O106" s="6"/>
      <c r="U106" s="3"/>
      <c r="V106" s="3"/>
    </row>
    <row r="107" spans="6:22" x14ac:dyDescent="0.35">
      <c r="F107" s="2"/>
      <c r="J107" s="6"/>
      <c r="O107" s="6"/>
      <c r="U107" s="3"/>
      <c r="V107" s="3"/>
    </row>
    <row r="108" spans="6:22" x14ac:dyDescent="0.35">
      <c r="F108" s="2"/>
      <c r="J108" s="6"/>
      <c r="O108" s="6"/>
      <c r="U108" s="3"/>
      <c r="V108" s="3"/>
    </row>
    <row r="109" spans="6:22" x14ac:dyDescent="0.35">
      <c r="F109" s="2"/>
      <c r="J109" s="6"/>
      <c r="O109" s="6"/>
      <c r="U109" s="3"/>
      <c r="V109" s="3"/>
    </row>
    <row r="110" spans="6:22" x14ac:dyDescent="0.35">
      <c r="F110" s="2"/>
      <c r="J110" s="6"/>
      <c r="O110" s="6"/>
      <c r="U110" s="3"/>
      <c r="V110" s="3"/>
    </row>
    <row r="111" spans="6:22" x14ac:dyDescent="0.35">
      <c r="F111" s="2"/>
      <c r="J111" s="6"/>
      <c r="O111" s="6"/>
      <c r="U111" s="3"/>
      <c r="V111" s="3"/>
    </row>
    <row r="112" spans="6:22" x14ac:dyDescent="0.35">
      <c r="F112" s="2"/>
      <c r="J112" s="6"/>
      <c r="O112" s="6"/>
      <c r="U112" s="3"/>
      <c r="V112" s="3"/>
    </row>
    <row r="113" spans="6:22" x14ac:dyDescent="0.35">
      <c r="F113" s="2"/>
      <c r="J113" s="6"/>
      <c r="O113" s="6"/>
      <c r="U113" s="3"/>
      <c r="V113" s="3"/>
    </row>
    <row r="114" spans="6:22" x14ac:dyDescent="0.35">
      <c r="F114" s="2"/>
      <c r="J114" s="6"/>
      <c r="O114" s="6"/>
      <c r="U114" s="3"/>
      <c r="V114" s="3"/>
    </row>
    <row r="115" spans="6:22" x14ac:dyDescent="0.35">
      <c r="F115" s="2"/>
      <c r="J115" s="6"/>
      <c r="O115" s="6"/>
      <c r="U115" s="3"/>
      <c r="V115" s="3"/>
    </row>
    <row r="116" spans="6:22" x14ac:dyDescent="0.35">
      <c r="F116" s="2"/>
      <c r="J116" s="6"/>
      <c r="O116" s="6"/>
      <c r="U116" s="3"/>
      <c r="V116" s="3"/>
    </row>
    <row r="117" spans="6:22" x14ac:dyDescent="0.35">
      <c r="F117" s="2"/>
      <c r="J117" s="6"/>
      <c r="O117" s="6"/>
      <c r="U117" s="3"/>
      <c r="V117" s="3"/>
    </row>
    <row r="118" spans="6:22" x14ac:dyDescent="0.35">
      <c r="F118" s="2"/>
      <c r="J118" s="6"/>
      <c r="O118" s="6"/>
      <c r="U118" s="3"/>
      <c r="V118" s="3"/>
    </row>
    <row r="119" spans="6:22" x14ac:dyDescent="0.35">
      <c r="F119" s="2"/>
      <c r="J119" s="6"/>
      <c r="O119" s="6"/>
      <c r="U119" s="3"/>
      <c r="V119" s="3"/>
    </row>
    <row r="120" spans="6:22" x14ac:dyDescent="0.35">
      <c r="F120" s="2"/>
      <c r="J120" s="6"/>
      <c r="O120" s="6"/>
      <c r="U120" s="3"/>
      <c r="V120" s="3"/>
    </row>
    <row r="121" spans="6:22" x14ac:dyDescent="0.35">
      <c r="F121" s="2"/>
      <c r="J121" s="6"/>
      <c r="O121" s="6"/>
      <c r="U121" s="3"/>
      <c r="V121" s="3"/>
    </row>
    <row r="122" spans="6:22" x14ac:dyDescent="0.35">
      <c r="F122" s="2"/>
      <c r="J122" s="6"/>
      <c r="O122" s="6"/>
      <c r="U122" s="3"/>
      <c r="V122" s="3"/>
    </row>
    <row r="123" spans="6:22" x14ac:dyDescent="0.35">
      <c r="F123" s="2"/>
      <c r="J123" s="6"/>
      <c r="O123" s="6"/>
      <c r="U123" s="3"/>
      <c r="V123" s="3"/>
    </row>
    <row r="124" spans="6:22" x14ac:dyDescent="0.35">
      <c r="F124" s="2"/>
      <c r="J124" s="6"/>
      <c r="O124" s="6"/>
      <c r="U124" s="3"/>
      <c r="V124" s="3"/>
    </row>
    <row r="125" spans="6:22" x14ac:dyDescent="0.35">
      <c r="F125" s="2"/>
      <c r="J125" s="6"/>
      <c r="O125" s="6"/>
      <c r="U125" s="3"/>
      <c r="V125" s="3"/>
    </row>
    <row r="126" spans="6:22" x14ac:dyDescent="0.35">
      <c r="F126" s="2"/>
      <c r="J126" s="6"/>
      <c r="O126" s="6"/>
      <c r="U126" s="3"/>
      <c r="V126" s="3"/>
    </row>
    <row r="127" spans="6:22" x14ac:dyDescent="0.35">
      <c r="F127" s="2"/>
      <c r="J127" s="6"/>
      <c r="O127" s="6"/>
      <c r="U127" s="3"/>
      <c r="V127" s="3"/>
    </row>
    <row r="128" spans="6:22" x14ac:dyDescent="0.35">
      <c r="F128" s="2"/>
      <c r="J128" s="6"/>
      <c r="O128" s="6"/>
      <c r="U128" s="3"/>
      <c r="V128" s="3"/>
    </row>
    <row r="129" spans="6:22" x14ac:dyDescent="0.35">
      <c r="F129" s="2"/>
      <c r="J129" s="6"/>
      <c r="O129" s="6"/>
      <c r="U129" s="3"/>
      <c r="V129" s="3"/>
    </row>
    <row r="130" spans="6:22" x14ac:dyDescent="0.35">
      <c r="F130" s="2"/>
      <c r="J130" s="6"/>
      <c r="O130" s="6"/>
      <c r="U130" s="3"/>
      <c r="V130" s="3"/>
    </row>
    <row r="131" spans="6:22" x14ac:dyDescent="0.35">
      <c r="F131" s="2"/>
      <c r="J131" s="6"/>
      <c r="O131" s="6"/>
      <c r="U131" s="3"/>
      <c r="V131" s="3"/>
    </row>
    <row r="132" spans="6:22" x14ac:dyDescent="0.35">
      <c r="F132" s="2"/>
      <c r="J132" s="6"/>
      <c r="O132" s="6"/>
      <c r="U132" s="3"/>
      <c r="V132" s="3"/>
    </row>
    <row r="133" spans="6:22" x14ac:dyDescent="0.35">
      <c r="F133" s="2"/>
      <c r="J133" s="6"/>
      <c r="O133" s="6"/>
      <c r="U133" s="3"/>
      <c r="V133" s="3"/>
    </row>
    <row r="134" spans="6:22" x14ac:dyDescent="0.35">
      <c r="F134" s="2"/>
      <c r="J134" s="6"/>
      <c r="O134" s="6"/>
      <c r="U134" s="3"/>
      <c r="V134" s="3"/>
    </row>
    <row r="135" spans="6:22" x14ac:dyDescent="0.35">
      <c r="F135" s="2"/>
      <c r="J135" s="6"/>
      <c r="O135" s="6"/>
      <c r="U135" s="3"/>
      <c r="V135" s="3"/>
    </row>
    <row r="136" spans="6:22" x14ac:dyDescent="0.35">
      <c r="F136" s="2"/>
      <c r="J136" s="6"/>
      <c r="O136" s="6"/>
      <c r="U136" s="3"/>
      <c r="V136" s="3"/>
    </row>
    <row r="137" spans="6:22" x14ac:dyDescent="0.35">
      <c r="F137" s="2"/>
      <c r="J137" s="6"/>
      <c r="O137" s="6"/>
      <c r="U137" s="3"/>
      <c r="V137" s="3"/>
    </row>
    <row r="138" spans="6:22" x14ac:dyDescent="0.35">
      <c r="F138" s="2"/>
      <c r="J138" s="6"/>
      <c r="O138" s="6"/>
      <c r="U138" s="3"/>
      <c r="V138" s="3"/>
    </row>
    <row r="139" spans="6:22" x14ac:dyDescent="0.35">
      <c r="F139" s="2"/>
      <c r="J139" s="6"/>
      <c r="O139" s="6"/>
      <c r="U139" s="3"/>
      <c r="V139" s="3"/>
    </row>
    <row r="140" spans="6:22" x14ac:dyDescent="0.35">
      <c r="F140" s="2"/>
      <c r="J140" s="6"/>
      <c r="O140" s="6"/>
      <c r="U140" s="3"/>
      <c r="V140" s="3"/>
    </row>
    <row r="141" spans="6:22" x14ac:dyDescent="0.35">
      <c r="F141" s="2"/>
      <c r="J141" s="6"/>
      <c r="O141" s="6"/>
      <c r="U141" s="3"/>
      <c r="V141" s="3"/>
    </row>
    <row r="142" spans="6:22" x14ac:dyDescent="0.35">
      <c r="F142" s="2"/>
      <c r="J142" s="6"/>
      <c r="O142" s="6"/>
      <c r="U142" s="3"/>
      <c r="V142" s="3"/>
    </row>
    <row r="143" spans="6:22" x14ac:dyDescent="0.35">
      <c r="F143" s="2"/>
      <c r="J143" s="6"/>
      <c r="O143" s="6"/>
      <c r="U143" s="3"/>
      <c r="V143" s="3"/>
    </row>
    <row r="144" spans="6:22" x14ac:dyDescent="0.35">
      <c r="F144" s="2"/>
      <c r="J144" s="6"/>
      <c r="O144" s="6"/>
      <c r="U144" s="3"/>
      <c r="V144" s="3"/>
    </row>
    <row r="145" spans="6:22" x14ac:dyDescent="0.35">
      <c r="F145" s="2"/>
      <c r="J145" s="6"/>
      <c r="O145" s="6"/>
      <c r="U145" s="3"/>
      <c r="V145" s="3"/>
    </row>
    <row r="146" spans="6:22" x14ac:dyDescent="0.35">
      <c r="F146" s="2"/>
      <c r="J146" s="6"/>
      <c r="O146" s="6"/>
      <c r="U146" s="3"/>
      <c r="V146" s="3"/>
    </row>
    <row r="147" spans="6:22" x14ac:dyDescent="0.35">
      <c r="F147" s="2"/>
      <c r="J147" s="6"/>
      <c r="O147" s="6"/>
      <c r="U147" s="3"/>
      <c r="V147" s="3"/>
    </row>
    <row r="148" spans="6:22" x14ac:dyDescent="0.35">
      <c r="F148" s="2"/>
      <c r="J148" s="6"/>
      <c r="O148" s="6"/>
      <c r="U148" s="3"/>
      <c r="V148" s="3"/>
    </row>
    <row r="149" spans="6:22" x14ac:dyDescent="0.35">
      <c r="F149" s="2"/>
      <c r="J149" s="6"/>
      <c r="O149" s="6"/>
      <c r="U149" s="3"/>
      <c r="V149" s="3"/>
    </row>
    <row r="150" spans="6:22" x14ac:dyDescent="0.35">
      <c r="F150" s="2"/>
      <c r="J150" s="6"/>
      <c r="O150" s="6"/>
      <c r="U150" s="3"/>
      <c r="V150" s="3"/>
    </row>
    <row r="151" spans="6:22" x14ac:dyDescent="0.35">
      <c r="F151" s="2"/>
      <c r="J151" s="6"/>
      <c r="O151" s="6"/>
      <c r="U151" s="3"/>
      <c r="V151" s="3"/>
    </row>
    <row r="152" spans="6:22" x14ac:dyDescent="0.35">
      <c r="F152" s="2"/>
      <c r="J152" s="6"/>
      <c r="O152" s="6"/>
      <c r="U152" s="3"/>
      <c r="V152" s="3"/>
    </row>
    <row r="153" spans="6:22" x14ac:dyDescent="0.35">
      <c r="F153" s="2"/>
      <c r="J153" s="6"/>
      <c r="O153" s="6"/>
      <c r="U153" s="3"/>
      <c r="V153" s="3"/>
    </row>
    <row r="154" spans="6:22" x14ac:dyDescent="0.35">
      <c r="F154" s="2"/>
      <c r="J154" s="6"/>
      <c r="O154" s="6"/>
      <c r="U154" s="3"/>
      <c r="V154" s="3"/>
    </row>
    <row r="155" spans="6:22" x14ac:dyDescent="0.35">
      <c r="F155" s="2"/>
      <c r="J155" s="6"/>
      <c r="O155" s="6"/>
      <c r="U155" s="3"/>
      <c r="V155" s="3"/>
    </row>
    <row r="156" spans="6:22" x14ac:dyDescent="0.35">
      <c r="F156" s="2"/>
      <c r="J156" s="6"/>
      <c r="O156" s="6"/>
      <c r="U156" s="3"/>
      <c r="V156" s="3"/>
    </row>
    <row r="157" spans="6:22" x14ac:dyDescent="0.35">
      <c r="F157" s="2"/>
      <c r="J157" s="6"/>
      <c r="O157" s="6"/>
      <c r="U157" s="3"/>
      <c r="V157" s="3"/>
    </row>
    <row r="158" spans="6:22" x14ac:dyDescent="0.35">
      <c r="F158" s="2"/>
      <c r="J158" s="6"/>
      <c r="O158" s="6"/>
      <c r="U158" s="3"/>
      <c r="V158" s="3"/>
    </row>
    <row r="159" spans="6:22" x14ac:dyDescent="0.35">
      <c r="F159" s="2"/>
      <c r="J159" s="6"/>
      <c r="O159" s="6"/>
      <c r="U159" s="3"/>
      <c r="V159" s="3"/>
    </row>
    <row r="160" spans="6:22" x14ac:dyDescent="0.35">
      <c r="F160" s="2"/>
      <c r="J160" s="6"/>
      <c r="O160" s="6"/>
      <c r="U160" s="3"/>
      <c r="V160" s="3"/>
    </row>
    <row r="161" spans="6:22" x14ac:dyDescent="0.35">
      <c r="F161" s="2"/>
      <c r="J161" s="6"/>
      <c r="O161" s="6"/>
      <c r="U161" s="3"/>
      <c r="V161" s="3"/>
    </row>
    <row r="162" spans="6:22" x14ac:dyDescent="0.35">
      <c r="F162" s="2"/>
      <c r="J162" s="6"/>
      <c r="O162" s="6"/>
      <c r="U162" s="3"/>
      <c r="V162" s="3"/>
    </row>
    <row r="163" spans="6:22" x14ac:dyDescent="0.35">
      <c r="F163" s="2"/>
      <c r="J163" s="6"/>
      <c r="O163" s="6"/>
      <c r="U163" s="3"/>
      <c r="V163" s="3"/>
    </row>
    <row r="164" spans="6:22" x14ac:dyDescent="0.35">
      <c r="F164" s="2"/>
      <c r="J164" s="6"/>
      <c r="O164" s="6"/>
      <c r="U164" s="3"/>
      <c r="V164" s="3"/>
    </row>
    <row r="165" spans="6:22" x14ac:dyDescent="0.35">
      <c r="F165" s="2"/>
      <c r="J165" s="6"/>
      <c r="O165" s="6"/>
      <c r="U165" s="3"/>
      <c r="V165" s="3"/>
    </row>
    <row r="166" spans="6:22" x14ac:dyDescent="0.35">
      <c r="F166" s="2"/>
      <c r="J166" s="6"/>
      <c r="O166" s="6"/>
      <c r="U166" s="3"/>
      <c r="V166" s="3"/>
    </row>
    <row r="167" spans="6:22" x14ac:dyDescent="0.35">
      <c r="F167" s="2"/>
      <c r="J167" s="6"/>
      <c r="O167" s="6"/>
      <c r="U167" s="3"/>
      <c r="V167" s="3"/>
    </row>
    <row r="168" spans="6:22" x14ac:dyDescent="0.35">
      <c r="F168" s="2"/>
      <c r="J168" s="6"/>
      <c r="O168" s="6"/>
      <c r="U168" s="3"/>
      <c r="V168" s="3"/>
    </row>
    <row r="169" spans="6:22" x14ac:dyDescent="0.35">
      <c r="F169" s="2"/>
      <c r="J169" s="6"/>
      <c r="O169" s="6"/>
      <c r="U169" s="3"/>
      <c r="V169" s="3"/>
    </row>
    <row r="170" spans="6:22" x14ac:dyDescent="0.35">
      <c r="F170" s="2"/>
      <c r="J170" s="6"/>
      <c r="O170" s="6"/>
      <c r="U170" s="3"/>
      <c r="V170" s="3"/>
    </row>
    <row r="171" spans="6:22" x14ac:dyDescent="0.35">
      <c r="F171" s="2"/>
      <c r="J171" s="6"/>
      <c r="O171" s="6"/>
      <c r="U171" s="3"/>
      <c r="V171" s="3"/>
    </row>
    <row r="172" spans="6:22" x14ac:dyDescent="0.35">
      <c r="F172" s="2"/>
      <c r="J172" s="6"/>
      <c r="O172" s="6"/>
      <c r="U172" s="3"/>
      <c r="V172" s="3"/>
    </row>
    <row r="173" spans="6:22" x14ac:dyDescent="0.35">
      <c r="F173" s="2"/>
      <c r="J173" s="6"/>
      <c r="O173" s="6"/>
      <c r="U173" s="3"/>
      <c r="V173" s="3"/>
    </row>
    <row r="174" spans="6:22" x14ac:dyDescent="0.35">
      <c r="F174" s="2"/>
      <c r="J174" s="6"/>
      <c r="O174" s="6"/>
      <c r="U174" s="3"/>
      <c r="V174" s="3"/>
    </row>
    <row r="175" spans="6:22" x14ac:dyDescent="0.35">
      <c r="F175" s="2"/>
      <c r="J175" s="6"/>
      <c r="O175" s="6"/>
      <c r="U175" s="3"/>
      <c r="V175" s="3"/>
    </row>
    <row r="176" spans="6:22" x14ac:dyDescent="0.35">
      <c r="F176" s="2"/>
      <c r="J176" s="6"/>
      <c r="O176" s="6"/>
      <c r="U176" s="3"/>
      <c r="V176" s="3"/>
    </row>
    <row r="177" spans="6:22" x14ac:dyDescent="0.35">
      <c r="F177" s="2"/>
      <c r="J177" s="6"/>
      <c r="O177" s="6"/>
      <c r="U177" s="3"/>
      <c r="V177" s="3"/>
    </row>
    <row r="178" spans="6:22" x14ac:dyDescent="0.35">
      <c r="F178" s="2"/>
      <c r="J178" s="6"/>
      <c r="O178" s="6"/>
      <c r="U178" s="3"/>
      <c r="V178" s="3"/>
    </row>
    <row r="179" spans="6:22" x14ac:dyDescent="0.35">
      <c r="F179" s="2"/>
      <c r="J179" s="6"/>
      <c r="O179" s="6"/>
      <c r="U179" s="3"/>
      <c r="V179" s="3"/>
    </row>
    <row r="180" spans="6:22" x14ac:dyDescent="0.35">
      <c r="F180" s="2"/>
      <c r="J180" s="6"/>
      <c r="O180" s="6"/>
      <c r="U180" s="3"/>
      <c r="V180" s="3"/>
    </row>
    <row r="181" spans="6:22" x14ac:dyDescent="0.35">
      <c r="F181" s="2"/>
      <c r="J181" s="6"/>
      <c r="O181" s="6"/>
      <c r="U181" s="3"/>
      <c r="V181" s="3"/>
    </row>
    <row r="182" spans="6:22" x14ac:dyDescent="0.35">
      <c r="F182" s="2"/>
      <c r="J182" s="6"/>
      <c r="O182" s="6"/>
      <c r="U182" s="3"/>
      <c r="V182" s="3"/>
    </row>
    <row r="183" spans="6:22" x14ac:dyDescent="0.35">
      <c r="F183" s="2"/>
      <c r="J183" s="6"/>
      <c r="O183" s="6"/>
      <c r="U183" s="3"/>
      <c r="V183" s="3"/>
    </row>
    <row r="184" spans="6:22" x14ac:dyDescent="0.35">
      <c r="F184" s="2"/>
      <c r="J184" s="6"/>
      <c r="O184" s="6"/>
      <c r="U184" s="3"/>
      <c r="V184" s="3"/>
    </row>
    <row r="185" spans="6:22" x14ac:dyDescent="0.35">
      <c r="F185" s="2"/>
      <c r="J185" s="6"/>
      <c r="O185" s="6"/>
      <c r="U185" s="3"/>
      <c r="V185" s="3"/>
    </row>
    <row r="186" spans="6:22" x14ac:dyDescent="0.35">
      <c r="F186" s="2"/>
      <c r="J186" s="6"/>
      <c r="O186" s="6"/>
      <c r="U186" s="3"/>
      <c r="V186" s="3"/>
    </row>
    <row r="187" spans="6:22" x14ac:dyDescent="0.35">
      <c r="F187" s="2"/>
      <c r="J187" s="6"/>
      <c r="O187" s="6"/>
      <c r="U187" s="3"/>
      <c r="V187" s="3"/>
    </row>
    <row r="188" spans="6:22" x14ac:dyDescent="0.35">
      <c r="F188" s="2"/>
      <c r="J188" s="6"/>
      <c r="O188" s="6"/>
      <c r="U188" s="3"/>
      <c r="V188" s="3"/>
    </row>
    <row r="189" spans="6:22" x14ac:dyDescent="0.35">
      <c r="F189" s="2"/>
      <c r="J189" s="6"/>
      <c r="O189" s="6"/>
      <c r="U189" s="3"/>
      <c r="V189" s="3"/>
    </row>
    <row r="190" spans="6:22" x14ac:dyDescent="0.35">
      <c r="F190" s="2"/>
      <c r="J190" s="6"/>
      <c r="O190" s="6"/>
      <c r="U190" s="3"/>
      <c r="V190" s="3"/>
    </row>
    <row r="191" spans="6:22" x14ac:dyDescent="0.35">
      <c r="F191" s="2"/>
      <c r="J191" s="6"/>
      <c r="O191" s="6"/>
      <c r="U191" s="3"/>
      <c r="V191" s="3"/>
    </row>
    <row r="192" spans="6:22" x14ac:dyDescent="0.35">
      <c r="F192" s="2"/>
      <c r="J192" s="6"/>
      <c r="O192" s="6"/>
      <c r="U192" s="3"/>
      <c r="V192" s="3"/>
    </row>
    <row r="193" spans="6:22" x14ac:dyDescent="0.35">
      <c r="F193" s="2"/>
      <c r="J193" s="6"/>
      <c r="O193" s="6"/>
      <c r="U193" s="3"/>
      <c r="V193" s="3"/>
    </row>
    <row r="194" spans="6:22" x14ac:dyDescent="0.35">
      <c r="F194" s="2"/>
      <c r="J194" s="6"/>
      <c r="O194" s="6"/>
      <c r="U194" s="3"/>
      <c r="V194" s="3"/>
    </row>
    <row r="195" spans="6:22" x14ac:dyDescent="0.35">
      <c r="F195" s="2"/>
      <c r="J195" s="6"/>
      <c r="O195" s="6"/>
      <c r="U195" s="3"/>
      <c r="V195" s="3"/>
    </row>
    <row r="196" spans="6:22" x14ac:dyDescent="0.35">
      <c r="F196" s="2"/>
      <c r="J196" s="6"/>
      <c r="O196" s="6"/>
      <c r="U196" s="3"/>
      <c r="V196" s="3"/>
    </row>
    <row r="197" spans="6:22" x14ac:dyDescent="0.35">
      <c r="F197" s="2"/>
      <c r="J197" s="6"/>
      <c r="O197" s="6"/>
      <c r="U197" s="3"/>
      <c r="V197" s="3"/>
    </row>
    <row r="198" spans="6:22" x14ac:dyDescent="0.35">
      <c r="F198" s="2"/>
      <c r="J198" s="6"/>
      <c r="O198" s="6"/>
      <c r="U198" s="3"/>
      <c r="V198" s="3"/>
    </row>
    <row r="199" spans="6:22" x14ac:dyDescent="0.35">
      <c r="F199" s="2"/>
      <c r="J199" s="6"/>
      <c r="O199" s="6"/>
      <c r="U199" s="3"/>
      <c r="V199" s="3"/>
    </row>
    <row r="200" spans="6:22" x14ac:dyDescent="0.35">
      <c r="F200" s="2"/>
      <c r="J200" s="6"/>
      <c r="O200" s="6"/>
      <c r="U200" s="3"/>
      <c r="V200" s="3"/>
    </row>
    <row r="201" spans="6:22" x14ac:dyDescent="0.35">
      <c r="F201" s="2"/>
      <c r="J201" s="6"/>
      <c r="O201" s="6"/>
      <c r="U201" s="3"/>
      <c r="V201" s="3"/>
    </row>
    <row r="202" spans="6:22" x14ac:dyDescent="0.35">
      <c r="F202" s="2"/>
      <c r="J202" s="6"/>
      <c r="O202" s="6"/>
      <c r="U202" s="3"/>
      <c r="V202" s="3"/>
    </row>
    <row r="203" spans="6:22" x14ac:dyDescent="0.35">
      <c r="F203" s="2"/>
      <c r="J203" s="6"/>
      <c r="O203" s="6"/>
      <c r="U203" s="3"/>
      <c r="V203" s="3"/>
    </row>
    <row r="204" spans="6:22" x14ac:dyDescent="0.35">
      <c r="F204" s="2"/>
      <c r="J204" s="6"/>
      <c r="O204" s="6"/>
      <c r="U204" s="3"/>
      <c r="V204" s="3"/>
    </row>
    <row r="205" spans="6:22" x14ac:dyDescent="0.35">
      <c r="F205" s="2"/>
      <c r="J205" s="6"/>
      <c r="O205" s="6"/>
      <c r="U205" s="3"/>
      <c r="V205" s="3"/>
    </row>
    <row r="206" spans="6:22" x14ac:dyDescent="0.35">
      <c r="F206" s="2"/>
      <c r="J206" s="6"/>
      <c r="O206" s="6"/>
      <c r="U206" s="3"/>
      <c r="V206" s="3"/>
    </row>
    <row r="207" spans="6:22" x14ac:dyDescent="0.35">
      <c r="F207" s="2"/>
      <c r="J207" s="6"/>
      <c r="O207" s="6"/>
      <c r="U207" s="3"/>
      <c r="V207" s="3"/>
    </row>
    <row r="208" spans="6:22" x14ac:dyDescent="0.35">
      <c r="F208" s="2"/>
      <c r="J208" s="6"/>
      <c r="O208" s="6"/>
      <c r="U208" s="3"/>
      <c r="V208" s="3"/>
    </row>
    <row r="209" spans="6:22" x14ac:dyDescent="0.35">
      <c r="F209" s="2"/>
      <c r="J209" s="6"/>
      <c r="O209" s="6"/>
      <c r="U209" s="3"/>
      <c r="V209" s="3"/>
    </row>
    <row r="210" spans="6:22" x14ac:dyDescent="0.35">
      <c r="F210" s="2"/>
      <c r="J210" s="6"/>
      <c r="O210" s="6"/>
      <c r="U210" s="3"/>
      <c r="V210" s="3"/>
    </row>
    <row r="211" spans="6:22" x14ac:dyDescent="0.35">
      <c r="F211" s="2"/>
      <c r="J211" s="6"/>
      <c r="O211" s="6"/>
      <c r="U211" s="3"/>
      <c r="V211" s="3"/>
    </row>
    <row r="212" spans="6:22" x14ac:dyDescent="0.35">
      <c r="F212" s="2"/>
      <c r="J212" s="6"/>
      <c r="O212" s="6"/>
      <c r="U212" s="3"/>
      <c r="V212" s="3"/>
    </row>
    <row r="213" spans="6:22" x14ac:dyDescent="0.35">
      <c r="F213" s="2"/>
      <c r="J213" s="6"/>
      <c r="O213" s="6"/>
      <c r="U213" s="3"/>
      <c r="V213" s="3"/>
    </row>
    <row r="214" spans="6:22" x14ac:dyDescent="0.35">
      <c r="F214" s="2"/>
      <c r="J214" s="6"/>
      <c r="O214" s="6"/>
      <c r="U214" s="3"/>
      <c r="V214" s="3"/>
    </row>
    <row r="215" spans="6:22" x14ac:dyDescent="0.35">
      <c r="F215" s="2"/>
      <c r="J215" s="6"/>
      <c r="O215" s="6"/>
      <c r="U215" s="3"/>
      <c r="V215" s="3"/>
    </row>
    <row r="216" spans="6:22" x14ac:dyDescent="0.35">
      <c r="F216" s="2"/>
      <c r="J216" s="6"/>
      <c r="O216" s="6"/>
      <c r="U216" s="3"/>
      <c r="V216" s="3"/>
    </row>
    <row r="217" spans="6:22" x14ac:dyDescent="0.35">
      <c r="F217" s="2"/>
      <c r="J217" s="6"/>
      <c r="O217" s="6"/>
      <c r="U217" s="3"/>
      <c r="V217" s="3"/>
    </row>
    <row r="218" spans="6:22" x14ac:dyDescent="0.35">
      <c r="F218" s="2"/>
      <c r="J218" s="6"/>
      <c r="O218" s="6"/>
      <c r="U218" s="3"/>
      <c r="V218" s="3"/>
    </row>
    <row r="219" spans="6:22" x14ac:dyDescent="0.35">
      <c r="F219" s="2"/>
      <c r="J219" s="6"/>
      <c r="O219" s="6"/>
      <c r="U219" s="3"/>
      <c r="V219" s="3"/>
    </row>
    <row r="220" spans="6:22" x14ac:dyDescent="0.35">
      <c r="F220" s="2"/>
      <c r="J220" s="6"/>
      <c r="O220" s="6"/>
      <c r="U220" s="3"/>
      <c r="V220" s="3"/>
    </row>
    <row r="221" spans="6:22" x14ac:dyDescent="0.35">
      <c r="F221" s="2"/>
      <c r="J221" s="6"/>
      <c r="O221" s="6"/>
      <c r="U221" s="3"/>
      <c r="V221" s="3"/>
    </row>
    <row r="222" spans="6:22" x14ac:dyDescent="0.35">
      <c r="F222" s="2"/>
      <c r="J222" s="6"/>
      <c r="O222" s="6"/>
      <c r="U222" s="3"/>
      <c r="V222" s="3"/>
    </row>
    <row r="223" spans="6:22" x14ac:dyDescent="0.35">
      <c r="F223" s="2"/>
      <c r="J223" s="6"/>
      <c r="O223" s="6"/>
      <c r="U223" s="3"/>
      <c r="V223" s="3"/>
    </row>
    <row r="224" spans="6:22" x14ac:dyDescent="0.35">
      <c r="F224" s="2"/>
      <c r="J224" s="6"/>
      <c r="O224" s="6"/>
      <c r="U224" s="3"/>
      <c r="V224" s="3"/>
    </row>
    <row r="225" spans="6:22" x14ac:dyDescent="0.35">
      <c r="F225" s="2"/>
      <c r="J225" s="6"/>
      <c r="O225" s="6"/>
      <c r="U225" s="3"/>
      <c r="V225" s="3"/>
    </row>
    <row r="226" spans="6:22" x14ac:dyDescent="0.35">
      <c r="F226" s="2"/>
      <c r="J226" s="6"/>
      <c r="O226" s="6"/>
      <c r="U226" s="3"/>
      <c r="V226" s="3"/>
    </row>
    <row r="227" spans="6:22" x14ac:dyDescent="0.35">
      <c r="F227" s="2"/>
      <c r="J227" s="6"/>
      <c r="O227" s="6"/>
      <c r="U227" s="3"/>
      <c r="V227" s="3"/>
    </row>
    <row r="228" spans="6:22" x14ac:dyDescent="0.35">
      <c r="F228" s="2"/>
      <c r="J228" s="6"/>
      <c r="O228" s="6"/>
      <c r="U228" s="3"/>
      <c r="V228" s="3"/>
    </row>
    <row r="229" spans="6:22" x14ac:dyDescent="0.35">
      <c r="F229" s="2"/>
      <c r="J229" s="6"/>
      <c r="O229" s="6"/>
      <c r="U229" s="3"/>
      <c r="V229" s="3"/>
    </row>
    <row r="230" spans="6:22" x14ac:dyDescent="0.35">
      <c r="F230" s="2"/>
      <c r="J230" s="6"/>
      <c r="O230" s="6"/>
      <c r="U230" s="3"/>
      <c r="V230" s="3"/>
    </row>
    <row r="231" spans="6:22" x14ac:dyDescent="0.35">
      <c r="F231" s="2"/>
      <c r="J231" s="6"/>
      <c r="O231" s="6"/>
      <c r="U231" s="3"/>
      <c r="V231" s="3"/>
    </row>
    <row r="232" spans="6:22" x14ac:dyDescent="0.35">
      <c r="F232" s="2"/>
      <c r="J232" s="6"/>
      <c r="O232" s="6"/>
      <c r="U232" s="3"/>
      <c r="V232" s="3"/>
    </row>
    <row r="233" spans="6:22" x14ac:dyDescent="0.35">
      <c r="F233" s="2"/>
      <c r="J233" s="6"/>
      <c r="O233" s="6"/>
      <c r="U233" s="3"/>
      <c r="V233" s="3"/>
    </row>
    <row r="234" spans="6:22" x14ac:dyDescent="0.35">
      <c r="F234" s="2"/>
      <c r="J234" s="6"/>
      <c r="O234" s="6"/>
      <c r="U234" s="3"/>
      <c r="V234" s="3"/>
    </row>
    <row r="235" spans="6:22" x14ac:dyDescent="0.35">
      <c r="F235" s="2"/>
      <c r="J235" s="6"/>
      <c r="O235" s="6"/>
      <c r="U235" s="3"/>
      <c r="V235" s="3"/>
    </row>
    <row r="236" spans="6:22" x14ac:dyDescent="0.35">
      <c r="F236" s="2"/>
      <c r="J236" s="6"/>
      <c r="O236" s="6"/>
      <c r="U236" s="3"/>
      <c r="V236" s="3"/>
    </row>
    <row r="237" spans="6:22" x14ac:dyDescent="0.35">
      <c r="F237" s="2"/>
      <c r="J237" s="6"/>
      <c r="O237" s="6"/>
      <c r="U237" s="3"/>
      <c r="V237" s="3"/>
    </row>
    <row r="238" spans="6:22" x14ac:dyDescent="0.35">
      <c r="F238" s="2"/>
      <c r="J238" s="6"/>
      <c r="O238" s="6"/>
      <c r="U238" s="3"/>
      <c r="V238" s="3"/>
    </row>
    <row r="239" spans="6:22" x14ac:dyDescent="0.35">
      <c r="F239" s="2"/>
      <c r="J239" s="6"/>
      <c r="O239" s="6"/>
      <c r="U239" s="3"/>
      <c r="V239" s="3"/>
    </row>
    <row r="240" spans="6:22" x14ac:dyDescent="0.35">
      <c r="F240" s="2"/>
      <c r="J240" s="6"/>
      <c r="O240" s="6"/>
      <c r="U240" s="3"/>
      <c r="V240" s="3"/>
    </row>
    <row r="241" spans="6:22" x14ac:dyDescent="0.35">
      <c r="F241" s="2"/>
      <c r="J241" s="6"/>
      <c r="O241" s="6"/>
      <c r="U241" s="3"/>
      <c r="V241" s="3"/>
    </row>
    <row r="242" spans="6:22" x14ac:dyDescent="0.35">
      <c r="F242" s="2"/>
      <c r="J242" s="6"/>
      <c r="O242" s="6"/>
      <c r="U242" s="3"/>
      <c r="V242" s="3"/>
    </row>
    <row r="243" spans="6:22" x14ac:dyDescent="0.35">
      <c r="F243" s="2"/>
      <c r="J243" s="6"/>
      <c r="O243" s="6"/>
      <c r="U243" s="3"/>
      <c r="V243" s="3"/>
    </row>
    <row r="244" spans="6:22" x14ac:dyDescent="0.35">
      <c r="F244" s="2"/>
      <c r="J244" s="6"/>
      <c r="O244" s="6"/>
      <c r="U244" s="3"/>
      <c r="V244" s="3"/>
    </row>
    <row r="245" spans="6:22" x14ac:dyDescent="0.35">
      <c r="F245" s="2"/>
      <c r="J245" s="6"/>
      <c r="O245" s="6"/>
      <c r="U245" s="3"/>
      <c r="V245" s="3"/>
    </row>
    <row r="246" spans="6:22" x14ac:dyDescent="0.35">
      <c r="F246" s="2"/>
      <c r="J246" s="6"/>
      <c r="O246" s="6"/>
      <c r="U246" s="3"/>
      <c r="V246" s="3"/>
    </row>
    <row r="247" spans="6:22" x14ac:dyDescent="0.35">
      <c r="F247" s="2"/>
      <c r="J247" s="6"/>
      <c r="O247" s="6"/>
      <c r="U247" s="3"/>
      <c r="V247" s="3"/>
    </row>
    <row r="248" spans="6:22" x14ac:dyDescent="0.35">
      <c r="F248" s="2"/>
      <c r="J248" s="6"/>
      <c r="O248" s="6"/>
      <c r="U248" s="3"/>
      <c r="V248" s="3"/>
    </row>
    <row r="249" spans="6:22" x14ac:dyDescent="0.35">
      <c r="F249" s="2"/>
      <c r="J249" s="6"/>
      <c r="O249" s="6"/>
      <c r="U249" s="3"/>
      <c r="V249" s="3"/>
    </row>
    <row r="250" spans="6:22" x14ac:dyDescent="0.35">
      <c r="F250" s="2"/>
      <c r="J250" s="6"/>
      <c r="O250" s="6"/>
      <c r="U250" s="3"/>
      <c r="V250" s="3"/>
    </row>
    <row r="251" spans="6:22" x14ac:dyDescent="0.35">
      <c r="F251" s="2"/>
      <c r="J251" s="6"/>
      <c r="O251" s="6"/>
      <c r="U251" s="3"/>
      <c r="V251" s="3"/>
    </row>
    <row r="252" spans="6:22" x14ac:dyDescent="0.35">
      <c r="F252" s="2"/>
      <c r="J252" s="6"/>
      <c r="O252" s="6"/>
      <c r="U252" s="3"/>
      <c r="V252" s="3"/>
    </row>
    <row r="253" spans="6:22" x14ac:dyDescent="0.35">
      <c r="F253" s="2"/>
      <c r="J253" s="6"/>
      <c r="O253" s="6"/>
      <c r="U253" s="3"/>
      <c r="V253" s="3"/>
    </row>
    <row r="254" spans="6:22" x14ac:dyDescent="0.35">
      <c r="F254" s="2"/>
      <c r="J254" s="6"/>
      <c r="O254" s="6"/>
      <c r="U254" s="3"/>
      <c r="V254" s="3"/>
    </row>
    <row r="255" spans="6:22" x14ac:dyDescent="0.35">
      <c r="F255" s="2"/>
      <c r="J255" s="6"/>
      <c r="O255" s="6"/>
      <c r="U255" s="3"/>
      <c r="V255" s="3"/>
    </row>
    <row r="256" spans="6:22" x14ac:dyDescent="0.35">
      <c r="F256" s="2"/>
      <c r="J256" s="6"/>
      <c r="O256" s="6"/>
      <c r="U256" s="3"/>
      <c r="V256" s="3"/>
    </row>
    <row r="257" spans="6:22" x14ac:dyDescent="0.35">
      <c r="F257" s="2"/>
      <c r="J257" s="6"/>
      <c r="O257" s="6"/>
      <c r="U257" s="3"/>
      <c r="V257" s="3"/>
    </row>
    <row r="258" spans="6:22" x14ac:dyDescent="0.35">
      <c r="F258" s="2"/>
      <c r="J258" s="6"/>
      <c r="O258" s="6"/>
      <c r="U258" s="3"/>
      <c r="V258" s="3"/>
    </row>
    <row r="259" spans="6:22" x14ac:dyDescent="0.35">
      <c r="F259" s="2"/>
      <c r="J259" s="6"/>
      <c r="O259" s="6"/>
      <c r="U259" s="3"/>
      <c r="V259" s="3"/>
    </row>
    <row r="260" spans="6:22" x14ac:dyDescent="0.35">
      <c r="F260" s="2"/>
      <c r="J260" s="6"/>
      <c r="O260" s="6"/>
      <c r="U260" s="3"/>
      <c r="V260" s="3"/>
    </row>
    <row r="261" spans="6:22" x14ac:dyDescent="0.35">
      <c r="F261" s="2"/>
      <c r="J261" s="6"/>
      <c r="O261" s="6"/>
      <c r="U261" s="3"/>
      <c r="V261" s="3"/>
    </row>
    <row r="262" spans="6:22" x14ac:dyDescent="0.35">
      <c r="F262" s="2"/>
      <c r="J262" s="6"/>
      <c r="O262" s="6"/>
      <c r="U262" s="3"/>
      <c r="V262" s="3"/>
    </row>
    <row r="263" spans="6:22" x14ac:dyDescent="0.35">
      <c r="F263" s="2"/>
      <c r="J263" s="6"/>
      <c r="O263" s="6"/>
      <c r="U263" s="3"/>
      <c r="V263" s="3"/>
    </row>
    <row r="264" spans="6:22" x14ac:dyDescent="0.35">
      <c r="F264" s="2"/>
      <c r="J264" s="6"/>
      <c r="O264" s="6"/>
      <c r="U264" s="3"/>
      <c r="V264" s="3"/>
    </row>
    <row r="265" spans="6:22" x14ac:dyDescent="0.35">
      <c r="F265" s="2"/>
      <c r="J265" s="6"/>
      <c r="O265" s="6"/>
      <c r="U265" s="3"/>
      <c r="V265" s="3"/>
    </row>
    <row r="266" spans="6:22" x14ac:dyDescent="0.35">
      <c r="F266" s="2"/>
      <c r="J266" s="6"/>
      <c r="O266" s="6"/>
      <c r="U266" s="3"/>
      <c r="V266" s="3"/>
    </row>
    <row r="267" spans="6:22" x14ac:dyDescent="0.35">
      <c r="F267" s="2"/>
      <c r="J267" s="6"/>
      <c r="O267" s="6"/>
      <c r="U267" s="3"/>
      <c r="V267" s="3"/>
    </row>
    <row r="268" spans="6:22" x14ac:dyDescent="0.35">
      <c r="F268" s="2"/>
      <c r="J268" s="6"/>
      <c r="O268" s="6"/>
      <c r="U268" s="3"/>
      <c r="V268" s="3"/>
    </row>
    <row r="269" spans="6:22" x14ac:dyDescent="0.35">
      <c r="F269" s="2"/>
      <c r="J269" s="6"/>
      <c r="O269" s="6"/>
      <c r="U269" s="3"/>
      <c r="V269" s="3"/>
    </row>
    <row r="270" spans="6:22" x14ac:dyDescent="0.35">
      <c r="F270" s="2"/>
      <c r="J270" s="6"/>
      <c r="O270" s="6"/>
      <c r="U270" s="3"/>
      <c r="V270" s="3"/>
    </row>
    <row r="271" spans="6:22" x14ac:dyDescent="0.35">
      <c r="F271" s="2"/>
      <c r="J271" s="6"/>
      <c r="O271" s="6"/>
      <c r="U271" s="3"/>
      <c r="V271" s="3"/>
    </row>
    <row r="272" spans="6:22" x14ac:dyDescent="0.35">
      <c r="F272" s="2"/>
      <c r="J272" s="6"/>
      <c r="O272" s="6"/>
      <c r="U272" s="3"/>
      <c r="V272" s="3"/>
    </row>
    <row r="273" spans="6:22" x14ac:dyDescent="0.35">
      <c r="F273" s="2"/>
      <c r="J273" s="6"/>
      <c r="O273" s="6"/>
      <c r="U273" s="3"/>
      <c r="V273" s="3"/>
    </row>
    <row r="274" spans="6:22" x14ac:dyDescent="0.35">
      <c r="F274" s="2"/>
      <c r="J274" s="6"/>
      <c r="O274" s="6"/>
      <c r="U274" s="3"/>
      <c r="V274" s="3"/>
    </row>
    <row r="275" spans="6:22" x14ac:dyDescent="0.35">
      <c r="F275" s="2"/>
      <c r="J275" s="6"/>
      <c r="O275" s="6"/>
      <c r="U275" s="3"/>
      <c r="V275" s="3"/>
    </row>
    <row r="276" spans="6:22" x14ac:dyDescent="0.35">
      <c r="F276" s="2"/>
      <c r="J276" s="6"/>
      <c r="O276" s="6"/>
      <c r="U276" s="3"/>
      <c r="V276" s="3"/>
    </row>
    <row r="277" spans="6:22" x14ac:dyDescent="0.35">
      <c r="F277" s="2"/>
      <c r="J277" s="6"/>
      <c r="O277" s="6"/>
      <c r="U277" s="3"/>
      <c r="V277" s="3"/>
    </row>
    <row r="278" spans="6:22" x14ac:dyDescent="0.35">
      <c r="F278" s="2"/>
      <c r="J278" s="6"/>
      <c r="O278" s="6"/>
      <c r="U278" s="3"/>
      <c r="V278" s="3"/>
    </row>
    <row r="279" spans="6:22" x14ac:dyDescent="0.35">
      <c r="F279" s="2"/>
      <c r="J279" s="6"/>
      <c r="O279" s="6"/>
      <c r="U279" s="3"/>
      <c r="V279" s="3"/>
    </row>
    <row r="280" spans="6:22" x14ac:dyDescent="0.35">
      <c r="F280" s="2"/>
      <c r="J280" s="6"/>
      <c r="O280" s="6"/>
      <c r="U280" s="3"/>
      <c r="V280" s="3"/>
    </row>
    <row r="281" spans="6:22" x14ac:dyDescent="0.35">
      <c r="F281" s="2"/>
      <c r="J281" s="6"/>
      <c r="O281" s="6"/>
      <c r="U281" s="3"/>
      <c r="V281" s="3"/>
    </row>
    <row r="282" spans="6:22" x14ac:dyDescent="0.35">
      <c r="F282" s="2"/>
      <c r="J282" s="6"/>
      <c r="O282" s="6"/>
      <c r="U282" s="3"/>
      <c r="V282" s="3"/>
    </row>
    <row r="283" spans="6:22" x14ac:dyDescent="0.35">
      <c r="F283" s="2"/>
      <c r="J283" s="6"/>
      <c r="O283" s="6"/>
      <c r="U283" s="3"/>
      <c r="V283" s="3"/>
    </row>
    <row r="284" spans="6:22" x14ac:dyDescent="0.35">
      <c r="F284" s="2"/>
      <c r="J284" s="6"/>
      <c r="O284" s="6"/>
      <c r="U284" s="3"/>
      <c r="V284" s="3"/>
    </row>
    <row r="285" spans="6:22" x14ac:dyDescent="0.35">
      <c r="F285" s="2"/>
      <c r="J285" s="6"/>
      <c r="O285" s="6"/>
      <c r="U285" s="3"/>
      <c r="V285" s="3"/>
    </row>
    <row r="286" spans="6:22" x14ac:dyDescent="0.35">
      <c r="F286" s="2"/>
      <c r="J286" s="6"/>
      <c r="O286" s="6"/>
      <c r="U286" s="3"/>
      <c r="V286" s="3"/>
    </row>
    <row r="287" spans="6:22" x14ac:dyDescent="0.35">
      <c r="F287" s="2"/>
      <c r="J287" s="6"/>
      <c r="O287" s="6"/>
      <c r="U287" s="3"/>
      <c r="V287" s="3"/>
    </row>
    <row r="288" spans="6:22" x14ac:dyDescent="0.35">
      <c r="F288" s="2"/>
      <c r="J288" s="6"/>
      <c r="O288" s="6"/>
      <c r="U288" s="3"/>
      <c r="V288" s="3"/>
    </row>
    <row r="289" spans="6:22" x14ac:dyDescent="0.35">
      <c r="F289" s="2"/>
      <c r="J289" s="6"/>
      <c r="O289" s="6"/>
      <c r="U289" s="3"/>
      <c r="V289" s="3"/>
    </row>
    <row r="290" spans="6:22" x14ac:dyDescent="0.35">
      <c r="F290" s="2"/>
      <c r="J290" s="6"/>
      <c r="O290" s="6"/>
      <c r="U290" s="3"/>
      <c r="V290" s="3"/>
    </row>
    <row r="291" spans="6:22" x14ac:dyDescent="0.35">
      <c r="F291" s="2"/>
      <c r="J291" s="6"/>
      <c r="O291" s="6"/>
      <c r="U291" s="3"/>
      <c r="V291" s="3"/>
    </row>
    <row r="292" spans="6:22" x14ac:dyDescent="0.35">
      <c r="F292" s="2"/>
      <c r="J292" s="6"/>
      <c r="O292" s="6"/>
      <c r="U292" s="3"/>
      <c r="V292" s="3"/>
    </row>
    <row r="293" spans="6:22" x14ac:dyDescent="0.35">
      <c r="F293" s="2"/>
      <c r="J293" s="6"/>
      <c r="O293" s="6"/>
      <c r="U293" s="3"/>
      <c r="V293" s="3"/>
    </row>
    <row r="294" spans="6:22" x14ac:dyDescent="0.35">
      <c r="F294" s="2"/>
      <c r="J294" s="6"/>
      <c r="O294" s="6"/>
      <c r="U294" s="3"/>
      <c r="V294" s="3"/>
    </row>
    <row r="295" spans="6:22" x14ac:dyDescent="0.35">
      <c r="F295" s="2"/>
      <c r="J295" s="6"/>
      <c r="O295" s="6"/>
      <c r="U295" s="3"/>
      <c r="V295" s="3"/>
    </row>
    <row r="296" spans="6:22" x14ac:dyDescent="0.35">
      <c r="F296" s="2"/>
      <c r="J296" s="6"/>
      <c r="O296" s="6"/>
      <c r="U296" s="3"/>
      <c r="V296" s="3"/>
    </row>
    <row r="297" spans="6:22" x14ac:dyDescent="0.35">
      <c r="F297" s="2"/>
      <c r="J297" s="6"/>
      <c r="O297" s="6"/>
      <c r="U297" s="3"/>
      <c r="V297" s="3"/>
    </row>
    <row r="298" spans="6:22" x14ac:dyDescent="0.35">
      <c r="F298" s="2"/>
      <c r="J298" s="6"/>
      <c r="O298" s="6"/>
      <c r="U298" s="3"/>
      <c r="V298" s="3"/>
    </row>
    <row r="299" spans="6:22" x14ac:dyDescent="0.35">
      <c r="F299" s="2"/>
      <c r="J299" s="6"/>
      <c r="O299" s="6"/>
      <c r="U299" s="3"/>
      <c r="V299" s="3"/>
    </row>
    <row r="300" spans="6:22" x14ac:dyDescent="0.35">
      <c r="F300" s="2"/>
      <c r="J300" s="6"/>
      <c r="O300" s="6"/>
      <c r="U300" s="3"/>
      <c r="V300" s="3"/>
    </row>
    <row r="301" spans="6:22" x14ac:dyDescent="0.35">
      <c r="F301" s="2"/>
      <c r="J301" s="6"/>
      <c r="O301" s="6"/>
      <c r="U301" s="3"/>
      <c r="V301" s="3"/>
    </row>
    <row r="302" spans="6:22" x14ac:dyDescent="0.35">
      <c r="F302" s="2"/>
      <c r="J302" s="6"/>
      <c r="O302" s="6"/>
      <c r="U302" s="3"/>
      <c r="V302" s="3"/>
    </row>
    <row r="303" spans="6:22" x14ac:dyDescent="0.35">
      <c r="F303" s="2"/>
      <c r="J303" s="6"/>
      <c r="O303" s="6"/>
      <c r="U303" s="3"/>
      <c r="V303" s="3"/>
    </row>
    <row r="304" spans="6:22" x14ac:dyDescent="0.35">
      <c r="F304" s="2"/>
      <c r="J304" s="6"/>
      <c r="O304" s="6"/>
      <c r="U304" s="3"/>
      <c r="V304" s="3"/>
    </row>
    <row r="305" spans="6:22" x14ac:dyDescent="0.35">
      <c r="F305" s="2"/>
      <c r="J305" s="6"/>
      <c r="O305" s="6"/>
      <c r="U305" s="3"/>
      <c r="V305" s="3"/>
    </row>
    <row r="306" spans="6:22" x14ac:dyDescent="0.35">
      <c r="F306" s="2"/>
      <c r="J306" s="6"/>
      <c r="O306" s="6"/>
      <c r="U306" s="3"/>
      <c r="V306" s="3"/>
    </row>
    <row r="307" spans="6:22" x14ac:dyDescent="0.35">
      <c r="F307" s="2"/>
      <c r="J307" s="6"/>
      <c r="O307" s="6"/>
      <c r="U307" s="3"/>
      <c r="V307" s="3"/>
    </row>
    <row r="308" spans="6:22" x14ac:dyDescent="0.35">
      <c r="F308" s="2"/>
      <c r="J308" s="6"/>
      <c r="O308" s="6"/>
      <c r="U308" s="3"/>
      <c r="V308" s="3"/>
    </row>
    <row r="309" spans="6:22" x14ac:dyDescent="0.35">
      <c r="F309" s="2"/>
      <c r="J309" s="6"/>
      <c r="O309" s="6"/>
      <c r="U309" s="3"/>
      <c r="V309" s="3"/>
    </row>
    <row r="310" spans="6:22" x14ac:dyDescent="0.35">
      <c r="F310" s="2"/>
      <c r="J310" s="6"/>
      <c r="O310" s="6"/>
      <c r="U310" s="3"/>
      <c r="V310" s="3"/>
    </row>
    <row r="311" spans="6:22" x14ac:dyDescent="0.35">
      <c r="F311" s="2"/>
      <c r="J311" s="6"/>
      <c r="O311" s="6"/>
      <c r="U311" s="3"/>
      <c r="V311" s="3"/>
    </row>
    <row r="312" spans="6:22" x14ac:dyDescent="0.35">
      <c r="F312" s="2"/>
      <c r="J312" s="6"/>
      <c r="O312" s="6"/>
      <c r="U312" s="3"/>
      <c r="V312" s="3"/>
    </row>
    <row r="313" spans="6:22" x14ac:dyDescent="0.35">
      <c r="F313" s="2"/>
      <c r="J313" s="6"/>
      <c r="O313" s="6"/>
      <c r="U313" s="3"/>
      <c r="V313" s="3"/>
    </row>
    <row r="314" spans="6:22" x14ac:dyDescent="0.35">
      <c r="F314" s="2"/>
      <c r="J314" s="6"/>
      <c r="O314" s="6"/>
      <c r="U314" s="3"/>
      <c r="V314" s="3"/>
    </row>
    <row r="315" spans="6:22" x14ac:dyDescent="0.35">
      <c r="F315" s="2"/>
      <c r="J315" s="6"/>
      <c r="O315" s="6"/>
      <c r="U315" s="3"/>
      <c r="V315" s="3"/>
    </row>
    <row r="316" spans="6:22" x14ac:dyDescent="0.35">
      <c r="F316" s="2"/>
      <c r="J316" s="6"/>
      <c r="O316" s="6"/>
      <c r="U316" s="3"/>
      <c r="V316" s="3"/>
    </row>
    <row r="317" spans="6:22" x14ac:dyDescent="0.35">
      <c r="F317" s="2"/>
      <c r="J317" s="6"/>
      <c r="O317" s="6"/>
      <c r="U317" s="3"/>
      <c r="V317" s="3"/>
    </row>
    <row r="318" spans="6:22" x14ac:dyDescent="0.35">
      <c r="F318" s="2"/>
      <c r="J318" s="6"/>
      <c r="O318" s="6"/>
      <c r="U318" s="3"/>
      <c r="V318" s="3"/>
    </row>
    <row r="319" spans="6:22" x14ac:dyDescent="0.35">
      <c r="F319" s="2"/>
      <c r="J319" s="6"/>
      <c r="O319" s="6"/>
      <c r="U319" s="3"/>
      <c r="V319" s="3"/>
    </row>
    <row r="320" spans="6:22" x14ac:dyDescent="0.35">
      <c r="F320" s="2"/>
      <c r="J320" s="6"/>
      <c r="O320" s="6"/>
      <c r="U320" s="3"/>
      <c r="V320" s="3"/>
    </row>
    <row r="321" spans="6:22" x14ac:dyDescent="0.35">
      <c r="F321" s="2"/>
      <c r="J321" s="6"/>
      <c r="O321" s="6"/>
      <c r="U321" s="3"/>
      <c r="V321" s="3"/>
    </row>
    <row r="322" spans="6:22" x14ac:dyDescent="0.35">
      <c r="F322" s="2"/>
      <c r="J322" s="6"/>
      <c r="O322" s="6"/>
      <c r="U322" s="3"/>
      <c r="V322" s="3"/>
    </row>
    <row r="323" spans="6:22" x14ac:dyDescent="0.35">
      <c r="F323" s="2"/>
      <c r="J323" s="6"/>
      <c r="O323" s="6"/>
      <c r="U323" s="3"/>
      <c r="V323" s="3"/>
    </row>
    <row r="324" spans="6:22" x14ac:dyDescent="0.35">
      <c r="F324" s="2"/>
      <c r="J324" s="6"/>
      <c r="O324" s="6"/>
      <c r="U324" s="3"/>
      <c r="V324" s="3"/>
    </row>
    <row r="325" spans="6:22" x14ac:dyDescent="0.35">
      <c r="F325" s="2"/>
      <c r="J325" s="6"/>
      <c r="O325" s="6"/>
      <c r="U325" s="3"/>
      <c r="V325" s="3"/>
    </row>
    <row r="326" spans="6:22" x14ac:dyDescent="0.35">
      <c r="F326" s="2"/>
      <c r="J326" s="6"/>
      <c r="O326" s="6"/>
      <c r="U326" s="3"/>
      <c r="V326" s="3"/>
    </row>
    <row r="327" spans="6:22" x14ac:dyDescent="0.35">
      <c r="F327" s="2"/>
      <c r="J327" s="6"/>
      <c r="O327" s="6"/>
      <c r="U327" s="3"/>
      <c r="V327" s="3"/>
    </row>
    <row r="328" spans="6:22" x14ac:dyDescent="0.35">
      <c r="F328" s="2"/>
      <c r="J328" s="6"/>
      <c r="O328" s="6"/>
      <c r="U328" s="3"/>
      <c r="V328" s="3"/>
    </row>
    <row r="329" spans="6:22" x14ac:dyDescent="0.35">
      <c r="F329" s="2"/>
      <c r="J329" s="6"/>
      <c r="O329" s="6"/>
      <c r="U329" s="3"/>
      <c r="V329" s="3"/>
    </row>
    <row r="330" spans="6:22" x14ac:dyDescent="0.35">
      <c r="F330" s="2"/>
      <c r="J330" s="6"/>
      <c r="O330" s="6"/>
      <c r="U330" s="3"/>
      <c r="V330" s="3"/>
    </row>
    <row r="331" spans="6:22" x14ac:dyDescent="0.35">
      <c r="F331" s="2"/>
      <c r="J331" s="6"/>
      <c r="O331" s="6"/>
      <c r="U331" s="3"/>
      <c r="V331" s="3"/>
    </row>
    <row r="332" spans="6:22" x14ac:dyDescent="0.35">
      <c r="F332" s="2"/>
      <c r="J332" s="6"/>
      <c r="O332" s="6"/>
      <c r="U332" s="3"/>
      <c r="V332" s="3"/>
    </row>
    <row r="333" spans="6:22" x14ac:dyDescent="0.35">
      <c r="F333" s="2"/>
      <c r="J333" s="6"/>
      <c r="O333" s="6"/>
      <c r="U333" s="3"/>
      <c r="V333" s="3"/>
    </row>
    <row r="334" spans="6:22" x14ac:dyDescent="0.35">
      <c r="F334" s="2"/>
      <c r="J334" s="6"/>
      <c r="O334" s="6"/>
      <c r="U334" s="3"/>
      <c r="V334" s="3"/>
    </row>
    <row r="335" spans="6:22" x14ac:dyDescent="0.35">
      <c r="F335" s="2"/>
      <c r="J335" s="6"/>
      <c r="O335" s="6"/>
      <c r="U335" s="3"/>
      <c r="V335" s="3"/>
    </row>
    <row r="336" spans="6:22" x14ac:dyDescent="0.35">
      <c r="F336" s="2"/>
      <c r="J336" s="6"/>
      <c r="O336" s="6"/>
      <c r="U336" s="3"/>
      <c r="V336" s="3"/>
    </row>
    <row r="337" spans="6:22" x14ac:dyDescent="0.35">
      <c r="F337" s="2"/>
      <c r="J337" s="6"/>
      <c r="O337" s="6"/>
      <c r="U337" s="3"/>
      <c r="V337" s="3"/>
    </row>
    <row r="338" spans="6:22" x14ac:dyDescent="0.35">
      <c r="F338" s="2"/>
      <c r="J338" s="6"/>
      <c r="O338" s="6"/>
      <c r="U338" s="3"/>
      <c r="V338" s="3"/>
    </row>
    <row r="339" spans="6:22" x14ac:dyDescent="0.35">
      <c r="F339" s="2"/>
      <c r="J339" s="6"/>
      <c r="O339" s="6"/>
      <c r="U339" s="3"/>
      <c r="V339" s="3"/>
    </row>
    <row r="340" spans="6:22" x14ac:dyDescent="0.35">
      <c r="F340" s="2"/>
      <c r="J340" s="6"/>
      <c r="O340" s="6"/>
      <c r="U340" s="3"/>
      <c r="V340" s="3"/>
    </row>
    <row r="341" spans="6:22" x14ac:dyDescent="0.35">
      <c r="F341" s="2"/>
      <c r="J341" s="6"/>
      <c r="O341" s="6"/>
      <c r="U341" s="3"/>
      <c r="V341" s="3"/>
    </row>
    <row r="342" spans="6:22" x14ac:dyDescent="0.35">
      <c r="F342" s="2"/>
      <c r="J342" s="6"/>
      <c r="O342" s="6"/>
      <c r="U342" s="3"/>
      <c r="V342" s="3"/>
    </row>
    <row r="343" spans="6:22" x14ac:dyDescent="0.35">
      <c r="F343" s="2"/>
      <c r="J343" s="6"/>
      <c r="O343" s="6"/>
      <c r="U343" s="3"/>
      <c r="V343" s="3"/>
    </row>
    <row r="344" spans="6:22" x14ac:dyDescent="0.35">
      <c r="F344" s="2"/>
      <c r="J344" s="6"/>
      <c r="O344" s="6"/>
      <c r="U344" s="3"/>
      <c r="V344" s="3"/>
    </row>
    <row r="345" spans="6:22" x14ac:dyDescent="0.35">
      <c r="F345" s="2"/>
      <c r="J345" s="6"/>
      <c r="O345" s="6"/>
      <c r="U345" s="3"/>
      <c r="V345" s="3"/>
    </row>
    <row r="346" spans="6:22" x14ac:dyDescent="0.35">
      <c r="F346" s="2"/>
      <c r="J346" s="6"/>
      <c r="O346" s="6"/>
      <c r="U346" s="3"/>
      <c r="V346" s="3"/>
    </row>
    <row r="347" spans="6:22" x14ac:dyDescent="0.35">
      <c r="F347" s="2"/>
      <c r="J347" s="6"/>
      <c r="O347" s="6"/>
      <c r="U347" s="3"/>
      <c r="V347" s="3"/>
    </row>
    <row r="348" spans="6:22" x14ac:dyDescent="0.35">
      <c r="F348" s="2"/>
      <c r="J348" s="6"/>
      <c r="O348" s="6"/>
      <c r="U348" s="3"/>
      <c r="V348" s="3"/>
    </row>
    <row r="349" spans="6:22" x14ac:dyDescent="0.35">
      <c r="F349" s="2"/>
      <c r="J349" s="6"/>
      <c r="O349" s="6"/>
      <c r="U349" s="3"/>
      <c r="V349" s="3"/>
    </row>
    <row r="350" spans="6:22" x14ac:dyDescent="0.35">
      <c r="F350" s="2"/>
      <c r="J350" s="6"/>
      <c r="O350" s="6"/>
      <c r="U350" s="3"/>
      <c r="V350" s="3"/>
    </row>
    <row r="351" spans="6:22" x14ac:dyDescent="0.35">
      <c r="F351" s="2"/>
      <c r="J351" s="6"/>
      <c r="O351" s="6"/>
      <c r="U351" s="3"/>
      <c r="V351" s="3"/>
    </row>
    <row r="352" spans="6:22" x14ac:dyDescent="0.35">
      <c r="F352" s="2"/>
      <c r="J352" s="6"/>
      <c r="O352" s="6"/>
      <c r="U352" s="3"/>
      <c r="V352" s="3"/>
    </row>
    <row r="353" spans="6:22" x14ac:dyDescent="0.35">
      <c r="F353" s="2"/>
      <c r="J353" s="6"/>
      <c r="O353" s="6"/>
      <c r="U353" s="3"/>
      <c r="V353" s="3"/>
    </row>
    <row r="354" spans="6:22" x14ac:dyDescent="0.35">
      <c r="F354" s="2"/>
      <c r="J354" s="6"/>
      <c r="O354" s="6"/>
      <c r="U354" s="3"/>
      <c r="V354" s="3"/>
    </row>
    <row r="355" spans="6:22" x14ac:dyDescent="0.35">
      <c r="F355" s="2"/>
      <c r="J355" s="6"/>
      <c r="O355" s="6"/>
      <c r="U355" s="3"/>
      <c r="V355" s="3"/>
    </row>
    <row r="356" spans="6:22" x14ac:dyDescent="0.35">
      <c r="F356" s="2"/>
      <c r="J356" s="6"/>
      <c r="O356" s="6"/>
      <c r="U356" s="3"/>
      <c r="V356" s="3"/>
    </row>
    <row r="357" spans="6:22" x14ac:dyDescent="0.35">
      <c r="F357" s="2"/>
      <c r="J357" s="6"/>
      <c r="O357" s="6"/>
      <c r="U357" s="3"/>
      <c r="V357" s="3"/>
    </row>
    <row r="358" spans="6:22" x14ac:dyDescent="0.35">
      <c r="F358" s="2"/>
      <c r="J358" s="6"/>
      <c r="O358" s="6"/>
      <c r="U358" s="3"/>
      <c r="V358" s="3"/>
    </row>
    <row r="359" spans="6:22" x14ac:dyDescent="0.35">
      <c r="F359" s="2"/>
      <c r="J359" s="6"/>
      <c r="O359" s="6"/>
      <c r="U359" s="3"/>
      <c r="V359" s="3"/>
    </row>
    <row r="360" spans="6:22" x14ac:dyDescent="0.35">
      <c r="F360" s="2"/>
      <c r="J360" s="6"/>
      <c r="O360" s="6"/>
      <c r="U360" s="3"/>
      <c r="V360" s="3"/>
    </row>
    <row r="361" spans="6:22" x14ac:dyDescent="0.35">
      <c r="F361" s="2"/>
      <c r="J361" s="6"/>
      <c r="O361" s="6"/>
      <c r="U361" s="3"/>
      <c r="V361" s="3"/>
    </row>
    <row r="362" spans="6:22" x14ac:dyDescent="0.35">
      <c r="F362" s="2"/>
      <c r="J362" s="6"/>
      <c r="O362" s="6"/>
      <c r="U362" s="3"/>
      <c r="V362" s="3"/>
    </row>
    <row r="363" spans="6:22" x14ac:dyDescent="0.35">
      <c r="F363" s="2"/>
      <c r="J363" s="6"/>
      <c r="O363" s="6"/>
      <c r="U363" s="3"/>
      <c r="V363" s="3"/>
    </row>
    <row r="364" spans="6:22" x14ac:dyDescent="0.35">
      <c r="F364" s="2"/>
      <c r="J364" s="6"/>
      <c r="O364" s="6"/>
      <c r="U364" s="3"/>
      <c r="V364" s="3"/>
    </row>
    <row r="365" spans="6:22" x14ac:dyDescent="0.35">
      <c r="F365" s="2"/>
      <c r="J365" s="6"/>
      <c r="O365" s="6"/>
      <c r="U365" s="3"/>
      <c r="V365" s="3"/>
    </row>
    <row r="366" spans="6:22" x14ac:dyDescent="0.35">
      <c r="F366" s="2"/>
      <c r="J366" s="6"/>
      <c r="O366" s="6"/>
      <c r="U366" s="3"/>
      <c r="V366" s="3"/>
    </row>
    <row r="367" spans="6:22" x14ac:dyDescent="0.35">
      <c r="F367" s="2"/>
      <c r="J367" s="6"/>
      <c r="O367" s="6"/>
      <c r="U367" s="3"/>
      <c r="V367" s="3"/>
    </row>
    <row r="368" spans="6:22" x14ac:dyDescent="0.35">
      <c r="F368" s="2"/>
      <c r="J368" s="6"/>
      <c r="O368" s="6"/>
      <c r="U368" s="3"/>
      <c r="V368" s="3"/>
    </row>
    <row r="369" spans="6:22" x14ac:dyDescent="0.35">
      <c r="F369" s="2"/>
      <c r="J369" s="6"/>
      <c r="O369" s="6"/>
      <c r="U369" s="3"/>
      <c r="V369" s="3"/>
    </row>
    <row r="370" spans="6:22" x14ac:dyDescent="0.35">
      <c r="F370" s="2"/>
      <c r="J370" s="6"/>
      <c r="O370" s="6"/>
      <c r="U370" s="3"/>
      <c r="V370" s="3"/>
    </row>
    <row r="371" spans="6:22" x14ac:dyDescent="0.35">
      <c r="F371" s="2"/>
      <c r="J371" s="6"/>
      <c r="O371" s="6"/>
      <c r="U371" s="3"/>
      <c r="V371" s="3"/>
    </row>
    <row r="372" spans="6:22" x14ac:dyDescent="0.35">
      <c r="F372" s="2"/>
      <c r="J372" s="6"/>
      <c r="O372" s="6"/>
      <c r="U372" s="3"/>
      <c r="V372" s="3"/>
    </row>
    <row r="373" spans="6:22" x14ac:dyDescent="0.35">
      <c r="F373" s="2"/>
      <c r="J373" s="6"/>
      <c r="O373" s="6"/>
      <c r="U373" s="3"/>
      <c r="V373" s="3"/>
    </row>
    <row r="374" spans="6:22" x14ac:dyDescent="0.35">
      <c r="F374" s="2"/>
      <c r="J374" s="6"/>
      <c r="O374" s="6"/>
      <c r="U374" s="3"/>
      <c r="V374" s="3"/>
    </row>
    <row r="375" spans="6:22" x14ac:dyDescent="0.35">
      <c r="F375" s="2"/>
      <c r="J375" s="6"/>
      <c r="O375" s="6"/>
      <c r="U375" s="3"/>
      <c r="V375" s="3"/>
    </row>
    <row r="376" spans="6:22" x14ac:dyDescent="0.35">
      <c r="F376" s="2"/>
      <c r="J376" s="6"/>
      <c r="O376" s="6"/>
      <c r="U376" s="3"/>
      <c r="V376" s="3"/>
    </row>
    <row r="377" spans="6:22" x14ac:dyDescent="0.35">
      <c r="F377" s="2"/>
      <c r="J377" s="6"/>
      <c r="O377" s="6"/>
      <c r="U377" s="3"/>
      <c r="V377" s="3"/>
    </row>
    <row r="378" spans="6:22" x14ac:dyDescent="0.35">
      <c r="F378" s="2"/>
      <c r="J378" s="6"/>
      <c r="O378" s="6"/>
      <c r="U378" s="3"/>
      <c r="V378" s="3"/>
    </row>
    <row r="379" spans="6:22" x14ac:dyDescent="0.35">
      <c r="F379" s="2"/>
      <c r="J379" s="6"/>
      <c r="O379" s="6"/>
      <c r="U379" s="3"/>
      <c r="V379" s="3"/>
    </row>
    <row r="380" spans="6:22" x14ac:dyDescent="0.35">
      <c r="F380" s="2"/>
      <c r="J380" s="6"/>
      <c r="O380" s="6"/>
      <c r="U380" s="3"/>
      <c r="V380" s="3"/>
    </row>
    <row r="381" spans="6:22" x14ac:dyDescent="0.35">
      <c r="F381" s="2"/>
      <c r="J381" s="6"/>
      <c r="O381" s="6"/>
      <c r="U381" s="3"/>
      <c r="V381" s="3"/>
    </row>
    <row r="382" spans="6:22" x14ac:dyDescent="0.35">
      <c r="F382" s="2"/>
      <c r="J382" s="6"/>
      <c r="O382" s="6"/>
      <c r="U382" s="3"/>
      <c r="V382" s="3"/>
    </row>
    <row r="383" spans="6:22" x14ac:dyDescent="0.35">
      <c r="F383" s="2"/>
      <c r="J383" s="6"/>
      <c r="O383" s="6"/>
      <c r="U383" s="3"/>
      <c r="V383" s="3"/>
    </row>
    <row r="384" spans="6:22" x14ac:dyDescent="0.35">
      <c r="F384" s="2"/>
      <c r="J384" s="6"/>
      <c r="O384" s="6"/>
      <c r="U384" s="3"/>
      <c r="V384" s="3"/>
    </row>
    <row r="385" spans="6:22" x14ac:dyDescent="0.35">
      <c r="F385" s="2"/>
      <c r="J385" s="6"/>
      <c r="O385" s="6"/>
      <c r="U385" s="3"/>
      <c r="V385" s="3"/>
    </row>
    <row r="386" spans="6:22" x14ac:dyDescent="0.35">
      <c r="F386" s="2"/>
      <c r="J386" s="6"/>
      <c r="O386" s="6"/>
      <c r="U386" s="3"/>
      <c r="V386" s="3"/>
    </row>
    <row r="387" spans="6:22" x14ac:dyDescent="0.35">
      <c r="F387" s="2"/>
      <c r="J387" s="6"/>
      <c r="O387" s="6"/>
      <c r="U387" s="3"/>
      <c r="V387" s="3"/>
    </row>
    <row r="388" spans="6:22" x14ac:dyDescent="0.35">
      <c r="F388" s="2"/>
      <c r="J388" s="6"/>
      <c r="O388" s="6"/>
      <c r="U388" s="3"/>
      <c r="V388" s="3"/>
    </row>
    <row r="389" spans="6:22" x14ac:dyDescent="0.35">
      <c r="F389" s="2"/>
      <c r="J389" s="6"/>
      <c r="O389" s="6"/>
      <c r="U389" s="3"/>
      <c r="V389" s="3"/>
    </row>
    <row r="390" spans="6:22" x14ac:dyDescent="0.35">
      <c r="F390" s="2"/>
      <c r="J390" s="6"/>
      <c r="O390" s="6"/>
      <c r="U390" s="3"/>
      <c r="V390" s="3"/>
    </row>
    <row r="391" spans="6:22" x14ac:dyDescent="0.35">
      <c r="F391" s="2"/>
      <c r="J391" s="6"/>
      <c r="O391" s="6"/>
      <c r="U391" s="3"/>
      <c r="V391" s="3"/>
    </row>
    <row r="392" spans="6:22" x14ac:dyDescent="0.35">
      <c r="F392" s="2"/>
      <c r="J392" s="6"/>
      <c r="O392" s="6"/>
      <c r="U392" s="3"/>
      <c r="V392" s="3"/>
    </row>
    <row r="393" spans="6:22" x14ac:dyDescent="0.35">
      <c r="F393" s="2"/>
      <c r="J393" s="6"/>
      <c r="O393" s="6"/>
      <c r="U393" s="3"/>
      <c r="V393" s="3"/>
    </row>
    <row r="394" spans="6:22" x14ac:dyDescent="0.35">
      <c r="F394" s="2"/>
      <c r="J394" s="6"/>
      <c r="O394" s="6"/>
      <c r="U394" s="3"/>
      <c r="V394" s="3"/>
    </row>
    <row r="395" spans="6:22" x14ac:dyDescent="0.35">
      <c r="F395" s="2"/>
      <c r="J395" s="6"/>
      <c r="O395" s="6"/>
      <c r="U395" s="3"/>
      <c r="V395" s="3"/>
    </row>
    <row r="396" spans="6:22" x14ac:dyDescent="0.35">
      <c r="F396" s="2"/>
      <c r="J396" s="6"/>
      <c r="O396" s="6"/>
      <c r="U396" s="3"/>
      <c r="V396" s="3"/>
    </row>
    <row r="397" spans="6:22" x14ac:dyDescent="0.35">
      <c r="F397" s="2"/>
      <c r="J397" s="6"/>
      <c r="O397" s="6"/>
      <c r="U397" s="3"/>
      <c r="V397" s="3"/>
    </row>
    <row r="398" spans="6:22" x14ac:dyDescent="0.35">
      <c r="F398" s="2"/>
      <c r="J398" s="6"/>
      <c r="O398" s="6"/>
      <c r="U398" s="3"/>
      <c r="V398" s="3"/>
    </row>
    <row r="399" spans="6:22" x14ac:dyDescent="0.35">
      <c r="F399" s="2"/>
      <c r="J399" s="6"/>
      <c r="O399" s="6"/>
      <c r="U399" s="3"/>
      <c r="V399" s="3"/>
    </row>
    <row r="400" spans="6:22" x14ac:dyDescent="0.35">
      <c r="F400" s="2"/>
      <c r="J400" s="6"/>
      <c r="O400" s="6"/>
      <c r="U400" s="3"/>
      <c r="V400" s="3"/>
    </row>
    <row r="401" spans="6:22" x14ac:dyDescent="0.35">
      <c r="F401" s="2"/>
      <c r="J401" s="6"/>
      <c r="O401" s="6"/>
      <c r="U401" s="3"/>
      <c r="V401" s="3"/>
    </row>
    <row r="402" spans="6:22" x14ac:dyDescent="0.35">
      <c r="F402" s="2"/>
      <c r="J402" s="6"/>
      <c r="O402" s="6"/>
      <c r="U402" s="3"/>
      <c r="V402" s="3"/>
    </row>
    <row r="403" spans="6:22" x14ac:dyDescent="0.35">
      <c r="F403" s="2"/>
      <c r="J403" s="6"/>
      <c r="O403" s="6"/>
      <c r="U403" s="3"/>
      <c r="V403" s="3"/>
    </row>
    <row r="404" spans="6:22" x14ac:dyDescent="0.35">
      <c r="F404" s="2"/>
      <c r="J404" s="6"/>
      <c r="O404" s="6"/>
      <c r="U404" s="3"/>
      <c r="V404" s="3"/>
    </row>
    <row r="405" spans="6:22" x14ac:dyDescent="0.35">
      <c r="F405" s="2"/>
      <c r="J405" s="6"/>
      <c r="O405" s="6"/>
      <c r="U405" s="3"/>
      <c r="V405" s="3"/>
    </row>
    <row r="406" spans="6:22" x14ac:dyDescent="0.35">
      <c r="F406" s="2"/>
      <c r="J406" s="6"/>
      <c r="O406" s="6"/>
      <c r="U406" s="3"/>
      <c r="V406" s="3"/>
    </row>
    <row r="407" spans="6:22" x14ac:dyDescent="0.35">
      <c r="F407" s="2"/>
      <c r="J407" s="6"/>
      <c r="O407" s="6"/>
      <c r="U407" s="3"/>
      <c r="V407" s="3"/>
    </row>
    <row r="408" spans="6:22" x14ac:dyDescent="0.35">
      <c r="F408" s="2"/>
      <c r="J408" s="6"/>
      <c r="O408" s="6"/>
      <c r="U408" s="3"/>
      <c r="V408" s="3"/>
    </row>
    <row r="409" spans="6:22" x14ac:dyDescent="0.35">
      <c r="F409" s="2"/>
      <c r="J409" s="6"/>
      <c r="O409" s="6"/>
      <c r="U409" s="3"/>
      <c r="V409" s="3"/>
    </row>
    <row r="410" spans="6:22" x14ac:dyDescent="0.35">
      <c r="F410" s="2"/>
      <c r="J410" s="6"/>
      <c r="O410" s="6"/>
      <c r="U410" s="3"/>
      <c r="V410" s="3"/>
    </row>
    <row r="411" spans="6:22" x14ac:dyDescent="0.35">
      <c r="F411" s="2"/>
      <c r="J411" s="6"/>
      <c r="O411" s="6"/>
      <c r="U411" s="3"/>
      <c r="V411" s="3"/>
    </row>
    <row r="412" spans="6:22" x14ac:dyDescent="0.35">
      <c r="F412" s="2"/>
      <c r="J412" s="6"/>
      <c r="O412" s="6"/>
      <c r="U412" s="3"/>
      <c r="V412" s="3"/>
    </row>
    <row r="413" spans="6:22" x14ac:dyDescent="0.35">
      <c r="F413" s="2"/>
      <c r="J413" s="6"/>
      <c r="O413" s="6"/>
      <c r="U413" s="3"/>
      <c r="V413" s="3"/>
    </row>
    <row r="414" spans="6:22" x14ac:dyDescent="0.35">
      <c r="F414" s="2"/>
      <c r="J414" s="6"/>
      <c r="O414" s="6"/>
      <c r="U414" s="3"/>
      <c r="V414" s="3"/>
    </row>
    <row r="415" spans="6:22" x14ac:dyDescent="0.35">
      <c r="F415" s="2"/>
      <c r="J415" s="6"/>
      <c r="O415" s="6"/>
      <c r="U415" s="3"/>
      <c r="V415" s="3"/>
    </row>
    <row r="416" spans="6:22" x14ac:dyDescent="0.35">
      <c r="F416" s="2"/>
      <c r="J416" s="6"/>
      <c r="O416" s="6"/>
      <c r="U416" s="3"/>
      <c r="V416" s="3"/>
    </row>
    <row r="417" spans="6:22" x14ac:dyDescent="0.35">
      <c r="F417" s="2"/>
      <c r="J417" s="6"/>
      <c r="O417" s="6"/>
      <c r="U417" s="3"/>
      <c r="V417" s="3"/>
    </row>
    <row r="418" spans="6:22" x14ac:dyDescent="0.35">
      <c r="F418" s="2"/>
      <c r="J418" s="6"/>
      <c r="O418" s="6"/>
      <c r="U418" s="3"/>
      <c r="V418" s="3"/>
    </row>
    <row r="419" spans="6:22" x14ac:dyDescent="0.35">
      <c r="F419" s="2"/>
      <c r="J419" s="6"/>
      <c r="O419" s="6"/>
      <c r="U419" s="3"/>
      <c r="V419" s="3"/>
    </row>
    <row r="420" spans="6:22" x14ac:dyDescent="0.35">
      <c r="F420" s="2"/>
      <c r="J420" s="6"/>
      <c r="O420" s="6"/>
      <c r="U420" s="3"/>
      <c r="V420" s="3"/>
    </row>
    <row r="421" spans="6:22" x14ac:dyDescent="0.35">
      <c r="F421" s="2"/>
      <c r="J421" s="6"/>
      <c r="O421" s="6"/>
      <c r="U421" s="3"/>
      <c r="V421" s="3"/>
    </row>
    <row r="422" spans="6:22" x14ac:dyDescent="0.35">
      <c r="F422" s="2"/>
      <c r="J422" s="6"/>
      <c r="O422" s="6"/>
      <c r="U422" s="3"/>
      <c r="V422" s="3"/>
    </row>
    <row r="423" spans="6:22" x14ac:dyDescent="0.35">
      <c r="F423" s="2"/>
      <c r="J423" s="6"/>
      <c r="O423" s="6"/>
      <c r="U423" s="3"/>
      <c r="V423" s="3"/>
    </row>
    <row r="424" spans="6:22" x14ac:dyDescent="0.35">
      <c r="F424" s="2"/>
      <c r="J424" s="6"/>
      <c r="O424" s="6"/>
      <c r="U424" s="3"/>
      <c r="V424" s="3"/>
    </row>
    <row r="425" spans="6:22" x14ac:dyDescent="0.35">
      <c r="F425" s="2"/>
      <c r="J425" s="6"/>
      <c r="O425" s="6"/>
      <c r="U425" s="3"/>
      <c r="V425" s="3"/>
    </row>
    <row r="426" spans="6:22" x14ac:dyDescent="0.35">
      <c r="F426" s="2"/>
      <c r="J426" s="6"/>
      <c r="O426" s="6"/>
      <c r="U426" s="3"/>
      <c r="V426" s="3"/>
    </row>
    <row r="427" spans="6:22" x14ac:dyDescent="0.35">
      <c r="F427" s="2"/>
      <c r="J427" s="6"/>
      <c r="O427" s="6"/>
      <c r="U427" s="3"/>
      <c r="V427" s="3"/>
    </row>
    <row r="428" spans="6:22" x14ac:dyDescent="0.35">
      <c r="F428" s="2"/>
      <c r="J428" s="6"/>
      <c r="O428" s="6"/>
      <c r="U428" s="3"/>
      <c r="V428" s="3"/>
    </row>
    <row r="429" spans="6:22" x14ac:dyDescent="0.35">
      <c r="F429" s="2"/>
      <c r="J429" s="6"/>
      <c r="O429" s="6"/>
      <c r="U429" s="3"/>
      <c r="V429" s="3"/>
    </row>
    <row r="430" spans="6:22" x14ac:dyDescent="0.35">
      <c r="F430" s="2"/>
      <c r="J430" s="6"/>
      <c r="O430" s="6"/>
      <c r="U430" s="3"/>
      <c r="V430" s="3"/>
    </row>
    <row r="431" spans="6:22" x14ac:dyDescent="0.35">
      <c r="F431" s="2"/>
      <c r="J431" s="6"/>
      <c r="O431" s="6"/>
      <c r="U431" s="3"/>
      <c r="V431" s="3"/>
    </row>
    <row r="432" spans="6:22" x14ac:dyDescent="0.35">
      <c r="F432" s="2"/>
      <c r="J432" s="6"/>
      <c r="O432" s="6"/>
      <c r="U432" s="3"/>
      <c r="V432" s="3"/>
    </row>
    <row r="433" spans="6:22" x14ac:dyDescent="0.35">
      <c r="F433" s="2"/>
      <c r="J433" s="6"/>
      <c r="O433" s="6"/>
      <c r="U433" s="3"/>
      <c r="V433" s="3"/>
    </row>
    <row r="434" spans="6:22" x14ac:dyDescent="0.35">
      <c r="F434" s="2"/>
      <c r="J434" s="6"/>
      <c r="O434" s="6"/>
      <c r="U434" s="3"/>
      <c r="V434" s="3"/>
    </row>
    <row r="435" spans="6:22" x14ac:dyDescent="0.35">
      <c r="F435" s="2"/>
      <c r="J435" s="6"/>
      <c r="O435" s="6"/>
      <c r="U435" s="3"/>
      <c r="V435" s="3"/>
    </row>
    <row r="436" spans="6:22" x14ac:dyDescent="0.35">
      <c r="F436" s="2"/>
      <c r="J436" s="6"/>
      <c r="O436" s="6"/>
      <c r="U436" s="3"/>
      <c r="V436" s="3"/>
    </row>
    <row r="437" spans="6:22" x14ac:dyDescent="0.35">
      <c r="F437" s="2"/>
      <c r="J437" s="6"/>
      <c r="O437" s="6"/>
      <c r="U437" s="3"/>
      <c r="V437" s="3"/>
    </row>
    <row r="438" spans="6:22" x14ac:dyDescent="0.35">
      <c r="F438" s="2"/>
      <c r="J438" s="6"/>
      <c r="O438" s="6"/>
      <c r="U438" s="3"/>
      <c r="V438" s="3"/>
    </row>
    <row r="439" spans="6:22" x14ac:dyDescent="0.35">
      <c r="F439" s="2"/>
      <c r="J439" s="6"/>
      <c r="O439" s="6"/>
      <c r="U439" s="3"/>
      <c r="V439" s="3"/>
    </row>
    <row r="440" spans="6:22" x14ac:dyDescent="0.35">
      <c r="F440" s="2"/>
      <c r="J440" s="6"/>
      <c r="O440" s="6"/>
      <c r="U440" s="3"/>
      <c r="V440" s="3"/>
    </row>
    <row r="441" spans="6:22" x14ac:dyDescent="0.35">
      <c r="F441" s="2"/>
      <c r="J441" s="6"/>
      <c r="O441" s="6"/>
      <c r="U441" s="3"/>
      <c r="V441" s="3"/>
    </row>
    <row r="442" spans="6:22" x14ac:dyDescent="0.35">
      <c r="F442" s="2"/>
      <c r="J442" s="6"/>
      <c r="O442" s="6"/>
      <c r="U442" s="3"/>
      <c r="V442" s="3"/>
    </row>
    <row r="443" spans="6:22" x14ac:dyDescent="0.35">
      <c r="F443" s="2"/>
      <c r="J443" s="6"/>
      <c r="O443" s="6"/>
      <c r="U443" s="3"/>
      <c r="V443" s="3"/>
    </row>
    <row r="444" spans="6:22" x14ac:dyDescent="0.35">
      <c r="F444" s="2"/>
      <c r="J444" s="6"/>
      <c r="O444" s="6"/>
      <c r="U444" s="3"/>
      <c r="V444" s="3"/>
    </row>
    <row r="445" spans="6:22" x14ac:dyDescent="0.35">
      <c r="F445" s="2"/>
      <c r="J445" s="6"/>
      <c r="O445" s="6"/>
      <c r="U445" s="3"/>
      <c r="V445" s="3"/>
    </row>
    <row r="446" spans="6:22" x14ac:dyDescent="0.35">
      <c r="F446" s="2"/>
      <c r="J446" s="6"/>
      <c r="O446" s="6"/>
      <c r="U446" s="3"/>
      <c r="V446" s="3"/>
    </row>
    <row r="447" spans="6:22" x14ac:dyDescent="0.35">
      <c r="F447" s="2"/>
      <c r="J447" s="6"/>
      <c r="O447" s="6"/>
      <c r="U447" s="3"/>
      <c r="V447" s="3"/>
    </row>
    <row r="448" spans="6:22" x14ac:dyDescent="0.35">
      <c r="F448" s="2"/>
      <c r="J448" s="6"/>
      <c r="O448" s="6"/>
      <c r="U448" s="3"/>
      <c r="V448" s="3"/>
    </row>
    <row r="449" spans="6:22" x14ac:dyDescent="0.35">
      <c r="F449" s="2"/>
      <c r="J449" s="6"/>
      <c r="O449" s="6"/>
      <c r="U449" s="3"/>
      <c r="V449" s="3"/>
    </row>
    <row r="450" spans="6:22" x14ac:dyDescent="0.35">
      <c r="F450" s="2"/>
      <c r="J450" s="6"/>
      <c r="O450" s="6"/>
      <c r="U450" s="3"/>
      <c r="V450" s="3"/>
    </row>
    <row r="451" spans="6:22" x14ac:dyDescent="0.35">
      <c r="F451" s="2"/>
      <c r="J451" s="6"/>
      <c r="O451" s="6"/>
      <c r="U451" s="3"/>
      <c r="V451" s="3"/>
    </row>
    <row r="452" spans="6:22" x14ac:dyDescent="0.35">
      <c r="F452" s="2"/>
      <c r="J452" s="6"/>
      <c r="O452" s="6"/>
      <c r="U452" s="3"/>
      <c r="V452" s="3"/>
    </row>
    <row r="453" spans="6:22" x14ac:dyDescent="0.35">
      <c r="F453" s="2"/>
      <c r="J453" s="6"/>
      <c r="O453" s="6"/>
      <c r="U453" s="3"/>
      <c r="V453" s="3"/>
    </row>
    <row r="454" spans="6:22" x14ac:dyDescent="0.35">
      <c r="F454" s="2"/>
      <c r="J454" s="6"/>
      <c r="O454" s="6"/>
      <c r="U454" s="3"/>
      <c r="V454" s="3"/>
    </row>
    <row r="455" spans="6:22" x14ac:dyDescent="0.35">
      <c r="F455" s="2"/>
      <c r="J455" s="6"/>
      <c r="O455" s="6"/>
      <c r="U455" s="3"/>
      <c r="V455" s="3"/>
    </row>
    <row r="456" spans="6:22" x14ac:dyDescent="0.35">
      <c r="F456" s="2"/>
      <c r="J456" s="6"/>
      <c r="O456" s="6"/>
      <c r="U456" s="3"/>
      <c r="V456" s="3"/>
    </row>
    <row r="457" spans="6:22" x14ac:dyDescent="0.35">
      <c r="F457" s="2"/>
      <c r="J457" s="6"/>
      <c r="O457" s="6"/>
      <c r="U457" s="3"/>
      <c r="V457" s="3"/>
    </row>
    <row r="458" spans="6:22" x14ac:dyDescent="0.35">
      <c r="F458" s="2"/>
      <c r="J458" s="6"/>
      <c r="O458" s="6"/>
      <c r="U458" s="3"/>
      <c r="V458" s="3"/>
    </row>
    <row r="459" spans="6:22" x14ac:dyDescent="0.35">
      <c r="F459" s="2"/>
      <c r="J459" s="6"/>
      <c r="O459" s="6"/>
      <c r="U459" s="3"/>
      <c r="V459" s="3"/>
    </row>
    <row r="460" spans="6:22" x14ac:dyDescent="0.35">
      <c r="F460" s="2"/>
      <c r="J460" s="6"/>
      <c r="O460" s="6"/>
      <c r="U460" s="3"/>
      <c r="V460" s="3"/>
    </row>
    <row r="461" spans="6:22" x14ac:dyDescent="0.35">
      <c r="F461" s="2"/>
      <c r="J461" s="6"/>
      <c r="O461" s="6"/>
      <c r="U461" s="3"/>
      <c r="V461" s="3"/>
    </row>
    <row r="462" spans="6:22" x14ac:dyDescent="0.35">
      <c r="F462" s="2"/>
      <c r="J462" s="6"/>
      <c r="O462" s="6"/>
      <c r="U462" s="3"/>
      <c r="V462" s="3"/>
    </row>
    <row r="463" spans="6:22" x14ac:dyDescent="0.35">
      <c r="F463" s="2"/>
      <c r="J463" s="6"/>
      <c r="O463" s="6"/>
      <c r="U463" s="3"/>
      <c r="V463" s="3"/>
    </row>
    <row r="464" spans="6:22" x14ac:dyDescent="0.35">
      <c r="F464" s="2"/>
      <c r="J464" s="6"/>
      <c r="O464" s="6"/>
      <c r="U464" s="3"/>
      <c r="V464" s="3"/>
    </row>
    <row r="465" spans="6:22" x14ac:dyDescent="0.35">
      <c r="F465" s="2"/>
      <c r="J465" s="6"/>
      <c r="O465" s="6"/>
      <c r="U465" s="3"/>
      <c r="V465" s="3"/>
    </row>
    <row r="466" spans="6:22" x14ac:dyDescent="0.35">
      <c r="F466" s="2"/>
      <c r="J466" s="6"/>
      <c r="O466" s="6"/>
      <c r="U466" s="3"/>
      <c r="V466" s="3"/>
    </row>
    <row r="467" spans="6:22" x14ac:dyDescent="0.35">
      <c r="F467" s="2"/>
      <c r="J467" s="6"/>
      <c r="O467" s="6"/>
      <c r="U467" s="3"/>
      <c r="V467" s="3"/>
    </row>
    <row r="468" spans="6:22" x14ac:dyDescent="0.35">
      <c r="F468" s="2"/>
      <c r="J468" s="6"/>
      <c r="O468" s="6"/>
      <c r="U468" s="3"/>
      <c r="V468" s="3"/>
    </row>
    <row r="469" spans="6:22" x14ac:dyDescent="0.35">
      <c r="F469" s="2"/>
      <c r="J469" s="6"/>
      <c r="O469" s="6"/>
      <c r="U469" s="3"/>
      <c r="V469" s="3"/>
    </row>
    <row r="470" spans="6:22" x14ac:dyDescent="0.35">
      <c r="F470" s="2"/>
      <c r="J470" s="6"/>
      <c r="O470" s="6"/>
      <c r="U470" s="3"/>
      <c r="V470" s="3"/>
    </row>
    <row r="471" spans="6:22" x14ac:dyDescent="0.35">
      <c r="F471" s="2"/>
      <c r="J471" s="6"/>
      <c r="O471" s="6"/>
      <c r="U471" s="3"/>
      <c r="V471" s="3"/>
    </row>
    <row r="472" spans="6:22" x14ac:dyDescent="0.35">
      <c r="F472" s="2"/>
      <c r="J472" s="6"/>
      <c r="O472" s="6"/>
      <c r="U472" s="3"/>
      <c r="V472" s="3"/>
    </row>
    <row r="473" spans="6:22" x14ac:dyDescent="0.35">
      <c r="F473" s="2"/>
      <c r="J473" s="6"/>
      <c r="O473" s="6"/>
      <c r="U473" s="3"/>
      <c r="V473" s="3"/>
    </row>
    <row r="474" spans="6:22" x14ac:dyDescent="0.35">
      <c r="F474" s="2"/>
      <c r="J474" s="6"/>
      <c r="O474" s="6"/>
      <c r="U474" s="3"/>
      <c r="V474" s="3"/>
    </row>
    <row r="475" spans="6:22" x14ac:dyDescent="0.35">
      <c r="F475" s="2"/>
      <c r="J475" s="6"/>
      <c r="O475" s="6"/>
      <c r="U475" s="3"/>
      <c r="V475" s="3"/>
    </row>
    <row r="476" spans="6:22" x14ac:dyDescent="0.35">
      <c r="F476" s="2"/>
      <c r="J476" s="6"/>
      <c r="O476" s="6"/>
      <c r="U476" s="3"/>
      <c r="V476" s="3"/>
    </row>
    <row r="477" spans="6:22" x14ac:dyDescent="0.35">
      <c r="F477" s="2"/>
      <c r="J477" s="6"/>
      <c r="O477" s="6"/>
      <c r="U477" s="3"/>
      <c r="V477" s="3"/>
    </row>
    <row r="478" spans="6:22" x14ac:dyDescent="0.35">
      <c r="F478" s="2"/>
      <c r="J478" s="6"/>
      <c r="O478" s="6"/>
      <c r="U478" s="3"/>
      <c r="V478" s="3"/>
    </row>
    <row r="479" spans="6:22" x14ac:dyDescent="0.35">
      <c r="F479" s="2"/>
      <c r="J479" s="6"/>
      <c r="O479" s="6"/>
      <c r="U479" s="3"/>
      <c r="V479" s="3"/>
    </row>
    <row r="480" spans="6:22" x14ac:dyDescent="0.35">
      <c r="F480" s="2"/>
      <c r="J480" s="6"/>
      <c r="O480" s="6"/>
      <c r="U480" s="3"/>
      <c r="V480" s="3"/>
    </row>
    <row r="481" spans="6:22" x14ac:dyDescent="0.35">
      <c r="F481" s="2"/>
      <c r="J481" s="6"/>
      <c r="O481" s="6"/>
      <c r="U481" s="3"/>
      <c r="V481" s="3"/>
    </row>
    <row r="482" spans="6:22" x14ac:dyDescent="0.35">
      <c r="F482" s="2"/>
      <c r="J482" s="6"/>
      <c r="O482" s="6"/>
      <c r="U482" s="3"/>
      <c r="V482" s="3"/>
    </row>
    <row r="483" spans="6:22" x14ac:dyDescent="0.35">
      <c r="F483" s="2"/>
      <c r="J483" s="6"/>
      <c r="O483" s="6"/>
      <c r="U483" s="3"/>
      <c r="V483" s="3"/>
    </row>
    <row r="484" spans="6:22" x14ac:dyDescent="0.35">
      <c r="F484" s="2"/>
      <c r="J484" s="6"/>
      <c r="O484" s="6"/>
      <c r="U484" s="3"/>
      <c r="V484" s="3"/>
    </row>
    <row r="485" spans="6:22" x14ac:dyDescent="0.35">
      <c r="F485" s="2"/>
      <c r="J485" s="6"/>
      <c r="O485" s="6"/>
      <c r="U485" s="3"/>
      <c r="V485" s="3"/>
    </row>
    <row r="486" spans="6:22" x14ac:dyDescent="0.35">
      <c r="F486" s="2"/>
      <c r="J486" s="6"/>
      <c r="O486" s="6"/>
      <c r="U486" s="3"/>
      <c r="V486" s="3"/>
    </row>
    <row r="487" spans="6:22" x14ac:dyDescent="0.35">
      <c r="F487" s="2"/>
      <c r="J487" s="6"/>
      <c r="O487" s="6"/>
      <c r="U487" s="3"/>
      <c r="V487" s="3"/>
    </row>
    <row r="488" spans="6:22" x14ac:dyDescent="0.35">
      <c r="F488" s="2"/>
      <c r="J488" s="6"/>
      <c r="O488" s="6"/>
      <c r="U488" s="3"/>
      <c r="V488" s="3"/>
    </row>
    <row r="489" spans="6:22" x14ac:dyDescent="0.35">
      <c r="F489" s="2"/>
      <c r="J489" s="6"/>
      <c r="O489" s="6"/>
      <c r="U489" s="3"/>
      <c r="V489" s="3"/>
    </row>
    <row r="490" spans="6:22" x14ac:dyDescent="0.35">
      <c r="F490" s="2"/>
      <c r="J490" s="6"/>
      <c r="O490" s="6"/>
      <c r="U490" s="3"/>
      <c r="V490" s="3"/>
    </row>
    <row r="491" spans="6:22" x14ac:dyDescent="0.35">
      <c r="F491" s="2"/>
      <c r="J491" s="6"/>
      <c r="O491" s="6"/>
      <c r="U491" s="3"/>
      <c r="V491" s="3"/>
    </row>
    <row r="492" spans="6:22" x14ac:dyDescent="0.35">
      <c r="F492" s="2"/>
      <c r="J492" s="6"/>
      <c r="O492" s="6"/>
      <c r="U492" s="3"/>
      <c r="V492" s="3"/>
    </row>
    <row r="493" spans="6:22" x14ac:dyDescent="0.35">
      <c r="F493" s="2"/>
      <c r="J493" s="6"/>
      <c r="O493" s="6"/>
      <c r="U493" s="3"/>
      <c r="V493" s="3"/>
    </row>
    <row r="494" spans="6:22" x14ac:dyDescent="0.35">
      <c r="F494" s="2"/>
      <c r="J494" s="6"/>
      <c r="O494" s="6"/>
      <c r="U494" s="3"/>
      <c r="V494" s="3"/>
    </row>
    <row r="495" spans="6:22" x14ac:dyDescent="0.35">
      <c r="F495" s="2"/>
      <c r="J495" s="6"/>
      <c r="O495" s="6"/>
      <c r="U495" s="3"/>
      <c r="V495" s="3"/>
    </row>
    <row r="496" spans="6:22" x14ac:dyDescent="0.35">
      <c r="F496" s="2"/>
      <c r="J496" s="6"/>
      <c r="O496" s="6"/>
      <c r="U496" s="3"/>
      <c r="V496" s="3"/>
    </row>
    <row r="497" spans="6:22" x14ac:dyDescent="0.35">
      <c r="F497" s="2"/>
      <c r="J497" s="6"/>
      <c r="O497" s="6"/>
      <c r="U497" s="3"/>
      <c r="V497" s="3"/>
    </row>
    <row r="498" spans="6:22" x14ac:dyDescent="0.35">
      <c r="F498" s="2"/>
      <c r="J498" s="6"/>
      <c r="O498" s="6"/>
      <c r="U498" s="3"/>
      <c r="V498" s="3"/>
    </row>
    <row r="499" spans="6:22" x14ac:dyDescent="0.35">
      <c r="F499" s="2"/>
      <c r="J499" s="6"/>
      <c r="O499" s="6"/>
      <c r="U499" s="3"/>
      <c r="V499" s="3"/>
    </row>
    <row r="500" spans="6:22" x14ac:dyDescent="0.35">
      <c r="F500" s="2"/>
      <c r="J500" s="6"/>
      <c r="O500" s="6"/>
      <c r="U500" s="3"/>
      <c r="V500" s="3"/>
    </row>
    <row r="501" spans="6:22" x14ac:dyDescent="0.35">
      <c r="F501" s="2"/>
      <c r="J501" s="6"/>
      <c r="O501" s="6"/>
      <c r="U501" s="3"/>
      <c r="V501" s="3"/>
    </row>
    <row r="502" spans="6:22" x14ac:dyDescent="0.35">
      <c r="F502" s="2"/>
      <c r="J502" s="6"/>
      <c r="O502" s="6"/>
      <c r="U502" s="3"/>
      <c r="V502" s="3"/>
    </row>
    <row r="503" spans="6:22" x14ac:dyDescent="0.35">
      <c r="F503" s="2"/>
      <c r="J503" s="6"/>
      <c r="O503" s="6"/>
      <c r="U503" s="3"/>
      <c r="V503" s="3"/>
    </row>
    <row r="504" spans="6:22" x14ac:dyDescent="0.35">
      <c r="F504" s="2"/>
      <c r="J504" s="6"/>
      <c r="O504" s="6"/>
      <c r="U504" s="3"/>
      <c r="V504" s="3"/>
    </row>
    <row r="505" spans="6:22" x14ac:dyDescent="0.35">
      <c r="F505" s="2"/>
      <c r="J505" s="6"/>
      <c r="O505" s="6"/>
      <c r="U505" s="3"/>
      <c r="V505" s="3"/>
    </row>
    <row r="506" spans="6:22" x14ac:dyDescent="0.35">
      <c r="F506" s="2"/>
      <c r="J506" s="6"/>
      <c r="O506" s="6"/>
      <c r="U506" s="3"/>
      <c r="V506" s="3"/>
    </row>
    <row r="507" spans="6:22" x14ac:dyDescent="0.35">
      <c r="F507" s="2"/>
      <c r="J507" s="6"/>
      <c r="O507" s="6"/>
      <c r="U507" s="3"/>
      <c r="V507" s="3"/>
    </row>
    <row r="508" spans="6:22" x14ac:dyDescent="0.35">
      <c r="F508" s="2"/>
      <c r="J508" s="6"/>
      <c r="O508" s="6"/>
      <c r="U508" s="3"/>
      <c r="V508" s="3"/>
    </row>
    <row r="509" spans="6:22" x14ac:dyDescent="0.35">
      <c r="F509" s="2"/>
      <c r="J509" s="6"/>
      <c r="O509" s="6"/>
      <c r="U509" s="3"/>
      <c r="V509" s="3"/>
    </row>
    <row r="510" spans="6:22" x14ac:dyDescent="0.35">
      <c r="F510" s="2"/>
      <c r="J510" s="6"/>
      <c r="O510" s="6"/>
      <c r="U510" s="3"/>
      <c r="V510" s="3"/>
    </row>
    <row r="511" spans="6:22" x14ac:dyDescent="0.35">
      <c r="F511" s="2"/>
      <c r="J511" s="6"/>
      <c r="O511" s="6"/>
      <c r="U511" s="3"/>
      <c r="V511" s="3"/>
    </row>
    <row r="512" spans="6:22" x14ac:dyDescent="0.35">
      <c r="F512" s="2"/>
      <c r="J512" s="6"/>
      <c r="O512" s="6"/>
      <c r="U512" s="3"/>
      <c r="V512" s="3"/>
    </row>
    <row r="513" spans="6:22" x14ac:dyDescent="0.35">
      <c r="F513" s="2"/>
      <c r="J513" s="6"/>
      <c r="O513" s="6"/>
      <c r="U513" s="3"/>
      <c r="V513" s="3"/>
    </row>
    <row r="514" spans="6:22" x14ac:dyDescent="0.35">
      <c r="F514" s="2"/>
      <c r="J514" s="6"/>
      <c r="O514" s="6"/>
      <c r="U514" s="3"/>
      <c r="V514" s="3"/>
    </row>
    <row r="515" spans="6:22" x14ac:dyDescent="0.35">
      <c r="F515" s="2"/>
      <c r="J515" s="6"/>
      <c r="O515" s="6"/>
      <c r="U515" s="3"/>
      <c r="V515" s="3"/>
    </row>
    <row r="516" spans="6:22" x14ac:dyDescent="0.35">
      <c r="F516" s="2"/>
      <c r="J516" s="6"/>
      <c r="O516" s="6"/>
      <c r="U516" s="3"/>
      <c r="V516" s="3"/>
    </row>
    <row r="517" spans="6:22" x14ac:dyDescent="0.35">
      <c r="F517" s="2"/>
      <c r="J517" s="6"/>
      <c r="O517" s="6"/>
      <c r="U517" s="3"/>
      <c r="V517" s="3"/>
    </row>
    <row r="518" spans="6:22" x14ac:dyDescent="0.35">
      <c r="F518" s="2"/>
      <c r="J518" s="6"/>
      <c r="O518" s="6"/>
      <c r="U518" s="3"/>
      <c r="V518" s="3"/>
    </row>
    <row r="519" spans="6:22" x14ac:dyDescent="0.35">
      <c r="F519" s="2"/>
      <c r="J519" s="6"/>
      <c r="O519" s="6"/>
      <c r="U519" s="3"/>
      <c r="V519" s="3"/>
    </row>
    <row r="520" spans="6:22" x14ac:dyDescent="0.35">
      <c r="F520" s="2"/>
      <c r="J520" s="6"/>
      <c r="O520" s="6"/>
      <c r="U520" s="3"/>
      <c r="V520" s="3"/>
    </row>
    <row r="521" spans="6:22" x14ac:dyDescent="0.35">
      <c r="F521" s="2"/>
      <c r="J521" s="6"/>
      <c r="O521" s="6"/>
      <c r="U521" s="3"/>
      <c r="V521" s="3"/>
    </row>
    <row r="522" spans="6:22" x14ac:dyDescent="0.35">
      <c r="F522" s="2"/>
      <c r="J522" s="6"/>
      <c r="O522" s="6"/>
      <c r="U522" s="3"/>
      <c r="V522" s="3"/>
    </row>
    <row r="523" spans="6:22" x14ac:dyDescent="0.35">
      <c r="F523" s="2"/>
      <c r="J523" s="6"/>
      <c r="O523" s="6"/>
      <c r="U523" s="3"/>
      <c r="V523" s="3"/>
    </row>
    <row r="524" spans="6:22" x14ac:dyDescent="0.35">
      <c r="F524" s="2"/>
      <c r="J524" s="6"/>
      <c r="O524" s="6"/>
      <c r="U524" s="3"/>
      <c r="V524" s="3"/>
    </row>
    <row r="525" spans="6:22" x14ac:dyDescent="0.35">
      <c r="F525" s="2"/>
      <c r="J525" s="6"/>
      <c r="O525" s="6"/>
      <c r="U525" s="3"/>
      <c r="V525" s="3"/>
    </row>
    <row r="526" spans="6:22" x14ac:dyDescent="0.35">
      <c r="F526" s="2"/>
      <c r="J526" s="6"/>
      <c r="O526" s="6"/>
      <c r="U526" s="3"/>
      <c r="V526" s="3"/>
    </row>
    <row r="527" spans="6:22" x14ac:dyDescent="0.35">
      <c r="F527" s="2"/>
      <c r="J527" s="6"/>
      <c r="O527" s="6"/>
      <c r="U527" s="3"/>
      <c r="V527" s="3"/>
    </row>
    <row r="528" spans="6:22" x14ac:dyDescent="0.35">
      <c r="F528" s="2"/>
      <c r="J528" s="6"/>
      <c r="O528" s="6"/>
      <c r="U528" s="3"/>
      <c r="V528" s="3"/>
    </row>
    <row r="529" spans="6:22" x14ac:dyDescent="0.35">
      <c r="F529" s="2"/>
      <c r="J529" s="6"/>
      <c r="O529" s="6"/>
      <c r="U529" s="3"/>
      <c r="V529" s="3"/>
    </row>
    <row r="530" spans="6:22" x14ac:dyDescent="0.35">
      <c r="F530" s="2"/>
      <c r="J530" s="6"/>
      <c r="O530" s="6"/>
      <c r="U530" s="3"/>
      <c r="V530" s="3"/>
    </row>
    <row r="531" spans="6:22" x14ac:dyDescent="0.35">
      <c r="F531" s="2"/>
      <c r="J531" s="6"/>
      <c r="O531" s="6"/>
      <c r="U531" s="3"/>
      <c r="V531" s="3"/>
    </row>
    <row r="532" spans="6:22" x14ac:dyDescent="0.35">
      <c r="F532" s="2"/>
      <c r="J532" s="6"/>
      <c r="O532" s="6"/>
      <c r="U532" s="3"/>
      <c r="V532" s="3"/>
    </row>
    <row r="533" spans="6:22" x14ac:dyDescent="0.35">
      <c r="F533" s="2"/>
      <c r="J533" s="6"/>
      <c r="O533" s="6"/>
      <c r="U533" s="3"/>
      <c r="V533" s="3"/>
    </row>
    <row r="534" spans="6:22" x14ac:dyDescent="0.35">
      <c r="F534" s="2"/>
      <c r="J534" s="6"/>
      <c r="O534" s="6"/>
      <c r="U534" s="3"/>
      <c r="V534" s="3"/>
    </row>
    <row r="535" spans="6:22" x14ac:dyDescent="0.35">
      <c r="F535" s="2"/>
      <c r="J535" s="6"/>
      <c r="O535" s="6"/>
      <c r="U535" s="3"/>
      <c r="V535" s="3"/>
    </row>
    <row r="536" spans="6:22" x14ac:dyDescent="0.35">
      <c r="F536" s="2"/>
      <c r="J536" s="6"/>
      <c r="O536" s="6"/>
      <c r="U536" s="3"/>
      <c r="V536" s="3"/>
    </row>
    <row r="537" spans="6:22" x14ac:dyDescent="0.35">
      <c r="F537" s="2"/>
      <c r="J537" s="6"/>
      <c r="O537" s="6"/>
      <c r="U537" s="3"/>
      <c r="V537" s="3"/>
    </row>
    <row r="538" spans="6:22" x14ac:dyDescent="0.35">
      <c r="F538" s="2"/>
      <c r="J538" s="6"/>
      <c r="O538" s="6"/>
      <c r="U538" s="3"/>
      <c r="V538" s="3"/>
    </row>
    <row r="539" spans="6:22" x14ac:dyDescent="0.35">
      <c r="F539" s="2"/>
      <c r="J539" s="6"/>
      <c r="O539" s="6"/>
      <c r="U539" s="3"/>
      <c r="V539" s="3"/>
    </row>
    <row r="540" spans="6:22" x14ac:dyDescent="0.35">
      <c r="F540" s="2"/>
      <c r="J540" s="6"/>
      <c r="O540" s="6"/>
      <c r="U540" s="3"/>
      <c r="V540" s="3"/>
    </row>
    <row r="541" spans="6:22" x14ac:dyDescent="0.35">
      <c r="F541" s="2"/>
      <c r="J541" s="6"/>
      <c r="O541" s="6"/>
      <c r="U541" s="3"/>
      <c r="V541" s="3"/>
    </row>
    <row r="542" spans="6:22" x14ac:dyDescent="0.35">
      <c r="F542" s="2"/>
      <c r="J542" s="6"/>
      <c r="O542" s="6"/>
      <c r="U542" s="3"/>
      <c r="V542" s="3"/>
    </row>
    <row r="543" spans="6:22" x14ac:dyDescent="0.35">
      <c r="F543" s="2"/>
      <c r="J543" s="6"/>
      <c r="O543" s="6"/>
      <c r="U543" s="3"/>
      <c r="V543" s="3"/>
    </row>
    <row r="544" spans="6:22" x14ac:dyDescent="0.35">
      <c r="F544" s="2"/>
      <c r="J544" s="6"/>
      <c r="O544" s="6"/>
      <c r="U544" s="3"/>
      <c r="V544" s="3"/>
    </row>
    <row r="545" spans="6:22" x14ac:dyDescent="0.35">
      <c r="F545" s="2"/>
      <c r="J545" s="6"/>
      <c r="O545" s="6"/>
      <c r="U545" s="3"/>
      <c r="V545" s="3"/>
    </row>
    <row r="546" spans="6:22" x14ac:dyDescent="0.35">
      <c r="F546" s="2"/>
      <c r="J546" s="6"/>
      <c r="O546" s="6"/>
      <c r="U546" s="3"/>
      <c r="V546" s="3"/>
    </row>
    <row r="547" spans="6:22" x14ac:dyDescent="0.35">
      <c r="F547" s="2"/>
      <c r="J547" s="6"/>
      <c r="O547" s="6"/>
      <c r="U547" s="3"/>
      <c r="V547" s="3"/>
    </row>
    <row r="548" spans="6:22" x14ac:dyDescent="0.35">
      <c r="F548" s="2"/>
      <c r="J548" s="6"/>
      <c r="O548" s="6"/>
      <c r="U548" s="3"/>
      <c r="V548" s="3"/>
    </row>
    <row r="549" spans="6:22" x14ac:dyDescent="0.35">
      <c r="F549" s="2"/>
      <c r="J549" s="6"/>
      <c r="O549" s="6"/>
      <c r="U549" s="3"/>
      <c r="V549" s="3"/>
    </row>
    <row r="550" spans="6:22" x14ac:dyDescent="0.35">
      <c r="F550" s="2"/>
      <c r="J550" s="6"/>
      <c r="O550" s="6"/>
      <c r="U550" s="3"/>
      <c r="V550" s="3"/>
    </row>
    <row r="551" spans="6:22" x14ac:dyDescent="0.35">
      <c r="F551" s="2"/>
      <c r="J551" s="6"/>
      <c r="O551" s="6"/>
      <c r="U551" s="3"/>
      <c r="V551" s="3"/>
    </row>
    <row r="552" spans="6:22" x14ac:dyDescent="0.35">
      <c r="F552" s="2"/>
      <c r="J552" s="6"/>
      <c r="O552" s="6"/>
      <c r="U552" s="3"/>
      <c r="V552" s="3"/>
    </row>
    <row r="553" spans="6:22" x14ac:dyDescent="0.35">
      <c r="F553" s="2"/>
      <c r="J553" s="6"/>
      <c r="O553" s="6"/>
      <c r="U553" s="3"/>
      <c r="V553" s="3"/>
    </row>
    <row r="554" spans="6:22" x14ac:dyDescent="0.35">
      <c r="F554" s="2"/>
      <c r="J554" s="6"/>
      <c r="O554" s="6"/>
      <c r="U554" s="3"/>
      <c r="V554" s="3"/>
    </row>
    <row r="555" spans="6:22" x14ac:dyDescent="0.35">
      <c r="F555" s="2"/>
      <c r="J555" s="6"/>
      <c r="O555" s="6"/>
      <c r="U555" s="3"/>
      <c r="V555" s="3"/>
    </row>
    <row r="556" spans="6:22" x14ac:dyDescent="0.35">
      <c r="F556" s="2"/>
      <c r="J556" s="6"/>
      <c r="O556" s="6"/>
      <c r="U556" s="3"/>
      <c r="V556" s="3"/>
    </row>
    <row r="557" spans="6:22" x14ac:dyDescent="0.35">
      <c r="F557" s="2"/>
      <c r="J557" s="6"/>
      <c r="O557" s="6"/>
      <c r="U557" s="3"/>
      <c r="V557" s="3"/>
    </row>
    <row r="558" spans="6:22" x14ac:dyDescent="0.35">
      <c r="F558" s="2"/>
      <c r="J558" s="6"/>
      <c r="O558" s="6"/>
      <c r="U558" s="3"/>
      <c r="V558" s="3"/>
    </row>
    <row r="559" spans="6:22" x14ac:dyDescent="0.35">
      <c r="F559" s="2"/>
      <c r="J559" s="6"/>
      <c r="O559" s="6"/>
      <c r="U559" s="3"/>
      <c r="V559" s="3"/>
    </row>
    <row r="560" spans="6:22" x14ac:dyDescent="0.35">
      <c r="F560" s="2"/>
      <c r="J560" s="6"/>
      <c r="O560" s="6"/>
      <c r="U560" s="3"/>
      <c r="V560" s="3"/>
    </row>
    <row r="561" spans="6:22" x14ac:dyDescent="0.35">
      <c r="F561" s="2"/>
      <c r="J561" s="6"/>
      <c r="O561" s="6"/>
      <c r="U561" s="3"/>
      <c r="V561" s="3"/>
    </row>
    <row r="562" spans="6:22" x14ac:dyDescent="0.35">
      <c r="F562" s="2"/>
      <c r="J562" s="6"/>
      <c r="O562" s="6"/>
      <c r="U562" s="3"/>
      <c r="V562" s="3"/>
    </row>
    <row r="563" spans="6:22" x14ac:dyDescent="0.35">
      <c r="F563" s="2"/>
      <c r="J563" s="6"/>
      <c r="O563" s="6"/>
      <c r="U563" s="3"/>
      <c r="V563" s="3"/>
    </row>
    <row r="564" spans="6:22" x14ac:dyDescent="0.35">
      <c r="F564" s="2"/>
      <c r="J564" s="6"/>
      <c r="O564" s="6"/>
      <c r="U564" s="3"/>
      <c r="V564" s="3"/>
    </row>
    <row r="565" spans="6:22" x14ac:dyDescent="0.35">
      <c r="F565" s="2"/>
      <c r="J565" s="6"/>
      <c r="O565" s="6"/>
      <c r="U565" s="3"/>
      <c r="V565" s="3"/>
    </row>
    <row r="566" spans="6:22" x14ac:dyDescent="0.35">
      <c r="F566" s="2"/>
      <c r="J566" s="6"/>
      <c r="O566" s="6"/>
      <c r="U566" s="3"/>
      <c r="V566" s="3"/>
    </row>
    <row r="567" spans="6:22" x14ac:dyDescent="0.35">
      <c r="F567" s="2"/>
      <c r="J567" s="6"/>
      <c r="O567" s="6"/>
      <c r="U567" s="3"/>
      <c r="V567" s="3"/>
    </row>
    <row r="568" spans="6:22" x14ac:dyDescent="0.35">
      <c r="F568" s="2"/>
      <c r="J568" s="6"/>
      <c r="O568" s="6"/>
      <c r="U568" s="3"/>
      <c r="V568" s="3"/>
    </row>
    <row r="569" spans="6:22" x14ac:dyDescent="0.35">
      <c r="F569" s="2"/>
      <c r="J569" s="6"/>
      <c r="O569" s="6"/>
      <c r="U569" s="3"/>
      <c r="V569" s="3"/>
    </row>
    <row r="570" spans="6:22" x14ac:dyDescent="0.35">
      <c r="F570" s="2"/>
      <c r="J570" s="6"/>
      <c r="O570" s="6"/>
      <c r="U570" s="3"/>
      <c r="V570" s="3"/>
    </row>
    <row r="571" spans="6:22" x14ac:dyDescent="0.35">
      <c r="F571" s="2"/>
      <c r="J571" s="6"/>
      <c r="O571" s="6"/>
      <c r="U571" s="3"/>
      <c r="V571" s="3"/>
    </row>
    <row r="572" spans="6:22" x14ac:dyDescent="0.35">
      <c r="F572" s="2"/>
      <c r="J572" s="6"/>
      <c r="O572" s="6"/>
      <c r="U572" s="3"/>
      <c r="V572" s="3"/>
    </row>
    <row r="573" spans="6:22" x14ac:dyDescent="0.35">
      <c r="F573" s="2"/>
      <c r="J573" s="6"/>
      <c r="O573" s="6"/>
      <c r="U573" s="3"/>
      <c r="V573" s="3"/>
    </row>
    <row r="574" spans="6:22" x14ac:dyDescent="0.35">
      <c r="F574" s="2"/>
      <c r="J574" s="6"/>
      <c r="O574" s="6"/>
      <c r="U574" s="3"/>
      <c r="V574" s="3"/>
    </row>
    <row r="575" spans="6:22" x14ac:dyDescent="0.35">
      <c r="F575" s="2"/>
      <c r="J575" s="6"/>
      <c r="O575" s="6"/>
      <c r="U575" s="3"/>
      <c r="V575" s="3"/>
    </row>
    <row r="576" spans="6:22" x14ac:dyDescent="0.35">
      <c r="F576" s="2"/>
      <c r="J576" s="6"/>
      <c r="O576" s="6"/>
      <c r="U576" s="3"/>
      <c r="V576" s="3"/>
    </row>
    <row r="577" spans="6:22" x14ac:dyDescent="0.35">
      <c r="F577" s="2"/>
      <c r="J577" s="6"/>
      <c r="O577" s="6"/>
      <c r="U577" s="3"/>
      <c r="V577" s="3"/>
    </row>
    <row r="578" spans="6:22" x14ac:dyDescent="0.35">
      <c r="F578" s="2"/>
      <c r="J578" s="6"/>
      <c r="O578" s="6"/>
      <c r="U578" s="3"/>
      <c r="V578" s="3"/>
    </row>
    <row r="579" spans="6:22" x14ac:dyDescent="0.35">
      <c r="F579" s="2"/>
      <c r="J579" s="6"/>
      <c r="O579" s="6"/>
      <c r="U579" s="3"/>
      <c r="V579" s="3"/>
    </row>
    <row r="580" spans="6:22" x14ac:dyDescent="0.35">
      <c r="F580" s="2"/>
      <c r="J580" s="6"/>
      <c r="O580" s="6"/>
      <c r="U580" s="3"/>
      <c r="V580" s="3"/>
    </row>
    <row r="581" spans="6:22" x14ac:dyDescent="0.35">
      <c r="F581" s="2"/>
      <c r="J581" s="6"/>
      <c r="O581" s="6"/>
      <c r="U581" s="3"/>
      <c r="V581" s="3"/>
    </row>
    <row r="582" spans="6:22" x14ac:dyDescent="0.35">
      <c r="F582" s="2"/>
      <c r="J582" s="6"/>
      <c r="O582" s="6"/>
      <c r="U582" s="3"/>
      <c r="V582" s="3"/>
    </row>
    <row r="583" spans="6:22" x14ac:dyDescent="0.35">
      <c r="F583" s="2"/>
      <c r="J583" s="6"/>
      <c r="O583" s="6"/>
      <c r="U583" s="3"/>
      <c r="V583" s="3"/>
    </row>
    <row r="584" spans="6:22" x14ac:dyDescent="0.35">
      <c r="F584" s="2"/>
      <c r="J584" s="6"/>
      <c r="O584" s="6"/>
      <c r="U584" s="3"/>
      <c r="V584" s="3"/>
    </row>
    <row r="585" spans="6:22" x14ac:dyDescent="0.35">
      <c r="F585" s="2"/>
      <c r="J585" s="6"/>
      <c r="O585" s="6"/>
      <c r="U585" s="3"/>
      <c r="V585" s="3"/>
    </row>
    <row r="586" spans="6:22" x14ac:dyDescent="0.35">
      <c r="F586" s="2"/>
      <c r="J586" s="6"/>
      <c r="O586" s="6"/>
      <c r="U586" s="3"/>
      <c r="V586" s="3"/>
    </row>
    <row r="587" spans="6:22" x14ac:dyDescent="0.35">
      <c r="F587" s="2"/>
      <c r="J587" s="6"/>
      <c r="O587" s="6"/>
      <c r="U587" s="3"/>
      <c r="V587" s="3"/>
    </row>
    <row r="588" spans="6:22" x14ac:dyDescent="0.35">
      <c r="F588" s="2"/>
      <c r="J588" s="6"/>
      <c r="O588" s="6"/>
      <c r="U588" s="3"/>
      <c r="V588" s="3"/>
    </row>
    <row r="589" spans="6:22" x14ac:dyDescent="0.35">
      <c r="F589" s="2"/>
      <c r="J589" s="6"/>
      <c r="O589" s="6"/>
      <c r="U589" s="3"/>
      <c r="V589" s="3"/>
    </row>
    <row r="590" spans="6:22" x14ac:dyDescent="0.35">
      <c r="F590" s="2"/>
      <c r="J590" s="6"/>
      <c r="O590" s="6"/>
      <c r="U590" s="3"/>
      <c r="V590" s="3"/>
    </row>
    <row r="591" spans="6:22" x14ac:dyDescent="0.35">
      <c r="F591" s="2"/>
      <c r="J591" s="6"/>
      <c r="O591" s="6"/>
      <c r="U591" s="3"/>
      <c r="V591" s="3"/>
    </row>
    <row r="592" spans="6:22" x14ac:dyDescent="0.35">
      <c r="F592" s="2"/>
      <c r="J592" s="6"/>
      <c r="O592" s="6"/>
      <c r="U592" s="3"/>
      <c r="V592" s="3"/>
    </row>
    <row r="593" spans="6:22" x14ac:dyDescent="0.35">
      <c r="F593" s="2"/>
      <c r="J593" s="6"/>
      <c r="O593" s="6"/>
      <c r="U593" s="3"/>
      <c r="V593" s="3"/>
    </row>
    <row r="594" spans="6:22" x14ac:dyDescent="0.35">
      <c r="F594" s="2"/>
      <c r="J594" s="6"/>
      <c r="O594" s="6"/>
      <c r="U594" s="3"/>
      <c r="V594" s="3"/>
    </row>
    <row r="595" spans="6:22" x14ac:dyDescent="0.35">
      <c r="F595" s="2"/>
      <c r="J595" s="6"/>
      <c r="O595" s="6"/>
      <c r="U595" s="3"/>
      <c r="V595" s="3"/>
    </row>
    <row r="596" spans="6:22" x14ac:dyDescent="0.35">
      <c r="F596" s="2"/>
      <c r="J596" s="6"/>
      <c r="O596" s="6"/>
      <c r="U596" s="3"/>
      <c r="V596" s="3"/>
    </row>
    <row r="597" spans="6:22" x14ac:dyDescent="0.35">
      <c r="F597" s="2"/>
      <c r="J597" s="6"/>
      <c r="O597" s="6"/>
      <c r="U597" s="3"/>
      <c r="V597" s="3"/>
    </row>
    <row r="598" spans="6:22" x14ac:dyDescent="0.35">
      <c r="F598" s="2"/>
      <c r="J598" s="6"/>
      <c r="O598" s="6"/>
      <c r="U598" s="3"/>
      <c r="V598" s="3"/>
    </row>
    <row r="599" spans="6:22" x14ac:dyDescent="0.35">
      <c r="F599" s="2"/>
      <c r="J599" s="6"/>
      <c r="O599" s="6"/>
      <c r="U599" s="3"/>
      <c r="V599" s="3"/>
    </row>
    <row r="600" spans="6:22" x14ac:dyDescent="0.35">
      <c r="F600" s="2"/>
      <c r="J600" s="6"/>
      <c r="O600" s="6"/>
      <c r="U600" s="3"/>
      <c r="V600" s="3"/>
    </row>
    <row r="601" spans="6:22" x14ac:dyDescent="0.35">
      <c r="F601" s="2"/>
      <c r="J601" s="6"/>
      <c r="O601" s="6"/>
      <c r="U601" s="3"/>
      <c r="V601" s="3"/>
    </row>
    <row r="602" spans="6:22" x14ac:dyDescent="0.35">
      <c r="F602" s="2"/>
      <c r="J602" s="6"/>
      <c r="O602" s="6"/>
      <c r="U602" s="3"/>
      <c r="V602" s="3"/>
    </row>
    <row r="603" spans="6:22" x14ac:dyDescent="0.35">
      <c r="F603" s="2"/>
      <c r="J603" s="6"/>
      <c r="O603" s="6"/>
      <c r="U603" s="3"/>
      <c r="V603" s="3"/>
    </row>
    <row r="604" spans="6:22" x14ac:dyDescent="0.35">
      <c r="F604" s="2"/>
      <c r="J604" s="6"/>
      <c r="O604" s="6"/>
      <c r="U604" s="3"/>
      <c r="V604" s="3"/>
    </row>
    <row r="605" spans="6:22" x14ac:dyDescent="0.35">
      <c r="F605" s="2"/>
      <c r="J605" s="6"/>
      <c r="O605" s="6"/>
      <c r="U605" s="3"/>
      <c r="V605" s="3"/>
    </row>
    <row r="606" spans="6:22" x14ac:dyDescent="0.35">
      <c r="F606" s="2"/>
      <c r="J606" s="6"/>
      <c r="O606" s="6"/>
      <c r="U606" s="3"/>
      <c r="V606" s="3"/>
    </row>
    <row r="607" spans="6:22" x14ac:dyDescent="0.35">
      <c r="F607" s="2"/>
      <c r="J607" s="6"/>
      <c r="O607" s="6"/>
      <c r="U607" s="3"/>
      <c r="V607" s="3"/>
    </row>
    <row r="608" spans="6:22" x14ac:dyDescent="0.35">
      <c r="F608" s="2"/>
      <c r="J608" s="6"/>
      <c r="O608" s="6"/>
      <c r="U608" s="3"/>
      <c r="V608" s="3"/>
    </row>
    <row r="609" spans="6:22" x14ac:dyDescent="0.35">
      <c r="F609" s="2"/>
      <c r="J609" s="6"/>
      <c r="O609" s="6"/>
      <c r="U609" s="3"/>
      <c r="V609" s="3"/>
    </row>
    <row r="610" spans="6:22" x14ac:dyDescent="0.35">
      <c r="F610" s="2"/>
      <c r="J610" s="6"/>
      <c r="O610" s="6"/>
      <c r="U610" s="3"/>
      <c r="V610" s="3"/>
    </row>
    <row r="611" spans="6:22" x14ac:dyDescent="0.35">
      <c r="F611" s="2"/>
      <c r="J611" s="6"/>
      <c r="O611" s="6"/>
      <c r="U611" s="3"/>
      <c r="V611" s="3"/>
    </row>
    <row r="612" spans="6:22" x14ac:dyDescent="0.35">
      <c r="F612" s="2"/>
      <c r="J612" s="6"/>
      <c r="O612" s="6"/>
      <c r="U612" s="3"/>
      <c r="V612" s="3"/>
    </row>
    <row r="613" spans="6:22" x14ac:dyDescent="0.35">
      <c r="F613" s="2"/>
      <c r="J613" s="6"/>
      <c r="O613" s="6"/>
      <c r="U613" s="3"/>
      <c r="V613" s="3"/>
    </row>
    <row r="614" spans="6:22" x14ac:dyDescent="0.35">
      <c r="F614" s="2"/>
      <c r="J614" s="6"/>
      <c r="O614" s="6"/>
      <c r="U614" s="3"/>
      <c r="V614" s="3"/>
    </row>
    <row r="615" spans="6:22" x14ac:dyDescent="0.35">
      <c r="F615" s="2"/>
      <c r="J615" s="6"/>
      <c r="O615" s="6"/>
      <c r="U615" s="3"/>
      <c r="V615" s="3"/>
    </row>
    <row r="616" spans="6:22" x14ac:dyDescent="0.35">
      <c r="F616" s="2"/>
      <c r="J616" s="6"/>
      <c r="O616" s="6"/>
      <c r="U616" s="3"/>
      <c r="V616" s="3"/>
    </row>
    <row r="617" spans="6:22" x14ac:dyDescent="0.35">
      <c r="F617" s="2"/>
      <c r="J617" s="6"/>
      <c r="O617" s="6"/>
      <c r="U617" s="3"/>
      <c r="V617" s="3"/>
    </row>
    <row r="618" spans="6:22" x14ac:dyDescent="0.35">
      <c r="F618" s="2"/>
      <c r="J618" s="6"/>
      <c r="O618" s="6"/>
      <c r="U618" s="3"/>
      <c r="V618" s="3"/>
    </row>
    <row r="619" spans="6:22" x14ac:dyDescent="0.35">
      <c r="F619" s="2"/>
      <c r="J619" s="6"/>
      <c r="O619" s="6"/>
      <c r="U619" s="3"/>
      <c r="V619" s="3"/>
    </row>
    <row r="620" spans="6:22" x14ac:dyDescent="0.35">
      <c r="F620" s="2"/>
      <c r="J620" s="6"/>
      <c r="O620" s="6"/>
      <c r="U620" s="3"/>
      <c r="V620" s="3"/>
    </row>
    <row r="621" spans="6:22" x14ac:dyDescent="0.35">
      <c r="F621" s="2"/>
      <c r="J621" s="6"/>
      <c r="O621" s="6"/>
      <c r="U621" s="3"/>
      <c r="V621" s="3"/>
    </row>
    <row r="622" spans="6:22" x14ac:dyDescent="0.35">
      <c r="F622" s="2"/>
      <c r="J622" s="6"/>
      <c r="O622" s="6"/>
      <c r="U622" s="3"/>
      <c r="V622" s="3"/>
    </row>
    <row r="623" spans="6:22" x14ac:dyDescent="0.35">
      <c r="F623" s="2"/>
      <c r="J623" s="6"/>
      <c r="O623" s="6"/>
      <c r="U623" s="3"/>
      <c r="V623" s="3"/>
    </row>
    <row r="624" spans="6:22" x14ac:dyDescent="0.35">
      <c r="F624" s="2"/>
      <c r="J624" s="6"/>
      <c r="O624" s="6"/>
      <c r="U624" s="3"/>
      <c r="V624" s="3"/>
    </row>
    <row r="625" spans="6:22" x14ac:dyDescent="0.35">
      <c r="F625" s="2"/>
      <c r="J625" s="6"/>
      <c r="O625" s="6"/>
      <c r="U625" s="3"/>
      <c r="V625" s="3"/>
    </row>
    <row r="626" spans="6:22" x14ac:dyDescent="0.35">
      <c r="F626" s="2"/>
      <c r="J626" s="6"/>
      <c r="O626" s="6"/>
      <c r="U626" s="3"/>
      <c r="V626" s="3"/>
    </row>
    <row r="627" spans="6:22" x14ac:dyDescent="0.35">
      <c r="F627" s="2"/>
      <c r="J627" s="6"/>
      <c r="O627" s="6"/>
      <c r="U627" s="3"/>
      <c r="V627" s="3"/>
    </row>
    <row r="628" spans="6:22" x14ac:dyDescent="0.35">
      <c r="F628" s="2"/>
      <c r="J628" s="6"/>
      <c r="O628" s="6"/>
      <c r="U628" s="3"/>
      <c r="V628" s="3"/>
    </row>
    <row r="629" spans="6:22" x14ac:dyDescent="0.35">
      <c r="F629" s="2"/>
      <c r="J629" s="6"/>
      <c r="O629" s="6"/>
      <c r="U629" s="3"/>
      <c r="V629" s="3"/>
    </row>
    <row r="630" spans="6:22" x14ac:dyDescent="0.35">
      <c r="F630" s="2"/>
      <c r="J630" s="6"/>
      <c r="O630" s="6"/>
      <c r="U630" s="3"/>
      <c r="V630" s="3"/>
    </row>
    <row r="631" spans="6:22" x14ac:dyDescent="0.35">
      <c r="F631" s="2"/>
      <c r="J631" s="6"/>
      <c r="O631" s="6"/>
      <c r="U631" s="3"/>
      <c r="V631" s="3"/>
    </row>
    <row r="632" spans="6:22" x14ac:dyDescent="0.35">
      <c r="F632" s="2"/>
      <c r="J632" s="6"/>
      <c r="O632" s="6"/>
      <c r="U632" s="3"/>
      <c r="V632" s="3"/>
    </row>
    <row r="633" spans="6:22" x14ac:dyDescent="0.35">
      <c r="F633" s="2"/>
      <c r="J633" s="6"/>
      <c r="O633" s="6"/>
      <c r="U633" s="3"/>
      <c r="V633" s="3"/>
    </row>
    <row r="634" spans="6:22" x14ac:dyDescent="0.35">
      <c r="F634" s="2"/>
      <c r="J634" s="6"/>
      <c r="O634" s="6"/>
      <c r="U634" s="3"/>
      <c r="V634" s="3"/>
    </row>
    <row r="635" spans="6:22" x14ac:dyDescent="0.35">
      <c r="F635" s="2"/>
      <c r="J635" s="6"/>
      <c r="O635" s="6"/>
      <c r="U635" s="3"/>
      <c r="V635" s="3"/>
    </row>
    <row r="636" spans="6:22" x14ac:dyDescent="0.35">
      <c r="F636" s="2"/>
      <c r="J636" s="6"/>
      <c r="O636" s="6"/>
      <c r="U636" s="3"/>
      <c r="V636" s="3"/>
    </row>
    <row r="637" spans="6:22" x14ac:dyDescent="0.35">
      <c r="F637" s="2"/>
      <c r="J637" s="6"/>
      <c r="O637" s="6"/>
      <c r="U637" s="3"/>
      <c r="V637" s="3"/>
    </row>
    <row r="638" spans="6:22" x14ac:dyDescent="0.35">
      <c r="F638" s="2"/>
      <c r="J638" s="6"/>
      <c r="O638" s="6"/>
      <c r="U638" s="3"/>
      <c r="V638" s="3"/>
    </row>
    <row r="639" spans="6:22" x14ac:dyDescent="0.35">
      <c r="F639" s="2"/>
      <c r="J639" s="6"/>
      <c r="O639" s="6"/>
      <c r="U639" s="3"/>
      <c r="V639" s="3"/>
    </row>
    <row r="640" spans="6:22" x14ac:dyDescent="0.35">
      <c r="F640" s="2"/>
      <c r="J640" s="6"/>
      <c r="O640" s="6"/>
      <c r="U640" s="3"/>
      <c r="V640" s="3"/>
    </row>
    <row r="641" spans="6:22" x14ac:dyDescent="0.35">
      <c r="F641" s="2"/>
      <c r="J641" s="6"/>
      <c r="O641" s="6"/>
      <c r="U641" s="3"/>
      <c r="V641" s="3"/>
    </row>
    <row r="642" spans="6:22" x14ac:dyDescent="0.35">
      <c r="F642" s="2"/>
      <c r="J642" s="6"/>
      <c r="O642" s="6"/>
      <c r="U642" s="3"/>
      <c r="V642" s="3"/>
    </row>
    <row r="643" spans="6:22" x14ac:dyDescent="0.35">
      <c r="F643" s="2"/>
      <c r="J643" s="6"/>
      <c r="O643" s="6"/>
      <c r="U643" s="3"/>
      <c r="V643" s="3"/>
    </row>
    <row r="644" spans="6:22" x14ac:dyDescent="0.35">
      <c r="F644" s="2"/>
      <c r="J644" s="6"/>
      <c r="O644" s="6"/>
      <c r="U644" s="3"/>
      <c r="V644" s="3"/>
    </row>
    <row r="645" spans="6:22" x14ac:dyDescent="0.35">
      <c r="F645" s="2"/>
      <c r="J645" s="6"/>
      <c r="O645" s="6"/>
      <c r="U645" s="3"/>
      <c r="V645" s="3"/>
    </row>
    <row r="646" spans="6:22" x14ac:dyDescent="0.35">
      <c r="F646" s="2"/>
      <c r="J646" s="6"/>
      <c r="O646" s="6"/>
      <c r="U646" s="3"/>
      <c r="V646" s="3"/>
    </row>
    <row r="647" spans="6:22" x14ac:dyDescent="0.35">
      <c r="F647" s="2"/>
      <c r="J647" s="6"/>
      <c r="O647" s="6"/>
      <c r="U647" s="3"/>
      <c r="V647" s="3"/>
    </row>
    <row r="648" spans="6:22" x14ac:dyDescent="0.35">
      <c r="F648" s="2"/>
      <c r="J648" s="6"/>
      <c r="O648" s="6"/>
      <c r="U648" s="3"/>
      <c r="V648" s="3"/>
    </row>
    <row r="649" spans="6:22" x14ac:dyDescent="0.35">
      <c r="F649" s="2"/>
      <c r="J649" s="6"/>
      <c r="O649" s="6"/>
      <c r="U649" s="3"/>
      <c r="V649" s="3"/>
    </row>
    <row r="650" spans="6:22" x14ac:dyDescent="0.35">
      <c r="F650" s="2"/>
      <c r="J650" s="6"/>
      <c r="O650" s="6"/>
      <c r="U650" s="3"/>
      <c r="V650" s="3"/>
    </row>
    <row r="651" spans="6:22" x14ac:dyDescent="0.35">
      <c r="F651" s="2"/>
      <c r="J651" s="6"/>
      <c r="O651" s="6"/>
      <c r="U651" s="3"/>
      <c r="V651" s="3"/>
    </row>
    <row r="652" spans="6:22" x14ac:dyDescent="0.35">
      <c r="F652" s="2"/>
      <c r="J652" s="6"/>
      <c r="O652" s="6"/>
      <c r="U652" s="3"/>
      <c r="V652" s="3"/>
    </row>
    <row r="653" spans="6:22" x14ac:dyDescent="0.35">
      <c r="F653" s="2"/>
      <c r="J653" s="6"/>
      <c r="O653" s="6"/>
      <c r="U653" s="3"/>
      <c r="V653" s="3"/>
    </row>
    <row r="654" spans="6:22" x14ac:dyDescent="0.35">
      <c r="F654" s="2"/>
      <c r="J654" s="6"/>
      <c r="O654" s="6"/>
      <c r="U654" s="3"/>
      <c r="V654" s="3"/>
    </row>
    <row r="655" spans="6:22" x14ac:dyDescent="0.35">
      <c r="F655" s="2"/>
      <c r="J655" s="6"/>
      <c r="O655" s="6"/>
      <c r="U655" s="3"/>
      <c r="V655" s="3"/>
    </row>
    <row r="656" spans="6:22" x14ac:dyDescent="0.35">
      <c r="F656" s="2"/>
      <c r="J656" s="6"/>
      <c r="O656" s="6"/>
      <c r="U656" s="3"/>
      <c r="V656" s="3"/>
    </row>
    <row r="657" spans="6:22" x14ac:dyDescent="0.35">
      <c r="F657" s="2"/>
      <c r="J657" s="6"/>
      <c r="O657" s="6"/>
      <c r="U657" s="3"/>
      <c r="V657" s="3"/>
    </row>
    <row r="658" spans="6:22" x14ac:dyDescent="0.35">
      <c r="F658" s="2"/>
      <c r="J658" s="6"/>
      <c r="O658" s="6"/>
      <c r="U658" s="3"/>
      <c r="V658" s="3"/>
    </row>
    <row r="659" spans="6:22" x14ac:dyDescent="0.35">
      <c r="F659" s="2"/>
      <c r="J659" s="6"/>
      <c r="O659" s="6"/>
      <c r="U659" s="3"/>
      <c r="V659" s="3"/>
    </row>
    <row r="660" spans="6:22" x14ac:dyDescent="0.35">
      <c r="F660" s="2"/>
      <c r="J660" s="6"/>
      <c r="O660" s="6"/>
      <c r="U660" s="3"/>
      <c r="V660" s="3"/>
    </row>
    <row r="661" spans="6:22" x14ac:dyDescent="0.35">
      <c r="F661" s="2"/>
      <c r="J661" s="6"/>
      <c r="O661" s="6"/>
      <c r="U661" s="3"/>
      <c r="V661" s="3"/>
    </row>
    <row r="662" spans="6:22" x14ac:dyDescent="0.35">
      <c r="F662" s="2"/>
      <c r="J662" s="6"/>
      <c r="O662" s="6"/>
      <c r="U662" s="3"/>
      <c r="V662" s="3"/>
    </row>
    <row r="663" spans="6:22" x14ac:dyDescent="0.35">
      <c r="F663" s="2"/>
      <c r="J663" s="6"/>
      <c r="O663" s="6"/>
      <c r="U663" s="3"/>
      <c r="V663" s="3"/>
    </row>
    <row r="664" spans="6:22" x14ac:dyDescent="0.35">
      <c r="F664" s="2"/>
      <c r="J664" s="6"/>
      <c r="O664" s="6"/>
      <c r="U664" s="3"/>
      <c r="V664" s="3"/>
    </row>
    <row r="665" spans="6:22" x14ac:dyDescent="0.35">
      <c r="F665" s="2"/>
      <c r="J665" s="6"/>
      <c r="O665" s="6"/>
      <c r="U665" s="3"/>
      <c r="V665" s="3"/>
    </row>
    <row r="666" spans="6:22" x14ac:dyDescent="0.35">
      <c r="F666" s="2"/>
      <c r="J666" s="6"/>
      <c r="O666" s="6"/>
      <c r="U666" s="3"/>
      <c r="V666" s="3"/>
    </row>
    <row r="667" spans="6:22" x14ac:dyDescent="0.35">
      <c r="F667" s="2"/>
      <c r="J667" s="6"/>
      <c r="O667" s="6"/>
      <c r="U667" s="3"/>
      <c r="V667" s="3"/>
    </row>
    <row r="668" spans="6:22" x14ac:dyDescent="0.35">
      <c r="F668" s="2"/>
      <c r="J668" s="6"/>
      <c r="O668" s="6"/>
      <c r="U668" s="3"/>
      <c r="V668" s="3"/>
    </row>
    <row r="669" spans="6:22" x14ac:dyDescent="0.35">
      <c r="F669" s="2"/>
      <c r="J669" s="6"/>
      <c r="O669" s="6"/>
      <c r="U669" s="3"/>
      <c r="V669" s="3"/>
    </row>
    <row r="670" spans="6:22" x14ac:dyDescent="0.35">
      <c r="F670" s="2"/>
      <c r="J670" s="6"/>
      <c r="O670" s="6"/>
      <c r="U670" s="3"/>
      <c r="V670" s="3"/>
    </row>
    <row r="671" spans="6:22" x14ac:dyDescent="0.35">
      <c r="F671" s="2"/>
      <c r="J671" s="6"/>
      <c r="O671" s="6"/>
      <c r="U671" s="3"/>
      <c r="V671" s="3"/>
    </row>
    <row r="672" spans="6:22" x14ac:dyDescent="0.35">
      <c r="F672" s="2"/>
      <c r="J672" s="6"/>
      <c r="O672" s="6"/>
      <c r="U672" s="3"/>
      <c r="V672" s="3"/>
    </row>
    <row r="673" spans="6:22" x14ac:dyDescent="0.35">
      <c r="F673" s="2"/>
      <c r="J673" s="6"/>
      <c r="O673" s="6"/>
      <c r="U673" s="3"/>
      <c r="V673" s="3"/>
    </row>
    <row r="674" spans="6:22" x14ac:dyDescent="0.35">
      <c r="F674" s="2"/>
      <c r="J674" s="6"/>
      <c r="O674" s="6"/>
      <c r="U674" s="3"/>
      <c r="V674" s="3"/>
    </row>
    <row r="675" spans="6:22" x14ac:dyDescent="0.35">
      <c r="F675" s="2"/>
      <c r="J675" s="6"/>
      <c r="O675" s="6"/>
      <c r="U675" s="3"/>
      <c r="V675" s="3"/>
    </row>
    <row r="676" spans="6:22" x14ac:dyDescent="0.35">
      <c r="F676" s="2"/>
      <c r="J676" s="6"/>
      <c r="O676" s="6"/>
      <c r="U676" s="3"/>
      <c r="V676" s="3"/>
    </row>
    <row r="677" spans="6:22" x14ac:dyDescent="0.35">
      <c r="F677" s="2"/>
      <c r="J677" s="6"/>
      <c r="O677" s="6"/>
      <c r="U677" s="3"/>
      <c r="V677" s="3"/>
    </row>
    <row r="678" spans="6:22" x14ac:dyDescent="0.35">
      <c r="F678" s="2"/>
      <c r="J678" s="6"/>
      <c r="O678" s="6"/>
      <c r="U678" s="3"/>
      <c r="V678" s="3"/>
    </row>
    <row r="679" spans="6:22" x14ac:dyDescent="0.35">
      <c r="F679" s="2"/>
      <c r="J679" s="6"/>
      <c r="O679" s="6"/>
      <c r="U679" s="3"/>
      <c r="V679" s="3"/>
    </row>
    <row r="680" spans="6:22" x14ac:dyDescent="0.35">
      <c r="F680" s="2"/>
      <c r="J680" s="6"/>
      <c r="O680" s="6"/>
      <c r="U680" s="3"/>
      <c r="V680" s="3"/>
    </row>
    <row r="681" spans="6:22" x14ac:dyDescent="0.35">
      <c r="F681" s="2"/>
      <c r="J681" s="6"/>
      <c r="O681" s="6"/>
      <c r="U681" s="3"/>
      <c r="V681" s="3"/>
    </row>
    <row r="682" spans="6:22" x14ac:dyDescent="0.35">
      <c r="F682" s="2"/>
      <c r="J682" s="6"/>
      <c r="O682" s="6"/>
      <c r="U682" s="3"/>
      <c r="V682" s="3"/>
    </row>
    <row r="683" spans="6:22" x14ac:dyDescent="0.35">
      <c r="F683" s="2"/>
      <c r="J683" s="6"/>
      <c r="O683" s="6"/>
      <c r="U683" s="3"/>
      <c r="V683" s="3"/>
    </row>
    <row r="684" spans="6:22" x14ac:dyDescent="0.35">
      <c r="F684" s="2"/>
      <c r="J684" s="6"/>
      <c r="O684" s="6"/>
      <c r="U684" s="3"/>
      <c r="V684" s="3"/>
    </row>
    <row r="685" spans="6:22" x14ac:dyDescent="0.35">
      <c r="F685" s="2"/>
      <c r="J685" s="6"/>
      <c r="O685" s="6"/>
      <c r="U685" s="3"/>
      <c r="V685" s="3"/>
    </row>
    <row r="686" spans="6:22" x14ac:dyDescent="0.35">
      <c r="F686" s="2"/>
      <c r="J686" s="6"/>
      <c r="O686" s="6"/>
      <c r="U686" s="3"/>
      <c r="V686" s="3"/>
    </row>
    <row r="687" spans="6:22" x14ac:dyDescent="0.35">
      <c r="F687" s="2"/>
      <c r="J687" s="6"/>
      <c r="O687" s="6"/>
      <c r="U687" s="3"/>
      <c r="V687" s="3"/>
    </row>
    <row r="688" spans="6:22" x14ac:dyDescent="0.35">
      <c r="F688" s="2"/>
      <c r="J688" s="6"/>
      <c r="O688" s="6"/>
      <c r="U688" s="3"/>
      <c r="V688" s="3"/>
    </row>
    <row r="689" spans="6:22" x14ac:dyDescent="0.35">
      <c r="F689" s="2"/>
      <c r="J689" s="6"/>
      <c r="O689" s="6"/>
      <c r="U689" s="3"/>
      <c r="V689" s="3"/>
    </row>
    <row r="690" spans="6:22" x14ac:dyDescent="0.35">
      <c r="F690" s="2"/>
      <c r="J690" s="6"/>
      <c r="O690" s="6"/>
      <c r="U690" s="3"/>
      <c r="V690" s="3"/>
    </row>
    <row r="691" spans="6:22" x14ac:dyDescent="0.35">
      <c r="F691" s="2"/>
      <c r="J691" s="6"/>
      <c r="O691" s="6"/>
      <c r="U691" s="3"/>
      <c r="V691" s="3"/>
    </row>
    <row r="692" spans="6:22" x14ac:dyDescent="0.35">
      <c r="F692" s="2"/>
      <c r="J692" s="6"/>
      <c r="O692" s="6"/>
      <c r="U692" s="3"/>
      <c r="V692" s="3"/>
    </row>
    <row r="693" spans="6:22" x14ac:dyDescent="0.35">
      <c r="F693" s="2"/>
      <c r="J693" s="6"/>
      <c r="O693" s="6"/>
      <c r="U693" s="3"/>
      <c r="V693" s="3"/>
    </row>
    <row r="694" spans="6:22" x14ac:dyDescent="0.35">
      <c r="F694" s="2"/>
      <c r="J694" s="6"/>
      <c r="O694" s="6"/>
      <c r="U694" s="3"/>
      <c r="V694" s="3"/>
    </row>
    <row r="695" spans="6:22" x14ac:dyDescent="0.35">
      <c r="F695" s="2"/>
      <c r="J695" s="6"/>
      <c r="O695" s="6"/>
      <c r="U695" s="3"/>
      <c r="V695" s="3"/>
    </row>
    <row r="696" spans="6:22" x14ac:dyDescent="0.35">
      <c r="F696" s="2"/>
      <c r="J696" s="6"/>
      <c r="O696" s="6"/>
      <c r="U696" s="3"/>
      <c r="V696" s="3"/>
    </row>
    <row r="697" spans="6:22" x14ac:dyDescent="0.35">
      <c r="F697" s="2"/>
      <c r="J697" s="6"/>
      <c r="O697" s="6"/>
      <c r="U697" s="3"/>
      <c r="V697" s="3"/>
    </row>
    <row r="698" spans="6:22" x14ac:dyDescent="0.35">
      <c r="F698" s="2"/>
      <c r="J698" s="6"/>
      <c r="O698" s="6"/>
      <c r="U698" s="3"/>
      <c r="V698" s="3"/>
    </row>
    <row r="699" spans="6:22" x14ac:dyDescent="0.35">
      <c r="F699" s="2"/>
      <c r="J699" s="6"/>
      <c r="O699" s="6"/>
      <c r="U699" s="3"/>
      <c r="V699" s="3"/>
    </row>
    <row r="700" spans="6:22" x14ac:dyDescent="0.35">
      <c r="F700" s="2"/>
      <c r="J700" s="6"/>
      <c r="O700" s="6"/>
      <c r="U700" s="3"/>
      <c r="V700" s="3"/>
    </row>
    <row r="701" spans="6:22" x14ac:dyDescent="0.35">
      <c r="F701" s="2"/>
      <c r="J701" s="6"/>
      <c r="O701" s="6"/>
      <c r="U701" s="3"/>
      <c r="V701" s="3"/>
    </row>
    <row r="702" spans="6:22" x14ac:dyDescent="0.35">
      <c r="F702" s="2"/>
      <c r="J702" s="6"/>
      <c r="O702" s="6"/>
      <c r="U702" s="3"/>
      <c r="V702" s="3"/>
    </row>
    <row r="703" spans="6:22" x14ac:dyDescent="0.35">
      <c r="F703" s="2"/>
      <c r="J703" s="6"/>
      <c r="O703" s="6"/>
      <c r="U703" s="3"/>
      <c r="V703" s="3"/>
    </row>
    <row r="704" spans="6:22" x14ac:dyDescent="0.35">
      <c r="F704" s="2"/>
      <c r="J704" s="6"/>
      <c r="O704" s="6"/>
      <c r="U704" s="3"/>
      <c r="V704" s="3"/>
    </row>
    <row r="705" spans="6:22" x14ac:dyDescent="0.35">
      <c r="F705" s="2"/>
      <c r="J705" s="6"/>
      <c r="O705" s="6"/>
      <c r="U705" s="3"/>
      <c r="V705" s="3"/>
    </row>
    <row r="706" spans="6:22" x14ac:dyDescent="0.35">
      <c r="F706" s="2"/>
      <c r="J706" s="6"/>
      <c r="O706" s="6"/>
      <c r="U706" s="3"/>
      <c r="V706" s="3"/>
    </row>
    <row r="707" spans="6:22" x14ac:dyDescent="0.35">
      <c r="F707" s="2"/>
      <c r="J707" s="6"/>
      <c r="O707" s="6"/>
      <c r="U707" s="3"/>
      <c r="V707" s="3"/>
    </row>
    <row r="708" spans="6:22" x14ac:dyDescent="0.35">
      <c r="F708" s="2"/>
      <c r="J708" s="6"/>
      <c r="O708" s="6"/>
      <c r="U708" s="3"/>
      <c r="V708" s="3"/>
    </row>
    <row r="709" spans="6:22" x14ac:dyDescent="0.35">
      <c r="F709" s="2"/>
      <c r="J709" s="6"/>
      <c r="O709" s="6"/>
      <c r="U709" s="3"/>
      <c r="V709" s="3"/>
    </row>
    <row r="710" spans="6:22" x14ac:dyDescent="0.35">
      <c r="F710" s="2"/>
      <c r="J710" s="6"/>
      <c r="O710" s="6"/>
      <c r="U710" s="3"/>
      <c r="V710" s="3"/>
    </row>
    <row r="711" spans="6:22" x14ac:dyDescent="0.35">
      <c r="F711" s="2"/>
      <c r="J711" s="6"/>
      <c r="O711" s="6"/>
      <c r="U711" s="3"/>
      <c r="V711" s="3"/>
    </row>
    <row r="712" spans="6:22" x14ac:dyDescent="0.35">
      <c r="F712" s="2"/>
      <c r="J712" s="6"/>
      <c r="O712" s="6"/>
      <c r="U712" s="3"/>
      <c r="V712" s="3"/>
    </row>
    <row r="713" spans="6:22" x14ac:dyDescent="0.35">
      <c r="F713" s="2"/>
      <c r="J713" s="6"/>
      <c r="O713" s="6"/>
      <c r="U713" s="3"/>
      <c r="V713" s="3"/>
    </row>
    <row r="714" spans="6:22" x14ac:dyDescent="0.35">
      <c r="F714" s="2"/>
      <c r="J714" s="6"/>
      <c r="O714" s="6"/>
      <c r="U714" s="3"/>
      <c r="V714" s="3"/>
    </row>
    <row r="715" spans="6:22" x14ac:dyDescent="0.35">
      <c r="F715" s="2"/>
      <c r="J715" s="6"/>
      <c r="O715" s="6"/>
      <c r="U715" s="3"/>
      <c r="V715" s="3"/>
    </row>
    <row r="716" spans="6:22" x14ac:dyDescent="0.35">
      <c r="F716" s="2"/>
      <c r="J716" s="6"/>
      <c r="O716" s="6"/>
      <c r="U716" s="3"/>
      <c r="V716" s="3"/>
    </row>
    <row r="717" spans="6:22" x14ac:dyDescent="0.35">
      <c r="F717" s="2"/>
      <c r="J717" s="6"/>
      <c r="O717" s="6"/>
      <c r="U717" s="3"/>
      <c r="V717" s="3"/>
    </row>
    <row r="718" spans="6:22" x14ac:dyDescent="0.35">
      <c r="F718" s="2"/>
      <c r="J718" s="6"/>
      <c r="O718" s="6"/>
      <c r="U718" s="3"/>
      <c r="V718" s="3"/>
    </row>
    <row r="719" spans="6:22" x14ac:dyDescent="0.35">
      <c r="F719" s="2"/>
      <c r="J719" s="6"/>
      <c r="O719" s="6"/>
      <c r="U719" s="3"/>
      <c r="V719" s="3"/>
    </row>
    <row r="720" spans="6:22" x14ac:dyDescent="0.35">
      <c r="F720" s="2"/>
      <c r="J720" s="6"/>
      <c r="O720" s="6"/>
      <c r="U720" s="3"/>
      <c r="V720" s="3"/>
    </row>
    <row r="721" spans="6:22" x14ac:dyDescent="0.35">
      <c r="F721" s="2"/>
      <c r="J721" s="6"/>
      <c r="O721" s="6"/>
      <c r="U721" s="3"/>
      <c r="V721" s="3"/>
    </row>
    <row r="722" spans="6:22" x14ac:dyDescent="0.35">
      <c r="F722" s="2"/>
      <c r="J722" s="6"/>
      <c r="O722" s="6"/>
      <c r="U722" s="3"/>
      <c r="V722" s="3"/>
    </row>
    <row r="723" spans="6:22" x14ac:dyDescent="0.35">
      <c r="F723" s="2"/>
      <c r="J723" s="6"/>
      <c r="O723" s="6"/>
      <c r="U723" s="3"/>
      <c r="V723" s="3"/>
    </row>
    <row r="724" spans="6:22" x14ac:dyDescent="0.35">
      <c r="F724" s="2"/>
      <c r="J724" s="6"/>
      <c r="O724" s="6"/>
      <c r="U724" s="3"/>
      <c r="V724" s="3"/>
    </row>
    <row r="725" spans="6:22" x14ac:dyDescent="0.35">
      <c r="F725" s="2"/>
      <c r="J725" s="6"/>
      <c r="O725" s="6"/>
      <c r="U725" s="3"/>
      <c r="V725" s="3"/>
    </row>
    <row r="726" spans="6:22" x14ac:dyDescent="0.35">
      <c r="F726" s="2"/>
      <c r="J726" s="6"/>
      <c r="O726" s="6"/>
      <c r="U726" s="3"/>
      <c r="V726" s="3"/>
    </row>
    <row r="727" spans="6:22" x14ac:dyDescent="0.35">
      <c r="F727" s="2"/>
      <c r="J727" s="6"/>
      <c r="O727" s="6"/>
      <c r="U727" s="3"/>
      <c r="V727" s="3"/>
    </row>
    <row r="728" spans="6:22" x14ac:dyDescent="0.35">
      <c r="F728" s="2"/>
      <c r="J728" s="6"/>
      <c r="O728" s="6"/>
      <c r="U728" s="3"/>
      <c r="V728" s="3"/>
    </row>
    <row r="729" spans="6:22" x14ac:dyDescent="0.35">
      <c r="F729" s="2"/>
      <c r="J729" s="6"/>
      <c r="O729" s="6"/>
      <c r="U729" s="3"/>
      <c r="V729" s="3"/>
    </row>
    <row r="730" spans="6:22" x14ac:dyDescent="0.35">
      <c r="F730" s="2"/>
      <c r="J730" s="6"/>
      <c r="O730" s="6"/>
      <c r="U730" s="3"/>
      <c r="V730" s="3"/>
    </row>
    <row r="731" spans="6:22" x14ac:dyDescent="0.35">
      <c r="F731" s="2"/>
      <c r="J731" s="6"/>
      <c r="O731" s="6"/>
      <c r="U731" s="3"/>
      <c r="V731" s="3"/>
    </row>
    <row r="732" spans="6:22" x14ac:dyDescent="0.35">
      <c r="F732" s="2"/>
      <c r="J732" s="6"/>
      <c r="O732" s="6"/>
      <c r="U732" s="3"/>
      <c r="V732" s="3"/>
    </row>
    <row r="733" spans="6:22" x14ac:dyDescent="0.35">
      <c r="F733" s="2"/>
      <c r="J733" s="6"/>
      <c r="O733" s="6"/>
      <c r="U733" s="3"/>
      <c r="V733" s="3"/>
    </row>
    <row r="734" spans="6:22" x14ac:dyDescent="0.35">
      <c r="F734" s="2"/>
      <c r="J734" s="6"/>
      <c r="O734" s="6"/>
      <c r="U734" s="3"/>
      <c r="V734" s="3"/>
    </row>
    <row r="735" spans="6:22" x14ac:dyDescent="0.35">
      <c r="F735" s="2"/>
      <c r="J735" s="6"/>
      <c r="O735" s="6"/>
      <c r="U735" s="3"/>
      <c r="V735" s="3"/>
    </row>
    <row r="736" spans="6:22" x14ac:dyDescent="0.35">
      <c r="F736" s="2"/>
      <c r="J736" s="6"/>
      <c r="O736" s="6"/>
      <c r="U736" s="3"/>
      <c r="V736" s="3"/>
    </row>
    <row r="737" spans="6:22" x14ac:dyDescent="0.35">
      <c r="F737" s="2"/>
      <c r="J737" s="6"/>
      <c r="O737" s="6"/>
      <c r="U737" s="3"/>
      <c r="V737" s="3"/>
    </row>
    <row r="738" spans="6:22" x14ac:dyDescent="0.35">
      <c r="F738" s="2"/>
      <c r="J738" s="6"/>
      <c r="O738" s="6"/>
      <c r="U738" s="3"/>
      <c r="V738" s="3"/>
    </row>
    <row r="739" spans="6:22" x14ac:dyDescent="0.35">
      <c r="F739" s="2"/>
      <c r="J739" s="6"/>
      <c r="O739" s="6"/>
      <c r="U739" s="3"/>
      <c r="V739" s="3"/>
    </row>
    <row r="740" spans="6:22" x14ac:dyDescent="0.35">
      <c r="F740" s="2"/>
      <c r="J740" s="6"/>
      <c r="O740" s="6"/>
      <c r="U740" s="3"/>
      <c r="V740" s="3"/>
    </row>
    <row r="741" spans="6:22" x14ac:dyDescent="0.35">
      <c r="F741" s="2"/>
      <c r="J741" s="6"/>
      <c r="O741" s="6"/>
      <c r="U741" s="3"/>
      <c r="V741" s="3"/>
    </row>
    <row r="742" spans="6:22" x14ac:dyDescent="0.35">
      <c r="F742" s="2"/>
      <c r="J742" s="6"/>
      <c r="O742" s="6"/>
      <c r="U742" s="3"/>
      <c r="V742" s="3"/>
    </row>
    <row r="743" spans="6:22" x14ac:dyDescent="0.35">
      <c r="F743" s="2"/>
      <c r="J743" s="6"/>
      <c r="O743" s="6"/>
      <c r="U743" s="3"/>
      <c r="V743" s="3"/>
    </row>
    <row r="744" spans="6:22" x14ac:dyDescent="0.35">
      <c r="F744" s="2"/>
      <c r="J744" s="6"/>
      <c r="O744" s="6"/>
      <c r="U744" s="3"/>
      <c r="V744" s="3"/>
    </row>
    <row r="745" spans="6:22" x14ac:dyDescent="0.35">
      <c r="F745" s="2"/>
      <c r="J745" s="6"/>
      <c r="O745" s="6"/>
      <c r="U745" s="3"/>
      <c r="V745" s="3"/>
    </row>
    <row r="746" spans="6:22" x14ac:dyDescent="0.35">
      <c r="F746" s="2"/>
      <c r="J746" s="6"/>
      <c r="O746" s="6"/>
      <c r="U746" s="3"/>
      <c r="V746" s="3"/>
    </row>
    <row r="747" spans="6:22" x14ac:dyDescent="0.35">
      <c r="F747" s="2"/>
      <c r="J747" s="6"/>
      <c r="O747" s="6"/>
      <c r="U747" s="3"/>
      <c r="V747" s="3"/>
    </row>
    <row r="748" spans="6:22" x14ac:dyDescent="0.35">
      <c r="F748" s="2"/>
      <c r="J748" s="6"/>
      <c r="O748" s="6"/>
      <c r="U748" s="3"/>
      <c r="V748" s="3"/>
    </row>
    <row r="749" spans="6:22" x14ac:dyDescent="0.35">
      <c r="F749" s="2"/>
      <c r="J749" s="6"/>
      <c r="O749" s="6"/>
      <c r="U749" s="3"/>
      <c r="V749" s="3"/>
    </row>
    <row r="750" spans="6:22" x14ac:dyDescent="0.35">
      <c r="F750" s="2"/>
      <c r="J750" s="6"/>
      <c r="O750" s="6"/>
      <c r="U750" s="3"/>
      <c r="V750" s="3"/>
    </row>
    <row r="751" spans="6:22" x14ac:dyDescent="0.35">
      <c r="F751" s="2"/>
      <c r="J751" s="6"/>
      <c r="O751" s="6"/>
      <c r="U751" s="3"/>
      <c r="V751" s="3"/>
    </row>
    <row r="752" spans="6:22" x14ac:dyDescent="0.35">
      <c r="F752" s="2"/>
      <c r="J752" s="6"/>
      <c r="O752" s="6"/>
      <c r="U752" s="3"/>
      <c r="V752" s="3"/>
    </row>
    <row r="753" spans="6:22" x14ac:dyDescent="0.35">
      <c r="F753" s="2"/>
      <c r="J753" s="6"/>
      <c r="O753" s="6"/>
      <c r="U753" s="3"/>
      <c r="V753" s="3"/>
    </row>
    <row r="754" spans="6:22" x14ac:dyDescent="0.35">
      <c r="F754" s="2"/>
      <c r="J754" s="6"/>
      <c r="O754" s="6"/>
      <c r="U754" s="3"/>
      <c r="V754" s="3"/>
    </row>
    <row r="755" spans="6:22" x14ac:dyDescent="0.35">
      <c r="F755" s="2"/>
      <c r="J755" s="6"/>
      <c r="O755" s="6"/>
      <c r="U755" s="3"/>
      <c r="V755" s="3"/>
    </row>
    <row r="756" spans="6:22" x14ac:dyDescent="0.35">
      <c r="F756" s="2"/>
      <c r="J756" s="6"/>
      <c r="O756" s="6"/>
      <c r="U756" s="3"/>
      <c r="V756" s="3"/>
    </row>
    <row r="757" spans="6:22" x14ac:dyDescent="0.35">
      <c r="F757" s="2"/>
      <c r="J757" s="6"/>
      <c r="O757" s="6"/>
      <c r="U757" s="3"/>
      <c r="V757" s="3"/>
    </row>
    <row r="758" spans="6:22" x14ac:dyDescent="0.35">
      <c r="F758" s="2"/>
      <c r="J758" s="6"/>
      <c r="O758" s="6"/>
      <c r="U758" s="3"/>
      <c r="V758" s="3"/>
    </row>
    <row r="759" spans="6:22" x14ac:dyDescent="0.35">
      <c r="F759" s="2"/>
      <c r="J759" s="6"/>
      <c r="O759" s="6"/>
      <c r="U759" s="3"/>
      <c r="V759" s="3"/>
    </row>
    <row r="760" spans="6:22" x14ac:dyDescent="0.35">
      <c r="F760" s="2"/>
      <c r="J760" s="6"/>
      <c r="O760" s="6"/>
      <c r="U760" s="3"/>
      <c r="V760" s="3"/>
    </row>
    <row r="761" spans="6:22" x14ac:dyDescent="0.35">
      <c r="F761" s="2"/>
      <c r="J761" s="6"/>
      <c r="O761" s="6"/>
      <c r="U761" s="3"/>
      <c r="V761" s="3"/>
    </row>
    <row r="762" spans="6:22" x14ac:dyDescent="0.35">
      <c r="F762" s="2"/>
      <c r="J762" s="6"/>
      <c r="O762" s="6"/>
      <c r="U762" s="3"/>
      <c r="V762" s="3"/>
    </row>
    <row r="763" spans="6:22" x14ac:dyDescent="0.35">
      <c r="F763" s="2"/>
      <c r="J763" s="6"/>
      <c r="O763" s="6"/>
      <c r="U763" s="3"/>
      <c r="V763" s="3"/>
    </row>
    <row r="764" spans="6:22" x14ac:dyDescent="0.35">
      <c r="F764" s="2"/>
      <c r="J764" s="6"/>
      <c r="O764" s="6"/>
      <c r="U764" s="3"/>
      <c r="V764" s="3"/>
    </row>
    <row r="765" spans="6:22" x14ac:dyDescent="0.35">
      <c r="F765" s="2"/>
      <c r="J765" s="6"/>
      <c r="O765" s="6"/>
      <c r="U765" s="3"/>
      <c r="V765" s="3"/>
    </row>
    <row r="766" spans="6:22" x14ac:dyDescent="0.35">
      <c r="F766" s="2"/>
      <c r="J766" s="6"/>
      <c r="O766" s="6"/>
      <c r="U766" s="3"/>
      <c r="V766" s="3"/>
    </row>
    <row r="767" spans="6:22" x14ac:dyDescent="0.35">
      <c r="F767" s="2"/>
      <c r="J767" s="6"/>
      <c r="O767" s="6"/>
      <c r="U767" s="3"/>
      <c r="V767" s="3"/>
    </row>
    <row r="768" spans="6:22" x14ac:dyDescent="0.35">
      <c r="F768" s="2"/>
      <c r="J768" s="6"/>
      <c r="O768" s="6"/>
      <c r="U768" s="3"/>
      <c r="V768" s="3"/>
    </row>
    <row r="769" spans="6:22" x14ac:dyDescent="0.35">
      <c r="F769" s="2"/>
      <c r="J769" s="6"/>
      <c r="O769" s="6"/>
      <c r="U769" s="3"/>
      <c r="V769" s="3"/>
    </row>
    <row r="770" spans="6:22" x14ac:dyDescent="0.35">
      <c r="F770" s="2"/>
      <c r="J770" s="6"/>
      <c r="O770" s="6"/>
      <c r="U770" s="3"/>
      <c r="V770" s="3"/>
    </row>
    <row r="771" spans="6:22" x14ac:dyDescent="0.35">
      <c r="F771" s="2"/>
      <c r="J771" s="6"/>
      <c r="O771" s="6"/>
      <c r="U771" s="3"/>
      <c r="V771" s="3"/>
    </row>
    <row r="772" spans="6:22" x14ac:dyDescent="0.35">
      <c r="F772" s="2"/>
      <c r="J772" s="6"/>
      <c r="O772" s="6"/>
      <c r="U772" s="3"/>
      <c r="V772" s="3"/>
    </row>
    <row r="773" spans="6:22" x14ac:dyDescent="0.35">
      <c r="F773" s="2"/>
      <c r="J773" s="6"/>
      <c r="O773" s="6"/>
      <c r="U773" s="3"/>
      <c r="V773" s="3"/>
    </row>
    <row r="774" spans="6:22" x14ac:dyDescent="0.35">
      <c r="F774" s="2"/>
      <c r="J774" s="6"/>
      <c r="O774" s="6"/>
      <c r="U774" s="3"/>
      <c r="V774" s="3"/>
    </row>
    <row r="775" spans="6:22" x14ac:dyDescent="0.35">
      <c r="F775" s="2"/>
      <c r="J775" s="6"/>
      <c r="O775" s="6"/>
      <c r="U775" s="3"/>
      <c r="V775" s="3"/>
    </row>
    <row r="776" spans="6:22" x14ac:dyDescent="0.35">
      <c r="F776" s="2"/>
      <c r="J776" s="6"/>
      <c r="O776" s="6"/>
      <c r="U776" s="3"/>
      <c r="V776" s="3"/>
    </row>
    <row r="777" spans="6:22" x14ac:dyDescent="0.35">
      <c r="F777" s="2"/>
      <c r="J777" s="6"/>
      <c r="O777" s="6"/>
      <c r="U777" s="3"/>
      <c r="V777" s="3"/>
    </row>
    <row r="778" spans="6:22" x14ac:dyDescent="0.35">
      <c r="F778" s="2"/>
      <c r="J778" s="6"/>
      <c r="O778" s="6"/>
      <c r="U778" s="3"/>
      <c r="V778" s="3"/>
    </row>
    <row r="779" spans="6:22" x14ac:dyDescent="0.35">
      <c r="F779" s="2"/>
      <c r="J779" s="6"/>
      <c r="O779" s="6"/>
      <c r="U779" s="3"/>
      <c r="V779" s="3"/>
    </row>
    <row r="780" spans="6:22" x14ac:dyDescent="0.35">
      <c r="F780" s="2"/>
      <c r="J780" s="6"/>
      <c r="O780" s="6"/>
      <c r="U780" s="3"/>
      <c r="V780" s="3"/>
    </row>
    <row r="781" spans="6:22" x14ac:dyDescent="0.35">
      <c r="F781" s="2"/>
      <c r="J781" s="6"/>
      <c r="O781" s="6"/>
      <c r="U781" s="3"/>
      <c r="V781" s="3"/>
    </row>
    <row r="782" spans="6:22" x14ac:dyDescent="0.35">
      <c r="F782" s="2"/>
      <c r="J782" s="6"/>
      <c r="O782" s="6"/>
      <c r="U782" s="3"/>
      <c r="V782" s="3"/>
    </row>
    <row r="783" spans="6:22" x14ac:dyDescent="0.35">
      <c r="F783" s="2"/>
      <c r="J783" s="6"/>
      <c r="O783" s="6"/>
      <c r="U783" s="3"/>
      <c r="V783" s="3"/>
    </row>
    <row r="784" spans="6:22" x14ac:dyDescent="0.35">
      <c r="F784" s="2"/>
      <c r="J784" s="6"/>
      <c r="O784" s="6"/>
      <c r="U784" s="3"/>
      <c r="V784" s="3"/>
    </row>
    <row r="785" spans="6:22" x14ac:dyDescent="0.35">
      <c r="F785" s="2"/>
      <c r="J785" s="6"/>
      <c r="O785" s="6"/>
      <c r="U785" s="3"/>
      <c r="V785" s="3"/>
    </row>
    <row r="786" spans="6:22" x14ac:dyDescent="0.35">
      <c r="F786" s="2"/>
      <c r="J786" s="6"/>
      <c r="O786" s="6"/>
      <c r="U786" s="3"/>
      <c r="V786" s="3"/>
    </row>
    <row r="787" spans="6:22" x14ac:dyDescent="0.35">
      <c r="F787" s="2"/>
      <c r="J787" s="6"/>
      <c r="O787" s="6"/>
      <c r="U787" s="3"/>
      <c r="V787" s="3"/>
    </row>
    <row r="788" spans="6:22" x14ac:dyDescent="0.35">
      <c r="F788" s="2"/>
      <c r="J788" s="6"/>
      <c r="O788" s="6"/>
      <c r="U788" s="3"/>
      <c r="V788" s="3"/>
    </row>
    <row r="789" spans="6:22" x14ac:dyDescent="0.35">
      <c r="F789" s="2"/>
      <c r="J789" s="6"/>
      <c r="O789" s="6"/>
      <c r="U789" s="3"/>
      <c r="V789" s="3"/>
    </row>
    <row r="790" spans="6:22" x14ac:dyDescent="0.35">
      <c r="F790" s="2"/>
      <c r="J790" s="6"/>
      <c r="O790" s="6"/>
      <c r="U790" s="3"/>
      <c r="V790" s="3"/>
    </row>
    <row r="791" spans="6:22" x14ac:dyDescent="0.35">
      <c r="F791" s="2"/>
      <c r="J791" s="6"/>
      <c r="O791" s="6"/>
      <c r="U791" s="3"/>
      <c r="V791" s="3"/>
    </row>
    <row r="792" spans="6:22" x14ac:dyDescent="0.35">
      <c r="F792" s="2"/>
      <c r="J792" s="6"/>
      <c r="O792" s="6"/>
      <c r="U792" s="3"/>
      <c r="V792" s="3"/>
    </row>
    <row r="793" spans="6:22" x14ac:dyDescent="0.35">
      <c r="F793" s="2"/>
      <c r="J793" s="6"/>
      <c r="O793" s="6"/>
      <c r="U793" s="3"/>
      <c r="V793" s="3"/>
    </row>
    <row r="794" spans="6:22" x14ac:dyDescent="0.35">
      <c r="F794" s="2"/>
      <c r="J794" s="6"/>
      <c r="O794" s="6"/>
      <c r="U794" s="3"/>
      <c r="V794" s="3"/>
    </row>
    <row r="795" spans="6:22" x14ac:dyDescent="0.35">
      <c r="F795" s="2"/>
      <c r="J795" s="6"/>
      <c r="O795" s="6"/>
      <c r="U795" s="3"/>
      <c r="V795" s="3"/>
    </row>
    <row r="796" spans="6:22" x14ac:dyDescent="0.35">
      <c r="F796" s="2"/>
      <c r="J796" s="6"/>
      <c r="O796" s="6"/>
      <c r="U796" s="3"/>
      <c r="V796" s="3"/>
    </row>
    <row r="797" spans="6:22" x14ac:dyDescent="0.35">
      <c r="F797" s="2"/>
      <c r="J797" s="6"/>
      <c r="O797" s="6"/>
      <c r="U797" s="3"/>
      <c r="V797" s="3"/>
    </row>
    <row r="798" spans="6:22" x14ac:dyDescent="0.35">
      <c r="F798" s="2"/>
      <c r="J798" s="6"/>
      <c r="O798" s="6"/>
      <c r="U798" s="3"/>
      <c r="V798" s="3"/>
    </row>
    <row r="799" spans="6:22" x14ac:dyDescent="0.35">
      <c r="F799" s="2"/>
      <c r="J799" s="6"/>
      <c r="O799" s="6"/>
      <c r="U799" s="3"/>
      <c r="V799" s="3"/>
    </row>
    <row r="800" spans="6:22" x14ac:dyDescent="0.35">
      <c r="F800" s="2"/>
      <c r="J800" s="6"/>
      <c r="O800" s="6"/>
      <c r="U800" s="3"/>
      <c r="V800" s="3"/>
    </row>
    <row r="801" spans="6:22" x14ac:dyDescent="0.35">
      <c r="F801" s="2"/>
      <c r="J801" s="6"/>
      <c r="O801" s="6"/>
      <c r="U801" s="3"/>
      <c r="V801" s="3"/>
    </row>
    <row r="802" spans="6:22" x14ac:dyDescent="0.35">
      <c r="F802" s="2"/>
      <c r="J802" s="6"/>
      <c r="O802" s="6"/>
      <c r="U802" s="3"/>
      <c r="V802" s="3"/>
    </row>
    <row r="803" spans="6:22" x14ac:dyDescent="0.35">
      <c r="F803" s="2"/>
      <c r="J803" s="6"/>
      <c r="O803" s="6"/>
      <c r="U803" s="3"/>
      <c r="V803" s="3"/>
    </row>
    <row r="804" spans="6:22" x14ac:dyDescent="0.35">
      <c r="F804" s="2"/>
      <c r="J804" s="6"/>
      <c r="O804" s="6"/>
      <c r="U804" s="3"/>
      <c r="V804" s="3"/>
    </row>
    <row r="805" spans="6:22" x14ac:dyDescent="0.35">
      <c r="F805" s="2"/>
      <c r="J805" s="6"/>
      <c r="O805" s="6"/>
      <c r="U805" s="3"/>
      <c r="V805" s="3"/>
    </row>
    <row r="806" spans="6:22" x14ac:dyDescent="0.35">
      <c r="F806" s="2"/>
      <c r="J806" s="6"/>
      <c r="O806" s="6"/>
      <c r="U806" s="3"/>
      <c r="V806" s="3"/>
    </row>
    <row r="807" spans="6:22" x14ac:dyDescent="0.35">
      <c r="F807" s="2"/>
      <c r="J807" s="6"/>
      <c r="O807" s="6"/>
      <c r="U807" s="3"/>
      <c r="V807" s="3"/>
    </row>
    <row r="808" spans="6:22" x14ac:dyDescent="0.35">
      <c r="F808" s="2"/>
      <c r="J808" s="6"/>
      <c r="O808" s="6"/>
      <c r="U808" s="3"/>
      <c r="V808" s="3"/>
    </row>
    <row r="809" spans="6:22" x14ac:dyDescent="0.35">
      <c r="F809" s="2"/>
      <c r="J809" s="6"/>
      <c r="O809" s="6"/>
      <c r="U809" s="3"/>
      <c r="V809" s="3"/>
    </row>
    <row r="810" spans="6:22" x14ac:dyDescent="0.35">
      <c r="F810" s="2"/>
      <c r="J810" s="6"/>
      <c r="O810" s="6"/>
      <c r="U810" s="3"/>
      <c r="V810" s="3"/>
    </row>
    <row r="811" spans="6:22" x14ac:dyDescent="0.35">
      <c r="F811" s="2"/>
      <c r="J811" s="6"/>
      <c r="O811" s="6"/>
      <c r="U811" s="3"/>
      <c r="V811" s="3"/>
    </row>
    <row r="812" spans="6:22" x14ac:dyDescent="0.35">
      <c r="F812" s="2"/>
      <c r="J812" s="6"/>
      <c r="O812" s="6"/>
      <c r="U812" s="3"/>
      <c r="V812" s="3"/>
    </row>
    <row r="813" spans="6:22" x14ac:dyDescent="0.35">
      <c r="F813" s="2"/>
      <c r="J813" s="6"/>
      <c r="O813" s="6"/>
      <c r="U813" s="3"/>
      <c r="V813" s="3"/>
    </row>
    <row r="814" spans="6:22" x14ac:dyDescent="0.35">
      <c r="F814" s="2"/>
      <c r="J814" s="6"/>
      <c r="O814" s="6"/>
      <c r="U814" s="3"/>
      <c r="V814" s="3"/>
    </row>
    <row r="815" spans="6:22" x14ac:dyDescent="0.35">
      <c r="F815" s="2"/>
      <c r="J815" s="6"/>
      <c r="O815" s="6"/>
      <c r="U815" s="3"/>
      <c r="V815" s="3"/>
    </row>
    <row r="816" spans="6:22" x14ac:dyDescent="0.35">
      <c r="F816" s="2"/>
      <c r="J816" s="6"/>
      <c r="O816" s="6"/>
      <c r="U816" s="3"/>
      <c r="V816" s="3"/>
    </row>
    <row r="817" spans="6:22" x14ac:dyDescent="0.35">
      <c r="F817" s="2"/>
      <c r="J817" s="6"/>
      <c r="O817" s="6"/>
      <c r="U817" s="3"/>
      <c r="V817" s="3"/>
    </row>
    <row r="818" spans="6:22" x14ac:dyDescent="0.35">
      <c r="F818" s="2"/>
      <c r="J818" s="6"/>
      <c r="O818" s="6"/>
      <c r="U818" s="3"/>
      <c r="V818" s="3"/>
    </row>
    <row r="819" spans="6:22" x14ac:dyDescent="0.35">
      <c r="F819" s="2"/>
      <c r="J819" s="6"/>
      <c r="O819" s="6"/>
      <c r="U819" s="3"/>
      <c r="V819" s="3"/>
    </row>
    <row r="820" spans="6:22" x14ac:dyDescent="0.35">
      <c r="F820" s="2"/>
      <c r="J820" s="6"/>
      <c r="O820" s="6"/>
      <c r="U820" s="3"/>
      <c r="V820" s="3"/>
    </row>
    <row r="821" spans="6:22" x14ac:dyDescent="0.35">
      <c r="F821" s="2"/>
      <c r="J821" s="6"/>
      <c r="O821" s="6"/>
      <c r="U821" s="3"/>
      <c r="V821" s="3"/>
    </row>
    <row r="822" spans="6:22" x14ac:dyDescent="0.35">
      <c r="F822" s="2"/>
      <c r="J822" s="6"/>
      <c r="O822" s="6"/>
      <c r="U822" s="3"/>
      <c r="V822" s="3"/>
    </row>
    <row r="823" spans="6:22" x14ac:dyDescent="0.35">
      <c r="F823" s="2"/>
      <c r="J823" s="6"/>
      <c r="O823" s="6"/>
      <c r="U823" s="3"/>
      <c r="V823" s="3"/>
    </row>
    <row r="824" spans="6:22" x14ac:dyDescent="0.35">
      <c r="F824" s="2"/>
      <c r="J824" s="6"/>
      <c r="O824" s="6"/>
      <c r="U824" s="3"/>
      <c r="V824" s="3"/>
    </row>
    <row r="825" spans="6:22" x14ac:dyDescent="0.35">
      <c r="F825" s="2"/>
      <c r="J825" s="6"/>
      <c r="O825" s="6"/>
      <c r="U825" s="3"/>
      <c r="V825" s="3"/>
    </row>
    <row r="826" spans="6:22" x14ac:dyDescent="0.35">
      <c r="F826" s="2"/>
      <c r="J826" s="6"/>
      <c r="O826" s="6"/>
      <c r="U826" s="3"/>
      <c r="V826" s="3"/>
    </row>
    <row r="827" spans="6:22" x14ac:dyDescent="0.35">
      <c r="F827" s="2"/>
      <c r="J827" s="6"/>
      <c r="O827" s="6"/>
      <c r="U827" s="3"/>
      <c r="V827" s="3"/>
    </row>
    <row r="828" spans="6:22" x14ac:dyDescent="0.35">
      <c r="F828" s="2"/>
      <c r="J828" s="6"/>
      <c r="O828" s="6"/>
      <c r="U828" s="3"/>
      <c r="V828" s="3"/>
    </row>
    <row r="829" spans="6:22" x14ac:dyDescent="0.35">
      <c r="F829" s="2"/>
      <c r="J829" s="6"/>
      <c r="O829" s="6"/>
      <c r="U829" s="3"/>
      <c r="V829" s="3"/>
    </row>
    <row r="830" spans="6:22" x14ac:dyDescent="0.35">
      <c r="F830" s="2"/>
      <c r="J830" s="6"/>
      <c r="O830" s="6"/>
      <c r="U830" s="3"/>
      <c r="V830" s="3"/>
    </row>
    <row r="831" spans="6:22" x14ac:dyDescent="0.35">
      <c r="F831" s="2"/>
      <c r="J831" s="6"/>
      <c r="O831" s="6"/>
      <c r="U831" s="3"/>
      <c r="V831" s="3"/>
    </row>
    <row r="832" spans="6:22" x14ac:dyDescent="0.35">
      <c r="F832" s="2"/>
      <c r="J832" s="6"/>
      <c r="O832" s="6"/>
      <c r="U832" s="3"/>
      <c r="V832" s="3"/>
    </row>
    <row r="833" spans="6:22" x14ac:dyDescent="0.35">
      <c r="F833" s="2"/>
      <c r="J833" s="6"/>
      <c r="O833" s="6"/>
      <c r="U833" s="3"/>
      <c r="V833" s="3"/>
    </row>
    <row r="834" spans="6:22" x14ac:dyDescent="0.35">
      <c r="F834" s="2"/>
      <c r="J834" s="6"/>
      <c r="O834" s="6"/>
      <c r="U834" s="3"/>
      <c r="V834" s="3"/>
    </row>
    <row r="835" spans="6:22" x14ac:dyDescent="0.35">
      <c r="F835" s="2"/>
      <c r="J835" s="6"/>
      <c r="O835" s="6"/>
      <c r="U835" s="3"/>
      <c r="V835" s="3"/>
    </row>
    <row r="836" spans="6:22" x14ac:dyDescent="0.35">
      <c r="F836" s="2"/>
      <c r="J836" s="6"/>
      <c r="O836" s="6"/>
      <c r="U836" s="3"/>
      <c r="V836" s="3"/>
    </row>
    <row r="837" spans="6:22" x14ac:dyDescent="0.35">
      <c r="F837" s="2"/>
      <c r="J837" s="6"/>
      <c r="O837" s="6"/>
      <c r="U837" s="3"/>
      <c r="V837" s="3"/>
    </row>
    <row r="838" spans="6:22" x14ac:dyDescent="0.35">
      <c r="F838" s="2"/>
      <c r="J838" s="6"/>
      <c r="O838" s="6"/>
      <c r="U838" s="3"/>
      <c r="V838" s="3"/>
    </row>
    <row r="839" spans="6:22" x14ac:dyDescent="0.35">
      <c r="F839" s="2"/>
      <c r="J839" s="6"/>
      <c r="O839" s="6"/>
      <c r="U839" s="3"/>
      <c r="V839" s="3"/>
    </row>
    <row r="840" spans="6:22" x14ac:dyDescent="0.35">
      <c r="F840" s="2"/>
      <c r="J840" s="6"/>
      <c r="O840" s="6"/>
      <c r="U840" s="3"/>
      <c r="V840" s="3"/>
    </row>
    <row r="841" spans="6:22" x14ac:dyDescent="0.35">
      <c r="F841" s="2"/>
      <c r="J841" s="6"/>
      <c r="O841" s="6"/>
      <c r="U841" s="3"/>
      <c r="V841" s="3"/>
    </row>
    <row r="842" spans="6:22" x14ac:dyDescent="0.35">
      <c r="F842" s="2"/>
      <c r="J842" s="6"/>
      <c r="O842" s="6"/>
      <c r="U842" s="3"/>
      <c r="V842" s="3"/>
    </row>
    <row r="843" spans="6:22" x14ac:dyDescent="0.35">
      <c r="F843" s="2"/>
      <c r="J843" s="6"/>
      <c r="O843" s="6"/>
      <c r="U843" s="3"/>
      <c r="V843" s="3"/>
    </row>
    <row r="844" spans="6:22" x14ac:dyDescent="0.35">
      <c r="F844" s="2"/>
      <c r="J844" s="6"/>
      <c r="O844" s="6"/>
      <c r="U844" s="3"/>
      <c r="V844" s="3"/>
    </row>
    <row r="845" spans="6:22" x14ac:dyDescent="0.35">
      <c r="F845" s="2"/>
      <c r="J845" s="6"/>
      <c r="O845" s="6"/>
      <c r="U845" s="3"/>
      <c r="V845" s="3"/>
    </row>
    <row r="846" spans="6:22" x14ac:dyDescent="0.35">
      <c r="F846" s="2"/>
      <c r="J846" s="6"/>
      <c r="O846" s="6"/>
      <c r="U846" s="3"/>
      <c r="V846" s="3"/>
    </row>
    <row r="847" spans="6:22" x14ac:dyDescent="0.35">
      <c r="F847" s="2"/>
      <c r="J847" s="6"/>
      <c r="O847" s="6"/>
      <c r="U847" s="3"/>
      <c r="V847" s="3"/>
    </row>
    <row r="848" spans="6:22" x14ac:dyDescent="0.35">
      <c r="F848" s="2"/>
      <c r="J848" s="6"/>
      <c r="O848" s="6"/>
      <c r="U848" s="3"/>
      <c r="V848" s="3"/>
    </row>
    <row r="849" spans="6:22" x14ac:dyDescent="0.35">
      <c r="F849" s="2"/>
      <c r="J849" s="6"/>
      <c r="O849" s="6"/>
      <c r="U849" s="3"/>
      <c r="V849" s="3"/>
    </row>
    <row r="850" spans="6:22" x14ac:dyDescent="0.35">
      <c r="F850" s="2"/>
      <c r="J850" s="6"/>
      <c r="O850" s="6"/>
      <c r="U850" s="3"/>
      <c r="V850" s="3"/>
    </row>
    <row r="851" spans="6:22" x14ac:dyDescent="0.35">
      <c r="F851" s="2"/>
      <c r="J851" s="6"/>
      <c r="O851" s="6"/>
      <c r="U851" s="3"/>
      <c r="V851" s="3"/>
    </row>
    <row r="852" spans="6:22" x14ac:dyDescent="0.35">
      <c r="F852" s="2"/>
      <c r="J852" s="6"/>
      <c r="O852" s="6"/>
      <c r="U852" s="3"/>
      <c r="V852" s="3"/>
    </row>
    <row r="853" spans="6:22" x14ac:dyDescent="0.35">
      <c r="F853" s="2"/>
      <c r="J853" s="6"/>
      <c r="O853" s="6"/>
      <c r="U853" s="3"/>
      <c r="V853" s="3"/>
    </row>
    <row r="854" spans="6:22" x14ac:dyDescent="0.35">
      <c r="F854" s="2"/>
      <c r="J854" s="6"/>
      <c r="O854" s="6"/>
      <c r="U854" s="3"/>
      <c r="V854" s="3"/>
    </row>
    <row r="855" spans="6:22" x14ac:dyDescent="0.35">
      <c r="F855" s="2"/>
      <c r="J855" s="6"/>
      <c r="O855" s="6"/>
      <c r="U855" s="3"/>
      <c r="V855" s="3"/>
    </row>
    <row r="856" spans="6:22" x14ac:dyDescent="0.35">
      <c r="F856" s="2"/>
      <c r="J856" s="6"/>
      <c r="O856" s="6"/>
      <c r="U856" s="3"/>
      <c r="V856" s="3"/>
    </row>
    <row r="857" spans="6:22" x14ac:dyDescent="0.35">
      <c r="F857" s="2"/>
      <c r="J857" s="6"/>
      <c r="O857" s="6"/>
      <c r="U857" s="3"/>
      <c r="V857" s="3"/>
    </row>
    <row r="858" spans="6:22" x14ac:dyDescent="0.35">
      <c r="F858" s="2"/>
      <c r="J858" s="6"/>
      <c r="O858" s="6"/>
      <c r="U858" s="3"/>
      <c r="V858" s="3"/>
    </row>
    <row r="859" spans="6:22" x14ac:dyDescent="0.35">
      <c r="F859" s="2"/>
      <c r="J859" s="6"/>
      <c r="O859" s="6"/>
      <c r="U859" s="3"/>
      <c r="V859" s="3"/>
    </row>
    <row r="860" spans="6:22" x14ac:dyDescent="0.35">
      <c r="F860" s="2"/>
      <c r="J860" s="6"/>
      <c r="O860" s="6"/>
      <c r="U860" s="3"/>
      <c r="V860" s="3"/>
    </row>
    <row r="861" spans="6:22" x14ac:dyDescent="0.35">
      <c r="F861" s="2"/>
      <c r="J861" s="6"/>
      <c r="O861" s="6"/>
      <c r="U861" s="3"/>
      <c r="V861" s="3"/>
    </row>
    <row r="862" spans="6:22" x14ac:dyDescent="0.35">
      <c r="F862" s="2"/>
      <c r="J862" s="6"/>
      <c r="O862" s="6"/>
      <c r="U862" s="3"/>
      <c r="V862" s="3"/>
    </row>
    <row r="863" spans="6:22" x14ac:dyDescent="0.35">
      <c r="F863" s="2"/>
      <c r="J863" s="6"/>
      <c r="O863" s="6"/>
      <c r="U863" s="3"/>
      <c r="V863" s="3"/>
    </row>
    <row r="864" spans="6:22" x14ac:dyDescent="0.35">
      <c r="F864" s="2"/>
      <c r="J864" s="6"/>
      <c r="O864" s="6"/>
      <c r="U864" s="3"/>
      <c r="V864" s="3"/>
    </row>
    <row r="865" spans="6:22" x14ac:dyDescent="0.35">
      <c r="F865" s="2"/>
      <c r="J865" s="6"/>
      <c r="O865" s="6"/>
      <c r="U865" s="3"/>
      <c r="V865" s="3"/>
    </row>
    <row r="866" spans="6:22" x14ac:dyDescent="0.35">
      <c r="F866" s="2"/>
      <c r="J866" s="6"/>
      <c r="O866" s="6"/>
      <c r="U866" s="3"/>
      <c r="V866" s="3"/>
    </row>
    <row r="867" spans="6:22" x14ac:dyDescent="0.35">
      <c r="F867" s="2"/>
      <c r="J867" s="6"/>
      <c r="O867" s="6"/>
      <c r="U867" s="3"/>
      <c r="V867" s="3"/>
    </row>
    <row r="868" spans="6:22" x14ac:dyDescent="0.35">
      <c r="F868" s="2"/>
      <c r="J868" s="6"/>
      <c r="O868" s="6"/>
      <c r="U868" s="3"/>
      <c r="V868" s="3"/>
    </row>
    <row r="869" spans="6:22" x14ac:dyDescent="0.35">
      <c r="F869" s="2"/>
      <c r="J869" s="6"/>
      <c r="O869" s="6"/>
      <c r="U869" s="3"/>
      <c r="V869" s="3"/>
    </row>
    <row r="870" spans="6:22" x14ac:dyDescent="0.35">
      <c r="F870" s="2"/>
      <c r="J870" s="6"/>
      <c r="O870" s="6"/>
      <c r="U870" s="3"/>
      <c r="V870" s="3"/>
    </row>
    <row r="871" spans="6:22" x14ac:dyDescent="0.35">
      <c r="F871" s="2"/>
      <c r="J871" s="6"/>
      <c r="O871" s="6"/>
      <c r="U871" s="3"/>
      <c r="V871" s="3"/>
    </row>
    <row r="872" spans="6:22" x14ac:dyDescent="0.35">
      <c r="F872" s="2"/>
      <c r="J872" s="6"/>
      <c r="O872" s="6"/>
      <c r="U872" s="3"/>
      <c r="V872" s="3"/>
    </row>
    <row r="873" spans="6:22" x14ac:dyDescent="0.35">
      <c r="F873" s="2"/>
      <c r="J873" s="6"/>
      <c r="O873" s="6"/>
      <c r="U873" s="3"/>
      <c r="V873" s="3"/>
    </row>
    <row r="874" spans="6:22" x14ac:dyDescent="0.35">
      <c r="F874" s="2"/>
      <c r="J874" s="6"/>
      <c r="O874" s="6"/>
      <c r="U874" s="3"/>
      <c r="V874" s="3"/>
    </row>
    <row r="875" spans="6:22" x14ac:dyDescent="0.35">
      <c r="F875" s="2"/>
      <c r="J875" s="6"/>
      <c r="O875" s="6"/>
      <c r="U875" s="3"/>
      <c r="V875" s="3"/>
    </row>
    <row r="876" spans="6:22" x14ac:dyDescent="0.35">
      <c r="F876" s="2"/>
      <c r="J876" s="6"/>
      <c r="O876" s="6"/>
      <c r="U876" s="3"/>
      <c r="V876" s="3"/>
    </row>
    <row r="877" spans="6:22" x14ac:dyDescent="0.35">
      <c r="F877" s="2"/>
      <c r="J877" s="6"/>
      <c r="O877" s="6"/>
      <c r="U877" s="3"/>
      <c r="V877" s="3"/>
    </row>
    <row r="878" spans="6:22" x14ac:dyDescent="0.35">
      <c r="F878" s="2"/>
      <c r="J878" s="6"/>
      <c r="O878" s="6"/>
      <c r="U878" s="3"/>
      <c r="V878" s="3"/>
    </row>
    <row r="879" spans="6:22" x14ac:dyDescent="0.35">
      <c r="F879" s="2"/>
      <c r="J879" s="6"/>
      <c r="O879" s="6"/>
      <c r="U879" s="3"/>
      <c r="V879" s="3"/>
    </row>
    <row r="880" spans="6:22" x14ac:dyDescent="0.35">
      <c r="F880" s="2"/>
      <c r="J880" s="6"/>
      <c r="O880" s="6"/>
      <c r="U880" s="3"/>
      <c r="V880" s="3"/>
    </row>
    <row r="881" spans="6:22" x14ac:dyDescent="0.35">
      <c r="F881" s="2"/>
      <c r="J881" s="6"/>
      <c r="O881" s="6"/>
      <c r="U881" s="3"/>
      <c r="V881" s="3"/>
    </row>
    <row r="882" spans="6:22" x14ac:dyDescent="0.35">
      <c r="F882" s="2"/>
      <c r="J882" s="6"/>
      <c r="O882" s="6"/>
      <c r="U882" s="3"/>
      <c r="V882" s="3"/>
    </row>
    <row r="883" spans="6:22" x14ac:dyDescent="0.35">
      <c r="F883" s="2"/>
      <c r="J883" s="6"/>
      <c r="O883" s="6"/>
      <c r="U883" s="3"/>
      <c r="V883" s="3"/>
    </row>
    <row r="884" spans="6:22" x14ac:dyDescent="0.35">
      <c r="F884" s="2"/>
      <c r="J884" s="6"/>
      <c r="O884" s="6"/>
      <c r="U884" s="3"/>
      <c r="V884" s="3"/>
    </row>
    <row r="885" spans="6:22" x14ac:dyDescent="0.35">
      <c r="F885" s="2"/>
      <c r="J885" s="6"/>
      <c r="O885" s="6"/>
      <c r="U885" s="3"/>
      <c r="V885" s="3"/>
    </row>
    <row r="886" spans="6:22" x14ac:dyDescent="0.35">
      <c r="F886" s="2"/>
      <c r="J886" s="6"/>
      <c r="O886" s="6"/>
      <c r="U886" s="3"/>
      <c r="V886" s="3"/>
    </row>
    <row r="887" spans="6:22" x14ac:dyDescent="0.35">
      <c r="F887" s="2"/>
      <c r="J887" s="6"/>
      <c r="O887" s="6"/>
      <c r="U887" s="3"/>
      <c r="V887" s="3"/>
    </row>
    <row r="888" spans="6:22" x14ac:dyDescent="0.35">
      <c r="F888" s="2"/>
      <c r="J888" s="6"/>
      <c r="O888" s="6"/>
      <c r="U888" s="3"/>
      <c r="V888" s="3"/>
    </row>
    <row r="889" spans="6:22" x14ac:dyDescent="0.35">
      <c r="F889" s="2"/>
      <c r="J889" s="6"/>
      <c r="O889" s="6"/>
      <c r="U889" s="3"/>
      <c r="V889" s="3"/>
    </row>
    <row r="890" spans="6:22" x14ac:dyDescent="0.35">
      <c r="F890" s="2"/>
      <c r="J890" s="6"/>
      <c r="O890" s="6"/>
      <c r="U890" s="3"/>
      <c r="V890" s="3"/>
    </row>
    <row r="891" spans="6:22" x14ac:dyDescent="0.35">
      <c r="F891" s="2"/>
      <c r="J891" s="6"/>
      <c r="O891" s="6"/>
      <c r="U891" s="3"/>
      <c r="V891" s="3"/>
    </row>
    <row r="892" spans="6:22" x14ac:dyDescent="0.35">
      <c r="F892" s="2"/>
      <c r="J892" s="6"/>
      <c r="O892" s="6"/>
      <c r="U892" s="3"/>
      <c r="V892" s="3"/>
    </row>
    <row r="893" spans="6:22" x14ac:dyDescent="0.35">
      <c r="F893" s="2"/>
      <c r="J893" s="6"/>
      <c r="O893" s="6"/>
      <c r="U893" s="3"/>
      <c r="V893" s="3"/>
    </row>
    <row r="894" spans="6:22" x14ac:dyDescent="0.35">
      <c r="F894" s="2"/>
      <c r="J894" s="6"/>
      <c r="O894" s="6"/>
      <c r="U894" s="3"/>
      <c r="V894" s="3"/>
    </row>
    <row r="895" spans="6:22" x14ac:dyDescent="0.35">
      <c r="F895" s="2"/>
      <c r="J895" s="6"/>
      <c r="O895" s="6"/>
      <c r="U895" s="3"/>
      <c r="V895" s="3"/>
    </row>
    <row r="896" spans="6:22" x14ac:dyDescent="0.35">
      <c r="F896" s="2"/>
      <c r="J896" s="6"/>
      <c r="O896" s="6"/>
      <c r="U896" s="3"/>
      <c r="V896" s="3"/>
    </row>
    <row r="897" spans="6:22" x14ac:dyDescent="0.35">
      <c r="F897" s="2"/>
      <c r="J897" s="6"/>
      <c r="O897" s="6"/>
      <c r="U897" s="3"/>
      <c r="V897" s="3"/>
    </row>
    <row r="898" spans="6:22" x14ac:dyDescent="0.35">
      <c r="F898" s="2"/>
      <c r="J898" s="6"/>
      <c r="O898" s="6"/>
      <c r="U898" s="3"/>
      <c r="V898" s="3"/>
    </row>
    <row r="899" spans="6:22" x14ac:dyDescent="0.35">
      <c r="F899" s="2"/>
      <c r="J899" s="6"/>
      <c r="O899" s="6"/>
      <c r="U899" s="3"/>
      <c r="V899" s="3"/>
    </row>
    <row r="900" spans="6:22" x14ac:dyDescent="0.35">
      <c r="F900" s="2"/>
      <c r="J900" s="6"/>
      <c r="O900" s="6"/>
      <c r="U900" s="3"/>
      <c r="V900" s="3"/>
    </row>
    <row r="901" spans="6:22" x14ac:dyDescent="0.35">
      <c r="F901" s="2"/>
      <c r="J901" s="6"/>
      <c r="O901" s="6"/>
      <c r="U901" s="3"/>
      <c r="V901" s="3"/>
    </row>
    <row r="902" spans="6:22" x14ac:dyDescent="0.35">
      <c r="F902" s="2"/>
      <c r="J902" s="6"/>
      <c r="O902" s="6"/>
      <c r="U902" s="3"/>
      <c r="V902" s="3"/>
    </row>
    <row r="903" spans="6:22" x14ac:dyDescent="0.35">
      <c r="F903" s="2"/>
      <c r="J903" s="6"/>
      <c r="O903" s="6"/>
      <c r="U903" s="3"/>
      <c r="V903" s="3"/>
    </row>
    <row r="904" spans="6:22" x14ac:dyDescent="0.35">
      <c r="F904" s="2"/>
      <c r="J904" s="6"/>
      <c r="O904" s="6"/>
      <c r="U904" s="3"/>
      <c r="V904" s="3"/>
    </row>
    <row r="905" spans="6:22" x14ac:dyDescent="0.35">
      <c r="F905" s="2"/>
      <c r="J905" s="6"/>
      <c r="O905" s="6"/>
      <c r="U905" s="3"/>
      <c r="V905" s="3"/>
    </row>
    <row r="906" spans="6:22" x14ac:dyDescent="0.35">
      <c r="F906" s="2"/>
      <c r="J906" s="6"/>
      <c r="O906" s="6"/>
      <c r="U906" s="3"/>
      <c r="V906" s="3"/>
    </row>
    <row r="907" spans="6:22" x14ac:dyDescent="0.35">
      <c r="F907" s="2"/>
      <c r="J907" s="6"/>
      <c r="O907" s="6"/>
      <c r="U907" s="3"/>
      <c r="V907" s="3"/>
    </row>
    <row r="908" spans="6:22" x14ac:dyDescent="0.35">
      <c r="F908" s="2"/>
      <c r="J908" s="6"/>
      <c r="O908" s="6"/>
      <c r="U908" s="3"/>
      <c r="V908" s="3"/>
    </row>
    <row r="909" spans="6:22" x14ac:dyDescent="0.35">
      <c r="F909" s="2"/>
      <c r="J909" s="6"/>
      <c r="O909" s="6"/>
      <c r="U909" s="3"/>
      <c r="V909" s="3"/>
    </row>
    <row r="910" spans="6:22" x14ac:dyDescent="0.35">
      <c r="F910" s="2"/>
      <c r="J910" s="6"/>
      <c r="O910" s="6"/>
      <c r="U910" s="3"/>
      <c r="V910" s="3"/>
    </row>
    <row r="911" spans="6:22" x14ac:dyDescent="0.35">
      <c r="F911" s="2"/>
      <c r="J911" s="6"/>
      <c r="O911" s="6"/>
      <c r="U911" s="3"/>
      <c r="V911" s="3"/>
    </row>
    <row r="912" spans="6:22" x14ac:dyDescent="0.35">
      <c r="F912" s="2"/>
      <c r="J912" s="6"/>
      <c r="O912" s="6"/>
      <c r="U912" s="3"/>
      <c r="V912" s="3"/>
    </row>
    <row r="913" spans="6:22" x14ac:dyDescent="0.35">
      <c r="F913" s="2"/>
      <c r="J913" s="6"/>
      <c r="O913" s="6"/>
      <c r="U913" s="3"/>
      <c r="V913" s="3"/>
    </row>
    <row r="914" spans="6:22" x14ac:dyDescent="0.35">
      <c r="F914" s="2"/>
      <c r="J914" s="6"/>
      <c r="O914" s="6"/>
      <c r="U914" s="3"/>
      <c r="V914" s="3"/>
    </row>
    <row r="915" spans="6:22" x14ac:dyDescent="0.35">
      <c r="F915" s="2"/>
      <c r="J915" s="6"/>
      <c r="O915" s="6"/>
      <c r="U915" s="3"/>
      <c r="V915" s="3"/>
    </row>
    <row r="916" spans="6:22" x14ac:dyDescent="0.35">
      <c r="F916" s="2"/>
      <c r="J916" s="6"/>
      <c r="O916" s="6"/>
      <c r="U916" s="3"/>
      <c r="V916" s="3"/>
    </row>
    <row r="917" spans="6:22" x14ac:dyDescent="0.35">
      <c r="F917" s="2"/>
      <c r="J917" s="6"/>
      <c r="O917" s="6"/>
      <c r="U917" s="3"/>
      <c r="V917" s="3"/>
    </row>
    <row r="918" spans="6:22" x14ac:dyDescent="0.35">
      <c r="F918" s="2"/>
      <c r="J918" s="6"/>
      <c r="O918" s="6"/>
      <c r="U918" s="3"/>
      <c r="V918" s="3"/>
    </row>
    <row r="919" spans="6:22" x14ac:dyDescent="0.35">
      <c r="F919" s="2"/>
      <c r="J919" s="6"/>
      <c r="O919" s="6"/>
      <c r="U919" s="3"/>
      <c r="V919" s="3"/>
    </row>
    <row r="920" spans="6:22" x14ac:dyDescent="0.35">
      <c r="F920" s="2"/>
      <c r="J920" s="6"/>
      <c r="O920" s="6"/>
      <c r="U920" s="3"/>
      <c r="V920" s="3"/>
    </row>
    <row r="921" spans="6:22" x14ac:dyDescent="0.35">
      <c r="F921" s="2"/>
      <c r="J921" s="6"/>
      <c r="O921" s="6"/>
      <c r="U921" s="3"/>
      <c r="V921" s="3"/>
    </row>
    <row r="922" spans="6:22" x14ac:dyDescent="0.35">
      <c r="F922" s="2"/>
      <c r="J922" s="6"/>
      <c r="O922" s="6"/>
      <c r="U922" s="3"/>
      <c r="V922" s="3"/>
    </row>
    <row r="923" spans="6:22" x14ac:dyDescent="0.35">
      <c r="F923" s="2"/>
      <c r="J923" s="6"/>
      <c r="O923" s="6"/>
      <c r="U923" s="3"/>
      <c r="V923" s="3"/>
    </row>
    <row r="924" spans="6:22" x14ac:dyDescent="0.35">
      <c r="F924" s="2"/>
      <c r="J924" s="6"/>
      <c r="O924" s="6"/>
      <c r="U924" s="3"/>
      <c r="V924" s="3"/>
    </row>
    <row r="925" spans="6:22" x14ac:dyDescent="0.35">
      <c r="F925" s="2"/>
      <c r="J925" s="6"/>
      <c r="O925" s="6"/>
      <c r="U925" s="3"/>
      <c r="V925" s="3"/>
    </row>
    <row r="926" spans="6:22" x14ac:dyDescent="0.35">
      <c r="F926" s="2"/>
      <c r="J926" s="6"/>
      <c r="O926" s="6"/>
      <c r="U926" s="3"/>
      <c r="V926" s="3"/>
    </row>
    <row r="927" spans="6:22" x14ac:dyDescent="0.35">
      <c r="F927" s="2"/>
      <c r="J927" s="6"/>
      <c r="O927" s="6"/>
      <c r="U927" s="3"/>
      <c r="V927" s="3"/>
    </row>
    <row r="928" spans="6:22" x14ac:dyDescent="0.35">
      <c r="F928" s="2"/>
      <c r="J928" s="6"/>
      <c r="O928" s="6"/>
      <c r="U928" s="3"/>
      <c r="V928" s="3"/>
    </row>
    <row r="929" spans="6:22" x14ac:dyDescent="0.35">
      <c r="F929" s="2"/>
      <c r="J929" s="6"/>
      <c r="O929" s="6"/>
      <c r="U929" s="3"/>
      <c r="V929" s="3"/>
    </row>
    <row r="930" spans="6:22" x14ac:dyDescent="0.35">
      <c r="F930" s="2"/>
      <c r="J930" s="6"/>
      <c r="O930" s="6"/>
      <c r="U930" s="3"/>
      <c r="V930" s="3"/>
    </row>
    <row r="931" spans="6:22" x14ac:dyDescent="0.35">
      <c r="F931" s="2"/>
      <c r="J931" s="6"/>
      <c r="O931" s="6"/>
      <c r="U931" s="3"/>
      <c r="V931" s="3"/>
    </row>
    <row r="932" spans="6:22" x14ac:dyDescent="0.35">
      <c r="F932" s="2"/>
      <c r="J932" s="6"/>
      <c r="O932" s="6"/>
      <c r="U932" s="3"/>
      <c r="V932" s="3"/>
    </row>
    <row r="933" spans="6:22" x14ac:dyDescent="0.35">
      <c r="F933" s="2"/>
      <c r="J933" s="6"/>
      <c r="O933" s="6"/>
      <c r="U933" s="3"/>
      <c r="V933" s="3"/>
    </row>
    <row r="934" spans="6:22" x14ac:dyDescent="0.35">
      <c r="F934" s="2"/>
      <c r="J934" s="6"/>
      <c r="O934" s="6"/>
      <c r="U934" s="3"/>
      <c r="V934" s="3"/>
    </row>
    <row r="935" spans="6:22" x14ac:dyDescent="0.35">
      <c r="F935" s="2"/>
      <c r="J935" s="6"/>
      <c r="O935" s="6"/>
      <c r="U935" s="3"/>
      <c r="V935" s="3"/>
    </row>
    <row r="936" spans="6:22" x14ac:dyDescent="0.35">
      <c r="F936" s="2"/>
      <c r="J936" s="6"/>
      <c r="O936" s="6"/>
      <c r="U936" s="3"/>
      <c r="V936" s="3"/>
    </row>
    <row r="937" spans="6:22" x14ac:dyDescent="0.35">
      <c r="F937" s="2"/>
      <c r="J937" s="6"/>
      <c r="O937" s="6"/>
      <c r="U937" s="3"/>
      <c r="V937" s="3"/>
    </row>
    <row r="938" spans="6:22" x14ac:dyDescent="0.35">
      <c r="F938" s="2"/>
      <c r="J938" s="6"/>
      <c r="O938" s="6"/>
      <c r="U938" s="3"/>
      <c r="V938" s="3"/>
    </row>
    <row r="939" spans="6:22" x14ac:dyDescent="0.35">
      <c r="F939" s="2"/>
      <c r="J939" s="6"/>
      <c r="O939" s="6"/>
      <c r="U939" s="3"/>
      <c r="V939" s="3"/>
    </row>
    <row r="940" spans="6:22" x14ac:dyDescent="0.35">
      <c r="F940" s="2"/>
      <c r="J940" s="6"/>
      <c r="O940" s="6"/>
      <c r="U940" s="3"/>
      <c r="V940" s="3"/>
    </row>
    <row r="941" spans="6:22" x14ac:dyDescent="0.35">
      <c r="F941" s="2"/>
      <c r="J941" s="6"/>
      <c r="O941" s="6"/>
      <c r="U941" s="3"/>
      <c r="V941" s="3"/>
    </row>
    <row r="942" spans="6:22" x14ac:dyDescent="0.35">
      <c r="F942" s="2"/>
      <c r="J942" s="6"/>
      <c r="O942" s="6"/>
      <c r="U942" s="3"/>
      <c r="V942" s="3"/>
    </row>
    <row r="943" spans="6:22" x14ac:dyDescent="0.35">
      <c r="F943" s="2"/>
      <c r="J943" s="6"/>
      <c r="O943" s="6"/>
      <c r="U943" s="3"/>
      <c r="V943" s="3"/>
    </row>
    <row r="944" spans="6:22" x14ac:dyDescent="0.35">
      <c r="F944" s="2"/>
      <c r="J944" s="6"/>
      <c r="O944" s="6"/>
      <c r="U944" s="3"/>
      <c r="V944" s="3"/>
    </row>
    <row r="945" spans="6:22" x14ac:dyDescent="0.35">
      <c r="F945" s="2"/>
      <c r="J945" s="6"/>
      <c r="O945" s="6"/>
      <c r="U945" s="3"/>
      <c r="V945" s="3"/>
    </row>
    <row r="946" spans="6:22" x14ac:dyDescent="0.35">
      <c r="F946" s="2"/>
      <c r="J946" s="6"/>
      <c r="O946" s="6"/>
      <c r="U946" s="3"/>
      <c r="V946" s="3"/>
    </row>
    <row r="947" spans="6:22" x14ac:dyDescent="0.35">
      <c r="F947" s="2"/>
      <c r="J947" s="6"/>
      <c r="O947" s="6"/>
      <c r="U947" s="3"/>
      <c r="V947" s="3"/>
    </row>
    <row r="948" spans="6:22" x14ac:dyDescent="0.35">
      <c r="F948" s="2"/>
      <c r="J948" s="6"/>
      <c r="O948" s="6"/>
      <c r="U948" s="3"/>
      <c r="V948" s="3"/>
    </row>
    <row r="949" spans="6:22" x14ac:dyDescent="0.35">
      <c r="F949" s="2"/>
      <c r="J949" s="6"/>
      <c r="O949" s="6"/>
      <c r="U949" s="3"/>
      <c r="V949" s="3"/>
    </row>
    <row r="950" spans="6:22" x14ac:dyDescent="0.35">
      <c r="F950" s="2"/>
      <c r="J950" s="6"/>
      <c r="O950" s="6"/>
      <c r="U950" s="3"/>
      <c r="V950" s="3"/>
    </row>
    <row r="951" spans="6:22" x14ac:dyDescent="0.35">
      <c r="F951" s="2"/>
      <c r="J951" s="6"/>
      <c r="O951" s="6"/>
      <c r="U951" s="3"/>
      <c r="V951" s="3"/>
    </row>
    <row r="952" spans="6:22" x14ac:dyDescent="0.35">
      <c r="F952" s="2"/>
      <c r="J952" s="6"/>
      <c r="O952" s="6"/>
      <c r="U952" s="3"/>
      <c r="V952" s="3"/>
    </row>
    <row r="953" spans="6:22" x14ac:dyDescent="0.35">
      <c r="F953" s="2"/>
      <c r="J953" s="6"/>
      <c r="O953" s="6"/>
      <c r="U953" s="3"/>
      <c r="V953" s="3"/>
    </row>
    <row r="954" spans="6:22" x14ac:dyDescent="0.35">
      <c r="F954" s="2"/>
      <c r="J954" s="6"/>
      <c r="O954" s="6"/>
      <c r="U954" s="3"/>
      <c r="V954" s="3"/>
    </row>
    <row r="955" spans="6:22" x14ac:dyDescent="0.35">
      <c r="F955" s="2"/>
      <c r="J955" s="6"/>
      <c r="O955" s="6"/>
      <c r="U955" s="3"/>
      <c r="V955" s="3"/>
    </row>
    <row r="956" spans="6:22" x14ac:dyDescent="0.35">
      <c r="F956" s="2"/>
      <c r="J956" s="6"/>
      <c r="O956" s="6"/>
      <c r="U956" s="3"/>
      <c r="V956" s="3"/>
    </row>
    <row r="957" spans="6:22" x14ac:dyDescent="0.35">
      <c r="F957" s="2"/>
      <c r="J957" s="6"/>
      <c r="O957" s="6"/>
      <c r="U957" s="3"/>
      <c r="V957" s="3"/>
    </row>
    <row r="958" spans="6:22" x14ac:dyDescent="0.35">
      <c r="F958" s="2"/>
      <c r="J958" s="6"/>
      <c r="O958" s="6"/>
      <c r="U958" s="3"/>
      <c r="V958" s="3"/>
    </row>
    <row r="959" spans="6:22" x14ac:dyDescent="0.35">
      <c r="F959" s="2"/>
      <c r="J959" s="6"/>
      <c r="O959" s="6"/>
      <c r="U959" s="3"/>
      <c r="V959" s="3"/>
    </row>
    <row r="960" spans="6:22" x14ac:dyDescent="0.35">
      <c r="F960" s="2"/>
      <c r="J960" s="6"/>
      <c r="O960" s="6"/>
      <c r="U960" s="3"/>
      <c r="V960" s="3"/>
    </row>
    <row r="961" spans="6:22" x14ac:dyDescent="0.35">
      <c r="F961" s="2"/>
      <c r="J961" s="6"/>
      <c r="O961" s="6"/>
      <c r="U961" s="3"/>
      <c r="V961" s="3"/>
    </row>
    <row r="962" spans="6:22" x14ac:dyDescent="0.35">
      <c r="F962" s="2"/>
      <c r="J962" s="6"/>
      <c r="O962" s="6"/>
      <c r="U962" s="3"/>
      <c r="V962" s="3"/>
    </row>
    <row r="963" spans="6:22" x14ac:dyDescent="0.35">
      <c r="F963" s="2"/>
      <c r="J963" s="6"/>
      <c r="O963" s="6"/>
      <c r="U963" s="3"/>
      <c r="V963" s="3"/>
    </row>
    <row r="964" spans="6:22" x14ac:dyDescent="0.35">
      <c r="F964" s="2"/>
      <c r="J964" s="6"/>
      <c r="O964" s="6"/>
      <c r="U964" s="3"/>
      <c r="V964" s="3"/>
    </row>
    <row r="965" spans="6:22" x14ac:dyDescent="0.35">
      <c r="F965" s="2"/>
      <c r="J965" s="6"/>
      <c r="O965" s="6"/>
      <c r="U965" s="3"/>
      <c r="V965" s="3"/>
    </row>
    <row r="966" spans="6:22" x14ac:dyDescent="0.35">
      <c r="F966" s="2"/>
      <c r="J966" s="6"/>
      <c r="O966" s="6"/>
      <c r="U966" s="3"/>
      <c r="V966" s="3"/>
    </row>
    <row r="967" spans="6:22" x14ac:dyDescent="0.35">
      <c r="F967" s="2"/>
      <c r="J967" s="6"/>
      <c r="O967" s="6"/>
      <c r="U967" s="3"/>
      <c r="V967" s="3"/>
    </row>
    <row r="968" spans="6:22" x14ac:dyDescent="0.35">
      <c r="F968" s="2"/>
      <c r="J968" s="6"/>
      <c r="O968" s="6"/>
      <c r="U968" s="3"/>
      <c r="V968" s="3"/>
    </row>
    <row r="969" spans="6:22" x14ac:dyDescent="0.35">
      <c r="F969" s="2"/>
      <c r="J969" s="6"/>
      <c r="O969" s="6"/>
      <c r="U969" s="3"/>
      <c r="V969" s="3"/>
    </row>
    <row r="970" spans="6:22" x14ac:dyDescent="0.35">
      <c r="F970" s="2"/>
      <c r="J970" s="6"/>
      <c r="O970" s="6"/>
      <c r="U970" s="3"/>
      <c r="V970" s="3"/>
    </row>
    <row r="971" spans="6:22" x14ac:dyDescent="0.35">
      <c r="F971" s="2"/>
      <c r="J971" s="6"/>
      <c r="O971" s="6"/>
      <c r="U971" s="3"/>
      <c r="V971" s="3"/>
    </row>
    <row r="972" spans="6:22" x14ac:dyDescent="0.35">
      <c r="F972" s="2"/>
      <c r="J972" s="6"/>
      <c r="O972" s="6"/>
      <c r="U972" s="3"/>
      <c r="V972" s="3"/>
    </row>
    <row r="973" spans="6:22" x14ac:dyDescent="0.35">
      <c r="F973" s="2"/>
      <c r="J973" s="6"/>
      <c r="O973" s="6"/>
      <c r="U973" s="3"/>
      <c r="V973" s="3"/>
    </row>
    <row r="974" spans="6:22" x14ac:dyDescent="0.35">
      <c r="F974" s="2"/>
      <c r="J974" s="6"/>
      <c r="O974" s="6"/>
      <c r="U974" s="3"/>
      <c r="V974" s="3"/>
    </row>
    <row r="975" spans="6:22" x14ac:dyDescent="0.35">
      <c r="F975" s="2"/>
      <c r="J975" s="6"/>
      <c r="O975" s="6"/>
      <c r="U975" s="3"/>
      <c r="V975" s="3"/>
    </row>
    <row r="976" spans="6:22" x14ac:dyDescent="0.35">
      <c r="F976" s="2"/>
      <c r="J976" s="6"/>
      <c r="O976" s="6"/>
      <c r="U976" s="3"/>
      <c r="V976" s="3"/>
    </row>
    <row r="977" spans="6:22" x14ac:dyDescent="0.35">
      <c r="F977" s="2"/>
      <c r="J977" s="6"/>
      <c r="O977" s="6"/>
      <c r="U977" s="3"/>
      <c r="V977" s="3"/>
    </row>
    <row r="978" spans="6:22" x14ac:dyDescent="0.35">
      <c r="F978" s="2"/>
      <c r="J978" s="6"/>
      <c r="O978" s="6"/>
      <c r="U978" s="3"/>
      <c r="V978" s="3"/>
    </row>
    <row r="979" spans="6:22" x14ac:dyDescent="0.35">
      <c r="F979" s="2"/>
      <c r="J979" s="6"/>
      <c r="O979" s="6"/>
      <c r="U979" s="3"/>
      <c r="V979" s="3"/>
    </row>
    <row r="980" spans="6:22" x14ac:dyDescent="0.35">
      <c r="F980" s="2"/>
      <c r="J980" s="6"/>
      <c r="O980" s="6"/>
      <c r="U980" s="3"/>
      <c r="V980" s="3"/>
    </row>
    <row r="981" spans="6:22" x14ac:dyDescent="0.35">
      <c r="F981" s="2"/>
      <c r="J981" s="6"/>
      <c r="O981" s="6"/>
      <c r="U981" s="3"/>
      <c r="V981" s="3"/>
    </row>
    <row r="982" spans="6:22" x14ac:dyDescent="0.35">
      <c r="F982" s="2"/>
      <c r="J982" s="6"/>
      <c r="O982" s="6"/>
      <c r="U982" s="3"/>
      <c r="V982" s="3"/>
    </row>
    <row r="983" spans="6:22" x14ac:dyDescent="0.35">
      <c r="F983" s="2"/>
      <c r="J983" s="6"/>
      <c r="O983" s="6"/>
      <c r="U983" s="3"/>
      <c r="V983" s="3"/>
    </row>
    <row r="984" spans="6:22" x14ac:dyDescent="0.35">
      <c r="F984" s="2"/>
      <c r="J984" s="6"/>
      <c r="O984" s="6"/>
      <c r="U984" s="3"/>
      <c r="V984" s="3"/>
    </row>
    <row r="985" spans="6:22" x14ac:dyDescent="0.35">
      <c r="F985" s="2"/>
      <c r="J985" s="6"/>
      <c r="O985" s="6"/>
      <c r="U985" s="3"/>
      <c r="V985" s="3"/>
    </row>
    <row r="986" spans="6:22" x14ac:dyDescent="0.35">
      <c r="F986" s="2"/>
      <c r="J986" s="6"/>
      <c r="O986" s="6"/>
      <c r="U986" s="3"/>
      <c r="V986" s="3"/>
    </row>
    <row r="987" spans="6:22" x14ac:dyDescent="0.35">
      <c r="F987" s="2"/>
      <c r="J987" s="6"/>
      <c r="O987" s="6"/>
      <c r="U987" s="3"/>
      <c r="V987" s="3"/>
    </row>
    <row r="988" spans="6:22" x14ac:dyDescent="0.35">
      <c r="F988" s="2"/>
      <c r="J988" s="6"/>
      <c r="O988" s="6"/>
      <c r="U988" s="3"/>
      <c r="V988" s="3"/>
    </row>
    <row r="989" spans="6:22" x14ac:dyDescent="0.35">
      <c r="F989" s="2"/>
      <c r="J989" s="6"/>
      <c r="O989" s="6"/>
      <c r="U989" s="3"/>
      <c r="V989" s="3"/>
    </row>
    <row r="990" spans="6:22" x14ac:dyDescent="0.35">
      <c r="F990" s="2"/>
      <c r="J990" s="6"/>
      <c r="O990" s="6"/>
      <c r="U990" s="3"/>
      <c r="V990" s="3"/>
    </row>
    <row r="991" spans="6:22" x14ac:dyDescent="0.35">
      <c r="F991" s="2"/>
      <c r="J991" s="6"/>
      <c r="O991" s="6"/>
      <c r="U991" s="3"/>
      <c r="V991" s="3"/>
    </row>
    <row r="992" spans="6:22" x14ac:dyDescent="0.35">
      <c r="F992" s="2"/>
      <c r="J992" s="6"/>
      <c r="O992" s="6"/>
      <c r="U992" s="3"/>
      <c r="V992" s="3"/>
    </row>
    <row r="993" spans="6:22" x14ac:dyDescent="0.35">
      <c r="F993" s="2"/>
      <c r="J993" s="6"/>
      <c r="O993" s="6"/>
      <c r="U993" s="3"/>
      <c r="V993" s="3"/>
    </row>
    <row r="994" spans="6:22" x14ac:dyDescent="0.35">
      <c r="F994" s="2"/>
      <c r="J994" s="6"/>
      <c r="O994" s="6"/>
      <c r="U994" s="3"/>
      <c r="V994" s="3"/>
    </row>
    <row r="995" spans="6:22" x14ac:dyDescent="0.35">
      <c r="F995" s="2"/>
      <c r="J995" s="6"/>
      <c r="O995" s="6"/>
      <c r="U995" s="3"/>
      <c r="V995" s="3"/>
    </row>
    <row r="996" spans="6:22" x14ac:dyDescent="0.35">
      <c r="F996" s="2"/>
      <c r="J996" s="6"/>
      <c r="O996" s="6"/>
      <c r="U996" s="3"/>
      <c r="V996" s="3"/>
    </row>
    <row r="997" spans="6:22" x14ac:dyDescent="0.35">
      <c r="F997" s="2"/>
      <c r="J997" s="6"/>
      <c r="O997" s="6"/>
      <c r="U997" s="3"/>
      <c r="V997" s="3"/>
    </row>
    <row r="998" spans="6:22" x14ac:dyDescent="0.35">
      <c r="F998" s="2"/>
      <c r="J998" s="6"/>
      <c r="O998" s="6"/>
      <c r="U998" s="3"/>
      <c r="V998" s="3"/>
    </row>
    <row r="999" spans="6:22" x14ac:dyDescent="0.35">
      <c r="F999" s="2"/>
      <c r="J999" s="6"/>
      <c r="O999" s="6"/>
      <c r="U999" s="3"/>
      <c r="V999" s="3"/>
    </row>
    <row r="1000" spans="6:22" x14ac:dyDescent="0.35">
      <c r="F1000" s="2"/>
      <c r="J1000" s="6"/>
      <c r="O1000" s="6"/>
      <c r="U1000" s="3"/>
      <c r="V1000" s="3"/>
    </row>
    <row r="1001" spans="6:22" x14ac:dyDescent="0.35">
      <c r="F1001" s="2"/>
      <c r="J1001" s="6"/>
      <c r="O1001" s="6"/>
      <c r="U1001" s="3"/>
      <c r="V100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5B61-B6CC-47B8-A9A9-64BE6AB81258}">
  <dimension ref="A1:V42"/>
  <sheetViews>
    <sheetView topLeftCell="H1" workbookViewId="0">
      <selection activeCell="K20" sqref="K20"/>
    </sheetView>
  </sheetViews>
  <sheetFormatPr defaultRowHeight="14.5" x14ac:dyDescent="0.35"/>
  <cols>
    <col min="1" max="1" width="23.453125" bestFit="1" customWidth="1"/>
    <col min="2" max="2" width="15.54296875" bestFit="1" customWidth="1"/>
    <col min="3" max="3" width="20.453125" bestFit="1" customWidth="1"/>
    <col min="4" max="4" width="32.36328125" bestFit="1" customWidth="1"/>
    <col min="5" max="5" width="50.36328125" bestFit="1" customWidth="1"/>
    <col min="6" max="6" width="40.36328125" bestFit="1" customWidth="1"/>
    <col min="7" max="7" width="14.08984375" bestFit="1" customWidth="1"/>
    <col min="8" max="8" width="16.453125" bestFit="1" customWidth="1"/>
    <col min="9" max="9" width="19.26953125" bestFit="1" customWidth="1"/>
    <col min="10" max="10" width="65.1796875" bestFit="1" customWidth="1"/>
    <col min="11" max="11" width="19.7265625" bestFit="1" customWidth="1"/>
    <col min="12" max="12" width="22.54296875" bestFit="1" customWidth="1"/>
    <col min="13" max="13" width="18.7265625" bestFit="1" customWidth="1"/>
    <col min="14" max="14" width="21.54296875" bestFit="1" customWidth="1"/>
    <col min="15" max="15" width="66.453125" bestFit="1" customWidth="1"/>
    <col min="16" max="16" width="20.81640625" bestFit="1" customWidth="1"/>
    <col min="17" max="17" width="23.1796875" bestFit="1" customWidth="1"/>
    <col min="18" max="18" width="14.453125" bestFit="1" customWidth="1"/>
    <col min="19" max="19" width="45.26953125" bestFit="1" customWidth="1"/>
    <col min="20" max="20" width="52.81640625" bestFit="1" customWidth="1"/>
    <col min="21" max="21" width="35.453125" bestFit="1" customWidth="1"/>
    <col min="22" max="22" width="38.5429687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119</v>
      </c>
      <c r="D2" s="10" t="s">
        <v>83</v>
      </c>
      <c r="E2" s="7" t="s">
        <v>37</v>
      </c>
      <c r="F2" s="2" t="s">
        <v>24</v>
      </c>
      <c r="G2" s="9" t="s">
        <v>63</v>
      </c>
      <c r="H2" t="s">
        <v>50</v>
      </c>
      <c r="I2" t="s">
        <v>51</v>
      </c>
      <c r="J2" s="6" t="s">
        <v>52</v>
      </c>
      <c r="K2" s="11" t="s">
        <v>125</v>
      </c>
      <c r="L2" t="s">
        <v>53</v>
      </c>
      <c r="M2" t="s">
        <v>50</v>
      </c>
      <c r="N2" t="s">
        <v>51</v>
      </c>
      <c r="O2" s="6" t="s">
        <v>54</v>
      </c>
      <c r="P2" t="s">
        <v>25</v>
      </c>
      <c r="Q2" t="s">
        <v>82</v>
      </c>
      <c r="R2" t="s">
        <v>32</v>
      </c>
      <c r="S2" t="s">
        <v>56</v>
      </c>
      <c r="T2" t="s">
        <v>56</v>
      </c>
      <c r="U2" t="s">
        <v>36</v>
      </c>
      <c r="V2" s="4" t="s">
        <v>35</v>
      </c>
    </row>
    <row r="3" spans="1:22" x14ac:dyDescent="0.35">
      <c r="C3" t="s">
        <v>120</v>
      </c>
      <c r="D3" s="10" t="s">
        <v>84</v>
      </c>
      <c r="E3" s="7" t="s">
        <v>38</v>
      </c>
      <c r="F3" s="2" t="s">
        <v>112</v>
      </c>
      <c r="G3" s="9" t="s">
        <v>64</v>
      </c>
      <c r="K3" t="s">
        <v>126</v>
      </c>
      <c r="P3" t="s">
        <v>26</v>
      </c>
      <c r="R3" t="s">
        <v>33</v>
      </c>
      <c r="S3" t="s">
        <v>55</v>
      </c>
      <c r="T3" t="s">
        <v>55</v>
      </c>
    </row>
    <row r="4" spans="1:22" x14ac:dyDescent="0.35">
      <c r="C4" t="s">
        <v>118</v>
      </c>
      <c r="D4" s="10" t="s">
        <v>85</v>
      </c>
      <c r="E4" s="7" t="s">
        <v>39</v>
      </c>
      <c r="F4" s="2" t="s">
        <v>113</v>
      </c>
      <c r="G4" s="9" t="s">
        <v>65</v>
      </c>
      <c r="K4" t="s">
        <v>127</v>
      </c>
      <c r="P4" t="s">
        <v>27</v>
      </c>
      <c r="R4" t="s">
        <v>34</v>
      </c>
      <c r="S4" t="s">
        <v>57</v>
      </c>
      <c r="T4" t="s">
        <v>57</v>
      </c>
      <c r="U4" s="5"/>
    </row>
    <row r="5" spans="1:22" x14ac:dyDescent="0.35">
      <c r="C5" t="s">
        <v>117</v>
      </c>
      <c r="D5" s="10" t="s">
        <v>86</v>
      </c>
      <c r="E5" s="7" t="s">
        <v>40</v>
      </c>
      <c r="F5" s="2" t="s">
        <v>114</v>
      </c>
      <c r="G5" s="9" t="s">
        <v>66</v>
      </c>
      <c r="K5" t="s">
        <v>128</v>
      </c>
      <c r="P5" t="s">
        <v>28</v>
      </c>
      <c r="S5" t="s">
        <v>58</v>
      </c>
      <c r="T5" t="s">
        <v>58</v>
      </c>
    </row>
    <row r="6" spans="1:22" x14ac:dyDescent="0.35">
      <c r="C6" t="s">
        <v>121</v>
      </c>
      <c r="D6" s="10" t="s">
        <v>87</v>
      </c>
      <c r="E6" s="7" t="s">
        <v>41</v>
      </c>
      <c r="F6" s="2"/>
      <c r="G6" s="9" t="s">
        <v>67</v>
      </c>
      <c r="K6" t="s">
        <v>130</v>
      </c>
      <c r="P6" t="s">
        <v>29</v>
      </c>
      <c r="S6" t="s">
        <v>59</v>
      </c>
      <c r="T6" t="s">
        <v>59</v>
      </c>
    </row>
    <row r="7" spans="1:22" x14ac:dyDescent="0.35">
      <c r="C7" t="s">
        <v>115</v>
      </c>
      <c r="D7" s="10" t="s">
        <v>88</v>
      </c>
      <c r="E7" s="7" t="s">
        <v>42</v>
      </c>
      <c r="F7" s="2"/>
      <c r="G7" s="9" t="s">
        <v>68</v>
      </c>
      <c r="K7" t="s">
        <v>129</v>
      </c>
      <c r="P7" t="s">
        <v>30</v>
      </c>
      <c r="S7" t="s">
        <v>60</v>
      </c>
      <c r="T7" t="s">
        <v>60</v>
      </c>
    </row>
    <row r="8" spans="1:22" x14ac:dyDescent="0.35">
      <c r="C8" t="s">
        <v>116</v>
      </c>
      <c r="D8" s="10" t="s">
        <v>89</v>
      </c>
      <c r="E8" s="7" t="s">
        <v>43</v>
      </c>
      <c r="F8" s="2"/>
      <c r="G8" s="9" t="s">
        <v>69</v>
      </c>
      <c r="K8" t="s">
        <v>131</v>
      </c>
      <c r="P8" t="s">
        <v>31</v>
      </c>
      <c r="S8" t="s">
        <v>61</v>
      </c>
      <c r="T8" t="s">
        <v>61</v>
      </c>
    </row>
    <row r="9" spans="1:22" x14ac:dyDescent="0.35">
      <c r="C9" t="s">
        <v>122</v>
      </c>
      <c r="D9" s="8"/>
      <c r="E9" s="7" t="s">
        <v>44</v>
      </c>
      <c r="F9" s="2"/>
      <c r="G9" s="9" t="s">
        <v>70</v>
      </c>
      <c r="K9" t="s">
        <v>132</v>
      </c>
      <c r="S9" t="s">
        <v>62</v>
      </c>
      <c r="T9" t="s">
        <v>62</v>
      </c>
    </row>
    <row r="10" spans="1:22" x14ac:dyDescent="0.35">
      <c r="C10" t="s">
        <v>123</v>
      </c>
      <c r="D10" s="8"/>
      <c r="E10" s="7" t="s">
        <v>45</v>
      </c>
      <c r="F10" s="2"/>
      <c r="G10" s="9" t="s">
        <v>71</v>
      </c>
      <c r="K10" t="s">
        <v>133</v>
      </c>
    </row>
    <row r="11" spans="1:22" x14ac:dyDescent="0.35">
      <c r="C11" t="s">
        <v>124</v>
      </c>
      <c r="D11" s="8"/>
      <c r="E11" s="7" t="s">
        <v>46</v>
      </c>
      <c r="F11" s="2"/>
      <c r="G11" s="9" t="s">
        <v>72</v>
      </c>
      <c r="K11" t="s">
        <v>134</v>
      </c>
    </row>
    <row r="12" spans="1:22" x14ac:dyDescent="0.35">
      <c r="D12" s="8"/>
      <c r="E12" s="7" t="s">
        <v>47</v>
      </c>
      <c r="F12" s="2"/>
      <c r="G12" s="9" t="s">
        <v>73</v>
      </c>
      <c r="K12" t="s">
        <v>135</v>
      </c>
    </row>
    <row r="13" spans="1:22" x14ac:dyDescent="0.35">
      <c r="D13" s="8"/>
      <c r="E13" s="7" t="s">
        <v>48</v>
      </c>
      <c r="F13" s="2"/>
      <c r="G13" s="9" t="s">
        <v>74</v>
      </c>
      <c r="K13" t="s">
        <v>136</v>
      </c>
    </row>
    <row r="14" spans="1:22" x14ac:dyDescent="0.35">
      <c r="D14" s="8"/>
      <c r="E14" s="7" t="s">
        <v>49</v>
      </c>
      <c r="F14" s="2"/>
      <c r="G14" s="9" t="s">
        <v>75</v>
      </c>
      <c r="K14" t="s">
        <v>137</v>
      </c>
    </row>
    <row r="15" spans="1:22" x14ac:dyDescent="0.35">
      <c r="F15" s="2"/>
      <c r="G15" s="9" t="s">
        <v>76</v>
      </c>
      <c r="K15" t="s">
        <v>138</v>
      </c>
    </row>
    <row r="16" spans="1:22" x14ac:dyDescent="0.35">
      <c r="F16" s="2"/>
      <c r="G16" s="9" t="s">
        <v>77</v>
      </c>
      <c r="K16" t="s">
        <v>139</v>
      </c>
    </row>
    <row r="17" spans="6:11" x14ac:dyDescent="0.35">
      <c r="F17" s="2"/>
      <c r="G17" s="9" t="s">
        <v>78</v>
      </c>
      <c r="K17" t="s">
        <v>140</v>
      </c>
    </row>
    <row r="18" spans="6:11" x14ac:dyDescent="0.35">
      <c r="G18" s="9" t="s">
        <v>79</v>
      </c>
      <c r="K18" t="s">
        <v>141</v>
      </c>
    </row>
    <row r="19" spans="6:11" x14ac:dyDescent="0.35">
      <c r="G19" s="9" t="s">
        <v>80</v>
      </c>
      <c r="K19" t="s">
        <v>142</v>
      </c>
    </row>
    <row r="20" spans="6:11" x14ac:dyDescent="0.35">
      <c r="G20" s="9" t="s">
        <v>81</v>
      </c>
    </row>
    <row r="24" spans="6:11" x14ac:dyDescent="0.35">
      <c r="G24" s="9"/>
    </row>
    <row r="25" spans="6:11" x14ac:dyDescent="0.35">
      <c r="G25" s="9"/>
    </row>
    <row r="26" spans="6:11" x14ac:dyDescent="0.35">
      <c r="G26" s="9"/>
    </row>
    <row r="27" spans="6:11" x14ac:dyDescent="0.35">
      <c r="G27" s="9"/>
    </row>
    <row r="28" spans="6:11" x14ac:dyDescent="0.35">
      <c r="G28" s="9"/>
    </row>
    <row r="29" spans="6:11" x14ac:dyDescent="0.35">
      <c r="G29" s="9"/>
    </row>
    <row r="30" spans="6:11" x14ac:dyDescent="0.35">
      <c r="G30" s="9"/>
    </row>
    <row r="31" spans="6:11" x14ac:dyDescent="0.35">
      <c r="G31" s="9"/>
    </row>
    <row r="32" spans="6:11" x14ac:dyDescent="0.35">
      <c r="G32" s="9"/>
    </row>
    <row r="33" spans="7:7" x14ac:dyDescent="0.35">
      <c r="G33" s="9"/>
    </row>
    <row r="34" spans="7:7" x14ac:dyDescent="0.35">
      <c r="G34" s="9"/>
    </row>
    <row r="35" spans="7:7" x14ac:dyDescent="0.35">
      <c r="G35" s="9"/>
    </row>
    <row r="36" spans="7:7" x14ac:dyDescent="0.35">
      <c r="G36" s="9"/>
    </row>
    <row r="37" spans="7:7" x14ac:dyDescent="0.35">
      <c r="G37" s="9"/>
    </row>
    <row r="38" spans="7:7" x14ac:dyDescent="0.35">
      <c r="G38" s="9"/>
    </row>
    <row r="39" spans="7:7" x14ac:dyDescent="0.35">
      <c r="G39" s="9"/>
    </row>
    <row r="40" spans="7:7" x14ac:dyDescent="0.35">
      <c r="G40" s="9"/>
    </row>
    <row r="41" spans="7:7" x14ac:dyDescent="0.35">
      <c r="G41" s="9"/>
    </row>
    <row r="42" spans="7:7" x14ac:dyDescent="0.35">
      <c r="G4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scratch</vt:lpstr>
      <vt:lpstr>data_generator</vt:lpstr>
      <vt:lpstr>reference_tables</vt:lpstr>
      <vt:lpstr>Agency</vt:lpstr>
      <vt:lpstr>Business_Unit</vt:lpstr>
      <vt:lpstr>Contorls</vt:lpstr>
      <vt:lpstr>Directory</vt:lpstr>
      <vt:lpstr>FPAC_Tactical_Objective</vt:lpstr>
      <vt:lpstr>Response_Status</vt:lpstr>
      <vt:lpstr>Response_Strategy</vt:lpstr>
      <vt:lpstr>Risk_Status</vt:lpstr>
      <vt:lpstr>Risk_Type</vt:lpstr>
      <vt:lpstr>USDA_Strategies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Barber</dc:creator>
  <cp:lastModifiedBy>Eric Barber</cp:lastModifiedBy>
  <dcterms:created xsi:type="dcterms:W3CDTF">2019-10-08T13:12:19Z</dcterms:created>
  <dcterms:modified xsi:type="dcterms:W3CDTF">2019-10-29T00:57:03Z</dcterms:modified>
</cp:coreProperties>
</file>