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Electronics\WS2811 Expander\"/>
    </mc:Choice>
  </mc:AlternateContent>
  <xr:revisionPtr revIDLastSave="0" documentId="13_ncr:1_{E0A8D3DA-AD01-416A-9E3E-770EF055E304}" xr6:coauthVersionLast="43" xr6:coauthVersionMax="43" xr10:uidLastSave="{00000000-0000-0000-0000-000000000000}"/>
  <bookViews>
    <workbookView xWindow="240" yWindow="1176" windowWidth="18276" windowHeight="15192" activeTab="1" xr2:uid="{C90114B8-4AD5-44F7-8BE0-F428A7AE3971}"/>
  </bookViews>
  <sheets>
    <sheet name="Board" sheetId="1" r:id="rId1"/>
    <sheet name="Inventory" sheetId="3" r:id="rId2"/>
    <sheet name="Connector Pack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3" l="1"/>
  <c r="J14" i="3"/>
  <c r="J13" i="3"/>
  <c r="J12" i="3"/>
  <c r="J11" i="3"/>
  <c r="J10" i="3"/>
  <c r="J9" i="3"/>
  <c r="J8" i="3"/>
  <c r="J7" i="3"/>
  <c r="J6" i="3"/>
  <c r="G15" i="3"/>
  <c r="G14" i="3"/>
  <c r="G13" i="3"/>
  <c r="G12" i="3"/>
  <c r="G11" i="3"/>
  <c r="G10" i="3"/>
  <c r="G9" i="3"/>
  <c r="G8" i="3"/>
  <c r="G7" i="3"/>
  <c r="G6" i="3"/>
  <c r="G11" i="2" l="1"/>
  <c r="G10" i="2"/>
  <c r="G9" i="2"/>
  <c r="G7" i="2"/>
  <c r="G6" i="2"/>
  <c r="G5" i="2"/>
  <c r="G4" i="2"/>
  <c r="G13" i="2" s="1"/>
  <c r="F21" i="1"/>
  <c r="G20" i="1"/>
  <c r="G21" i="1" s="1"/>
  <c r="F20" i="1"/>
  <c r="G19" i="1"/>
  <c r="F19" i="1"/>
  <c r="G18" i="1"/>
  <c r="F18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F5" i="1"/>
  <c r="G5" i="1"/>
  <c r="G15" i="1" l="1"/>
  <c r="G24" i="1" s="1"/>
  <c r="F15" i="1"/>
  <c r="F24" i="1" s="1"/>
</calcChain>
</file>

<file path=xl/sharedStrings.xml><?xml version="1.0" encoding="utf-8"?>
<sst xmlns="http://schemas.openxmlformats.org/spreadsheetml/2006/main" count="147" uniqueCount="99">
  <si>
    <t>WS2811 expander BOM</t>
  </si>
  <si>
    <t>Part</t>
  </si>
  <si>
    <t>Count</t>
  </si>
  <si>
    <t>WS2811</t>
  </si>
  <si>
    <t>IRLR7821PBF MOSFET</t>
  </si>
  <si>
    <t>Package</t>
  </si>
  <si>
    <t>SOP-8</t>
  </si>
  <si>
    <t>TO-252-3, DPAK</t>
  </si>
  <si>
    <t>MMBT3904 NPN transistor</t>
  </si>
  <si>
    <t>SOT-23</t>
  </si>
  <si>
    <t>100nF capacitor</t>
  </si>
  <si>
    <t>SMD 0805</t>
  </si>
  <si>
    <t>33 ohm resistor</t>
  </si>
  <si>
    <t>100 ohm resistor</t>
  </si>
  <si>
    <t>2.7 K resistor</t>
  </si>
  <si>
    <t>10K resistor</t>
  </si>
  <si>
    <t>1K resistor</t>
  </si>
  <si>
    <t>PC Board</t>
  </si>
  <si>
    <t>Sources</t>
  </si>
  <si>
    <t>PC board</t>
  </si>
  <si>
    <t>jlcpcb</t>
  </si>
  <si>
    <t>10@$7.24, 25@14.77</t>
  </si>
  <si>
    <t>aliexpress, Chinese manufacturer's store</t>
  </si>
  <si>
    <t>50@$2.85</t>
  </si>
  <si>
    <t>IRLR7821</t>
  </si>
  <si>
    <t>30@$11.29</t>
  </si>
  <si>
    <t>100@$14.50</t>
  </si>
  <si>
    <t>Digikey</t>
  </si>
  <si>
    <t>10@$9.45</t>
  </si>
  <si>
    <t>ae, xina (clone)</t>
  </si>
  <si>
    <t>ae, maysin (clone)</t>
  </si>
  <si>
    <t>Each</t>
  </si>
  <si>
    <t>Arrow</t>
  </si>
  <si>
    <t>10@$4.40, 100@38.37</t>
  </si>
  <si>
    <t>(obsolete version)</t>
  </si>
  <si>
    <t>end of life, IRF7821TRPBF is the updated version.</t>
  </si>
  <si>
    <t>mmbt3904</t>
  </si>
  <si>
    <t>Mouser</t>
  </si>
  <si>
    <t>ae, Yunyida</t>
  </si>
  <si>
    <t>100@$1.40</t>
  </si>
  <si>
    <t>100nF</t>
  </si>
  <si>
    <t>200@$1.35</t>
  </si>
  <si>
    <t>0805 res</t>
  </si>
  <si>
    <t>ae, various</t>
  </si>
  <si>
    <t>100@$0.70</t>
  </si>
  <si>
    <t>1@$0.10, 10@$0.83, 100@$3.18</t>
  </si>
  <si>
    <t xml:space="preserve">1@$0.10, 10@$0.12, </t>
  </si>
  <si>
    <t>25@$0.25, 100@$1.04</t>
  </si>
  <si>
    <t>Price</t>
  </si>
  <si>
    <t>US Best</t>
  </si>
  <si>
    <t>China</t>
  </si>
  <si>
    <t>total</t>
  </si>
  <si>
    <t>Total</t>
  </si>
  <si>
    <t>6 pin 3.96mm header</t>
  </si>
  <si>
    <t>3.96 mm header, 6 pin</t>
  </si>
  <si>
    <t>digikey</t>
  </si>
  <si>
    <t>2.54mm header, 6 pin</t>
  </si>
  <si>
    <t>3.96mm header, 2 pin</t>
  </si>
  <si>
    <t>2 pin 3.96mm header</t>
  </si>
  <si>
    <t>6 pin 2.54 mm header</t>
  </si>
  <si>
    <t>ae</t>
  </si>
  <si>
    <t>ae, gold</t>
  </si>
  <si>
    <t>ae, silver</t>
  </si>
  <si>
    <t>Connector pack</t>
  </si>
  <si>
    <t>3.96 header, 6 pin</t>
  </si>
  <si>
    <t>TE conectivity</t>
  </si>
  <si>
    <t>640388-6</t>
  </si>
  <si>
    <t>3.96 header, 2 pin</t>
  </si>
  <si>
    <t>640388-2</t>
  </si>
  <si>
    <t>3.96 connector, 2 pinn</t>
  </si>
  <si>
    <t>640250-2</t>
  </si>
  <si>
    <t>3.96 pins</t>
  </si>
  <si>
    <t>Extended</t>
  </si>
  <si>
    <t>40 pin 2.54 header, cut into 6</t>
  </si>
  <si>
    <t xml:space="preserve">PRPC040SAAN-RC 
</t>
  </si>
  <si>
    <t>Sullins</t>
  </si>
  <si>
    <t>All digikey…</t>
  </si>
  <si>
    <t>SWH25X-NULC-S03-UU-BA</t>
  </si>
  <si>
    <t xml:space="preserve">3 position 2.54 connector </t>
  </si>
  <si>
    <t>pins</t>
  </si>
  <si>
    <t>SWT25X-URTC-S01-UU-UU</t>
  </si>
  <si>
    <t>2 pin header/connector/pins</t>
  </si>
  <si>
    <t xml:space="preserve">cable </t>
  </si>
  <si>
    <t>allpcb</t>
  </si>
  <si>
    <t>arrow</t>
  </si>
  <si>
    <t>ebay</t>
  </si>
  <si>
    <t>Boards</t>
  </si>
  <si>
    <t>Required</t>
  </si>
  <si>
    <t>Inventory</t>
  </si>
  <si>
    <t>Desired to make</t>
  </si>
  <si>
    <t>erj-6geyj102v</t>
  </si>
  <si>
    <t>ERJ-6GEYJ103V</t>
  </si>
  <si>
    <t>ERJ-6GEYJ272V</t>
  </si>
  <si>
    <t>MMBT3904LT1G</t>
  </si>
  <si>
    <t>ERJ-6GEYJ101V</t>
  </si>
  <si>
    <t>ERJ-6GEYJ330V</t>
  </si>
  <si>
    <t>Ebay</t>
  </si>
  <si>
    <t>IRLR7821PBF</t>
  </si>
  <si>
    <t>lcsc.com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</si>
</sst>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@$0.10" TargetMode="External"/><Relationship Id="rId3" Type="http://schemas.openxmlformats.org/officeDocument/2006/relationships/hyperlink" Target="mailto:100@$14.50" TargetMode="External"/><Relationship Id="rId7" Type="http://schemas.openxmlformats.org/officeDocument/2006/relationships/hyperlink" Target="mailto:100@$0.70" TargetMode="External"/><Relationship Id="rId2" Type="http://schemas.openxmlformats.org/officeDocument/2006/relationships/hyperlink" Target="mailto:30@$11.29" TargetMode="External"/><Relationship Id="rId1" Type="http://schemas.openxmlformats.org/officeDocument/2006/relationships/hyperlink" Target="mailto:50@$2.85" TargetMode="External"/><Relationship Id="rId6" Type="http://schemas.openxmlformats.org/officeDocument/2006/relationships/hyperlink" Target="mailto:200@$1.35" TargetMode="External"/><Relationship Id="rId5" Type="http://schemas.openxmlformats.org/officeDocument/2006/relationships/hyperlink" Target="mailto:100@$1.40" TargetMode="External"/><Relationship Id="rId4" Type="http://schemas.openxmlformats.org/officeDocument/2006/relationships/hyperlink" Target="mailto:10@$9.4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3114-D5AA-4471-918E-3F49F4519113}">
  <dimension ref="A1:H67"/>
  <sheetViews>
    <sheetView workbookViewId="0">
      <selection activeCell="A5" sqref="A5:B14"/>
    </sheetView>
  </sheetViews>
  <sheetFormatPr defaultRowHeight="14.4" x14ac:dyDescent="0.3"/>
  <cols>
    <col min="2" max="2" width="40.109375" customWidth="1"/>
    <col min="3" max="3" width="28.88671875" customWidth="1"/>
    <col min="4" max="4" width="12.5546875" customWidth="1"/>
    <col min="5" max="5" width="25.77734375" customWidth="1"/>
    <col min="6" max="6" width="13.6640625" customWidth="1"/>
  </cols>
  <sheetData>
    <row r="1" spans="1:8" x14ac:dyDescent="0.3">
      <c r="A1" t="s">
        <v>0</v>
      </c>
    </row>
    <row r="3" spans="1:8" x14ac:dyDescent="0.3">
      <c r="D3" t="s">
        <v>48</v>
      </c>
      <c r="F3" t="s">
        <v>52</v>
      </c>
    </row>
    <row r="4" spans="1:8" x14ac:dyDescent="0.3">
      <c r="A4" t="s">
        <v>2</v>
      </c>
      <c r="B4" t="s">
        <v>1</v>
      </c>
      <c r="C4" t="s">
        <v>5</v>
      </c>
      <c r="D4" t="s">
        <v>49</v>
      </c>
      <c r="E4" t="s">
        <v>50</v>
      </c>
      <c r="F4" t="s">
        <v>49</v>
      </c>
      <c r="G4" t="s">
        <v>50</v>
      </c>
    </row>
    <row r="5" spans="1:8" x14ac:dyDescent="0.3">
      <c r="A5">
        <v>1</v>
      </c>
      <c r="B5" t="s">
        <v>17</v>
      </c>
      <c r="D5" s="3">
        <v>0.38</v>
      </c>
      <c r="E5" s="3">
        <v>0.38</v>
      </c>
      <c r="F5" s="3">
        <f>$A5*D5</f>
        <v>0.38</v>
      </c>
      <c r="G5" s="3">
        <f>$A5*E5</f>
        <v>0.38</v>
      </c>
      <c r="H5" t="s">
        <v>83</v>
      </c>
    </row>
    <row r="6" spans="1:8" x14ac:dyDescent="0.3">
      <c r="A6">
        <v>1</v>
      </c>
      <c r="B6" t="s">
        <v>3</v>
      </c>
      <c r="C6" t="s">
        <v>6</v>
      </c>
      <c r="D6" s="3">
        <v>0.06</v>
      </c>
      <c r="E6" s="3">
        <v>0.06</v>
      </c>
      <c r="F6" s="3">
        <f>$A6*D6</f>
        <v>0.06</v>
      </c>
      <c r="G6" s="3">
        <f>$A6*E6</f>
        <v>0.06</v>
      </c>
      <c r="H6" t="s">
        <v>84</v>
      </c>
    </row>
    <row r="7" spans="1:8" x14ac:dyDescent="0.3">
      <c r="A7">
        <v>3</v>
      </c>
      <c r="B7" s="1" t="s">
        <v>4</v>
      </c>
      <c r="C7" t="s">
        <v>7</v>
      </c>
      <c r="D7" s="3">
        <v>0.44</v>
      </c>
      <c r="E7" s="3">
        <v>0.15</v>
      </c>
      <c r="F7" s="3">
        <f t="shared" ref="F7:F14" si="0">$A7*D7</f>
        <v>1.32</v>
      </c>
      <c r="G7" s="3">
        <f t="shared" ref="G7:G14" si="1">$A7*E7</f>
        <v>0.44999999999999996</v>
      </c>
      <c r="H7" t="s">
        <v>84</v>
      </c>
    </row>
    <row r="8" spans="1:8" x14ac:dyDescent="0.3">
      <c r="A8">
        <v>3</v>
      </c>
      <c r="B8" t="s">
        <v>8</v>
      </c>
      <c r="C8" t="s">
        <v>9</v>
      </c>
      <c r="D8" s="3">
        <v>0.03</v>
      </c>
      <c r="E8" s="3">
        <v>0.01</v>
      </c>
      <c r="F8" s="3">
        <f t="shared" si="0"/>
        <v>0.09</v>
      </c>
      <c r="G8" s="3">
        <f t="shared" si="1"/>
        <v>0.03</v>
      </c>
      <c r="H8" t="s">
        <v>84</v>
      </c>
    </row>
    <row r="9" spans="1:8" x14ac:dyDescent="0.3">
      <c r="A9">
        <v>1</v>
      </c>
      <c r="B9" t="s">
        <v>10</v>
      </c>
      <c r="C9" t="s">
        <v>11</v>
      </c>
      <c r="D9" s="3">
        <v>0.08</v>
      </c>
      <c r="E9" s="3">
        <v>0.01</v>
      </c>
      <c r="F9" s="3">
        <f t="shared" si="0"/>
        <v>0.08</v>
      </c>
      <c r="G9" s="3">
        <f t="shared" si="1"/>
        <v>0.01</v>
      </c>
      <c r="H9" t="s">
        <v>85</v>
      </c>
    </row>
    <row r="10" spans="1:8" x14ac:dyDescent="0.3">
      <c r="A10">
        <v>1</v>
      </c>
      <c r="B10" t="s">
        <v>12</v>
      </c>
      <c r="C10" t="s">
        <v>11</v>
      </c>
      <c r="D10" s="3">
        <v>0.01</v>
      </c>
      <c r="E10" s="3">
        <v>0.01</v>
      </c>
      <c r="F10" s="3">
        <f t="shared" si="0"/>
        <v>0.01</v>
      </c>
      <c r="G10" s="3">
        <f t="shared" si="1"/>
        <v>0.01</v>
      </c>
      <c r="H10" t="s">
        <v>84</v>
      </c>
    </row>
    <row r="11" spans="1:8" x14ac:dyDescent="0.3">
      <c r="A11">
        <v>1</v>
      </c>
      <c r="B11" t="s">
        <v>13</v>
      </c>
      <c r="C11" t="s">
        <v>11</v>
      </c>
      <c r="D11" s="3">
        <v>0.01</v>
      </c>
      <c r="E11" s="3">
        <v>0.01</v>
      </c>
      <c r="F11" s="3">
        <f t="shared" si="0"/>
        <v>0.01</v>
      </c>
      <c r="G11" s="3">
        <f t="shared" si="1"/>
        <v>0.01</v>
      </c>
      <c r="H11" t="s">
        <v>84</v>
      </c>
    </row>
    <row r="12" spans="1:8" x14ac:dyDescent="0.3">
      <c r="A12">
        <v>1</v>
      </c>
      <c r="B12" t="s">
        <v>14</v>
      </c>
      <c r="C12" t="s">
        <v>11</v>
      </c>
      <c r="D12" s="3">
        <v>0.01</v>
      </c>
      <c r="E12" s="3">
        <v>0.01</v>
      </c>
      <c r="F12" s="3">
        <f t="shared" si="0"/>
        <v>0.01</v>
      </c>
      <c r="G12" s="3">
        <f t="shared" si="1"/>
        <v>0.01</v>
      </c>
      <c r="H12" t="s">
        <v>84</v>
      </c>
    </row>
    <row r="13" spans="1:8" x14ac:dyDescent="0.3">
      <c r="A13">
        <v>6</v>
      </c>
      <c r="B13" t="s">
        <v>15</v>
      </c>
      <c r="C13" t="s">
        <v>11</v>
      </c>
      <c r="D13" s="3">
        <v>0.01</v>
      </c>
      <c r="E13" s="3">
        <v>0.01</v>
      </c>
      <c r="F13" s="3">
        <f t="shared" si="0"/>
        <v>0.06</v>
      </c>
      <c r="G13" s="3">
        <f t="shared" si="1"/>
        <v>0.06</v>
      </c>
      <c r="H13" t="s">
        <v>84</v>
      </c>
    </row>
    <row r="14" spans="1:8" x14ac:dyDescent="0.3">
      <c r="A14">
        <v>3</v>
      </c>
      <c r="B14" t="s">
        <v>16</v>
      </c>
      <c r="C14" t="s">
        <v>11</v>
      </c>
      <c r="D14" s="3">
        <v>0.01</v>
      </c>
      <c r="E14" s="3">
        <v>0.01</v>
      </c>
      <c r="F14" s="3">
        <f t="shared" si="0"/>
        <v>0.03</v>
      </c>
      <c r="G14" s="3">
        <f t="shared" si="1"/>
        <v>0.03</v>
      </c>
      <c r="H14" t="s">
        <v>84</v>
      </c>
    </row>
    <row r="15" spans="1:8" x14ac:dyDescent="0.3">
      <c r="D15" s="3"/>
      <c r="E15" s="3"/>
      <c r="F15" s="3">
        <f>SUM(F5:F14)</f>
        <v>2.0499999999999998</v>
      </c>
      <c r="G15" s="3">
        <f>SUM(G5:G14)</f>
        <v>1.05</v>
      </c>
      <c r="H15" t="s">
        <v>84</v>
      </c>
    </row>
    <row r="18" spans="1:7" x14ac:dyDescent="0.3">
      <c r="A18">
        <v>1</v>
      </c>
      <c r="B18" t="s">
        <v>53</v>
      </c>
      <c r="D18" s="3">
        <v>0.38</v>
      </c>
      <c r="E18" s="3">
        <v>0.1</v>
      </c>
      <c r="F18" s="3">
        <f t="shared" ref="F18:F20" si="2">$A18*D18</f>
        <v>0.38</v>
      </c>
      <c r="G18" s="3">
        <f t="shared" ref="G18:G20" si="3">$A18*E18</f>
        <v>0.1</v>
      </c>
    </row>
    <row r="19" spans="1:7" x14ac:dyDescent="0.3">
      <c r="A19">
        <v>1</v>
      </c>
      <c r="B19" t="s">
        <v>58</v>
      </c>
      <c r="D19" s="3">
        <v>0.14000000000000001</v>
      </c>
      <c r="E19" s="3">
        <v>0.03</v>
      </c>
      <c r="F19" s="3">
        <f t="shared" si="2"/>
        <v>0.14000000000000001</v>
      </c>
      <c r="G19" s="3">
        <f t="shared" si="3"/>
        <v>0.03</v>
      </c>
    </row>
    <row r="20" spans="1:7" x14ac:dyDescent="0.3">
      <c r="A20">
        <v>1</v>
      </c>
      <c r="B20" t="s">
        <v>59</v>
      </c>
      <c r="D20" s="3">
        <v>0.15</v>
      </c>
      <c r="E20" s="3">
        <v>0.03</v>
      </c>
      <c r="F20" s="3">
        <f t="shared" si="2"/>
        <v>0.15</v>
      </c>
      <c r="G20" s="3">
        <f t="shared" si="3"/>
        <v>0.03</v>
      </c>
    </row>
    <row r="21" spans="1:7" x14ac:dyDescent="0.3">
      <c r="F21" s="3">
        <f>SUM(F18:F20)</f>
        <v>0.67</v>
      </c>
      <c r="G21" s="3">
        <f>SUM(G18:G20)</f>
        <v>0.16</v>
      </c>
    </row>
    <row r="24" spans="1:7" x14ac:dyDescent="0.3">
      <c r="A24" t="s">
        <v>18</v>
      </c>
      <c r="F24" s="3">
        <f>F15+F21</f>
        <v>2.7199999999999998</v>
      </c>
      <c r="G24" s="3">
        <f>G15+G21</f>
        <v>1.21</v>
      </c>
    </row>
    <row r="25" spans="1:7" x14ac:dyDescent="0.3">
      <c r="A25" t="s">
        <v>19</v>
      </c>
      <c r="D25" t="s">
        <v>31</v>
      </c>
    </row>
    <row r="26" spans="1:7" x14ac:dyDescent="0.3">
      <c r="B26" t="s">
        <v>20</v>
      </c>
      <c r="C26" t="s">
        <v>21</v>
      </c>
      <c r="D26" s="3">
        <v>0.59</v>
      </c>
    </row>
    <row r="28" spans="1:7" x14ac:dyDescent="0.3">
      <c r="A28" t="s">
        <v>3</v>
      </c>
    </row>
    <row r="29" spans="1:7" x14ac:dyDescent="0.3">
      <c r="B29" t="s">
        <v>22</v>
      </c>
      <c r="C29" s="2" t="s">
        <v>23</v>
      </c>
      <c r="D29" s="3">
        <v>0.06</v>
      </c>
    </row>
    <row r="31" spans="1:7" x14ac:dyDescent="0.3">
      <c r="A31" t="s">
        <v>24</v>
      </c>
      <c r="F31" t="s">
        <v>35</v>
      </c>
    </row>
    <row r="32" spans="1:7" x14ac:dyDescent="0.3">
      <c r="B32" t="s">
        <v>29</v>
      </c>
      <c r="C32" s="2" t="s">
        <v>25</v>
      </c>
      <c r="D32" s="3">
        <v>0.38</v>
      </c>
    </row>
    <row r="33" spans="1:6" x14ac:dyDescent="0.3">
      <c r="B33" t="s">
        <v>30</v>
      </c>
      <c r="C33" s="2" t="s">
        <v>26</v>
      </c>
      <c r="D33" s="3">
        <v>0.15</v>
      </c>
    </row>
    <row r="34" spans="1:6" x14ac:dyDescent="0.3">
      <c r="B34" t="s">
        <v>27</v>
      </c>
      <c r="C34" s="2" t="s">
        <v>28</v>
      </c>
      <c r="D34" s="3">
        <v>0.95</v>
      </c>
    </row>
    <row r="35" spans="1:6" x14ac:dyDescent="0.3">
      <c r="B35" t="s">
        <v>32</v>
      </c>
      <c r="C35" t="s">
        <v>33</v>
      </c>
      <c r="D35" s="3">
        <v>0.44</v>
      </c>
      <c r="F35" t="s">
        <v>34</v>
      </c>
    </row>
    <row r="37" spans="1:6" x14ac:dyDescent="0.3">
      <c r="A37" t="s">
        <v>36</v>
      </c>
    </row>
    <row r="38" spans="1:6" x14ac:dyDescent="0.3">
      <c r="B38" t="s">
        <v>37</v>
      </c>
      <c r="D38" s="3">
        <v>0.11</v>
      </c>
    </row>
    <row r="39" spans="1:6" x14ac:dyDescent="0.3">
      <c r="B39" t="s">
        <v>32</v>
      </c>
      <c r="D39" s="3">
        <v>0.03</v>
      </c>
    </row>
    <row r="40" spans="1:6" x14ac:dyDescent="0.3">
      <c r="B40" t="s">
        <v>38</v>
      </c>
      <c r="C40" s="2" t="s">
        <v>39</v>
      </c>
      <c r="D40" s="3">
        <v>0.01</v>
      </c>
    </row>
    <row r="41" spans="1:6" x14ac:dyDescent="0.3">
      <c r="C41" s="2"/>
      <c r="D41" s="3"/>
    </row>
    <row r="43" spans="1:6" x14ac:dyDescent="0.3">
      <c r="A43" t="s">
        <v>40</v>
      </c>
    </row>
    <row r="44" spans="1:6" x14ac:dyDescent="0.3">
      <c r="B44" t="s">
        <v>38</v>
      </c>
      <c r="C44" s="2" t="s">
        <v>41</v>
      </c>
      <c r="D44" s="3">
        <v>5.0000000000000001E-3</v>
      </c>
    </row>
    <row r="45" spans="1:6" x14ac:dyDescent="0.3">
      <c r="B45" t="s">
        <v>37</v>
      </c>
      <c r="C45" s="2"/>
      <c r="D45" s="3">
        <v>0.08</v>
      </c>
    </row>
    <row r="46" spans="1:6" x14ac:dyDescent="0.3">
      <c r="B46" t="s">
        <v>27</v>
      </c>
      <c r="C46" s="2"/>
      <c r="D46" s="3">
        <v>0.1</v>
      </c>
    </row>
    <row r="48" spans="1:6" x14ac:dyDescent="0.3">
      <c r="A48" t="s">
        <v>42</v>
      </c>
      <c r="B48" t="s">
        <v>43</v>
      </c>
      <c r="C48" s="2" t="s">
        <v>44</v>
      </c>
      <c r="D48" s="3">
        <v>0.01</v>
      </c>
    </row>
    <row r="49" spans="1:4" x14ac:dyDescent="0.3">
      <c r="B49" t="s">
        <v>27</v>
      </c>
      <c r="C49" s="2" t="s">
        <v>45</v>
      </c>
      <c r="D49" s="3">
        <v>0.03</v>
      </c>
    </row>
    <row r="50" spans="1:4" x14ac:dyDescent="0.3">
      <c r="B50" t="s">
        <v>32</v>
      </c>
      <c r="C50" t="s">
        <v>46</v>
      </c>
      <c r="D50" s="3">
        <v>0.01</v>
      </c>
    </row>
    <row r="51" spans="1:4" x14ac:dyDescent="0.3">
      <c r="C51" t="s">
        <v>47</v>
      </c>
    </row>
    <row r="56" spans="1:4" x14ac:dyDescent="0.3">
      <c r="A56" t="s">
        <v>54</v>
      </c>
    </row>
    <row r="57" spans="1:4" x14ac:dyDescent="0.3">
      <c r="B57" t="s">
        <v>55</v>
      </c>
      <c r="C57">
        <v>10</v>
      </c>
      <c r="D57" s="3">
        <v>0.38</v>
      </c>
    </row>
    <row r="58" spans="1:4" x14ac:dyDescent="0.3">
      <c r="B58" t="s">
        <v>60</v>
      </c>
      <c r="D58" s="3">
        <v>0.1</v>
      </c>
    </row>
    <row r="60" spans="1:4" x14ac:dyDescent="0.3">
      <c r="A60" t="s">
        <v>57</v>
      </c>
    </row>
    <row r="61" spans="1:4" x14ac:dyDescent="0.3">
      <c r="B61" t="s">
        <v>55</v>
      </c>
      <c r="C61">
        <v>10</v>
      </c>
      <c r="D61" s="3">
        <v>0.14000000000000001</v>
      </c>
    </row>
    <row r="62" spans="1:4" x14ac:dyDescent="0.3">
      <c r="D62" s="3">
        <v>0.03</v>
      </c>
    </row>
    <row r="64" spans="1:4" x14ac:dyDescent="0.3">
      <c r="A64" t="s">
        <v>56</v>
      </c>
    </row>
    <row r="65" spans="2:4" x14ac:dyDescent="0.3">
      <c r="B65" t="s">
        <v>55</v>
      </c>
      <c r="C65">
        <v>10</v>
      </c>
      <c r="D65" s="3">
        <v>0.15</v>
      </c>
    </row>
    <row r="66" spans="2:4" x14ac:dyDescent="0.3">
      <c r="B66" t="s">
        <v>61</v>
      </c>
      <c r="D66" s="3">
        <v>0.03</v>
      </c>
    </row>
    <row r="67" spans="2:4" x14ac:dyDescent="0.3">
      <c r="B67" t="s">
        <v>62</v>
      </c>
      <c r="D67" s="3">
        <v>0.01</v>
      </c>
    </row>
  </sheetData>
  <hyperlinks>
    <hyperlink ref="C29" r:id="rId1" xr:uid="{652B8A11-B24B-4CD6-AB04-D9D8F4A1162C}"/>
    <hyperlink ref="C32" r:id="rId2" xr:uid="{2EDD2843-D8CC-4B0E-B59D-235801D15136}"/>
    <hyperlink ref="C33" r:id="rId3" xr:uid="{16E4261B-5EA2-47D4-B5E2-740D3CE27D06}"/>
    <hyperlink ref="C34" r:id="rId4" xr:uid="{797FCD16-7493-40A5-B751-059D4AFFD9F5}"/>
    <hyperlink ref="C40" r:id="rId5" xr:uid="{512CD63C-ADE9-4088-BAE8-5C882104D282}"/>
    <hyperlink ref="C44" r:id="rId6" xr:uid="{64A6A778-C046-4433-AEF6-F269F579CA30}"/>
    <hyperlink ref="C48" r:id="rId7" xr:uid="{25533EC0-9DF9-4128-9CE5-B275A9AA9E91}"/>
    <hyperlink ref="C49" r:id="rId8" display="1@$0.10" xr:uid="{CE5C8588-DEEB-4172-9B8F-BE2573B41655}"/>
  </hyperlinks>
  <pageMargins left="0.7" right="0.7" top="0.75" bottom="0.75" header="0.3" footer="0.3"/>
  <pageSetup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CC41B-053E-4F9B-818B-1489A13B117E}">
  <dimension ref="A2:L15"/>
  <sheetViews>
    <sheetView tabSelected="1" workbookViewId="0">
      <selection activeCell="D7" sqref="D7"/>
    </sheetView>
  </sheetViews>
  <sheetFormatPr defaultRowHeight="14.4" x14ac:dyDescent="0.3"/>
  <cols>
    <col min="2" max="2" width="25.109375" customWidth="1"/>
    <col min="3" max="3" width="12.77734375" customWidth="1"/>
    <col min="4" max="4" width="15.6640625" customWidth="1"/>
    <col min="5" max="5" width="11.21875" customWidth="1"/>
    <col min="12" max="12" width="9.5546875" bestFit="1" customWidth="1"/>
  </cols>
  <sheetData>
    <row r="2" spans="1:12" x14ac:dyDescent="0.3">
      <c r="A2" t="s">
        <v>86</v>
      </c>
    </row>
    <row r="3" spans="1:12" x14ac:dyDescent="0.3">
      <c r="I3" t="s">
        <v>89</v>
      </c>
      <c r="K3">
        <v>20</v>
      </c>
    </row>
    <row r="5" spans="1:12" x14ac:dyDescent="0.3">
      <c r="A5" t="s">
        <v>87</v>
      </c>
      <c r="E5" t="s">
        <v>88</v>
      </c>
      <c r="G5" t="s">
        <v>86</v>
      </c>
      <c r="L5" s="5">
        <v>43601</v>
      </c>
    </row>
    <row r="6" spans="1:12" x14ac:dyDescent="0.3">
      <c r="A6">
        <v>1</v>
      </c>
      <c r="B6" t="s">
        <v>17</v>
      </c>
      <c r="E6">
        <v>20</v>
      </c>
      <c r="G6">
        <f>E6/A6</f>
        <v>20</v>
      </c>
      <c r="J6">
        <f>K$3*A6 - E6</f>
        <v>0</v>
      </c>
      <c r="L6">
        <v>0</v>
      </c>
    </row>
    <row r="7" spans="1:12" x14ac:dyDescent="0.3">
      <c r="A7">
        <v>1</v>
      </c>
      <c r="B7" t="s">
        <v>3</v>
      </c>
      <c r="C7" t="s">
        <v>98</v>
      </c>
      <c r="E7">
        <v>1</v>
      </c>
      <c r="G7">
        <f t="shared" ref="G7:G15" si="0">E7/A7</f>
        <v>1</v>
      </c>
      <c r="J7">
        <f t="shared" ref="J7:J15" si="1">K$3*A7 - E7</f>
        <v>19</v>
      </c>
      <c r="L7">
        <v>20</v>
      </c>
    </row>
    <row r="8" spans="1:12" x14ac:dyDescent="0.3">
      <c r="A8">
        <v>3</v>
      </c>
      <c r="B8" s="1" t="s">
        <v>4</v>
      </c>
      <c r="C8" t="s">
        <v>32</v>
      </c>
      <c r="D8" t="s">
        <v>97</v>
      </c>
      <c r="E8">
        <v>20</v>
      </c>
      <c r="G8">
        <f t="shared" si="0"/>
        <v>6.666666666666667</v>
      </c>
      <c r="J8">
        <f t="shared" si="1"/>
        <v>40</v>
      </c>
      <c r="L8">
        <v>50</v>
      </c>
    </row>
    <row r="9" spans="1:12" x14ac:dyDescent="0.3">
      <c r="A9">
        <v>3</v>
      </c>
      <c r="B9" t="s">
        <v>8</v>
      </c>
      <c r="C9" t="s">
        <v>32</v>
      </c>
      <c r="D9" t="s">
        <v>93</v>
      </c>
      <c r="E9">
        <v>22</v>
      </c>
      <c r="G9">
        <f t="shared" si="0"/>
        <v>7.333333333333333</v>
      </c>
      <c r="J9">
        <f t="shared" si="1"/>
        <v>38</v>
      </c>
      <c r="L9">
        <v>50</v>
      </c>
    </row>
    <row r="10" spans="1:12" x14ac:dyDescent="0.3">
      <c r="A10">
        <v>1</v>
      </c>
      <c r="B10" t="s">
        <v>10</v>
      </c>
      <c r="C10" t="s">
        <v>96</v>
      </c>
      <c r="E10">
        <v>96</v>
      </c>
      <c r="G10">
        <f t="shared" si="0"/>
        <v>96</v>
      </c>
      <c r="J10">
        <f t="shared" si="1"/>
        <v>-76</v>
      </c>
    </row>
    <row r="11" spans="1:12" x14ac:dyDescent="0.3">
      <c r="A11">
        <v>1</v>
      </c>
      <c r="B11" t="s">
        <v>12</v>
      </c>
      <c r="C11" t="s">
        <v>32</v>
      </c>
      <c r="D11" t="s">
        <v>95</v>
      </c>
      <c r="E11">
        <v>34</v>
      </c>
      <c r="G11">
        <f t="shared" si="0"/>
        <v>34</v>
      </c>
      <c r="J11">
        <f t="shared" si="1"/>
        <v>-14</v>
      </c>
    </row>
    <row r="12" spans="1:12" x14ac:dyDescent="0.3">
      <c r="A12">
        <v>1</v>
      </c>
      <c r="B12" t="s">
        <v>13</v>
      </c>
      <c r="C12" t="s">
        <v>32</v>
      </c>
      <c r="D12" t="s">
        <v>94</v>
      </c>
      <c r="E12">
        <v>34</v>
      </c>
      <c r="G12">
        <f t="shared" si="0"/>
        <v>34</v>
      </c>
      <c r="J12">
        <f t="shared" si="1"/>
        <v>-14</v>
      </c>
    </row>
    <row r="13" spans="1:12" x14ac:dyDescent="0.3">
      <c r="A13">
        <v>1</v>
      </c>
      <c r="B13" t="s">
        <v>14</v>
      </c>
      <c r="C13" t="s">
        <v>32</v>
      </c>
      <c r="D13" t="s">
        <v>92</v>
      </c>
      <c r="E13">
        <v>34</v>
      </c>
      <c r="G13">
        <f t="shared" si="0"/>
        <v>34</v>
      </c>
      <c r="J13">
        <f t="shared" si="1"/>
        <v>-14</v>
      </c>
    </row>
    <row r="14" spans="1:12" x14ac:dyDescent="0.3">
      <c r="A14">
        <v>3</v>
      </c>
      <c r="B14" t="s">
        <v>15</v>
      </c>
      <c r="C14" t="s">
        <v>32</v>
      </c>
      <c r="D14" t="s">
        <v>91</v>
      </c>
      <c r="E14">
        <v>45</v>
      </c>
      <c r="G14">
        <f t="shared" si="0"/>
        <v>15</v>
      </c>
      <c r="J14">
        <f t="shared" si="1"/>
        <v>15</v>
      </c>
      <c r="L14">
        <v>30</v>
      </c>
    </row>
    <row r="15" spans="1:12" x14ac:dyDescent="0.3">
      <c r="A15">
        <v>6</v>
      </c>
      <c r="B15" t="s">
        <v>16</v>
      </c>
      <c r="C15" t="s">
        <v>32</v>
      </c>
      <c r="D15" t="s">
        <v>90</v>
      </c>
      <c r="E15">
        <v>5</v>
      </c>
      <c r="G15">
        <f t="shared" si="0"/>
        <v>0.83333333333333337</v>
      </c>
      <c r="J15">
        <f t="shared" si="1"/>
        <v>115</v>
      </c>
      <c r="L15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9883-4CE2-45D6-89DC-324019E2E82C}">
  <dimension ref="A1:M1048576"/>
  <sheetViews>
    <sheetView workbookViewId="0">
      <selection activeCell="K13" sqref="K13"/>
    </sheetView>
  </sheetViews>
  <sheetFormatPr defaultRowHeight="14.4" x14ac:dyDescent="0.3"/>
  <cols>
    <col min="1" max="1" width="21" customWidth="1"/>
    <col min="2" max="2" width="28.21875" customWidth="1"/>
    <col min="3" max="3" width="14" customWidth="1"/>
    <col min="4" max="4" width="23.77734375" customWidth="1"/>
  </cols>
  <sheetData>
    <row r="1" spans="1:13" x14ac:dyDescent="0.3">
      <c r="A1" t="s">
        <v>63</v>
      </c>
      <c r="B1" t="s">
        <v>76</v>
      </c>
    </row>
    <row r="3" spans="1:13" x14ac:dyDescent="0.3">
      <c r="G3" t="s">
        <v>72</v>
      </c>
      <c r="J3" t="s">
        <v>50</v>
      </c>
    </row>
    <row r="4" spans="1:13" x14ac:dyDescent="0.3">
      <c r="A4">
        <v>1</v>
      </c>
      <c r="B4" t="s">
        <v>64</v>
      </c>
      <c r="C4" t="s">
        <v>65</v>
      </c>
      <c r="D4" t="s">
        <v>66</v>
      </c>
      <c r="F4" s="3">
        <v>0.33</v>
      </c>
      <c r="G4" s="3">
        <f>A4*F4</f>
        <v>0.33</v>
      </c>
      <c r="I4">
        <v>1</v>
      </c>
      <c r="J4" s="3" t="s">
        <v>81</v>
      </c>
      <c r="M4" s="3">
        <v>0.09</v>
      </c>
    </row>
    <row r="5" spans="1:13" x14ac:dyDescent="0.3">
      <c r="A5">
        <v>1</v>
      </c>
      <c r="B5" t="s">
        <v>67</v>
      </c>
      <c r="C5" t="s">
        <v>65</v>
      </c>
      <c r="D5" t="s">
        <v>68</v>
      </c>
      <c r="F5" s="3">
        <v>0.21</v>
      </c>
      <c r="G5" s="3">
        <f>A5*F5</f>
        <v>0.21</v>
      </c>
      <c r="J5" s="3" t="s">
        <v>51</v>
      </c>
      <c r="M5" s="3">
        <v>0.36</v>
      </c>
    </row>
    <row r="6" spans="1:13" x14ac:dyDescent="0.3">
      <c r="A6">
        <v>4</v>
      </c>
      <c r="B6" t="s">
        <v>69</v>
      </c>
      <c r="C6" t="s">
        <v>65</v>
      </c>
      <c r="D6" t="s">
        <v>70</v>
      </c>
      <c r="F6" s="3">
        <v>0.19</v>
      </c>
      <c r="G6" s="3">
        <f>A6*F6</f>
        <v>0.76</v>
      </c>
      <c r="J6" s="3"/>
    </row>
    <row r="7" spans="1:13" x14ac:dyDescent="0.3">
      <c r="A7">
        <v>8</v>
      </c>
      <c r="B7" t="s">
        <v>71</v>
      </c>
      <c r="C7" t="s">
        <v>65</v>
      </c>
      <c r="D7">
        <v>640252</v>
      </c>
      <c r="F7" s="3">
        <v>7.0000000000000007E-2</v>
      </c>
      <c r="G7" s="3">
        <f>A7*F7</f>
        <v>0.56000000000000005</v>
      </c>
    </row>
    <row r="9" spans="1:13" ht="14.4" customHeight="1" x14ac:dyDescent="0.3">
      <c r="A9">
        <v>0.16</v>
      </c>
      <c r="B9" t="s">
        <v>73</v>
      </c>
      <c r="C9" s="3" t="s">
        <v>75</v>
      </c>
      <c r="D9" s="4" t="s">
        <v>74</v>
      </c>
      <c r="F9" s="3">
        <v>0.66</v>
      </c>
      <c r="G9" s="3">
        <f>A9*F9</f>
        <v>0.10560000000000001</v>
      </c>
      <c r="J9" s="3">
        <v>0.02</v>
      </c>
    </row>
    <row r="10" spans="1:13" x14ac:dyDescent="0.3">
      <c r="A10">
        <v>2</v>
      </c>
      <c r="B10" t="s">
        <v>78</v>
      </c>
      <c r="C10" t="s">
        <v>75</v>
      </c>
      <c r="D10" s="1" t="s">
        <v>77</v>
      </c>
      <c r="F10" s="3">
        <v>0.1</v>
      </c>
      <c r="G10" s="3">
        <f>A10*F10</f>
        <v>0.2</v>
      </c>
    </row>
    <row r="11" spans="1:13" x14ac:dyDescent="0.3">
      <c r="A11">
        <v>6</v>
      </c>
      <c r="B11" t="s">
        <v>79</v>
      </c>
      <c r="C11" t="s">
        <v>75</v>
      </c>
      <c r="D11" t="s">
        <v>80</v>
      </c>
      <c r="F11" s="3">
        <v>0.1</v>
      </c>
      <c r="G11" s="3">
        <f>A11*F11</f>
        <v>0.60000000000000009</v>
      </c>
      <c r="I11" t="s">
        <v>82</v>
      </c>
      <c r="J11" s="3">
        <v>0.1</v>
      </c>
    </row>
    <row r="13" spans="1:13" x14ac:dyDescent="0.3">
      <c r="G13" s="3">
        <f>SUM(G4:G11)</f>
        <v>2.7656000000000001</v>
      </c>
      <c r="J13" s="3">
        <v>0.56999999999999995</v>
      </c>
    </row>
    <row r="18" ht="13.2" customHeight="1" x14ac:dyDescent="0.3"/>
    <row r="1048576" spans="7:7" x14ac:dyDescent="0.3">
      <c r="G104857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Board</vt:lpstr>
      <vt:lpstr>Inventory</vt:lpstr>
      <vt:lpstr>Connector 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Gunnerson</dc:creator>
  <cp:lastModifiedBy>Eric Gunnerson</cp:lastModifiedBy>
  <dcterms:created xsi:type="dcterms:W3CDTF">2019-04-03T21:08:17Z</dcterms:created>
  <dcterms:modified xsi:type="dcterms:W3CDTF">2019-05-17T00:17:20Z</dcterms:modified>
</cp:coreProperties>
</file>