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ccauley/Desktop/Pastorals/"/>
    </mc:Choice>
  </mc:AlternateContent>
  <xr:revisionPtr revIDLastSave="0" documentId="13_ncr:1_{3ECD91A9-C635-C24B-AA8F-BAC9CFEB20DB}" xr6:coauthVersionLast="47" xr6:coauthVersionMax="47" xr10:uidLastSave="{00000000-0000-0000-0000-000000000000}"/>
  <bookViews>
    <workbookView xWindow="740" yWindow="4020" windowWidth="28060" windowHeight="8620" activeTab="7" xr2:uid="{BE179685-A261-E542-A5B1-BC6A7129A034}"/>
  </bookViews>
  <sheets>
    <sheet name="Exhortations" sheetId="1" r:id="rId1"/>
    <sheet name="Imperatives" sheetId="2" r:id="rId2"/>
    <sheet name="Expressions of affections" sheetId="3" r:id="rId3"/>
    <sheet name="Expressions of confidence" sheetId="4" r:id="rId4"/>
    <sheet name="2P or 3P praise" sheetId="5" r:id="rId5"/>
    <sheet name="2P blame" sheetId="6" r:id="rId6"/>
    <sheet name="Satire" sheetId="7" r:id="rId7"/>
    <sheet name="Expressions of wish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8" l="1"/>
  <c r="G9" i="8"/>
  <c r="H3" i="8"/>
  <c r="H4" i="8"/>
  <c r="H5" i="8"/>
  <c r="H6" i="8"/>
  <c r="H7" i="8"/>
  <c r="H2" i="8"/>
  <c r="G3" i="8"/>
  <c r="G4" i="8"/>
  <c r="G5" i="8"/>
  <c r="G6" i="8"/>
  <c r="G7" i="8"/>
  <c r="G2" i="8"/>
  <c r="E13" i="8"/>
  <c r="F3" i="8"/>
  <c r="F4" i="8"/>
  <c r="F5" i="8"/>
  <c r="F6" i="8"/>
  <c r="F7" i="8"/>
  <c r="F2" i="8"/>
  <c r="H8" i="7"/>
  <c r="G8" i="7"/>
  <c r="H6" i="7"/>
  <c r="G6" i="7"/>
  <c r="H3" i="7"/>
  <c r="H4" i="7"/>
  <c r="H2" i="7"/>
  <c r="G3" i="7"/>
  <c r="G4" i="7"/>
  <c r="G2" i="7"/>
  <c r="E13" i="7"/>
  <c r="F3" i="7"/>
  <c r="F4" i="7"/>
  <c r="F2" i="7"/>
  <c r="H9" i="6"/>
  <c r="G9" i="6"/>
  <c r="H3" i="6"/>
  <c r="H4" i="6"/>
  <c r="H5" i="6"/>
  <c r="H6" i="6"/>
  <c r="H7" i="6"/>
  <c r="H2" i="6"/>
  <c r="G3" i="6"/>
  <c r="G4" i="6"/>
  <c r="G5" i="6"/>
  <c r="G6" i="6"/>
  <c r="G7" i="6"/>
  <c r="G2" i="6"/>
  <c r="E13" i="6"/>
  <c r="F3" i="6"/>
  <c r="F4" i="6"/>
  <c r="F5" i="6"/>
  <c r="F6" i="6"/>
  <c r="F7" i="6"/>
  <c r="F2" i="6"/>
  <c r="M14" i="5"/>
  <c r="L14" i="5"/>
  <c r="M3" i="5"/>
  <c r="M4" i="5"/>
  <c r="M5" i="5"/>
  <c r="M6" i="5"/>
  <c r="M7" i="5"/>
  <c r="M8" i="5"/>
  <c r="M9" i="5"/>
  <c r="M10" i="5"/>
  <c r="M11" i="5"/>
  <c r="M12" i="5"/>
  <c r="M2" i="5"/>
  <c r="L3" i="5"/>
  <c r="L4" i="5"/>
  <c r="L5" i="5"/>
  <c r="L6" i="5"/>
  <c r="L7" i="5"/>
  <c r="L8" i="5"/>
  <c r="L9" i="5"/>
  <c r="L10" i="5"/>
  <c r="L11" i="5"/>
  <c r="L12" i="5"/>
  <c r="L2" i="5"/>
  <c r="H14" i="5"/>
  <c r="G14" i="5"/>
  <c r="H3" i="5"/>
  <c r="H4" i="5"/>
  <c r="H5" i="5"/>
  <c r="H6" i="5"/>
  <c r="H7" i="5"/>
  <c r="H8" i="5"/>
  <c r="H9" i="5"/>
  <c r="H10" i="5"/>
  <c r="H11" i="5"/>
  <c r="H12" i="5"/>
  <c r="H2" i="5"/>
  <c r="G3" i="5"/>
  <c r="G4" i="5"/>
  <c r="G5" i="5"/>
  <c r="G6" i="5"/>
  <c r="G7" i="5"/>
  <c r="G8" i="5"/>
  <c r="G9" i="5"/>
  <c r="G10" i="5"/>
  <c r="G11" i="5"/>
  <c r="G12" i="5"/>
  <c r="G2" i="5"/>
  <c r="E23" i="5"/>
  <c r="E19" i="5"/>
  <c r="F3" i="5"/>
  <c r="F4" i="5"/>
  <c r="F5" i="5"/>
  <c r="F6" i="5"/>
  <c r="F7" i="5"/>
  <c r="F8" i="5"/>
  <c r="F9" i="5"/>
  <c r="F10" i="5"/>
  <c r="F11" i="5"/>
  <c r="F12" i="5"/>
  <c r="F2" i="5"/>
  <c r="H5" i="4"/>
  <c r="G5" i="4"/>
  <c r="H3" i="4"/>
  <c r="H2" i="4"/>
  <c r="G3" i="4"/>
  <c r="G2" i="4"/>
  <c r="E13" i="4"/>
  <c r="F3" i="4"/>
  <c r="F2" i="4"/>
  <c r="E13" i="3"/>
  <c r="G3" i="3" s="1"/>
  <c r="H3" i="3" s="1"/>
  <c r="F3" i="3"/>
  <c r="F4" i="3"/>
  <c r="F5" i="3"/>
  <c r="F6" i="3"/>
  <c r="F7" i="3"/>
  <c r="F2" i="3"/>
  <c r="K5" i="2"/>
  <c r="L5" i="2" s="1"/>
  <c r="K6" i="2"/>
  <c r="L6" i="2" s="1"/>
  <c r="E20" i="2"/>
  <c r="K7" i="2" s="1"/>
  <c r="L7" i="2" s="1"/>
  <c r="H5" i="2"/>
  <c r="G3" i="2"/>
  <c r="H3" i="2" s="1"/>
  <c r="G5" i="2"/>
  <c r="G6" i="2"/>
  <c r="H6" i="2" s="1"/>
  <c r="G7" i="2"/>
  <c r="H7" i="2" s="1"/>
  <c r="E13" i="2"/>
  <c r="G2" i="2" s="1"/>
  <c r="F3" i="2"/>
  <c r="F4" i="2"/>
  <c r="F5" i="2"/>
  <c r="F6" i="2"/>
  <c r="F7" i="2"/>
  <c r="F2" i="2"/>
  <c r="L6" i="1"/>
  <c r="L14" i="1"/>
  <c r="L22" i="1"/>
  <c r="K4" i="1"/>
  <c r="L4" i="1" s="1"/>
  <c r="K6" i="1"/>
  <c r="K7" i="1"/>
  <c r="L7" i="1" s="1"/>
  <c r="K8" i="1"/>
  <c r="L8" i="1" s="1"/>
  <c r="K12" i="1"/>
  <c r="L12" i="1" s="1"/>
  <c r="K14" i="1"/>
  <c r="K15" i="1"/>
  <c r="L15" i="1" s="1"/>
  <c r="K16" i="1"/>
  <c r="L16" i="1" s="1"/>
  <c r="K20" i="1"/>
  <c r="L20" i="1" s="1"/>
  <c r="K22" i="1"/>
  <c r="K23" i="1"/>
  <c r="L23" i="1" s="1"/>
  <c r="K24" i="1"/>
  <c r="L24" i="1" s="1"/>
  <c r="E33" i="1"/>
  <c r="K9" i="1" s="1"/>
  <c r="L9" i="1" s="1"/>
  <c r="G8" i="1"/>
  <c r="H8" i="1" s="1"/>
  <c r="G16" i="1"/>
  <c r="H16" i="1" s="1"/>
  <c r="G24" i="1"/>
  <c r="H24" i="1" s="1"/>
  <c r="E30" i="1"/>
  <c r="G4" i="1" s="1"/>
  <c r="H4" i="1" s="1"/>
  <c r="F25" i="1"/>
  <c r="F24" i="1"/>
  <c r="F23" i="1"/>
  <c r="F22" i="1"/>
  <c r="F21" i="1"/>
  <c r="F20" i="1"/>
  <c r="F19" i="1"/>
  <c r="F18" i="1"/>
  <c r="F17" i="1"/>
  <c r="F16" i="1"/>
  <c r="F3" i="1"/>
  <c r="F4" i="1"/>
  <c r="F5" i="1"/>
  <c r="F6" i="1"/>
  <c r="F7" i="1"/>
  <c r="F27" i="1" s="1"/>
  <c r="F8" i="1"/>
  <c r="F9" i="1"/>
  <c r="F10" i="1"/>
  <c r="F11" i="1"/>
  <c r="F12" i="1"/>
  <c r="F13" i="1"/>
  <c r="F14" i="1"/>
  <c r="F15" i="1"/>
  <c r="F2" i="1"/>
  <c r="H2" i="2" l="1"/>
  <c r="G19" i="1"/>
  <c r="H19" i="1" s="1"/>
  <c r="G11" i="1"/>
  <c r="H11" i="1" s="1"/>
  <c r="G3" i="1"/>
  <c r="H3" i="1" s="1"/>
  <c r="G2" i="1"/>
  <c r="G18" i="1"/>
  <c r="H18" i="1" s="1"/>
  <c r="G10" i="1"/>
  <c r="H10" i="1" s="1"/>
  <c r="K4" i="2"/>
  <c r="L4" i="2" s="1"/>
  <c r="G25" i="1"/>
  <c r="H25" i="1" s="1"/>
  <c r="G17" i="1"/>
  <c r="H17" i="1" s="1"/>
  <c r="G9" i="1"/>
  <c r="H9" i="1" s="1"/>
  <c r="K21" i="1"/>
  <c r="L21" i="1" s="1"/>
  <c r="K13" i="1"/>
  <c r="L13" i="1" s="1"/>
  <c r="K5" i="1"/>
  <c r="L5" i="1" s="1"/>
  <c r="G4" i="2"/>
  <c r="H4" i="2" s="1"/>
  <c r="K3" i="2"/>
  <c r="L3" i="2" s="1"/>
  <c r="G2" i="3"/>
  <c r="G7" i="3"/>
  <c r="H7" i="3" s="1"/>
  <c r="G6" i="3"/>
  <c r="H6" i="3" s="1"/>
  <c r="G5" i="3"/>
  <c r="H5" i="3" s="1"/>
  <c r="G23" i="1"/>
  <c r="H23" i="1" s="1"/>
  <c r="G15" i="1"/>
  <c r="H15" i="1" s="1"/>
  <c r="G7" i="1"/>
  <c r="H7" i="1" s="1"/>
  <c r="K19" i="1"/>
  <c r="L19" i="1" s="1"/>
  <c r="K11" i="1"/>
  <c r="L11" i="1" s="1"/>
  <c r="K3" i="1"/>
  <c r="L3" i="1" s="1"/>
  <c r="G22" i="1"/>
  <c r="H22" i="1" s="1"/>
  <c r="G14" i="1"/>
  <c r="H14" i="1" s="1"/>
  <c r="G6" i="1"/>
  <c r="H6" i="1" s="1"/>
  <c r="K2" i="1"/>
  <c r="K18" i="1"/>
  <c r="L18" i="1" s="1"/>
  <c r="K10" i="1"/>
  <c r="L10" i="1" s="1"/>
  <c r="K2" i="2"/>
  <c r="G21" i="1"/>
  <c r="H21" i="1" s="1"/>
  <c r="G13" i="1"/>
  <c r="H13" i="1" s="1"/>
  <c r="G5" i="1"/>
  <c r="H5" i="1" s="1"/>
  <c r="K25" i="1"/>
  <c r="L25" i="1" s="1"/>
  <c r="K17" i="1"/>
  <c r="L17" i="1" s="1"/>
  <c r="G4" i="3"/>
  <c r="H4" i="3" s="1"/>
  <c r="G20" i="1"/>
  <c r="H20" i="1" s="1"/>
  <c r="G12" i="1"/>
  <c r="H12" i="1" s="1"/>
  <c r="G27" i="1" l="1"/>
  <c r="H27" i="1" s="1"/>
  <c r="H2" i="1"/>
  <c r="L2" i="2"/>
  <c r="K9" i="2"/>
  <c r="L9" i="2" s="1"/>
  <c r="G9" i="3"/>
  <c r="H9" i="3" s="1"/>
  <c r="H2" i="3"/>
  <c r="G9" i="2"/>
  <c r="H9" i="2" s="1"/>
  <c r="L2" i="1"/>
  <c r="K27" i="1"/>
  <c r="L27" i="1" s="1"/>
</calcChain>
</file>

<file path=xl/sharedStrings.xml><?xml version="1.0" encoding="utf-8"?>
<sst xmlns="http://schemas.openxmlformats.org/spreadsheetml/2006/main" count="732" uniqueCount="116">
  <si>
    <t>General exhortations or advice</t>
  </si>
  <si>
    <t>Interval #</t>
  </si>
  <si>
    <t>Interval verses</t>
  </si>
  <si>
    <t>Observed</t>
  </si>
  <si>
    <t>R1.1-1.20</t>
  </si>
  <si>
    <t>1.21-2.8</t>
  </si>
  <si>
    <t>2.9-2.28</t>
  </si>
  <si>
    <t>2.29-3.19</t>
  </si>
  <si>
    <t>3.20-4.8</t>
  </si>
  <si>
    <t>4.9-5.3</t>
  </si>
  <si>
    <t>5.4-6.3</t>
  </si>
  <si>
    <t>6.4-6.23</t>
  </si>
  <si>
    <t>7.1-7.20</t>
  </si>
  <si>
    <t>7.21-8.15</t>
  </si>
  <si>
    <t>8.16-8.35</t>
  </si>
  <si>
    <t>8.36-9.16</t>
  </si>
  <si>
    <t>9.17-10.4</t>
  </si>
  <si>
    <t>10.5-11.3</t>
  </si>
  <si>
    <t>11.4-11.23</t>
  </si>
  <si>
    <t>11.24-12.7</t>
  </si>
  <si>
    <t>12.8-13.6</t>
  </si>
  <si>
    <t>13.7-14.12</t>
  </si>
  <si>
    <t>14.13-15.10</t>
  </si>
  <si>
    <t>15.11-15.30</t>
  </si>
  <si>
    <t>15.31-16.18</t>
  </si>
  <si>
    <t>16.19-1C1.13</t>
  </si>
  <si>
    <t>1.14-2.3</t>
  </si>
  <si>
    <t>2.4-3.7</t>
  </si>
  <si>
    <t>3.8-4.7</t>
  </si>
  <si>
    <t>4.8-5.4</t>
  </si>
  <si>
    <t>5.5-6.11</t>
  </si>
  <si>
    <t>6.12-7.11</t>
  </si>
  <si>
    <t>7.12-7.31</t>
  </si>
  <si>
    <t>7.32-8.11</t>
  </si>
  <si>
    <t>8.12-9.18</t>
  </si>
  <si>
    <t>9.19-10.11</t>
  </si>
  <si>
    <t>10.12-10.32</t>
  </si>
  <si>
    <t>10.33-11.19</t>
  </si>
  <si>
    <t>11.20-12.5</t>
  </si>
  <si>
    <t>12.6-12.26</t>
  </si>
  <si>
    <t>12.27-14.2</t>
  </si>
  <si>
    <t>14.3-14.22</t>
  </si>
  <si>
    <t>14.23-15.2</t>
  </si>
  <si>
    <t>15.3-15.22</t>
  </si>
  <si>
    <t>15.23-15.44</t>
  </si>
  <si>
    <t>15.45-16.7</t>
  </si>
  <si>
    <t>16.8-2C1.4</t>
  </si>
  <si>
    <t>1.5-2.1</t>
  </si>
  <si>
    <t>2.2-3.5</t>
  </si>
  <si>
    <t>3.6-4.8</t>
  </si>
  <si>
    <t>4.9-5.11</t>
  </si>
  <si>
    <t>5.12-6.10</t>
  </si>
  <si>
    <t>6.11-7.12</t>
  </si>
  <si>
    <t>7.13-8.16</t>
  </si>
  <si>
    <t>8.17-9.12</t>
  </si>
  <si>
    <t>9.13-10.18</t>
  </si>
  <si>
    <t>11.1-11.20</t>
  </si>
  <si>
    <t>11.21-12.7</t>
  </si>
  <si>
    <t>13.7-G1.13</t>
  </si>
  <si>
    <t>1.14-2.9</t>
  </si>
  <si>
    <t>2.10-3.8</t>
  </si>
  <si>
    <t>3.9-3.28</t>
  </si>
  <si>
    <t>3.29-4.19</t>
  </si>
  <si>
    <t>4.20-5.8</t>
  </si>
  <si>
    <t>5.9-6.2</t>
  </si>
  <si>
    <t>6.3-1T1.4</t>
  </si>
  <si>
    <t>1.5-2.14</t>
  </si>
  <si>
    <t>2.15-4.1</t>
  </si>
  <si>
    <t>4.2-5.3</t>
  </si>
  <si>
    <t>5.4-5.23</t>
  </si>
  <si>
    <t>5.24-P1.15</t>
  </si>
  <si>
    <t>1.16-2.5</t>
  </si>
  <si>
    <t>2.6-2.25</t>
  </si>
  <si>
    <t>2.26-3.15</t>
  </si>
  <si>
    <t>3.16-4.14</t>
  </si>
  <si>
    <t>4.15-Ph11</t>
  </si>
  <si>
    <t>Ph 12-25</t>
  </si>
  <si>
    <t>Value</t>
  </si>
  <si>
    <t>Expected percent</t>
  </si>
  <si>
    <t>Expected</t>
  </si>
  <si>
    <t>Mean</t>
  </si>
  <si>
    <t>5+</t>
  </si>
  <si>
    <t>Mean w/o outlier</t>
  </si>
  <si>
    <t>GOF test with all</t>
  </si>
  <si>
    <t>chi^2</t>
  </si>
  <si>
    <t>p-value</t>
  </si>
  <si>
    <t>Group 5+</t>
  </si>
  <si>
    <t>GOF test w/o 12+ outliers</t>
  </si>
  <si>
    <t>W/o outliers expected percent</t>
  </si>
  <si>
    <t>W/o outliers expected</t>
  </si>
  <si>
    <t>3.3307 x 10^(-16)</t>
  </si>
  <si>
    <t>Specific imperatives</t>
  </si>
  <si>
    <t>3+</t>
  </si>
  <si>
    <t>GOF test</t>
  </si>
  <si>
    <t>Group 3+</t>
  </si>
  <si>
    <t>Expected percent w/o outlier</t>
  </si>
  <si>
    <t>Expected w/o outlier</t>
  </si>
  <si>
    <t>GOF test w/o outlier = 5</t>
  </si>
  <si>
    <t>Expressions of affection or friendship</t>
  </si>
  <si>
    <t>GOF tests</t>
  </si>
  <si>
    <t>Group 4+</t>
  </si>
  <si>
    <t>4+</t>
  </si>
  <si>
    <t>Expressions of confidence</t>
  </si>
  <si>
    <t>1+</t>
  </si>
  <si>
    <t>GOF Test</t>
  </si>
  <si>
    <t>Group 1+</t>
  </si>
  <si>
    <t>Second or third person praise</t>
  </si>
  <si>
    <t>2+</t>
  </si>
  <si>
    <t>Group 2+</t>
  </si>
  <si>
    <t>GOF Test w/o outlier</t>
  </si>
  <si>
    <t>Second person blame</t>
  </si>
  <si>
    <t>01.047 x 10^(-6)</t>
  </si>
  <si>
    <t>Satire</t>
  </si>
  <si>
    <t>Interval#</t>
  </si>
  <si>
    <t>GOF Test (different grouping)</t>
  </si>
  <si>
    <t>Expressions of wish or desire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</si>
</sst>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F1B9-F069-6C42-B141-EFA65F1864EE}">
  <dimension ref="A1:L76"/>
  <sheetViews>
    <sheetView topLeftCell="A26" workbookViewId="0">
      <selection activeCell="K33" sqref="K33"/>
    </sheetView>
  </sheetViews>
  <sheetFormatPr baseColWidth="10" defaultRowHeight="16" x14ac:dyDescent="0.2"/>
  <cols>
    <col min="7" max="7" width="17" customWidth="1"/>
    <col min="11" max="11" width="28.33203125" customWidth="1"/>
  </cols>
  <sheetData>
    <row r="1" spans="1:12" x14ac:dyDescent="0.2">
      <c r="A1" s="1" t="s">
        <v>0</v>
      </c>
      <c r="E1" t="s">
        <v>77</v>
      </c>
      <c r="F1" t="s">
        <v>3</v>
      </c>
      <c r="G1" t="s">
        <v>78</v>
      </c>
      <c r="H1" t="s">
        <v>79</v>
      </c>
      <c r="K1" t="s">
        <v>88</v>
      </c>
      <c r="L1" t="s">
        <v>89</v>
      </c>
    </row>
    <row r="2" spans="1:12" x14ac:dyDescent="0.2">
      <c r="A2" t="s">
        <v>1</v>
      </c>
      <c r="B2" t="s">
        <v>2</v>
      </c>
      <c r="C2" t="s">
        <v>3</v>
      </c>
      <c r="E2">
        <v>0</v>
      </c>
      <c r="F2">
        <f>COUNTIF(C:C,E2)</f>
        <v>35</v>
      </c>
      <c r="G2">
        <f>E$30^E2/(FACT(E2)*EXP(E$30))</f>
        <v>0.14676554184678486</v>
      </c>
      <c r="H2">
        <f>G2*74</f>
        <v>10.860650096662081</v>
      </c>
      <c r="K2">
        <f>E$33^E2/(FACT(E2)*EXP(E$33))</f>
        <v>0.26608388521296344</v>
      </c>
      <c r="L2">
        <f>K2*74</f>
        <v>19.690207505759297</v>
      </c>
    </row>
    <row r="3" spans="1:12" x14ac:dyDescent="0.2">
      <c r="A3">
        <v>1</v>
      </c>
      <c r="B3" t="s">
        <v>4</v>
      </c>
      <c r="C3">
        <v>0</v>
      </c>
      <c r="E3">
        <v>1</v>
      </c>
      <c r="F3">
        <f t="shared" ref="F3:F25" si="0">COUNTIF(C:C,E3)</f>
        <v>15</v>
      </c>
      <c r="G3">
        <f t="shared" ref="G3:G25" si="1">E$30^E3/(FACT(E3)*EXP(E$30))</f>
        <v>0.28163117489518175</v>
      </c>
      <c r="H3">
        <f t="shared" ref="H3:H25" si="2">G3*74</f>
        <v>20.84070694224345</v>
      </c>
      <c r="K3">
        <f t="shared" ref="K3:K25" si="3">E$33^E3/(FACT(E3)*EXP(E$33))</f>
        <v>0.35228007338054312</v>
      </c>
      <c r="L3">
        <f t="shared" ref="L3:L27" si="4">K3*74</f>
        <v>26.068725430160193</v>
      </c>
    </row>
    <row r="4" spans="1:12" x14ac:dyDescent="0.2">
      <c r="A4">
        <v>2</v>
      </c>
      <c r="B4" t="s">
        <v>5</v>
      </c>
      <c r="C4">
        <v>0</v>
      </c>
      <c r="E4">
        <v>2</v>
      </c>
      <c r="F4">
        <f t="shared" si="0"/>
        <v>3</v>
      </c>
      <c r="G4">
        <f t="shared" si="1"/>
        <v>0.27021369483186358</v>
      </c>
      <c r="H4">
        <f t="shared" si="2"/>
        <v>19.995813417557905</v>
      </c>
      <c r="K4">
        <f t="shared" si="3"/>
        <v>0.23319948519557079</v>
      </c>
      <c r="L4">
        <f t="shared" si="4"/>
        <v>17.256761904472238</v>
      </c>
    </row>
    <row r="5" spans="1:12" x14ac:dyDescent="0.2">
      <c r="A5">
        <v>3</v>
      </c>
      <c r="B5" t="s">
        <v>6</v>
      </c>
      <c r="C5">
        <v>0</v>
      </c>
      <c r="E5">
        <v>3</v>
      </c>
      <c r="F5">
        <f t="shared" si="0"/>
        <v>9</v>
      </c>
      <c r="G5">
        <f t="shared" si="1"/>
        <v>0.17283939038794877</v>
      </c>
      <c r="H5">
        <f t="shared" si="2"/>
        <v>12.790114888708208</v>
      </c>
      <c r="K5">
        <f t="shared" si="3"/>
        <v>0.10291432679992325</v>
      </c>
      <c r="L5">
        <f t="shared" si="4"/>
        <v>7.6156601831943211</v>
      </c>
    </row>
    <row r="6" spans="1:12" x14ac:dyDescent="0.2">
      <c r="A6">
        <v>4</v>
      </c>
      <c r="B6" t="s">
        <v>7</v>
      </c>
      <c r="C6">
        <v>0</v>
      </c>
      <c r="E6">
        <v>4</v>
      </c>
      <c r="F6">
        <f t="shared" si="0"/>
        <v>3</v>
      </c>
      <c r="G6">
        <f t="shared" si="1"/>
        <v>8.2916194037461893E-2</v>
      </c>
      <c r="H6">
        <f t="shared" si="2"/>
        <v>6.1357983587721803</v>
      </c>
      <c r="K6">
        <f t="shared" si="3"/>
        <v>3.4063192673214039E-2</v>
      </c>
      <c r="L6">
        <f t="shared" si="4"/>
        <v>2.520676257817839</v>
      </c>
    </row>
    <row r="7" spans="1:12" x14ac:dyDescent="0.2">
      <c r="A7">
        <v>5</v>
      </c>
      <c r="B7" t="s">
        <v>8</v>
      </c>
      <c r="C7">
        <v>0</v>
      </c>
      <c r="E7">
        <v>5</v>
      </c>
      <c r="F7">
        <f t="shared" si="0"/>
        <v>4</v>
      </c>
      <c r="G7">
        <f t="shared" si="1"/>
        <v>3.1821890684647539E-2</v>
      </c>
      <c r="H7">
        <f t="shared" si="2"/>
        <v>2.354819910663918</v>
      </c>
      <c r="K7">
        <f t="shared" si="3"/>
        <v>9.0195496092454058E-3</v>
      </c>
      <c r="L7">
        <f t="shared" si="4"/>
        <v>0.66744667108416</v>
      </c>
    </row>
    <row r="8" spans="1:12" x14ac:dyDescent="0.2">
      <c r="A8">
        <v>6</v>
      </c>
      <c r="B8" t="s">
        <v>9</v>
      </c>
      <c r="C8">
        <v>1</v>
      </c>
      <c r="E8">
        <v>6</v>
      </c>
      <c r="F8">
        <f t="shared" si="0"/>
        <v>0</v>
      </c>
      <c r="G8">
        <f t="shared" si="1"/>
        <v>1.0177271345089977E-2</v>
      </c>
      <c r="H8">
        <f t="shared" si="2"/>
        <v>0.75311807953665832</v>
      </c>
      <c r="K8">
        <f t="shared" si="3"/>
        <v>1.9902292565001601E-3</v>
      </c>
      <c r="L8">
        <f t="shared" si="4"/>
        <v>0.14727696498101184</v>
      </c>
    </row>
    <row r="9" spans="1:12" x14ac:dyDescent="0.2">
      <c r="A9">
        <v>7</v>
      </c>
      <c r="B9" t="s">
        <v>10</v>
      </c>
      <c r="C9">
        <v>0</v>
      </c>
      <c r="E9">
        <v>7</v>
      </c>
      <c r="F9">
        <f t="shared" si="0"/>
        <v>2</v>
      </c>
      <c r="G9">
        <f t="shared" si="1"/>
        <v>2.7899083610092214E-3</v>
      </c>
      <c r="H9">
        <f t="shared" si="2"/>
        <v>0.20645321871468239</v>
      </c>
      <c r="K9">
        <f t="shared" si="3"/>
        <v>3.7642163000204234E-4</v>
      </c>
      <c r="L9">
        <f t="shared" si="4"/>
        <v>2.7855200620151132E-2</v>
      </c>
    </row>
    <row r="10" spans="1:12" x14ac:dyDescent="0.2">
      <c r="A10">
        <v>8</v>
      </c>
      <c r="B10" t="s">
        <v>11</v>
      </c>
      <c r="C10">
        <v>3</v>
      </c>
      <c r="E10">
        <v>8</v>
      </c>
      <c r="F10">
        <f t="shared" si="0"/>
        <v>0</v>
      </c>
      <c r="G10">
        <f t="shared" si="1"/>
        <v>6.6920099199883345E-4</v>
      </c>
      <c r="H10">
        <f t="shared" si="2"/>
        <v>4.9520873407913675E-2</v>
      </c>
      <c r="K10">
        <f t="shared" si="3"/>
        <v>6.2295128908788699E-5</v>
      </c>
      <c r="L10">
        <f t="shared" si="4"/>
        <v>4.6098395392503641E-3</v>
      </c>
    </row>
    <row r="11" spans="1:12" x14ac:dyDescent="0.2">
      <c r="A11">
        <v>9</v>
      </c>
      <c r="B11" t="s">
        <v>12</v>
      </c>
      <c r="C11">
        <v>0</v>
      </c>
      <c r="E11">
        <v>9</v>
      </c>
      <c r="F11">
        <f t="shared" si="0"/>
        <v>0</v>
      </c>
      <c r="G11">
        <f t="shared" si="1"/>
        <v>1.4268249378954106E-4</v>
      </c>
      <c r="H11">
        <f t="shared" si="2"/>
        <v>1.0558504540426039E-2</v>
      </c>
      <c r="K11">
        <f t="shared" si="3"/>
        <v>9.1639156767232189E-6</v>
      </c>
      <c r="L11">
        <f t="shared" si="4"/>
        <v>6.7812976007751815E-4</v>
      </c>
    </row>
    <row r="12" spans="1:12" x14ac:dyDescent="0.2">
      <c r="A12">
        <v>10</v>
      </c>
      <c r="B12" t="s">
        <v>13</v>
      </c>
      <c r="C12">
        <v>0</v>
      </c>
      <c r="E12">
        <v>10</v>
      </c>
      <c r="F12">
        <f t="shared" si="0"/>
        <v>0</v>
      </c>
      <c r="G12">
        <f t="shared" si="1"/>
        <v>2.7379613673128152E-5</v>
      </c>
      <c r="H12">
        <f t="shared" si="2"/>
        <v>2.0260914118114832E-3</v>
      </c>
      <c r="K12">
        <f t="shared" si="3"/>
        <v>1.213250807904201E-6</v>
      </c>
      <c r="L12">
        <f t="shared" si="4"/>
        <v>8.9780559784910873E-5</v>
      </c>
    </row>
    <row r="13" spans="1:12" x14ac:dyDescent="0.2">
      <c r="A13">
        <v>11</v>
      </c>
      <c r="B13" t="s">
        <v>14</v>
      </c>
      <c r="C13">
        <v>0</v>
      </c>
      <c r="E13">
        <v>11</v>
      </c>
      <c r="F13">
        <f t="shared" si="0"/>
        <v>0</v>
      </c>
      <c r="G13">
        <f t="shared" si="1"/>
        <v>4.7762962427324294E-6</v>
      </c>
      <c r="H13">
        <f t="shared" si="2"/>
        <v>3.5344592196219976E-4</v>
      </c>
      <c r="K13">
        <f t="shared" si="3"/>
        <v>1.4602506522790637E-7</v>
      </c>
      <c r="L13">
        <f t="shared" si="4"/>
        <v>1.0805854826865071E-5</v>
      </c>
    </row>
    <row r="14" spans="1:12" x14ac:dyDescent="0.2">
      <c r="A14">
        <v>12</v>
      </c>
      <c r="B14" t="s">
        <v>15</v>
      </c>
      <c r="C14">
        <v>0</v>
      </c>
      <c r="E14">
        <v>12</v>
      </c>
      <c r="F14">
        <f t="shared" si="0"/>
        <v>1</v>
      </c>
      <c r="G14">
        <f t="shared" si="1"/>
        <v>7.6377710187838391E-7</v>
      </c>
      <c r="H14">
        <f t="shared" si="2"/>
        <v>5.6519505539000411E-5</v>
      </c>
      <c r="K14">
        <f t="shared" si="3"/>
        <v>1.6110746633125821E-8</v>
      </c>
      <c r="L14">
        <f t="shared" si="4"/>
        <v>1.1921952508513108E-6</v>
      </c>
    </row>
    <row r="15" spans="1:12" x14ac:dyDescent="0.2">
      <c r="A15">
        <v>13</v>
      </c>
      <c r="B15" t="s">
        <v>16</v>
      </c>
      <c r="C15">
        <v>0</v>
      </c>
      <c r="E15">
        <v>13</v>
      </c>
      <c r="F15">
        <f t="shared" si="0"/>
        <v>1</v>
      </c>
      <c r="G15">
        <f t="shared" si="1"/>
        <v>1.1274048697165335E-7</v>
      </c>
      <c r="H15">
        <f t="shared" si="2"/>
        <v>8.3427960359023485E-6</v>
      </c>
      <c r="K15">
        <f t="shared" si="3"/>
        <v>1.640747761120073E-9</v>
      </c>
      <c r="L15">
        <f t="shared" si="4"/>
        <v>1.2141533432288541E-7</v>
      </c>
    </row>
    <row r="16" spans="1:12" x14ac:dyDescent="0.2">
      <c r="A16">
        <v>14</v>
      </c>
      <c r="B16" t="s">
        <v>17</v>
      </c>
      <c r="C16">
        <v>0</v>
      </c>
      <c r="E16">
        <v>14</v>
      </c>
      <c r="F16">
        <f t="shared" si="0"/>
        <v>0</v>
      </c>
      <c r="G16">
        <f t="shared" si="1"/>
        <v>1.5452846669859817E-8</v>
      </c>
      <c r="H16">
        <f t="shared" si="2"/>
        <v>1.1435106535696264E-6</v>
      </c>
      <c r="K16">
        <f t="shared" si="3"/>
        <v>1.5516125708781371E-10</v>
      </c>
      <c r="L16">
        <f t="shared" si="4"/>
        <v>1.1481933024498214E-8</v>
      </c>
    </row>
    <row r="17" spans="1:12" x14ac:dyDescent="0.2">
      <c r="A17">
        <v>15</v>
      </c>
      <c r="B17" t="s">
        <v>18</v>
      </c>
      <c r="C17">
        <v>1</v>
      </c>
      <c r="E17">
        <v>15</v>
      </c>
      <c r="F17">
        <f t="shared" si="0"/>
        <v>0</v>
      </c>
      <c r="G17">
        <f t="shared" si="1"/>
        <v>1.9768506550631486E-9</v>
      </c>
      <c r="H17">
        <f t="shared" si="2"/>
        <v>1.4628694847467299E-7</v>
      </c>
      <c r="K17">
        <f t="shared" si="3"/>
        <v>1.3694984193666186E-11</v>
      </c>
      <c r="L17">
        <f t="shared" si="4"/>
        <v>1.0134288303312977E-9</v>
      </c>
    </row>
    <row r="18" spans="1:12" x14ac:dyDescent="0.2">
      <c r="A18">
        <v>16</v>
      </c>
      <c r="B18" t="s">
        <v>19</v>
      </c>
      <c r="C18">
        <v>3</v>
      </c>
      <c r="E18">
        <v>16</v>
      </c>
      <c r="F18">
        <f t="shared" si="0"/>
        <v>0</v>
      </c>
      <c r="G18">
        <f t="shared" si="1"/>
        <v>2.370885076173708E-10</v>
      </c>
      <c r="H18">
        <f t="shared" si="2"/>
        <v>1.7544549563685439E-8</v>
      </c>
      <c r="K18">
        <f t="shared" si="3"/>
        <v>1.1332117202505472E-12</v>
      </c>
      <c r="L18">
        <f t="shared" si="4"/>
        <v>8.3857667298540494E-11</v>
      </c>
    </row>
    <row r="19" spans="1:12" x14ac:dyDescent="0.2">
      <c r="A19">
        <v>17</v>
      </c>
      <c r="B19" t="s">
        <v>20</v>
      </c>
      <c r="C19">
        <v>23</v>
      </c>
      <c r="E19">
        <v>17</v>
      </c>
      <c r="F19">
        <f t="shared" si="0"/>
        <v>0</v>
      </c>
      <c r="G19">
        <f t="shared" si="1"/>
        <v>2.6761977807366177E-11</v>
      </c>
      <c r="H19">
        <f t="shared" si="2"/>
        <v>1.9803863577450969E-9</v>
      </c>
      <c r="K19">
        <f t="shared" si="3"/>
        <v>8.8253439688112206E-14</v>
      </c>
      <c r="L19">
        <f t="shared" si="4"/>
        <v>6.5307545369203035E-12</v>
      </c>
    </row>
    <row r="20" spans="1:12" x14ac:dyDescent="0.2">
      <c r="A20">
        <v>18</v>
      </c>
      <c r="B20" t="s">
        <v>21</v>
      </c>
      <c r="C20">
        <v>5</v>
      </c>
      <c r="E20">
        <v>18</v>
      </c>
      <c r="F20">
        <f t="shared" si="0"/>
        <v>0</v>
      </c>
      <c r="G20">
        <f t="shared" si="1"/>
        <v>2.8530036401246224E-12</v>
      </c>
      <c r="H20">
        <f t="shared" si="2"/>
        <v>2.1112226936922207E-10</v>
      </c>
      <c r="K20">
        <f t="shared" si="3"/>
        <v>6.4912545623494107E-15</v>
      </c>
      <c r="L20">
        <f t="shared" si="4"/>
        <v>4.8035283761385637E-13</v>
      </c>
    </row>
    <row r="21" spans="1:12" x14ac:dyDescent="0.2">
      <c r="A21">
        <v>19</v>
      </c>
      <c r="B21" t="s">
        <v>22</v>
      </c>
      <c r="C21">
        <v>3</v>
      </c>
      <c r="E21">
        <v>19</v>
      </c>
      <c r="F21">
        <f t="shared" si="0"/>
        <v>0</v>
      </c>
      <c r="G21">
        <f t="shared" si="1"/>
        <v>2.8814119267261478E-13</v>
      </c>
      <c r="H21">
        <f t="shared" si="2"/>
        <v>2.1322448257773495E-11</v>
      </c>
      <c r="K21">
        <f t="shared" si="3"/>
        <v>4.5231870189832806E-16</v>
      </c>
      <c r="L21">
        <f t="shared" si="4"/>
        <v>3.3471583940476274E-14</v>
      </c>
    </row>
    <row r="22" spans="1:12" x14ac:dyDescent="0.2">
      <c r="A22">
        <v>20</v>
      </c>
      <c r="B22" t="s">
        <v>23</v>
      </c>
      <c r="C22">
        <v>1</v>
      </c>
      <c r="E22">
        <v>20</v>
      </c>
      <c r="F22">
        <f t="shared" si="0"/>
        <v>0</v>
      </c>
      <c r="G22">
        <f t="shared" si="1"/>
        <v>2.7645979296967094E-14</v>
      </c>
      <c r="H22">
        <f t="shared" si="2"/>
        <v>2.0458024679755651E-12</v>
      </c>
      <c r="K22">
        <f t="shared" si="3"/>
        <v>2.994222392848087E-17</v>
      </c>
      <c r="L22">
        <f t="shared" si="4"/>
        <v>2.2157245707075846E-15</v>
      </c>
    </row>
    <row r="23" spans="1:12" x14ac:dyDescent="0.2">
      <c r="A23">
        <v>21</v>
      </c>
      <c r="B23" t="s">
        <v>24</v>
      </c>
      <c r="C23">
        <v>1</v>
      </c>
      <c r="E23">
        <v>21</v>
      </c>
      <c r="F23">
        <f t="shared" si="0"/>
        <v>0</v>
      </c>
      <c r="G23">
        <f t="shared" si="1"/>
        <v>2.5262091764281386E-15</v>
      </c>
      <c r="H23">
        <f t="shared" si="2"/>
        <v>1.8693947905568225E-13</v>
      </c>
      <c r="K23">
        <f t="shared" si="3"/>
        <v>1.8877055997835024E-18</v>
      </c>
      <c r="L23">
        <f t="shared" si="4"/>
        <v>1.3969021438397918E-16</v>
      </c>
    </row>
    <row r="24" spans="1:12" x14ac:dyDescent="0.2">
      <c r="A24">
        <v>22</v>
      </c>
      <c r="B24" t="s">
        <v>25</v>
      </c>
      <c r="C24">
        <v>1</v>
      </c>
      <c r="E24">
        <v>22</v>
      </c>
      <c r="F24">
        <f t="shared" si="0"/>
        <v>0</v>
      </c>
      <c r="G24">
        <f t="shared" si="1"/>
        <v>2.2034502644520615E-16</v>
      </c>
      <c r="H24">
        <f t="shared" si="2"/>
        <v>1.6305531956945255E-14</v>
      </c>
      <c r="K24">
        <f t="shared" si="3"/>
        <v>1.1360072111373188E-19</v>
      </c>
      <c r="L24">
        <f t="shared" si="4"/>
        <v>8.4064533624161588E-18</v>
      </c>
    </row>
    <row r="25" spans="1:12" x14ac:dyDescent="0.2">
      <c r="A25">
        <v>23</v>
      </c>
      <c r="B25" t="s">
        <v>26</v>
      </c>
      <c r="C25">
        <v>0</v>
      </c>
      <c r="E25">
        <v>23</v>
      </c>
      <c r="F25">
        <f t="shared" si="0"/>
        <v>1</v>
      </c>
      <c r="G25">
        <f t="shared" si="1"/>
        <v>1.8383662605886762E-17</v>
      </c>
      <c r="H25">
        <f t="shared" si="2"/>
        <v>1.3603910328356203E-15</v>
      </c>
      <c r="K25">
        <f t="shared" si="3"/>
        <v>6.5391719440849936E-21</v>
      </c>
      <c r="L25">
        <f t="shared" si="4"/>
        <v>4.8389872386228954E-19</v>
      </c>
    </row>
    <row r="26" spans="1:12" x14ac:dyDescent="0.2">
      <c r="A26">
        <v>24</v>
      </c>
      <c r="B26" t="s">
        <v>27</v>
      </c>
      <c r="C26">
        <v>0</v>
      </c>
    </row>
    <row r="27" spans="1:12" x14ac:dyDescent="0.2">
      <c r="A27">
        <v>25</v>
      </c>
      <c r="B27" t="s">
        <v>28</v>
      </c>
      <c r="C27">
        <v>3</v>
      </c>
      <c r="E27" t="s">
        <v>81</v>
      </c>
      <c r="F27">
        <f>SUM(F7:F25)</f>
        <v>9</v>
      </c>
      <c r="G27">
        <f>1 - SUM(G2:G6)</f>
        <v>4.5634004000759232E-2</v>
      </c>
      <c r="H27">
        <f>G27*74</f>
        <v>3.3769162960561832</v>
      </c>
      <c r="K27">
        <f xml:space="preserve"> 1- SUM(K2:K6)</f>
        <v>1.1459036737785366E-2</v>
      </c>
      <c r="L27">
        <f t="shared" si="4"/>
        <v>0.84796871859611711</v>
      </c>
    </row>
    <row r="28" spans="1:12" x14ac:dyDescent="0.2">
      <c r="A28">
        <v>26</v>
      </c>
      <c r="B28" t="s">
        <v>29</v>
      </c>
      <c r="C28">
        <v>1</v>
      </c>
    </row>
    <row r="29" spans="1:12" x14ac:dyDescent="0.2">
      <c r="A29">
        <v>27</v>
      </c>
      <c r="B29" t="s">
        <v>30</v>
      </c>
      <c r="C29">
        <v>2</v>
      </c>
      <c r="E29" t="s">
        <v>80</v>
      </c>
    </row>
    <row r="30" spans="1:12" x14ac:dyDescent="0.2">
      <c r="A30">
        <v>28</v>
      </c>
      <c r="B30" t="s">
        <v>31</v>
      </c>
      <c r="C30">
        <v>5</v>
      </c>
      <c r="E30">
        <f>AVERAGE(C3:C76)</f>
        <v>1.9189189189189189</v>
      </c>
      <c r="G30" t="s">
        <v>83</v>
      </c>
      <c r="J30" t="s">
        <v>87</v>
      </c>
    </row>
    <row r="31" spans="1:12" x14ac:dyDescent="0.2">
      <c r="A31">
        <v>29</v>
      </c>
      <c r="B31" t="s">
        <v>32</v>
      </c>
      <c r="C31">
        <v>3</v>
      </c>
      <c r="G31" t="s">
        <v>84</v>
      </c>
      <c r="H31">
        <v>81.819199999999995</v>
      </c>
      <c r="J31" t="s">
        <v>84</v>
      </c>
      <c r="K31">
        <v>106.87179999999999</v>
      </c>
    </row>
    <row r="32" spans="1:12" x14ac:dyDescent="0.2">
      <c r="A32">
        <v>30</v>
      </c>
      <c r="B32" t="s">
        <v>33</v>
      </c>
      <c r="C32">
        <v>4</v>
      </c>
      <c r="E32" t="s">
        <v>82</v>
      </c>
      <c r="G32" t="s">
        <v>85</v>
      </c>
      <c r="H32" t="s">
        <v>90</v>
      </c>
      <c r="J32" t="s">
        <v>85</v>
      </c>
      <c r="K32">
        <v>0</v>
      </c>
    </row>
    <row r="33" spans="1:10" x14ac:dyDescent="0.2">
      <c r="A33">
        <v>31</v>
      </c>
      <c r="B33" t="s">
        <v>34</v>
      </c>
      <c r="C33">
        <v>0</v>
      </c>
      <c r="E33">
        <f>AVERAGE(C3:C18,C20:C44,C46:C68,C70:C76)</f>
        <v>1.323943661971831</v>
      </c>
      <c r="G33" t="s">
        <v>86</v>
      </c>
      <c r="J33" t="s">
        <v>86</v>
      </c>
    </row>
    <row r="34" spans="1:10" x14ac:dyDescent="0.2">
      <c r="A34">
        <v>32</v>
      </c>
      <c r="B34" t="s">
        <v>35</v>
      </c>
      <c r="C34">
        <v>5</v>
      </c>
    </row>
    <row r="35" spans="1:10" x14ac:dyDescent="0.2">
      <c r="A35">
        <v>33</v>
      </c>
      <c r="B35" t="s">
        <v>36</v>
      </c>
      <c r="C35">
        <v>5</v>
      </c>
    </row>
    <row r="36" spans="1:10" x14ac:dyDescent="0.2">
      <c r="A36">
        <v>34</v>
      </c>
      <c r="B36" t="s">
        <v>37</v>
      </c>
      <c r="C36">
        <v>3</v>
      </c>
    </row>
    <row r="37" spans="1:10" x14ac:dyDescent="0.2">
      <c r="A37">
        <v>35</v>
      </c>
      <c r="B37" t="s">
        <v>38</v>
      </c>
      <c r="C37">
        <v>1</v>
      </c>
    </row>
    <row r="38" spans="1:10" x14ac:dyDescent="0.2">
      <c r="A38">
        <v>36</v>
      </c>
      <c r="B38" t="s">
        <v>39</v>
      </c>
      <c r="C38">
        <v>0</v>
      </c>
    </row>
    <row r="39" spans="1:10" x14ac:dyDescent="0.2">
      <c r="A39">
        <v>37</v>
      </c>
      <c r="B39" t="s">
        <v>40</v>
      </c>
      <c r="C39">
        <v>2</v>
      </c>
    </row>
    <row r="40" spans="1:10" x14ac:dyDescent="0.2">
      <c r="A40">
        <v>38</v>
      </c>
      <c r="B40" t="s">
        <v>41</v>
      </c>
      <c r="C40">
        <v>3</v>
      </c>
    </row>
    <row r="41" spans="1:10" x14ac:dyDescent="0.2">
      <c r="A41">
        <v>39</v>
      </c>
      <c r="B41" t="s">
        <v>42</v>
      </c>
      <c r="C41">
        <v>4</v>
      </c>
    </row>
    <row r="42" spans="1:10" x14ac:dyDescent="0.2">
      <c r="A42">
        <v>40</v>
      </c>
      <c r="B42" t="s">
        <v>43</v>
      </c>
      <c r="C42">
        <v>0</v>
      </c>
    </row>
    <row r="43" spans="1:10" x14ac:dyDescent="0.2">
      <c r="A43">
        <v>41</v>
      </c>
      <c r="B43" t="s">
        <v>44</v>
      </c>
      <c r="C43">
        <v>0</v>
      </c>
    </row>
    <row r="44" spans="1:10" x14ac:dyDescent="0.2">
      <c r="A44">
        <v>42</v>
      </c>
      <c r="B44" t="s">
        <v>45</v>
      </c>
      <c r="C44">
        <v>0</v>
      </c>
    </row>
    <row r="45" spans="1:10" x14ac:dyDescent="0.2">
      <c r="A45">
        <v>43</v>
      </c>
      <c r="B45" t="s">
        <v>46</v>
      </c>
      <c r="C45">
        <v>12</v>
      </c>
    </row>
    <row r="46" spans="1:10" x14ac:dyDescent="0.2">
      <c r="A46">
        <v>44</v>
      </c>
      <c r="B46" t="s">
        <v>47</v>
      </c>
      <c r="C46">
        <v>0</v>
      </c>
    </row>
    <row r="47" spans="1:10" x14ac:dyDescent="0.2">
      <c r="A47">
        <v>45</v>
      </c>
      <c r="B47" t="s">
        <v>48</v>
      </c>
      <c r="C47">
        <v>0</v>
      </c>
    </row>
    <row r="48" spans="1:10" x14ac:dyDescent="0.2">
      <c r="A48">
        <v>46</v>
      </c>
      <c r="B48" t="s">
        <v>49</v>
      </c>
      <c r="C48">
        <v>2</v>
      </c>
    </row>
    <row r="49" spans="1:3" x14ac:dyDescent="0.2">
      <c r="A49">
        <v>47</v>
      </c>
      <c r="B49" t="s">
        <v>50</v>
      </c>
      <c r="C49">
        <v>0</v>
      </c>
    </row>
    <row r="50" spans="1:3" x14ac:dyDescent="0.2">
      <c r="A50">
        <v>48</v>
      </c>
      <c r="B50" t="s">
        <v>51</v>
      </c>
      <c r="C50">
        <v>0</v>
      </c>
    </row>
    <row r="51" spans="1:3" x14ac:dyDescent="0.2">
      <c r="A51">
        <v>49</v>
      </c>
      <c r="B51" t="s">
        <v>52</v>
      </c>
      <c r="C51">
        <v>0</v>
      </c>
    </row>
    <row r="52" spans="1:3" x14ac:dyDescent="0.2">
      <c r="A52">
        <v>50</v>
      </c>
      <c r="B52" t="s">
        <v>53</v>
      </c>
      <c r="C52">
        <v>0</v>
      </c>
    </row>
    <row r="53" spans="1:3" x14ac:dyDescent="0.2">
      <c r="A53">
        <v>51</v>
      </c>
      <c r="B53" t="s">
        <v>54</v>
      </c>
      <c r="C53">
        <v>1</v>
      </c>
    </row>
    <row r="54" spans="1:3" x14ac:dyDescent="0.2">
      <c r="A54">
        <v>52</v>
      </c>
      <c r="B54" t="s">
        <v>55</v>
      </c>
      <c r="C54">
        <v>1</v>
      </c>
    </row>
    <row r="55" spans="1:3" x14ac:dyDescent="0.2">
      <c r="A55">
        <v>53</v>
      </c>
      <c r="B55" t="s">
        <v>56</v>
      </c>
      <c r="C55">
        <v>0</v>
      </c>
    </row>
    <row r="56" spans="1:3" x14ac:dyDescent="0.2">
      <c r="A56">
        <v>54</v>
      </c>
      <c r="B56" t="s">
        <v>57</v>
      </c>
      <c r="C56">
        <v>0</v>
      </c>
    </row>
    <row r="57" spans="1:3" x14ac:dyDescent="0.2">
      <c r="A57">
        <v>55</v>
      </c>
      <c r="B57" t="s">
        <v>20</v>
      </c>
      <c r="C57">
        <v>1</v>
      </c>
    </row>
    <row r="58" spans="1:3" x14ac:dyDescent="0.2">
      <c r="A58">
        <v>56</v>
      </c>
      <c r="B58" t="s">
        <v>58</v>
      </c>
      <c r="C58">
        <v>1</v>
      </c>
    </row>
    <row r="59" spans="1:3" x14ac:dyDescent="0.2">
      <c r="A59">
        <v>57</v>
      </c>
      <c r="B59" t="s">
        <v>59</v>
      </c>
      <c r="C59">
        <v>0</v>
      </c>
    </row>
    <row r="60" spans="1:3" x14ac:dyDescent="0.2">
      <c r="A60">
        <v>58</v>
      </c>
      <c r="B60" t="s">
        <v>60</v>
      </c>
      <c r="C60">
        <v>0</v>
      </c>
    </row>
    <row r="61" spans="1:3" x14ac:dyDescent="0.2">
      <c r="A61">
        <v>59</v>
      </c>
      <c r="B61" t="s">
        <v>61</v>
      </c>
      <c r="C61">
        <v>0</v>
      </c>
    </row>
    <row r="62" spans="1:3" x14ac:dyDescent="0.2">
      <c r="A62">
        <v>60</v>
      </c>
      <c r="B62" t="s">
        <v>62</v>
      </c>
      <c r="C62">
        <v>1</v>
      </c>
    </row>
    <row r="63" spans="1:3" x14ac:dyDescent="0.2">
      <c r="A63">
        <v>61</v>
      </c>
      <c r="B63" t="s">
        <v>63</v>
      </c>
      <c r="C63">
        <v>0</v>
      </c>
    </row>
    <row r="64" spans="1:3" x14ac:dyDescent="0.2">
      <c r="A64">
        <v>62</v>
      </c>
      <c r="B64" t="s">
        <v>64</v>
      </c>
      <c r="C64">
        <v>7</v>
      </c>
    </row>
    <row r="65" spans="1:3" x14ac:dyDescent="0.2">
      <c r="A65">
        <v>63</v>
      </c>
      <c r="B65" t="s">
        <v>65</v>
      </c>
      <c r="C65">
        <v>0</v>
      </c>
    </row>
    <row r="66" spans="1:3" x14ac:dyDescent="0.2">
      <c r="A66">
        <v>64</v>
      </c>
      <c r="B66" t="s">
        <v>66</v>
      </c>
      <c r="C66">
        <v>0</v>
      </c>
    </row>
    <row r="67" spans="1:3" x14ac:dyDescent="0.2">
      <c r="A67">
        <v>65</v>
      </c>
      <c r="B67" t="s">
        <v>67</v>
      </c>
      <c r="C67">
        <v>1</v>
      </c>
    </row>
    <row r="68" spans="1:3" x14ac:dyDescent="0.2">
      <c r="A68">
        <v>66</v>
      </c>
      <c r="B68" t="s">
        <v>68</v>
      </c>
      <c r="C68">
        <v>1</v>
      </c>
    </row>
    <row r="69" spans="1:3" x14ac:dyDescent="0.2">
      <c r="A69">
        <v>67</v>
      </c>
      <c r="B69" t="s">
        <v>69</v>
      </c>
      <c r="C69">
        <v>13</v>
      </c>
    </row>
    <row r="70" spans="1:3" x14ac:dyDescent="0.2">
      <c r="A70">
        <v>68</v>
      </c>
      <c r="B70" t="s">
        <v>70</v>
      </c>
      <c r="C70">
        <v>1</v>
      </c>
    </row>
    <row r="71" spans="1:3" x14ac:dyDescent="0.2">
      <c r="A71">
        <v>69</v>
      </c>
      <c r="B71" t="s">
        <v>71</v>
      </c>
      <c r="C71">
        <v>4</v>
      </c>
    </row>
    <row r="72" spans="1:3" x14ac:dyDescent="0.2">
      <c r="A72">
        <v>70</v>
      </c>
      <c r="B72" t="s">
        <v>72</v>
      </c>
      <c r="C72">
        <v>3</v>
      </c>
    </row>
    <row r="73" spans="1:3" x14ac:dyDescent="0.2">
      <c r="A73">
        <v>71</v>
      </c>
      <c r="B73" t="s">
        <v>73</v>
      </c>
      <c r="C73">
        <v>3</v>
      </c>
    </row>
    <row r="74" spans="1:3" x14ac:dyDescent="0.2">
      <c r="A74">
        <v>72</v>
      </c>
      <c r="B74" t="s">
        <v>74</v>
      </c>
      <c r="C74">
        <v>7</v>
      </c>
    </row>
    <row r="75" spans="1:3" x14ac:dyDescent="0.2">
      <c r="A75">
        <v>73</v>
      </c>
      <c r="B75" t="s">
        <v>75</v>
      </c>
      <c r="C75">
        <v>0</v>
      </c>
    </row>
    <row r="76" spans="1:3" x14ac:dyDescent="0.2">
      <c r="A76">
        <v>74</v>
      </c>
      <c r="B76" t="s">
        <v>76</v>
      </c>
      <c r="C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9274-D936-B140-8790-AAE0D84EDCE5}">
  <dimension ref="A1:L76"/>
  <sheetViews>
    <sheetView topLeftCell="A8" workbookViewId="0">
      <selection activeCell="G23" sqref="G23"/>
    </sheetView>
  </sheetViews>
  <sheetFormatPr baseColWidth="10" defaultRowHeight="16" x14ac:dyDescent="0.2"/>
  <cols>
    <col min="7" max="7" width="16.33203125" customWidth="1"/>
    <col min="11" max="11" width="25.83203125" customWidth="1"/>
  </cols>
  <sheetData>
    <row r="1" spans="1:12" x14ac:dyDescent="0.2">
      <c r="A1" s="2" t="s">
        <v>91</v>
      </c>
      <c r="B1" s="3"/>
      <c r="C1" s="3"/>
      <c r="E1" t="s">
        <v>77</v>
      </c>
      <c r="F1" t="s">
        <v>3</v>
      </c>
      <c r="G1" t="s">
        <v>78</v>
      </c>
      <c r="H1" t="s">
        <v>79</v>
      </c>
      <c r="K1" t="s">
        <v>95</v>
      </c>
      <c r="L1" t="s">
        <v>96</v>
      </c>
    </row>
    <row r="2" spans="1:12" x14ac:dyDescent="0.2">
      <c r="A2" s="3" t="s">
        <v>1</v>
      </c>
      <c r="B2" s="3" t="s">
        <v>2</v>
      </c>
      <c r="C2" s="3" t="s">
        <v>3</v>
      </c>
      <c r="E2">
        <v>0</v>
      </c>
      <c r="F2">
        <f>COUNTIF(C:C,E2)</f>
        <v>44</v>
      </c>
      <c r="G2">
        <f>E$13^E2/(FACT(E2)*EXP(E$13))</f>
        <v>0.495244993394865</v>
      </c>
      <c r="H2">
        <f>G2*74</f>
        <v>36.648129511220013</v>
      </c>
      <c r="K2">
        <f>E$20^E2/(FACT(E2)*EXP(E$20))</f>
        <v>0.52527380634998833</v>
      </c>
      <c r="L2">
        <f>K2*74</f>
        <v>38.870261669899136</v>
      </c>
    </row>
    <row r="3" spans="1:12" x14ac:dyDescent="0.2">
      <c r="A3" s="3">
        <v>1</v>
      </c>
      <c r="B3" s="3" t="s">
        <v>4</v>
      </c>
      <c r="C3" s="3">
        <v>0</v>
      </c>
      <c r="E3">
        <v>1</v>
      </c>
      <c r="F3">
        <f t="shared" ref="F3:F7" si="0">COUNTIF(C:C,E3)</f>
        <v>16</v>
      </c>
      <c r="G3">
        <f t="shared" ref="G3:G7" si="1">E$13^E3/(FACT(E3)*EXP(E$13))</f>
        <v>0.34800999535855381</v>
      </c>
      <c r="H3">
        <f t="shared" ref="H3:H7" si="2">G3*74</f>
        <v>25.752739656532981</v>
      </c>
      <c r="K3">
        <f t="shared" ref="K3:K7" si="3">E$20^E3/(FACT(E3)*EXP(E$20))</f>
        <v>0.33818998491026647</v>
      </c>
      <c r="L3">
        <f t="shared" ref="L3:L7" si="4">K3*74</f>
        <v>25.02605888335972</v>
      </c>
    </row>
    <row r="4" spans="1:12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8</v>
      </c>
      <c r="G4">
        <f t="shared" si="1"/>
        <v>0.1222737821530054</v>
      </c>
      <c r="H4">
        <f t="shared" si="2"/>
        <v>9.0482598793223996</v>
      </c>
      <c r="K4">
        <f t="shared" si="3"/>
        <v>0.1088693787039899</v>
      </c>
      <c r="L4">
        <f t="shared" si="4"/>
        <v>8.0563340240952517</v>
      </c>
    </row>
    <row r="5" spans="1:12" x14ac:dyDescent="0.2">
      <c r="A5" s="3">
        <v>3</v>
      </c>
      <c r="B5" s="3" t="s">
        <v>6</v>
      </c>
      <c r="C5" s="3">
        <v>0</v>
      </c>
      <c r="E5">
        <v>3</v>
      </c>
      <c r="F5">
        <f t="shared" si="0"/>
        <v>5</v>
      </c>
      <c r="G5">
        <f t="shared" si="1"/>
        <v>2.8640705729532798E-2</v>
      </c>
      <c r="H5">
        <f t="shared" si="2"/>
        <v>2.1194122239854272</v>
      </c>
      <c r="K5">
        <f t="shared" si="3"/>
        <v>2.3364661183048061E-2</v>
      </c>
      <c r="L5">
        <f t="shared" si="4"/>
        <v>1.7289849275455564</v>
      </c>
    </row>
    <row r="6" spans="1:12" x14ac:dyDescent="0.2">
      <c r="A6" s="3">
        <v>4</v>
      </c>
      <c r="B6" s="3" t="s">
        <v>7</v>
      </c>
      <c r="C6" s="3">
        <v>0</v>
      </c>
      <c r="E6">
        <v>4</v>
      </c>
      <c r="F6">
        <f t="shared" si="0"/>
        <v>0</v>
      </c>
      <c r="G6">
        <f t="shared" si="1"/>
        <v>5.0314753308638707E-3</v>
      </c>
      <c r="H6">
        <f t="shared" si="2"/>
        <v>0.37232917448392644</v>
      </c>
      <c r="K6">
        <f t="shared" si="3"/>
        <v>3.7607502589152705E-3</v>
      </c>
      <c r="L6">
        <f t="shared" si="4"/>
        <v>0.27829551915973</v>
      </c>
    </row>
    <row r="7" spans="1:12" x14ac:dyDescent="0.2">
      <c r="A7" s="3">
        <v>5</v>
      </c>
      <c r="B7" s="3" t="s">
        <v>8</v>
      </c>
      <c r="C7" s="3">
        <v>0</v>
      </c>
      <c r="E7">
        <v>5</v>
      </c>
      <c r="F7">
        <f t="shared" si="0"/>
        <v>1</v>
      </c>
      <c r="G7">
        <f t="shared" si="1"/>
        <v>7.0712626271600344E-4</v>
      </c>
      <c r="H7">
        <f t="shared" si="2"/>
        <v>5.2327343440984254E-2</v>
      </c>
      <c r="K7">
        <f t="shared" si="3"/>
        <v>4.842609922438842E-4</v>
      </c>
      <c r="L7">
        <f t="shared" si="4"/>
        <v>3.5835313426047434E-2</v>
      </c>
    </row>
    <row r="8" spans="1:12" x14ac:dyDescent="0.2">
      <c r="A8" s="3">
        <v>6</v>
      </c>
      <c r="B8" s="3" t="s">
        <v>9</v>
      </c>
      <c r="C8" s="3">
        <v>0</v>
      </c>
    </row>
    <row r="9" spans="1:12" x14ac:dyDescent="0.2">
      <c r="A9" s="3">
        <v>7</v>
      </c>
      <c r="B9" s="3" t="s">
        <v>10</v>
      </c>
      <c r="C9" s="3">
        <v>0</v>
      </c>
      <c r="E9" t="s">
        <v>92</v>
      </c>
      <c r="F9">
        <v>6</v>
      </c>
      <c r="G9">
        <f>1 - G2 - G3 - G4</f>
        <v>3.4471229093575737E-2</v>
      </c>
      <c r="H9">
        <f>G9*74</f>
        <v>2.5508709529246043</v>
      </c>
      <c r="K9">
        <f xml:space="preserve"> 1 - K2 - K3 - K4</f>
        <v>2.7666830035755305E-2</v>
      </c>
      <c r="L9">
        <f>K9*74</f>
        <v>2.0473454226458925</v>
      </c>
    </row>
    <row r="10" spans="1:12" x14ac:dyDescent="0.2">
      <c r="A10" s="3">
        <v>8</v>
      </c>
      <c r="B10" s="3" t="s">
        <v>11</v>
      </c>
      <c r="C10" s="3">
        <v>0</v>
      </c>
    </row>
    <row r="11" spans="1:12" x14ac:dyDescent="0.2">
      <c r="A11" s="3">
        <v>9</v>
      </c>
      <c r="B11" s="3" t="s">
        <v>12</v>
      </c>
      <c r="C11" s="3">
        <v>0</v>
      </c>
    </row>
    <row r="12" spans="1:12" x14ac:dyDescent="0.2">
      <c r="A12" s="3">
        <v>10</v>
      </c>
      <c r="B12" s="3" t="s">
        <v>13</v>
      </c>
      <c r="C12" s="3">
        <v>0</v>
      </c>
      <c r="E12" t="s">
        <v>80</v>
      </c>
      <c r="G12" t="s">
        <v>93</v>
      </c>
      <c r="K12" t="s">
        <v>97</v>
      </c>
    </row>
    <row r="13" spans="1:12" x14ac:dyDescent="0.2">
      <c r="A13" s="3">
        <v>11</v>
      </c>
      <c r="B13" s="3" t="s">
        <v>14</v>
      </c>
      <c r="C13" s="3">
        <v>0</v>
      </c>
      <c r="E13">
        <f>AVERAGE(C3:C76)</f>
        <v>0.70270270270270274</v>
      </c>
      <c r="G13" t="s">
        <v>84</v>
      </c>
      <c r="H13">
        <v>9.9551999999999996</v>
      </c>
      <c r="K13" t="s">
        <v>84</v>
      </c>
      <c r="L13">
        <v>11.546200000000001</v>
      </c>
    </row>
    <row r="14" spans="1:12" x14ac:dyDescent="0.2">
      <c r="A14" s="3">
        <v>12</v>
      </c>
      <c r="B14" s="3" t="s">
        <v>15</v>
      </c>
      <c r="C14" s="3">
        <v>0</v>
      </c>
      <c r="G14" t="s">
        <v>85</v>
      </c>
      <c r="H14">
        <v>1.9E-2</v>
      </c>
      <c r="K14" t="s">
        <v>85</v>
      </c>
      <c r="L14">
        <v>9.1000000000000004E-3</v>
      </c>
    </row>
    <row r="15" spans="1:12" x14ac:dyDescent="0.2">
      <c r="A15" s="3">
        <v>13</v>
      </c>
      <c r="B15" s="3" t="s">
        <v>16</v>
      </c>
      <c r="C15" s="3">
        <v>0</v>
      </c>
      <c r="G15" t="s">
        <v>94</v>
      </c>
      <c r="K15" t="s">
        <v>94</v>
      </c>
    </row>
    <row r="16" spans="1:12" x14ac:dyDescent="0.2">
      <c r="A16" s="3">
        <v>14</v>
      </c>
      <c r="B16" s="3" t="s">
        <v>17</v>
      </c>
      <c r="C16" s="3">
        <v>0</v>
      </c>
    </row>
    <row r="17" spans="1:5" x14ac:dyDescent="0.2">
      <c r="A17" s="3">
        <v>15</v>
      </c>
      <c r="B17" s="3" t="s">
        <v>18</v>
      </c>
      <c r="C17" s="3">
        <v>1</v>
      </c>
    </row>
    <row r="18" spans="1:5" x14ac:dyDescent="0.2">
      <c r="A18" s="3">
        <v>16</v>
      </c>
      <c r="B18" s="3" t="s">
        <v>19</v>
      </c>
      <c r="C18" s="3">
        <v>0</v>
      </c>
    </row>
    <row r="19" spans="1:5" x14ac:dyDescent="0.2">
      <c r="A19" s="3">
        <v>17</v>
      </c>
      <c r="B19" s="3" t="s">
        <v>20</v>
      </c>
      <c r="C19" s="3">
        <v>0</v>
      </c>
      <c r="E19" t="s">
        <v>80</v>
      </c>
    </row>
    <row r="20" spans="1:5" x14ac:dyDescent="0.2">
      <c r="A20" s="3">
        <v>18</v>
      </c>
      <c r="B20" s="3" t="s">
        <v>21</v>
      </c>
      <c r="C20" s="3">
        <v>0</v>
      </c>
      <c r="E20">
        <f>AVERAGE(C3:C20,C22:C76)</f>
        <v>0.64383561643835618</v>
      </c>
    </row>
    <row r="21" spans="1:5" x14ac:dyDescent="0.2">
      <c r="A21" s="3">
        <v>19</v>
      </c>
      <c r="B21" s="3" t="s">
        <v>22</v>
      </c>
      <c r="C21" s="3">
        <v>5</v>
      </c>
    </row>
    <row r="22" spans="1:5" x14ac:dyDescent="0.2">
      <c r="A22" s="3">
        <v>20</v>
      </c>
      <c r="B22" s="3" t="s">
        <v>23</v>
      </c>
      <c r="C22" s="3">
        <v>0</v>
      </c>
    </row>
    <row r="23" spans="1:5" x14ac:dyDescent="0.2">
      <c r="A23" s="3">
        <v>21</v>
      </c>
      <c r="B23" s="3" t="s">
        <v>24</v>
      </c>
      <c r="C23" s="3">
        <v>2</v>
      </c>
    </row>
    <row r="24" spans="1:5" x14ac:dyDescent="0.2">
      <c r="A24" s="3">
        <v>22</v>
      </c>
      <c r="B24" s="3" t="s">
        <v>25</v>
      </c>
      <c r="C24" s="3">
        <v>0</v>
      </c>
    </row>
    <row r="25" spans="1:5" x14ac:dyDescent="0.2">
      <c r="A25" s="3">
        <v>23</v>
      </c>
      <c r="B25" s="3" t="s">
        <v>26</v>
      </c>
      <c r="C25" s="3">
        <v>1</v>
      </c>
    </row>
    <row r="26" spans="1:5" x14ac:dyDescent="0.2">
      <c r="A26" s="3">
        <v>24</v>
      </c>
      <c r="B26" s="3" t="s">
        <v>27</v>
      </c>
      <c r="C26" s="3">
        <v>0</v>
      </c>
    </row>
    <row r="27" spans="1:5" x14ac:dyDescent="0.2">
      <c r="A27" s="3">
        <v>25</v>
      </c>
      <c r="B27" s="3" t="s">
        <v>28</v>
      </c>
      <c r="C27" s="3">
        <v>1</v>
      </c>
    </row>
    <row r="28" spans="1:5" x14ac:dyDescent="0.2">
      <c r="A28" s="3">
        <v>26</v>
      </c>
      <c r="B28" s="3" t="s">
        <v>29</v>
      </c>
      <c r="C28" s="3">
        <v>1</v>
      </c>
    </row>
    <row r="29" spans="1:5" x14ac:dyDescent="0.2">
      <c r="A29" s="3">
        <v>27</v>
      </c>
      <c r="B29" s="3" t="s">
        <v>30</v>
      </c>
      <c r="C29" s="3">
        <v>3</v>
      </c>
    </row>
    <row r="30" spans="1:5" x14ac:dyDescent="0.2">
      <c r="A30" s="3">
        <v>28</v>
      </c>
      <c r="B30" s="3" t="s">
        <v>31</v>
      </c>
      <c r="C30" s="3">
        <v>0</v>
      </c>
    </row>
    <row r="31" spans="1:5" x14ac:dyDescent="0.2">
      <c r="A31" s="3">
        <v>29</v>
      </c>
      <c r="B31" s="3" t="s">
        <v>32</v>
      </c>
      <c r="C31" s="3">
        <v>0</v>
      </c>
    </row>
    <row r="32" spans="1:5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2</v>
      </c>
    </row>
    <row r="36" spans="1:3" x14ac:dyDescent="0.2">
      <c r="A36" s="3">
        <v>34</v>
      </c>
      <c r="B36" s="3" t="s">
        <v>37</v>
      </c>
      <c r="C36" s="3">
        <v>1</v>
      </c>
    </row>
    <row r="37" spans="1:3" x14ac:dyDescent="0.2">
      <c r="A37" s="3">
        <v>35</v>
      </c>
      <c r="B37" s="3" t="s">
        <v>38</v>
      </c>
      <c r="C37" s="3">
        <v>1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1</v>
      </c>
    </row>
    <row r="44" spans="1:3" x14ac:dyDescent="0.2">
      <c r="A44" s="3">
        <v>42</v>
      </c>
      <c r="B44" s="3" t="s">
        <v>45</v>
      </c>
      <c r="C44" s="3">
        <v>1</v>
      </c>
    </row>
    <row r="45" spans="1:3" x14ac:dyDescent="0.2">
      <c r="A45" s="3">
        <v>43</v>
      </c>
      <c r="B45" s="3" t="s">
        <v>46</v>
      </c>
      <c r="C45" s="3">
        <v>1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1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3</v>
      </c>
    </row>
    <row r="52" spans="1:3" x14ac:dyDescent="0.2">
      <c r="A52" s="3">
        <v>50</v>
      </c>
      <c r="B52" s="3" t="s">
        <v>53</v>
      </c>
      <c r="C52" s="3">
        <v>1</v>
      </c>
    </row>
    <row r="53" spans="1:3" x14ac:dyDescent="0.2">
      <c r="A53" s="3">
        <v>51</v>
      </c>
      <c r="B53" s="3" t="s">
        <v>54</v>
      </c>
      <c r="C53" s="3">
        <v>2</v>
      </c>
    </row>
    <row r="54" spans="1:3" x14ac:dyDescent="0.2">
      <c r="A54" s="3">
        <v>52</v>
      </c>
      <c r="B54" s="3" t="s">
        <v>55</v>
      </c>
      <c r="C54" s="3">
        <v>3</v>
      </c>
    </row>
    <row r="55" spans="1:3" x14ac:dyDescent="0.2">
      <c r="A55" s="3">
        <v>53</v>
      </c>
      <c r="B55" s="3" t="s">
        <v>56</v>
      </c>
      <c r="C55" s="3">
        <v>2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2</v>
      </c>
    </row>
    <row r="58" spans="1:3" x14ac:dyDescent="0.2">
      <c r="A58" s="3">
        <v>56</v>
      </c>
      <c r="B58" s="3" t="s">
        <v>58</v>
      </c>
      <c r="C58" s="3">
        <v>3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0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0</v>
      </c>
    </row>
    <row r="63" spans="1:3" x14ac:dyDescent="0.2">
      <c r="A63" s="3">
        <v>61</v>
      </c>
      <c r="B63" s="3" t="s">
        <v>63</v>
      </c>
      <c r="C63" s="3">
        <v>2</v>
      </c>
    </row>
    <row r="64" spans="1:3" x14ac:dyDescent="0.2">
      <c r="A64" s="3">
        <v>62</v>
      </c>
      <c r="B64" s="3" t="s">
        <v>64</v>
      </c>
      <c r="C64" s="3">
        <v>0</v>
      </c>
    </row>
    <row r="65" spans="1:3" x14ac:dyDescent="0.2">
      <c r="A65" s="3">
        <v>63</v>
      </c>
      <c r="B65" s="3" t="s">
        <v>65</v>
      </c>
      <c r="C65" s="3">
        <v>1</v>
      </c>
    </row>
    <row r="66" spans="1:3" x14ac:dyDescent="0.2">
      <c r="A66" s="3">
        <v>64</v>
      </c>
      <c r="B66" s="3" t="s">
        <v>66</v>
      </c>
      <c r="C66" s="3">
        <v>0</v>
      </c>
    </row>
    <row r="67" spans="1:3" x14ac:dyDescent="0.2">
      <c r="A67" s="3">
        <v>65</v>
      </c>
      <c r="B67" s="3" t="s">
        <v>67</v>
      </c>
      <c r="C67" s="3">
        <v>0</v>
      </c>
    </row>
    <row r="68" spans="1:3" x14ac:dyDescent="0.2">
      <c r="A68" s="3">
        <v>66</v>
      </c>
      <c r="B68" s="3" t="s">
        <v>68</v>
      </c>
      <c r="C68" s="3">
        <v>1</v>
      </c>
    </row>
    <row r="69" spans="1:3" x14ac:dyDescent="0.2">
      <c r="A69" s="3">
        <v>67</v>
      </c>
      <c r="B69" s="3" t="s">
        <v>69</v>
      </c>
      <c r="C69" s="3">
        <v>1</v>
      </c>
    </row>
    <row r="70" spans="1:3" x14ac:dyDescent="0.2">
      <c r="A70" s="3">
        <v>68</v>
      </c>
      <c r="B70" s="3" t="s">
        <v>70</v>
      </c>
      <c r="C70" s="3">
        <v>2</v>
      </c>
    </row>
    <row r="71" spans="1:3" x14ac:dyDescent="0.2">
      <c r="A71" s="3">
        <v>69</v>
      </c>
      <c r="B71" s="3" t="s">
        <v>71</v>
      </c>
      <c r="C71" s="3">
        <v>0</v>
      </c>
    </row>
    <row r="72" spans="1:3" x14ac:dyDescent="0.2">
      <c r="A72" s="3">
        <v>70</v>
      </c>
      <c r="B72" s="3" t="s">
        <v>72</v>
      </c>
      <c r="C72" s="3">
        <v>0</v>
      </c>
    </row>
    <row r="73" spans="1:3" x14ac:dyDescent="0.2">
      <c r="A73" s="3">
        <v>71</v>
      </c>
      <c r="B73" s="3" t="s">
        <v>73</v>
      </c>
      <c r="C73" s="3">
        <v>1</v>
      </c>
    </row>
    <row r="74" spans="1:3" x14ac:dyDescent="0.2">
      <c r="A74" s="3">
        <v>72</v>
      </c>
      <c r="B74" s="3" t="s">
        <v>74</v>
      </c>
      <c r="C74" s="3">
        <v>2</v>
      </c>
    </row>
    <row r="75" spans="1:3" x14ac:dyDescent="0.2">
      <c r="A75" s="3">
        <v>73</v>
      </c>
      <c r="B75" s="3" t="s">
        <v>75</v>
      </c>
      <c r="C75" s="3">
        <v>1</v>
      </c>
    </row>
    <row r="76" spans="1:3" x14ac:dyDescent="0.2">
      <c r="A76" s="3">
        <v>74</v>
      </c>
      <c r="B76" s="3" t="s">
        <v>76</v>
      </c>
      <c r="C76" s="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644C6-A837-EC49-A119-8276316DEAF4}">
  <dimension ref="A1:H76"/>
  <sheetViews>
    <sheetView topLeftCell="A10" workbookViewId="0">
      <selection activeCell="H15" sqref="H15"/>
    </sheetView>
  </sheetViews>
  <sheetFormatPr baseColWidth="10" defaultRowHeight="16" x14ac:dyDescent="0.2"/>
  <cols>
    <col min="7" max="7" width="15.83203125" customWidth="1"/>
  </cols>
  <sheetData>
    <row r="1" spans="1:8" x14ac:dyDescent="0.2">
      <c r="A1" s="2" t="s">
        <v>98</v>
      </c>
      <c r="B1" s="3"/>
      <c r="C1" s="3"/>
      <c r="E1" t="s">
        <v>77</v>
      </c>
      <c r="F1" t="s">
        <v>3</v>
      </c>
      <c r="G1" t="s">
        <v>78</v>
      </c>
      <c r="H1" t="s">
        <v>79</v>
      </c>
    </row>
    <row r="2" spans="1:8" x14ac:dyDescent="0.2">
      <c r="A2" s="3" t="s">
        <v>1</v>
      </c>
      <c r="B2" s="3" t="s">
        <v>2</v>
      </c>
      <c r="C2" s="3" t="s">
        <v>3</v>
      </c>
      <c r="E2">
        <v>0</v>
      </c>
      <c r="F2">
        <f>COUNTIF(C:C,E2)</f>
        <v>32</v>
      </c>
      <c r="G2">
        <f>E$13^E2/(FACT(E2)*EXP(E$13))</f>
        <v>0.29634937011824941</v>
      </c>
      <c r="H2">
        <f>G2*74</f>
        <v>21.929853388750455</v>
      </c>
    </row>
    <row r="3" spans="1:8" x14ac:dyDescent="0.2">
      <c r="A3" s="3">
        <v>1</v>
      </c>
      <c r="B3" s="3" t="s">
        <v>4</v>
      </c>
      <c r="C3" s="3">
        <v>1</v>
      </c>
      <c r="E3">
        <v>1</v>
      </c>
      <c r="F3">
        <f t="shared" ref="F3:F7" si="0">COUNTIF(C:C,E3)</f>
        <v>15</v>
      </c>
      <c r="G3">
        <f t="shared" ref="G3:G7" si="1">E$13^E3/(FACT(E3)*EXP(E$13))</f>
        <v>0.36042490960327633</v>
      </c>
      <c r="H3">
        <f t="shared" ref="H3:H7" si="2">G3*74</f>
        <v>26.671443310642449</v>
      </c>
    </row>
    <row r="4" spans="1:8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12</v>
      </c>
      <c r="G4">
        <f t="shared" si="1"/>
        <v>0.21917730989388426</v>
      </c>
      <c r="H4">
        <f t="shared" si="2"/>
        <v>16.219120932147437</v>
      </c>
    </row>
    <row r="5" spans="1:8" x14ac:dyDescent="0.2">
      <c r="A5" s="3">
        <v>3</v>
      </c>
      <c r="B5" s="3" t="s">
        <v>6</v>
      </c>
      <c r="C5" s="3">
        <v>0</v>
      </c>
      <c r="E5">
        <v>3</v>
      </c>
      <c r="F5">
        <f t="shared" si="0"/>
        <v>10</v>
      </c>
      <c r="G5">
        <f t="shared" si="1"/>
        <v>8.8855666173196318E-2</v>
      </c>
      <c r="H5">
        <f t="shared" si="2"/>
        <v>6.5753192968165273</v>
      </c>
    </row>
    <row r="6" spans="1:8" x14ac:dyDescent="0.2">
      <c r="A6" s="3">
        <v>4</v>
      </c>
      <c r="B6" s="3" t="s">
        <v>7</v>
      </c>
      <c r="C6" s="3">
        <v>0</v>
      </c>
      <c r="E6">
        <v>4</v>
      </c>
      <c r="F6">
        <f t="shared" si="0"/>
        <v>4</v>
      </c>
      <c r="G6">
        <f t="shared" si="1"/>
        <v>2.7016925525634016E-2</v>
      </c>
      <c r="H6">
        <f t="shared" si="2"/>
        <v>1.9992524888969172</v>
      </c>
    </row>
    <row r="7" spans="1:8" x14ac:dyDescent="0.2">
      <c r="A7" s="3">
        <v>5</v>
      </c>
      <c r="B7" s="3" t="s">
        <v>8</v>
      </c>
      <c r="C7" s="3">
        <v>0</v>
      </c>
      <c r="E7">
        <v>5</v>
      </c>
      <c r="F7">
        <f t="shared" si="0"/>
        <v>1</v>
      </c>
      <c r="G7">
        <f t="shared" si="1"/>
        <v>6.5716845873163834E-3</v>
      </c>
      <c r="H7">
        <f t="shared" si="2"/>
        <v>0.48630465946141238</v>
      </c>
    </row>
    <row r="8" spans="1:8" x14ac:dyDescent="0.2">
      <c r="A8" s="3">
        <v>6</v>
      </c>
      <c r="B8" s="3" t="s">
        <v>9</v>
      </c>
      <c r="C8" s="3">
        <v>0</v>
      </c>
    </row>
    <row r="9" spans="1:8" x14ac:dyDescent="0.2">
      <c r="A9" s="3">
        <v>7</v>
      </c>
      <c r="B9" s="3" t="s">
        <v>10</v>
      </c>
      <c r="C9" s="3">
        <v>0</v>
      </c>
      <c r="E9" t="s">
        <v>101</v>
      </c>
      <c r="F9">
        <v>5</v>
      </c>
      <c r="G9">
        <f>1 - G2 - G3 - G4 - G5</f>
        <v>3.5192744211393734E-2</v>
      </c>
      <c r="H9">
        <f>G9*74</f>
        <v>2.6042630716431363</v>
      </c>
    </row>
    <row r="10" spans="1:8" x14ac:dyDescent="0.2">
      <c r="A10" s="3">
        <v>8</v>
      </c>
      <c r="B10" s="3" t="s">
        <v>11</v>
      </c>
      <c r="C10" s="3">
        <v>0</v>
      </c>
    </row>
    <row r="11" spans="1:8" x14ac:dyDescent="0.2">
      <c r="A11" s="3">
        <v>9</v>
      </c>
      <c r="B11" s="3" t="s">
        <v>12</v>
      </c>
      <c r="C11" s="3">
        <v>2</v>
      </c>
    </row>
    <row r="12" spans="1:8" x14ac:dyDescent="0.2">
      <c r="A12" s="3">
        <v>10</v>
      </c>
      <c r="B12" s="3" t="s">
        <v>13</v>
      </c>
      <c r="C12" s="3">
        <v>1</v>
      </c>
      <c r="E12" t="s">
        <v>80</v>
      </c>
      <c r="G12" t="s">
        <v>99</v>
      </c>
    </row>
    <row r="13" spans="1:8" x14ac:dyDescent="0.2">
      <c r="A13" s="3">
        <v>11</v>
      </c>
      <c r="B13" s="3" t="s">
        <v>14</v>
      </c>
      <c r="C13" s="3">
        <v>0</v>
      </c>
      <c r="E13">
        <f>AVERAGE(C3:C76)</f>
        <v>1.2162162162162162</v>
      </c>
      <c r="G13" t="s">
        <v>84</v>
      </c>
      <c r="H13">
        <v>14.821400000000001</v>
      </c>
    </row>
    <row r="14" spans="1:8" x14ac:dyDescent="0.2">
      <c r="A14" s="3">
        <v>12</v>
      </c>
      <c r="B14" s="3" t="s">
        <v>15</v>
      </c>
      <c r="C14" s="3">
        <v>0</v>
      </c>
      <c r="G14" t="s">
        <v>85</v>
      </c>
      <c r="H14">
        <v>5.1000000000000004E-3</v>
      </c>
    </row>
    <row r="15" spans="1:8" x14ac:dyDescent="0.2">
      <c r="A15" s="3">
        <v>13</v>
      </c>
      <c r="B15" s="3" t="s">
        <v>16</v>
      </c>
      <c r="C15" s="3">
        <v>1</v>
      </c>
      <c r="G15" t="s">
        <v>100</v>
      </c>
    </row>
    <row r="16" spans="1:8" x14ac:dyDescent="0.2">
      <c r="A16" s="3">
        <v>14</v>
      </c>
      <c r="B16" s="3" t="s">
        <v>17</v>
      </c>
      <c r="C16" s="3">
        <v>0</v>
      </c>
    </row>
    <row r="17" spans="1:3" x14ac:dyDescent="0.2">
      <c r="A17" s="3">
        <v>15</v>
      </c>
      <c r="B17" s="3" t="s">
        <v>18</v>
      </c>
      <c r="C17" s="3">
        <v>0</v>
      </c>
    </row>
    <row r="18" spans="1:3" x14ac:dyDescent="0.2">
      <c r="A18" s="3">
        <v>16</v>
      </c>
      <c r="B18" s="3" t="s">
        <v>19</v>
      </c>
      <c r="C18" s="3">
        <v>2</v>
      </c>
    </row>
    <row r="19" spans="1:3" x14ac:dyDescent="0.2">
      <c r="A19" s="3">
        <v>17</v>
      </c>
      <c r="B19" s="3" t="s">
        <v>20</v>
      </c>
      <c r="C19" s="3">
        <v>1</v>
      </c>
    </row>
    <row r="20" spans="1:3" x14ac:dyDescent="0.2">
      <c r="A20" s="3">
        <v>18</v>
      </c>
      <c r="B20" s="3" t="s">
        <v>21</v>
      </c>
      <c r="C20" s="3">
        <v>0</v>
      </c>
    </row>
    <row r="21" spans="1:3" x14ac:dyDescent="0.2">
      <c r="A21" s="3">
        <v>19</v>
      </c>
      <c r="B21" s="3" t="s">
        <v>22</v>
      </c>
      <c r="C21" s="3">
        <v>0</v>
      </c>
    </row>
    <row r="22" spans="1:3" x14ac:dyDescent="0.2">
      <c r="A22" s="3">
        <v>20</v>
      </c>
      <c r="B22" s="3" t="s">
        <v>23</v>
      </c>
      <c r="C22" s="3">
        <v>3</v>
      </c>
    </row>
    <row r="23" spans="1:3" x14ac:dyDescent="0.2">
      <c r="A23" s="3">
        <v>21</v>
      </c>
      <c r="B23" s="3" t="s">
        <v>24</v>
      </c>
      <c r="C23" s="3">
        <v>1</v>
      </c>
    </row>
    <row r="24" spans="1:3" x14ac:dyDescent="0.2">
      <c r="A24" s="3">
        <v>22</v>
      </c>
      <c r="B24" s="3" t="s">
        <v>25</v>
      </c>
      <c r="C24" s="3">
        <v>4</v>
      </c>
    </row>
    <row r="25" spans="1:3" x14ac:dyDescent="0.2">
      <c r="A25" s="3">
        <v>23</v>
      </c>
      <c r="B25" s="3" t="s">
        <v>26</v>
      </c>
      <c r="C25" s="3">
        <v>0</v>
      </c>
    </row>
    <row r="26" spans="1:3" x14ac:dyDescent="0.2">
      <c r="A26" s="3">
        <v>24</v>
      </c>
      <c r="B26" s="3" t="s">
        <v>27</v>
      </c>
      <c r="C26" s="3">
        <v>1</v>
      </c>
    </row>
    <row r="27" spans="1:3" x14ac:dyDescent="0.2">
      <c r="A27" s="3">
        <v>25</v>
      </c>
      <c r="B27" s="3" t="s">
        <v>28</v>
      </c>
      <c r="C27" s="3">
        <v>2</v>
      </c>
    </row>
    <row r="28" spans="1:3" x14ac:dyDescent="0.2">
      <c r="A28" s="3">
        <v>26</v>
      </c>
      <c r="B28" s="3" t="s">
        <v>29</v>
      </c>
      <c r="C28" s="3">
        <v>1</v>
      </c>
    </row>
    <row r="29" spans="1:3" x14ac:dyDescent="0.2">
      <c r="A29" s="3">
        <v>27</v>
      </c>
      <c r="B29" s="3" t="s">
        <v>30</v>
      </c>
      <c r="C29" s="3">
        <v>0</v>
      </c>
    </row>
    <row r="30" spans="1:3" x14ac:dyDescent="0.2">
      <c r="A30" s="3">
        <v>28</v>
      </c>
      <c r="B30" s="3" t="s">
        <v>31</v>
      </c>
      <c r="C30" s="3">
        <v>0</v>
      </c>
    </row>
    <row r="31" spans="1:3" x14ac:dyDescent="0.2">
      <c r="A31" s="3">
        <v>29</v>
      </c>
      <c r="B31" s="3" t="s">
        <v>32</v>
      </c>
      <c r="C31" s="3">
        <v>0</v>
      </c>
    </row>
    <row r="32" spans="1:3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1</v>
      </c>
    </row>
    <row r="35" spans="1:3" x14ac:dyDescent="0.2">
      <c r="A35" s="3">
        <v>33</v>
      </c>
      <c r="B35" s="3" t="s">
        <v>36</v>
      </c>
      <c r="C35" s="3">
        <v>1</v>
      </c>
    </row>
    <row r="36" spans="1:3" x14ac:dyDescent="0.2">
      <c r="A36" s="3">
        <v>34</v>
      </c>
      <c r="B36" s="3" t="s">
        <v>37</v>
      </c>
      <c r="C36" s="3">
        <v>0</v>
      </c>
    </row>
    <row r="37" spans="1:3" x14ac:dyDescent="0.2">
      <c r="A37" s="3">
        <v>35</v>
      </c>
      <c r="B37" s="3" t="s">
        <v>38</v>
      </c>
      <c r="C37" s="3">
        <v>1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2</v>
      </c>
    </row>
    <row r="41" spans="1:3" x14ac:dyDescent="0.2">
      <c r="A41" s="3">
        <v>39</v>
      </c>
      <c r="B41" s="3" t="s">
        <v>42</v>
      </c>
      <c r="C41" s="3">
        <v>2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1</v>
      </c>
    </row>
    <row r="44" spans="1:3" x14ac:dyDescent="0.2">
      <c r="A44" s="3">
        <v>42</v>
      </c>
      <c r="B44" s="3" t="s">
        <v>45</v>
      </c>
      <c r="C44" s="3">
        <v>3</v>
      </c>
    </row>
    <row r="45" spans="1:3" x14ac:dyDescent="0.2">
      <c r="A45" s="3">
        <v>43</v>
      </c>
      <c r="B45" s="3" t="s">
        <v>46</v>
      </c>
      <c r="C45" s="3">
        <v>1</v>
      </c>
    </row>
    <row r="46" spans="1:3" x14ac:dyDescent="0.2">
      <c r="A46" s="3">
        <v>44</v>
      </c>
      <c r="B46" s="3" t="s">
        <v>47</v>
      </c>
      <c r="C46" s="3">
        <v>3</v>
      </c>
    </row>
    <row r="47" spans="1:3" x14ac:dyDescent="0.2">
      <c r="A47" s="3">
        <v>45</v>
      </c>
      <c r="B47" s="3" t="s">
        <v>48</v>
      </c>
      <c r="C47" s="3">
        <v>2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4</v>
      </c>
    </row>
    <row r="52" spans="1:3" x14ac:dyDescent="0.2">
      <c r="A52" s="3">
        <v>50</v>
      </c>
      <c r="B52" s="3" t="s">
        <v>53</v>
      </c>
      <c r="C52" s="3">
        <v>2</v>
      </c>
    </row>
    <row r="53" spans="1:3" x14ac:dyDescent="0.2">
      <c r="A53" s="3">
        <v>51</v>
      </c>
      <c r="B53" s="3" t="s">
        <v>54</v>
      </c>
      <c r="C53" s="3">
        <v>0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0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1</v>
      </c>
    </row>
    <row r="58" spans="1:3" x14ac:dyDescent="0.2">
      <c r="A58" s="3">
        <v>56</v>
      </c>
      <c r="B58" s="3" t="s">
        <v>58</v>
      </c>
      <c r="C58" s="3">
        <v>3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0</v>
      </c>
    </row>
    <row r="61" spans="1:3" x14ac:dyDescent="0.2">
      <c r="A61" s="3">
        <v>59</v>
      </c>
      <c r="B61" s="3" t="s">
        <v>61</v>
      </c>
      <c r="C61" s="3">
        <v>1</v>
      </c>
    </row>
    <row r="62" spans="1:3" x14ac:dyDescent="0.2">
      <c r="A62" s="3">
        <v>60</v>
      </c>
      <c r="B62" s="3" t="s">
        <v>62</v>
      </c>
      <c r="C62" s="3">
        <v>2</v>
      </c>
    </row>
    <row r="63" spans="1:3" x14ac:dyDescent="0.2">
      <c r="A63" s="3">
        <v>61</v>
      </c>
      <c r="B63" s="3" t="s">
        <v>63</v>
      </c>
      <c r="C63" s="3">
        <v>1</v>
      </c>
    </row>
    <row r="64" spans="1:3" x14ac:dyDescent="0.2">
      <c r="A64" s="3">
        <v>62</v>
      </c>
      <c r="B64" s="3" t="s">
        <v>64</v>
      </c>
      <c r="C64" s="3">
        <v>3</v>
      </c>
    </row>
    <row r="65" spans="1:3" x14ac:dyDescent="0.2">
      <c r="A65" s="3">
        <v>63</v>
      </c>
      <c r="B65" s="3" t="s">
        <v>65</v>
      </c>
      <c r="C65" s="3">
        <v>2</v>
      </c>
    </row>
    <row r="66" spans="1:3" x14ac:dyDescent="0.2">
      <c r="A66" s="3">
        <v>64</v>
      </c>
      <c r="B66" s="3" t="s">
        <v>66</v>
      </c>
      <c r="C66" s="3">
        <v>3</v>
      </c>
    </row>
    <row r="67" spans="1:3" x14ac:dyDescent="0.2">
      <c r="A67" s="3">
        <v>65</v>
      </c>
      <c r="B67" s="3" t="s">
        <v>67</v>
      </c>
      <c r="C67" s="3">
        <v>4</v>
      </c>
    </row>
    <row r="68" spans="1:3" x14ac:dyDescent="0.2">
      <c r="A68" s="3">
        <v>66</v>
      </c>
      <c r="B68" s="3" t="s">
        <v>68</v>
      </c>
      <c r="C68" s="3">
        <v>2</v>
      </c>
    </row>
    <row r="69" spans="1:3" x14ac:dyDescent="0.2">
      <c r="A69" s="3">
        <v>67</v>
      </c>
      <c r="B69" s="3" t="s">
        <v>69</v>
      </c>
      <c r="C69" s="3">
        <v>2</v>
      </c>
    </row>
    <row r="70" spans="1:3" x14ac:dyDescent="0.2">
      <c r="A70" s="3">
        <v>68</v>
      </c>
      <c r="B70" s="3" t="s">
        <v>70</v>
      </c>
      <c r="C70" s="3">
        <v>3</v>
      </c>
    </row>
    <row r="71" spans="1:3" x14ac:dyDescent="0.2">
      <c r="A71" s="3">
        <v>69</v>
      </c>
      <c r="B71" s="3" t="s">
        <v>71</v>
      </c>
      <c r="C71" s="3">
        <v>3</v>
      </c>
    </row>
    <row r="72" spans="1:3" x14ac:dyDescent="0.2">
      <c r="A72" s="3">
        <v>70</v>
      </c>
      <c r="B72" s="3" t="s">
        <v>72</v>
      </c>
      <c r="C72" s="3">
        <v>4</v>
      </c>
    </row>
    <row r="73" spans="1:3" x14ac:dyDescent="0.2">
      <c r="A73" s="3">
        <v>71</v>
      </c>
      <c r="B73" s="3" t="s">
        <v>73</v>
      </c>
      <c r="C73" s="3">
        <v>2</v>
      </c>
    </row>
    <row r="74" spans="1:3" x14ac:dyDescent="0.2">
      <c r="A74" s="3">
        <v>72</v>
      </c>
      <c r="B74" s="3" t="s">
        <v>74</v>
      </c>
      <c r="C74" s="3">
        <v>3</v>
      </c>
    </row>
    <row r="75" spans="1:3" x14ac:dyDescent="0.2">
      <c r="A75" s="3">
        <v>73</v>
      </c>
      <c r="B75" s="3" t="s">
        <v>75</v>
      </c>
      <c r="C75" s="3">
        <v>3</v>
      </c>
    </row>
    <row r="76" spans="1:3" x14ac:dyDescent="0.2">
      <c r="A76" s="3">
        <v>74</v>
      </c>
      <c r="B76" s="3" t="s">
        <v>76</v>
      </c>
      <c r="C76" s="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2144-F5DA-3244-833F-E75EEDC43F16}">
  <dimension ref="A1:H76"/>
  <sheetViews>
    <sheetView topLeftCell="B8" workbookViewId="0">
      <selection activeCell="I13" sqref="I13"/>
    </sheetView>
  </sheetViews>
  <sheetFormatPr baseColWidth="10" defaultRowHeight="16" x14ac:dyDescent="0.2"/>
  <cols>
    <col min="7" max="7" width="16.1640625" customWidth="1"/>
  </cols>
  <sheetData>
    <row r="1" spans="1:8" x14ac:dyDescent="0.2">
      <c r="A1" s="2" t="s">
        <v>102</v>
      </c>
      <c r="B1" s="3"/>
      <c r="C1" s="3"/>
      <c r="E1" t="s">
        <v>77</v>
      </c>
      <c r="F1" t="s">
        <v>3</v>
      </c>
      <c r="G1" t="s">
        <v>78</v>
      </c>
      <c r="H1" t="s">
        <v>79</v>
      </c>
    </row>
    <row r="2" spans="1:8" x14ac:dyDescent="0.2">
      <c r="A2" s="3" t="s">
        <v>1</v>
      </c>
      <c r="B2" s="3" t="s">
        <v>2</v>
      </c>
      <c r="C2" s="3" t="s">
        <v>3</v>
      </c>
      <c r="E2">
        <v>0</v>
      </c>
      <c r="F2">
        <f>COUNTIF(C:C,E2)</f>
        <v>68</v>
      </c>
      <c r="G2">
        <f>E$13^E2/(FACT(E2)*EXP(E$13))</f>
        <v>0.92211892201437373</v>
      </c>
      <c r="H2">
        <f>G2*74</f>
        <v>68.236800229063661</v>
      </c>
    </row>
    <row r="3" spans="1:8" x14ac:dyDescent="0.2">
      <c r="A3" s="3">
        <v>1</v>
      </c>
      <c r="B3" s="3" t="s">
        <v>4</v>
      </c>
      <c r="C3" s="3">
        <v>0</v>
      </c>
      <c r="E3">
        <v>1</v>
      </c>
      <c r="F3">
        <f t="shared" ref="F3:F5" si="0">COUNTIF(C:C,E3)</f>
        <v>6</v>
      </c>
      <c r="G3">
        <f>E$13^E3/(FACT(E3)*EXP(E$13))</f>
        <v>7.4766399082246526E-2</v>
      </c>
      <c r="H3">
        <f>G3*74</f>
        <v>5.5327135320862428</v>
      </c>
    </row>
    <row r="4" spans="1:8" x14ac:dyDescent="0.2">
      <c r="A4" s="3">
        <v>2</v>
      </c>
      <c r="B4" s="3" t="s">
        <v>5</v>
      </c>
      <c r="C4" s="3">
        <v>0</v>
      </c>
    </row>
    <row r="5" spans="1:8" x14ac:dyDescent="0.2">
      <c r="A5" s="3">
        <v>3</v>
      </c>
      <c r="B5" s="3" t="s">
        <v>6</v>
      </c>
      <c r="C5" s="3">
        <v>0</v>
      </c>
      <c r="E5" t="s">
        <v>103</v>
      </c>
      <c r="F5">
        <v>6</v>
      </c>
      <c r="G5">
        <f>1 - G2</f>
        <v>7.7881077985626268E-2</v>
      </c>
      <c r="H5">
        <f>G5*74</f>
        <v>5.7631997709363443</v>
      </c>
    </row>
    <row r="6" spans="1:8" x14ac:dyDescent="0.2">
      <c r="A6" s="3">
        <v>4</v>
      </c>
      <c r="B6" s="3" t="s">
        <v>7</v>
      </c>
      <c r="C6" s="3">
        <v>0</v>
      </c>
    </row>
    <row r="7" spans="1:8" x14ac:dyDescent="0.2">
      <c r="A7" s="3">
        <v>5</v>
      </c>
      <c r="B7" s="3" t="s">
        <v>8</v>
      </c>
      <c r="C7" s="3">
        <v>0</v>
      </c>
    </row>
    <row r="8" spans="1:8" x14ac:dyDescent="0.2">
      <c r="A8" s="3">
        <v>6</v>
      </c>
      <c r="B8" s="3" t="s">
        <v>9</v>
      </c>
      <c r="C8" s="3">
        <v>0</v>
      </c>
    </row>
    <row r="9" spans="1:8" x14ac:dyDescent="0.2">
      <c r="A9" s="3">
        <v>7</v>
      </c>
      <c r="B9" s="3" t="s">
        <v>10</v>
      </c>
      <c r="C9" s="3">
        <v>0</v>
      </c>
    </row>
    <row r="10" spans="1:8" x14ac:dyDescent="0.2">
      <c r="A10" s="3">
        <v>8</v>
      </c>
      <c r="B10" s="3" t="s">
        <v>11</v>
      </c>
      <c r="C10" s="3">
        <v>0</v>
      </c>
    </row>
    <row r="11" spans="1:8" x14ac:dyDescent="0.2">
      <c r="A11" s="3">
        <v>9</v>
      </c>
      <c r="B11" s="3" t="s">
        <v>12</v>
      </c>
      <c r="C11" s="3">
        <v>0</v>
      </c>
    </row>
    <row r="12" spans="1:8" x14ac:dyDescent="0.2">
      <c r="A12" s="3">
        <v>10</v>
      </c>
      <c r="B12" s="3" t="s">
        <v>13</v>
      </c>
      <c r="C12" s="3">
        <v>0</v>
      </c>
      <c r="E12" t="s">
        <v>80</v>
      </c>
      <c r="G12" t="s">
        <v>104</v>
      </c>
    </row>
    <row r="13" spans="1:8" x14ac:dyDescent="0.2">
      <c r="A13" s="3">
        <v>11</v>
      </c>
      <c r="B13" s="3" t="s">
        <v>14</v>
      </c>
      <c r="C13" s="3">
        <v>0</v>
      </c>
      <c r="E13">
        <f>AVERAGE(C3:C76)</f>
        <v>8.1081081081081086E-2</v>
      </c>
      <c r="G13" t="s">
        <v>84</v>
      </c>
      <c r="H13">
        <v>1.0800000000000001E-2</v>
      </c>
    </row>
    <row r="14" spans="1:8" x14ac:dyDescent="0.2">
      <c r="A14" s="3">
        <v>12</v>
      </c>
      <c r="B14" s="3" t="s">
        <v>15</v>
      </c>
      <c r="C14" s="3">
        <v>0</v>
      </c>
      <c r="G14" t="s">
        <v>85</v>
      </c>
      <c r="H14">
        <v>0.91710000000000003</v>
      </c>
    </row>
    <row r="15" spans="1:8" x14ac:dyDescent="0.2">
      <c r="A15" s="3">
        <v>13</v>
      </c>
      <c r="B15" s="3" t="s">
        <v>16</v>
      </c>
      <c r="C15" s="3">
        <v>0</v>
      </c>
      <c r="G15" t="s">
        <v>105</v>
      </c>
    </row>
    <row r="16" spans="1:8" x14ac:dyDescent="0.2">
      <c r="A16" s="3">
        <v>14</v>
      </c>
      <c r="B16" s="3" t="s">
        <v>17</v>
      </c>
      <c r="C16" s="3">
        <v>0</v>
      </c>
    </row>
    <row r="17" spans="1:3" x14ac:dyDescent="0.2">
      <c r="A17" s="3">
        <v>15</v>
      </c>
      <c r="B17" s="3" t="s">
        <v>18</v>
      </c>
      <c r="C17" s="3">
        <v>0</v>
      </c>
    </row>
    <row r="18" spans="1:3" x14ac:dyDescent="0.2">
      <c r="A18" s="3">
        <v>16</v>
      </c>
      <c r="B18" s="3" t="s">
        <v>19</v>
      </c>
      <c r="C18" s="3">
        <v>0</v>
      </c>
    </row>
    <row r="19" spans="1:3" x14ac:dyDescent="0.2">
      <c r="A19" s="3">
        <v>17</v>
      </c>
      <c r="B19" s="3" t="s">
        <v>20</v>
      </c>
      <c r="C19" s="3">
        <v>0</v>
      </c>
    </row>
    <row r="20" spans="1:3" x14ac:dyDescent="0.2">
      <c r="A20" s="3">
        <v>18</v>
      </c>
      <c r="B20" s="3" t="s">
        <v>21</v>
      </c>
      <c r="C20" s="3">
        <v>0</v>
      </c>
    </row>
    <row r="21" spans="1:3" x14ac:dyDescent="0.2">
      <c r="A21" s="3">
        <v>19</v>
      </c>
      <c r="B21" s="3" t="s">
        <v>22</v>
      </c>
      <c r="C21" s="3">
        <v>0</v>
      </c>
    </row>
    <row r="22" spans="1:3" x14ac:dyDescent="0.2">
      <c r="A22" s="3">
        <v>20</v>
      </c>
      <c r="B22" s="3" t="s">
        <v>23</v>
      </c>
      <c r="C22" s="3">
        <v>1</v>
      </c>
    </row>
    <row r="23" spans="1:3" x14ac:dyDescent="0.2">
      <c r="A23" s="3">
        <v>21</v>
      </c>
      <c r="B23" s="3" t="s">
        <v>24</v>
      </c>
      <c r="C23" s="3">
        <v>0</v>
      </c>
    </row>
    <row r="24" spans="1:3" x14ac:dyDescent="0.2">
      <c r="A24" s="3">
        <v>22</v>
      </c>
      <c r="B24" s="3" t="s">
        <v>25</v>
      </c>
      <c r="C24" s="3">
        <v>0</v>
      </c>
    </row>
    <row r="25" spans="1:3" x14ac:dyDescent="0.2">
      <c r="A25" s="3">
        <v>23</v>
      </c>
      <c r="B25" s="3" t="s">
        <v>26</v>
      </c>
      <c r="C25" s="3">
        <v>0</v>
      </c>
    </row>
    <row r="26" spans="1:3" x14ac:dyDescent="0.2">
      <c r="A26" s="3">
        <v>24</v>
      </c>
      <c r="B26" s="3" t="s">
        <v>27</v>
      </c>
      <c r="C26" s="3">
        <v>0</v>
      </c>
    </row>
    <row r="27" spans="1:3" x14ac:dyDescent="0.2">
      <c r="A27" s="3">
        <v>25</v>
      </c>
      <c r="B27" s="3" t="s">
        <v>28</v>
      </c>
      <c r="C27" s="3">
        <v>0</v>
      </c>
    </row>
    <row r="28" spans="1:3" x14ac:dyDescent="0.2">
      <c r="A28" s="3">
        <v>26</v>
      </c>
      <c r="B28" s="3" t="s">
        <v>29</v>
      </c>
      <c r="C28" s="3">
        <v>0</v>
      </c>
    </row>
    <row r="29" spans="1:3" x14ac:dyDescent="0.2">
      <c r="A29" s="3">
        <v>27</v>
      </c>
      <c r="B29" s="3" t="s">
        <v>30</v>
      </c>
      <c r="C29" s="3">
        <v>0</v>
      </c>
    </row>
    <row r="30" spans="1:3" x14ac:dyDescent="0.2">
      <c r="A30" s="3">
        <v>28</v>
      </c>
      <c r="B30" s="3" t="s">
        <v>31</v>
      </c>
      <c r="C30" s="3">
        <v>0</v>
      </c>
    </row>
    <row r="31" spans="1:3" x14ac:dyDescent="0.2">
      <c r="A31" s="3">
        <v>29</v>
      </c>
      <c r="B31" s="3" t="s">
        <v>32</v>
      </c>
      <c r="C31" s="3">
        <v>0</v>
      </c>
    </row>
    <row r="32" spans="1:3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0</v>
      </c>
    </row>
    <row r="36" spans="1:3" x14ac:dyDescent="0.2">
      <c r="A36" s="3">
        <v>34</v>
      </c>
      <c r="B36" s="3" t="s">
        <v>37</v>
      </c>
      <c r="C36" s="3">
        <v>0</v>
      </c>
    </row>
    <row r="37" spans="1:3" x14ac:dyDescent="0.2">
      <c r="A37" s="3">
        <v>35</v>
      </c>
      <c r="B37" s="3" t="s">
        <v>38</v>
      </c>
      <c r="C37" s="3">
        <v>0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0</v>
      </c>
    </row>
    <row r="44" spans="1:3" x14ac:dyDescent="0.2">
      <c r="A44" s="3">
        <v>42</v>
      </c>
      <c r="B44" s="3" t="s">
        <v>45</v>
      </c>
      <c r="C44" s="3">
        <v>0</v>
      </c>
    </row>
    <row r="45" spans="1:3" x14ac:dyDescent="0.2">
      <c r="A45" s="3">
        <v>43</v>
      </c>
      <c r="B45" s="3" t="s">
        <v>46</v>
      </c>
      <c r="C45" s="3">
        <v>0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1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0</v>
      </c>
    </row>
    <row r="52" spans="1:3" x14ac:dyDescent="0.2">
      <c r="A52" s="3">
        <v>50</v>
      </c>
      <c r="B52" s="3" t="s">
        <v>53</v>
      </c>
      <c r="C52" s="3">
        <v>1</v>
      </c>
    </row>
    <row r="53" spans="1:3" x14ac:dyDescent="0.2">
      <c r="A53" s="3">
        <v>51</v>
      </c>
      <c r="B53" s="3" t="s">
        <v>54</v>
      </c>
      <c r="C53" s="3">
        <v>1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0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0</v>
      </c>
    </row>
    <row r="58" spans="1:3" x14ac:dyDescent="0.2">
      <c r="A58" s="3">
        <v>56</v>
      </c>
      <c r="B58" s="3" t="s">
        <v>58</v>
      </c>
      <c r="C58" s="3">
        <v>0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0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0</v>
      </c>
    </row>
    <row r="63" spans="1:3" x14ac:dyDescent="0.2">
      <c r="A63" s="3">
        <v>61</v>
      </c>
      <c r="B63" s="3" t="s">
        <v>63</v>
      </c>
      <c r="C63" s="3">
        <v>0</v>
      </c>
    </row>
    <row r="64" spans="1:3" x14ac:dyDescent="0.2">
      <c r="A64" s="3">
        <v>62</v>
      </c>
      <c r="B64" s="3" t="s">
        <v>64</v>
      </c>
      <c r="C64" s="3">
        <v>1</v>
      </c>
    </row>
    <row r="65" spans="1:3" x14ac:dyDescent="0.2">
      <c r="A65" s="3">
        <v>63</v>
      </c>
      <c r="B65" s="3" t="s">
        <v>65</v>
      </c>
      <c r="C65" s="3">
        <v>0</v>
      </c>
    </row>
    <row r="66" spans="1:3" x14ac:dyDescent="0.2">
      <c r="A66" s="3">
        <v>64</v>
      </c>
      <c r="B66" s="3" t="s">
        <v>66</v>
      </c>
      <c r="C66" s="3">
        <v>0</v>
      </c>
    </row>
    <row r="67" spans="1:3" x14ac:dyDescent="0.2">
      <c r="A67" s="3">
        <v>65</v>
      </c>
      <c r="B67" s="3" t="s">
        <v>67</v>
      </c>
      <c r="C67" s="3">
        <v>0</v>
      </c>
    </row>
    <row r="68" spans="1:3" x14ac:dyDescent="0.2">
      <c r="A68" s="3">
        <v>66</v>
      </c>
      <c r="B68" s="3" t="s">
        <v>68</v>
      </c>
      <c r="C68" s="3">
        <v>0</v>
      </c>
    </row>
    <row r="69" spans="1:3" x14ac:dyDescent="0.2">
      <c r="A69" s="3">
        <v>67</v>
      </c>
      <c r="B69" s="3" t="s">
        <v>69</v>
      </c>
      <c r="C69" s="3">
        <v>0</v>
      </c>
    </row>
    <row r="70" spans="1:3" x14ac:dyDescent="0.2">
      <c r="A70" s="3">
        <v>68</v>
      </c>
      <c r="B70" s="3" t="s">
        <v>70</v>
      </c>
      <c r="C70" s="3">
        <v>0</v>
      </c>
    </row>
    <row r="71" spans="1:3" x14ac:dyDescent="0.2">
      <c r="A71" s="3">
        <v>69</v>
      </c>
      <c r="B71" s="3" t="s">
        <v>71</v>
      </c>
      <c r="C71" s="3">
        <v>0</v>
      </c>
    </row>
    <row r="72" spans="1:3" x14ac:dyDescent="0.2">
      <c r="A72" s="3">
        <v>70</v>
      </c>
      <c r="B72" s="3" t="s">
        <v>72</v>
      </c>
      <c r="C72" s="3">
        <v>0</v>
      </c>
    </row>
    <row r="73" spans="1:3" x14ac:dyDescent="0.2">
      <c r="A73" s="3">
        <v>71</v>
      </c>
      <c r="B73" s="3" t="s">
        <v>73</v>
      </c>
      <c r="C73" s="3">
        <v>0</v>
      </c>
    </row>
    <row r="74" spans="1:3" x14ac:dyDescent="0.2">
      <c r="A74" s="3">
        <v>72</v>
      </c>
      <c r="B74" s="3" t="s">
        <v>74</v>
      </c>
      <c r="C74" s="3">
        <v>0</v>
      </c>
    </row>
    <row r="75" spans="1:3" x14ac:dyDescent="0.2">
      <c r="A75" s="3">
        <v>73</v>
      </c>
      <c r="B75" s="3" t="s">
        <v>75</v>
      </c>
      <c r="C75" s="3">
        <v>0</v>
      </c>
    </row>
    <row r="76" spans="1:3" x14ac:dyDescent="0.2">
      <c r="A76" s="3">
        <v>74</v>
      </c>
      <c r="B76" s="3" t="s">
        <v>76</v>
      </c>
      <c r="C76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3A3D-3C01-B748-8EF6-DF66B640136B}">
  <dimension ref="A1:M76"/>
  <sheetViews>
    <sheetView topLeftCell="A14" workbookViewId="0">
      <selection activeCell="M21" sqref="M21"/>
    </sheetView>
  </sheetViews>
  <sheetFormatPr baseColWidth="10" defaultRowHeight="16" x14ac:dyDescent="0.2"/>
  <cols>
    <col min="12" max="12" width="25.5" customWidth="1"/>
  </cols>
  <sheetData>
    <row r="1" spans="1:13" x14ac:dyDescent="0.2">
      <c r="A1" s="2" t="s">
        <v>106</v>
      </c>
      <c r="B1" s="3"/>
      <c r="C1" s="3"/>
      <c r="E1" t="s">
        <v>77</v>
      </c>
      <c r="F1" t="s">
        <v>3</v>
      </c>
      <c r="G1" t="s">
        <v>78</v>
      </c>
      <c r="H1" t="s">
        <v>79</v>
      </c>
      <c r="L1" t="s">
        <v>95</v>
      </c>
      <c r="M1" t="s">
        <v>96</v>
      </c>
    </row>
    <row r="2" spans="1:13" x14ac:dyDescent="0.2">
      <c r="A2" s="3" t="s">
        <v>1</v>
      </c>
      <c r="B2" s="3" t="s">
        <v>2</v>
      </c>
      <c r="C2" s="3" t="s">
        <v>3</v>
      </c>
      <c r="E2">
        <v>0</v>
      </c>
      <c r="F2">
        <f>COUNTIF(C:C,E2)</f>
        <v>63</v>
      </c>
      <c r="G2">
        <f>E$19^E2/(FACT(E2)*EXP(E$19))</f>
        <v>0.69429046757502877</v>
      </c>
      <c r="H2">
        <f>G2*74</f>
        <v>51.377494600552126</v>
      </c>
      <c r="L2">
        <f>E$23^E2/(FACT(E2)*EXP(E$23))</f>
        <v>0.79225124231420774</v>
      </c>
      <c r="M2">
        <f>L2*74</f>
        <v>58.626591931251376</v>
      </c>
    </row>
    <row r="3" spans="1:13" x14ac:dyDescent="0.2">
      <c r="A3" s="3">
        <v>1</v>
      </c>
      <c r="B3" s="3" t="s">
        <v>4</v>
      </c>
      <c r="C3" s="3">
        <v>0</v>
      </c>
      <c r="E3">
        <v>1</v>
      </c>
      <c r="F3">
        <f t="shared" ref="F3:F12" si="0">COUNTIF(C:C,E3)</f>
        <v>6</v>
      </c>
      <c r="G3">
        <f t="shared" ref="G3:G12" si="1">E$19^E3/(FACT(E3)*EXP(E$19))</f>
        <v>0.25332219762872671</v>
      </c>
      <c r="H3">
        <f t="shared" ref="H3:H12" si="2">G3*74</f>
        <v>18.745842624525775</v>
      </c>
      <c r="L3">
        <f t="shared" ref="L3:L12" si="3">E$23^E3/(FACT(E3)*EXP(E$23))</f>
        <v>0.18449686464851411</v>
      </c>
      <c r="M3">
        <f t="shared" ref="M3:M12" si="4">L3*74</f>
        <v>13.652767983990044</v>
      </c>
    </row>
    <row r="4" spans="1:13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2</v>
      </c>
      <c r="G4">
        <f t="shared" si="1"/>
        <v>4.6214184702537978E-2</v>
      </c>
      <c r="H4">
        <f t="shared" si="2"/>
        <v>3.4198496679878105</v>
      </c>
      <c r="L4">
        <f t="shared" si="3"/>
        <v>2.1482511637155751E-2</v>
      </c>
      <c r="M4">
        <f t="shared" si="4"/>
        <v>1.5897058611495256</v>
      </c>
    </row>
    <row r="5" spans="1:13" x14ac:dyDescent="0.2">
      <c r="A5" s="3">
        <v>3</v>
      </c>
      <c r="B5" s="3" t="s">
        <v>6</v>
      </c>
      <c r="C5" s="3">
        <v>0</v>
      </c>
      <c r="E5">
        <v>3</v>
      </c>
      <c r="F5">
        <f t="shared" si="0"/>
        <v>1</v>
      </c>
      <c r="G5">
        <f t="shared" si="1"/>
        <v>5.6206440854438084E-3</v>
      </c>
      <c r="H5">
        <f t="shared" si="2"/>
        <v>0.41592766232284184</v>
      </c>
      <c r="L5">
        <f t="shared" si="3"/>
        <v>1.6675922275417707E-3</v>
      </c>
      <c r="M5">
        <f t="shared" si="4"/>
        <v>0.12340182483809103</v>
      </c>
    </row>
    <row r="6" spans="1:13" x14ac:dyDescent="0.2">
      <c r="A6" s="3">
        <v>4</v>
      </c>
      <c r="B6" s="3" t="s">
        <v>7</v>
      </c>
      <c r="C6" s="3">
        <v>0</v>
      </c>
      <c r="E6">
        <v>4</v>
      </c>
      <c r="F6">
        <f t="shared" si="0"/>
        <v>1</v>
      </c>
      <c r="G6">
        <f t="shared" si="1"/>
        <v>5.1269388617223937E-4</v>
      </c>
      <c r="H6">
        <f t="shared" si="2"/>
        <v>3.7939347576745712E-2</v>
      </c>
      <c r="L6">
        <f t="shared" si="3"/>
        <v>9.7085848863733207E-5</v>
      </c>
      <c r="M6">
        <f t="shared" si="4"/>
        <v>7.1843528159162571E-3</v>
      </c>
    </row>
    <row r="7" spans="1:13" x14ac:dyDescent="0.2">
      <c r="A7" s="3">
        <v>5</v>
      </c>
      <c r="B7" s="3" t="s">
        <v>8</v>
      </c>
      <c r="C7" s="3">
        <v>0</v>
      </c>
      <c r="E7">
        <v>5</v>
      </c>
      <c r="F7">
        <f t="shared" si="0"/>
        <v>0</v>
      </c>
      <c r="G7">
        <f t="shared" si="1"/>
        <v>3.7412797099055299E-5</v>
      </c>
      <c r="H7">
        <f t="shared" si="2"/>
        <v>2.768546985330092E-3</v>
      </c>
      <c r="L7">
        <f t="shared" si="3"/>
        <v>4.5218066594067522E-6</v>
      </c>
      <c r="M7">
        <f t="shared" si="4"/>
        <v>3.3461369279609967E-4</v>
      </c>
    </row>
    <row r="8" spans="1:13" x14ac:dyDescent="0.2">
      <c r="A8" s="3">
        <v>6</v>
      </c>
      <c r="B8" s="3" t="s">
        <v>9</v>
      </c>
      <c r="C8" s="3">
        <v>0</v>
      </c>
      <c r="E8">
        <v>6</v>
      </c>
      <c r="F8">
        <f t="shared" si="0"/>
        <v>0</v>
      </c>
      <c r="G8">
        <f t="shared" si="1"/>
        <v>2.2751025262939036E-6</v>
      </c>
      <c r="H8">
        <f t="shared" si="2"/>
        <v>1.6835758694574887E-4</v>
      </c>
      <c r="L8">
        <f t="shared" si="3"/>
        <v>1.755039114381616E-7</v>
      </c>
      <c r="M8">
        <f t="shared" si="4"/>
        <v>1.2987289446423958E-5</v>
      </c>
    </row>
    <row r="9" spans="1:13" x14ac:dyDescent="0.2">
      <c r="A9" s="3">
        <v>7</v>
      </c>
      <c r="B9" s="3" t="s">
        <v>10</v>
      </c>
      <c r="C9" s="3">
        <v>0</v>
      </c>
      <c r="E9">
        <v>7</v>
      </c>
      <c r="F9">
        <f t="shared" si="0"/>
        <v>0</v>
      </c>
      <c r="G9">
        <f t="shared" si="1"/>
        <v>1.1858642511570538E-7</v>
      </c>
      <c r="H9">
        <f t="shared" si="2"/>
        <v>8.7753954585621979E-6</v>
      </c>
      <c r="L9">
        <f t="shared" si="3"/>
        <v>5.8386819852225976E-9</v>
      </c>
      <c r="M9">
        <f t="shared" si="4"/>
        <v>4.3206246690647223E-7</v>
      </c>
    </row>
    <row r="10" spans="1:13" x14ac:dyDescent="0.2">
      <c r="A10" s="3">
        <v>8</v>
      </c>
      <c r="B10" s="3" t="s">
        <v>11</v>
      </c>
      <c r="C10" s="3">
        <v>0</v>
      </c>
      <c r="E10">
        <v>8</v>
      </c>
      <c r="F10">
        <f t="shared" si="0"/>
        <v>0</v>
      </c>
      <c r="G10">
        <f t="shared" si="1"/>
        <v>5.408502496831158E-9</v>
      </c>
      <c r="H10">
        <f t="shared" si="2"/>
        <v>4.0022918476550569E-7</v>
      </c>
      <c r="L10">
        <f t="shared" si="3"/>
        <v>1.6996163313147969E-10</v>
      </c>
      <c r="M10">
        <f t="shared" si="4"/>
        <v>1.2577160851729497E-8</v>
      </c>
    </row>
    <row r="11" spans="1:13" x14ac:dyDescent="0.2">
      <c r="A11" s="3">
        <v>9</v>
      </c>
      <c r="B11" s="3" t="s">
        <v>12</v>
      </c>
      <c r="C11" s="3">
        <v>0</v>
      </c>
      <c r="E11">
        <v>9</v>
      </c>
      <c r="F11">
        <f t="shared" si="0"/>
        <v>0</v>
      </c>
      <c r="G11">
        <f t="shared" si="1"/>
        <v>2.192636147363983E-10</v>
      </c>
      <c r="H11">
        <f t="shared" si="2"/>
        <v>1.6225507490493474E-8</v>
      </c>
      <c r="L11">
        <f t="shared" si="3"/>
        <v>4.3977895939652281E-12</v>
      </c>
      <c r="M11">
        <f t="shared" si="4"/>
        <v>3.2543642995342687E-10</v>
      </c>
    </row>
    <row r="12" spans="1:13" x14ac:dyDescent="0.2">
      <c r="A12" s="3">
        <v>10</v>
      </c>
      <c r="B12" s="3" t="s">
        <v>13</v>
      </c>
      <c r="C12" s="3">
        <v>0</v>
      </c>
      <c r="E12">
        <v>10</v>
      </c>
      <c r="F12">
        <f t="shared" si="0"/>
        <v>1</v>
      </c>
      <c r="G12">
        <f t="shared" si="1"/>
        <v>8.0001589160577756E-12</v>
      </c>
      <c r="H12">
        <f t="shared" si="2"/>
        <v>5.9201175978827536E-10</v>
      </c>
      <c r="L12">
        <f t="shared" si="3"/>
        <v>1.0241427821562858E-13</v>
      </c>
      <c r="M12">
        <f t="shared" si="4"/>
        <v>7.5786565879565148E-12</v>
      </c>
    </row>
    <row r="13" spans="1:13" x14ac:dyDescent="0.2">
      <c r="A13" s="3">
        <v>11</v>
      </c>
      <c r="B13" s="3" t="s">
        <v>14</v>
      </c>
      <c r="C13" s="3">
        <v>0</v>
      </c>
    </row>
    <row r="14" spans="1:13" x14ac:dyDescent="0.2">
      <c r="A14" s="3">
        <v>12</v>
      </c>
      <c r="B14" s="3" t="s">
        <v>15</v>
      </c>
      <c r="C14" s="3">
        <v>0</v>
      </c>
      <c r="E14" t="s">
        <v>107</v>
      </c>
      <c r="F14">
        <v>5</v>
      </c>
      <c r="G14">
        <f>1 - G2 - G3</f>
        <v>5.2387334796244522E-2</v>
      </c>
      <c r="H14">
        <f>G14*74</f>
        <v>3.8766627749220945</v>
      </c>
      <c r="L14">
        <f>1 - L2 - L3</f>
        <v>2.3251893037278148E-2</v>
      </c>
      <c r="M14">
        <f>L14*74</f>
        <v>1.720640084758583</v>
      </c>
    </row>
    <row r="15" spans="1:13" x14ac:dyDescent="0.2">
      <c r="A15" s="3">
        <v>13</v>
      </c>
      <c r="B15" s="3" t="s">
        <v>16</v>
      </c>
      <c r="C15" s="3">
        <v>0</v>
      </c>
    </row>
    <row r="16" spans="1:13" x14ac:dyDescent="0.2">
      <c r="A16" s="3">
        <v>14</v>
      </c>
      <c r="B16" s="3" t="s">
        <v>17</v>
      </c>
      <c r="C16" s="3">
        <v>0</v>
      </c>
    </row>
    <row r="17" spans="1:13" x14ac:dyDescent="0.2">
      <c r="A17" s="3">
        <v>15</v>
      </c>
      <c r="B17" s="3" t="s">
        <v>18</v>
      </c>
      <c r="C17" s="3">
        <v>0</v>
      </c>
    </row>
    <row r="18" spans="1:13" x14ac:dyDescent="0.2">
      <c r="A18" s="3">
        <v>16</v>
      </c>
      <c r="B18" s="3" t="s">
        <v>19</v>
      </c>
      <c r="C18" s="3">
        <v>0</v>
      </c>
      <c r="E18" t="s">
        <v>80</v>
      </c>
      <c r="H18" t="s">
        <v>104</v>
      </c>
      <c r="L18" t="s">
        <v>109</v>
      </c>
    </row>
    <row r="19" spans="1:13" x14ac:dyDescent="0.2">
      <c r="A19" s="3">
        <v>17</v>
      </c>
      <c r="B19" s="3" t="s">
        <v>20</v>
      </c>
      <c r="C19" s="3">
        <v>0</v>
      </c>
      <c r="E19">
        <f>AVERAGE(C3:C76)</f>
        <v>0.36486486486486486</v>
      </c>
      <c r="H19" t="s">
        <v>84</v>
      </c>
      <c r="I19">
        <v>11.6213</v>
      </c>
      <c r="L19" t="s">
        <v>84</v>
      </c>
      <c r="M19">
        <v>10.868</v>
      </c>
    </row>
    <row r="20" spans="1:13" x14ac:dyDescent="0.2">
      <c r="A20" s="3">
        <v>18</v>
      </c>
      <c r="B20" s="3" t="s">
        <v>21</v>
      </c>
      <c r="C20" s="3">
        <v>0</v>
      </c>
      <c r="H20" t="s">
        <v>85</v>
      </c>
      <c r="I20">
        <v>3.0000000000000001E-3</v>
      </c>
      <c r="L20" t="s">
        <v>85</v>
      </c>
      <c r="M20">
        <v>4.4000000000000003E-3</v>
      </c>
    </row>
    <row r="21" spans="1:13" x14ac:dyDescent="0.2">
      <c r="A21" s="3">
        <v>19</v>
      </c>
      <c r="B21" s="3" t="s">
        <v>22</v>
      </c>
      <c r="C21" s="3">
        <v>0</v>
      </c>
      <c r="H21" t="s">
        <v>108</v>
      </c>
      <c r="L21" t="s">
        <v>108</v>
      </c>
    </row>
    <row r="22" spans="1:13" x14ac:dyDescent="0.2">
      <c r="A22" s="3">
        <v>20</v>
      </c>
      <c r="B22" s="3" t="s">
        <v>23</v>
      </c>
      <c r="C22" s="3">
        <v>0</v>
      </c>
      <c r="E22" t="s">
        <v>82</v>
      </c>
    </row>
    <row r="23" spans="1:13" x14ac:dyDescent="0.2">
      <c r="A23" s="3">
        <v>21</v>
      </c>
      <c r="B23" s="3" t="s">
        <v>24</v>
      </c>
      <c r="C23" s="3">
        <v>0</v>
      </c>
      <c r="E23">
        <f>AVERAGE(C3:C23,C25:C76)</f>
        <v>0.23287671232876711</v>
      </c>
    </row>
    <row r="24" spans="1:13" x14ac:dyDescent="0.2">
      <c r="A24" s="3">
        <v>22</v>
      </c>
      <c r="B24" s="3" t="s">
        <v>25</v>
      </c>
      <c r="C24" s="3">
        <v>10</v>
      </c>
    </row>
    <row r="25" spans="1:13" x14ac:dyDescent="0.2">
      <c r="A25" s="3">
        <v>23</v>
      </c>
      <c r="B25" s="3" t="s">
        <v>26</v>
      </c>
      <c r="C25" s="3">
        <v>0</v>
      </c>
    </row>
    <row r="26" spans="1:13" x14ac:dyDescent="0.2">
      <c r="A26" s="3">
        <v>24</v>
      </c>
      <c r="B26" s="3" t="s">
        <v>27</v>
      </c>
      <c r="C26" s="3">
        <v>0</v>
      </c>
    </row>
    <row r="27" spans="1:13" x14ac:dyDescent="0.2">
      <c r="A27" s="3">
        <v>25</v>
      </c>
      <c r="B27" s="3" t="s">
        <v>28</v>
      </c>
      <c r="C27" s="3">
        <v>0</v>
      </c>
    </row>
    <row r="28" spans="1:13" x14ac:dyDescent="0.2">
      <c r="A28" s="3">
        <v>26</v>
      </c>
      <c r="B28" s="3" t="s">
        <v>29</v>
      </c>
      <c r="C28" s="3">
        <v>0</v>
      </c>
    </row>
    <row r="29" spans="1:13" x14ac:dyDescent="0.2">
      <c r="A29" s="3">
        <v>27</v>
      </c>
      <c r="B29" s="3" t="s">
        <v>30</v>
      </c>
      <c r="C29" s="3">
        <v>0</v>
      </c>
    </row>
    <row r="30" spans="1:13" x14ac:dyDescent="0.2">
      <c r="A30" s="3">
        <v>28</v>
      </c>
      <c r="B30" s="3" t="s">
        <v>31</v>
      </c>
      <c r="C30" s="3">
        <v>0</v>
      </c>
    </row>
    <row r="31" spans="1:13" x14ac:dyDescent="0.2">
      <c r="A31" s="3">
        <v>29</v>
      </c>
      <c r="B31" s="3" t="s">
        <v>32</v>
      </c>
      <c r="C31" s="3">
        <v>0</v>
      </c>
    </row>
    <row r="32" spans="1:13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0</v>
      </c>
    </row>
    <row r="36" spans="1:3" x14ac:dyDescent="0.2">
      <c r="A36" s="3">
        <v>34</v>
      </c>
      <c r="B36" s="3" t="s">
        <v>37</v>
      </c>
      <c r="C36" s="3">
        <v>1</v>
      </c>
    </row>
    <row r="37" spans="1:3" x14ac:dyDescent="0.2">
      <c r="A37" s="3">
        <v>35</v>
      </c>
      <c r="B37" s="3" t="s">
        <v>38</v>
      </c>
      <c r="C37" s="3">
        <v>0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0</v>
      </c>
    </row>
    <row r="44" spans="1:3" x14ac:dyDescent="0.2">
      <c r="A44" s="3">
        <v>42</v>
      </c>
      <c r="B44" s="3" t="s">
        <v>45</v>
      </c>
      <c r="C44" s="3">
        <v>0</v>
      </c>
    </row>
    <row r="45" spans="1:3" x14ac:dyDescent="0.2">
      <c r="A45" s="3">
        <v>43</v>
      </c>
      <c r="B45" s="3" t="s">
        <v>46</v>
      </c>
      <c r="C45" s="3">
        <v>0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0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0</v>
      </c>
    </row>
    <row r="52" spans="1:3" x14ac:dyDescent="0.2">
      <c r="A52" s="3">
        <v>50</v>
      </c>
      <c r="B52" s="3" t="s">
        <v>53</v>
      </c>
      <c r="C52" s="3">
        <v>4</v>
      </c>
    </row>
    <row r="53" spans="1:3" x14ac:dyDescent="0.2">
      <c r="A53" s="3">
        <v>51</v>
      </c>
      <c r="B53" s="3" t="s">
        <v>54</v>
      </c>
      <c r="C53" s="3">
        <v>1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0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0</v>
      </c>
    </row>
    <row r="58" spans="1:3" x14ac:dyDescent="0.2">
      <c r="A58" s="3">
        <v>56</v>
      </c>
      <c r="B58" s="3" t="s">
        <v>58</v>
      </c>
      <c r="C58" s="3">
        <v>0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0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0</v>
      </c>
    </row>
    <row r="63" spans="1:3" x14ac:dyDescent="0.2">
      <c r="A63" s="3">
        <v>61</v>
      </c>
      <c r="B63" s="3" t="s">
        <v>63</v>
      </c>
      <c r="C63" s="3">
        <v>0</v>
      </c>
    </row>
    <row r="64" spans="1:3" x14ac:dyDescent="0.2">
      <c r="A64" s="3">
        <v>62</v>
      </c>
      <c r="B64" s="3" t="s">
        <v>64</v>
      </c>
      <c r="C64" s="3">
        <v>0</v>
      </c>
    </row>
    <row r="65" spans="1:3" x14ac:dyDescent="0.2">
      <c r="A65" s="3">
        <v>63</v>
      </c>
      <c r="B65" s="3" t="s">
        <v>65</v>
      </c>
      <c r="C65" s="3">
        <v>1</v>
      </c>
    </row>
    <row r="66" spans="1:3" x14ac:dyDescent="0.2">
      <c r="A66" s="3">
        <v>64</v>
      </c>
      <c r="B66" s="3" t="s">
        <v>66</v>
      </c>
      <c r="C66" s="3">
        <v>3</v>
      </c>
    </row>
    <row r="67" spans="1:3" x14ac:dyDescent="0.2">
      <c r="A67" s="3">
        <v>65</v>
      </c>
      <c r="B67" s="3" t="s">
        <v>67</v>
      </c>
      <c r="C67" s="3">
        <v>2</v>
      </c>
    </row>
    <row r="68" spans="1:3" x14ac:dyDescent="0.2">
      <c r="A68" s="3">
        <v>66</v>
      </c>
      <c r="B68" s="3" t="s">
        <v>68</v>
      </c>
      <c r="C68" s="3">
        <v>1</v>
      </c>
    </row>
    <row r="69" spans="1:3" x14ac:dyDescent="0.2">
      <c r="A69" s="3">
        <v>67</v>
      </c>
      <c r="B69" s="3" t="s">
        <v>69</v>
      </c>
      <c r="C69" s="3">
        <v>0</v>
      </c>
    </row>
    <row r="70" spans="1:3" x14ac:dyDescent="0.2">
      <c r="A70" s="3">
        <v>68</v>
      </c>
      <c r="B70" s="3" t="s">
        <v>70</v>
      </c>
      <c r="C70" s="3">
        <v>0</v>
      </c>
    </row>
    <row r="71" spans="1:3" x14ac:dyDescent="0.2">
      <c r="A71" s="3">
        <v>69</v>
      </c>
      <c r="B71" s="3" t="s">
        <v>71</v>
      </c>
      <c r="C71" s="3">
        <v>0</v>
      </c>
    </row>
    <row r="72" spans="1:3" x14ac:dyDescent="0.2">
      <c r="A72" s="3">
        <v>70</v>
      </c>
      <c r="B72" s="3" t="s">
        <v>72</v>
      </c>
      <c r="C72" s="3">
        <v>2</v>
      </c>
    </row>
    <row r="73" spans="1:3" x14ac:dyDescent="0.2">
      <c r="A73" s="3">
        <v>71</v>
      </c>
      <c r="B73" s="3" t="s">
        <v>73</v>
      </c>
      <c r="C73" s="3">
        <v>1</v>
      </c>
    </row>
    <row r="74" spans="1:3" x14ac:dyDescent="0.2">
      <c r="A74" s="3">
        <v>72</v>
      </c>
      <c r="B74" s="3" t="s">
        <v>74</v>
      </c>
      <c r="C74" s="3">
        <v>0</v>
      </c>
    </row>
    <row r="75" spans="1:3" x14ac:dyDescent="0.2">
      <c r="A75" s="3">
        <v>73</v>
      </c>
      <c r="B75" s="3" t="s">
        <v>75</v>
      </c>
      <c r="C75" s="3">
        <v>1</v>
      </c>
    </row>
    <row r="76" spans="1:3" x14ac:dyDescent="0.2">
      <c r="A76" s="3">
        <v>74</v>
      </c>
      <c r="B76" s="3" t="s">
        <v>76</v>
      </c>
      <c r="C76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DB6E-1F25-AE44-8DE1-AA2B7E3C0040}">
  <dimension ref="A1:H76"/>
  <sheetViews>
    <sheetView topLeftCell="A10" workbookViewId="0">
      <selection activeCell="H14" sqref="H14"/>
    </sheetView>
  </sheetViews>
  <sheetFormatPr baseColWidth="10" defaultRowHeight="16" x14ac:dyDescent="0.2"/>
  <cols>
    <col min="7" max="7" width="16.83203125" customWidth="1"/>
  </cols>
  <sheetData>
    <row r="1" spans="1:8" x14ac:dyDescent="0.2">
      <c r="A1" s="2" t="s">
        <v>110</v>
      </c>
      <c r="B1" s="3"/>
      <c r="C1" s="3"/>
      <c r="E1" t="s">
        <v>77</v>
      </c>
      <c r="F1" t="s">
        <v>3</v>
      </c>
      <c r="G1" t="s">
        <v>78</v>
      </c>
      <c r="H1" t="s">
        <v>79</v>
      </c>
    </row>
    <row r="2" spans="1:8" x14ac:dyDescent="0.2">
      <c r="A2" s="3" t="s">
        <v>1</v>
      </c>
      <c r="B2" s="3" t="s">
        <v>2</v>
      </c>
      <c r="C2" s="3" t="s">
        <v>3</v>
      </c>
      <c r="E2">
        <v>0</v>
      </c>
      <c r="F2">
        <f>COUNTIF(C:C,E2)</f>
        <v>54</v>
      </c>
      <c r="G2">
        <f>E$13^E2/(FACT(E2)*EXP(E$13))</f>
        <v>0.59838943163624547</v>
      </c>
      <c r="H2">
        <f>G2*74</f>
        <v>44.280817941082162</v>
      </c>
    </row>
    <row r="3" spans="1:8" x14ac:dyDescent="0.2">
      <c r="A3" s="3">
        <v>1</v>
      </c>
      <c r="B3" s="3" t="s">
        <v>4</v>
      </c>
      <c r="C3" s="3">
        <v>0</v>
      </c>
      <c r="E3">
        <v>1</v>
      </c>
      <c r="F3">
        <f t="shared" ref="F3:F7" si="0">COUNTIF(C:C,E3)</f>
        <v>10</v>
      </c>
      <c r="G3">
        <f t="shared" ref="G3:G7" si="1">E$13^E3/(FACT(E3)*EXP(E$13))</f>
        <v>0.30728105948888279</v>
      </c>
      <c r="H3">
        <f t="shared" ref="H3:H7" si="2">G3*74</f>
        <v>22.738798402177327</v>
      </c>
    </row>
    <row r="4" spans="1:8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4</v>
      </c>
      <c r="G4">
        <f t="shared" si="1"/>
        <v>7.8896488247145583E-2</v>
      </c>
      <c r="H4">
        <f t="shared" si="2"/>
        <v>5.8383401302887732</v>
      </c>
    </row>
    <row r="5" spans="1:8" x14ac:dyDescent="0.2">
      <c r="A5" s="3">
        <v>3</v>
      </c>
      <c r="B5" s="3" t="s">
        <v>6</v>
      </c>
      <c r="C5" s="3">
        <v>0</v>
      </c>
      <c r="E5">
        <v>3</v>
      </c>
      <c r="F5">
        <f t="shared" si="0"/>
        <v>5</v>
      </c>
      <c r="G5">
        <f t="shared" si="1"/>
        <v>1.3504804294556449E-2</v>
      </c>
      <c r="H5">
        <f t="shared" si="2"/>
        <v>0.99935551779717724</v>
      </c>
    </row>
    <row r="6" spans="1:8" x14ac:dyDescent="0.2">
      <c r="A6" s="3">
        <v>4</v>
      </c>
      <c r="B6" s="3" t="s">
        <v>7</v>
      </c>
      <c r="C6" s="3">
        <v>1</v>
      </c>
      <c r="E6">
        <v>4</v>
      </c>
      <c r="F6">
        <f t="shared" si="0"/>
        <v>0</v>
      </c>
      <c r="G6">
        <f t="shared" si="1"/>
        <v>1.7337248756525169E-3</v>
      </c>
      <c r="H6">
        <f t="shared" si="2"/>
        <v>0.12829564079828626</v>
      </c>
    </row>
    <row r="7" spans="1:8" x14ac:dyDescent="0.2">
      <c r="A7" s="3">
        <v>5</v>
      </c>
      <c r="B7" s="3" t="s">
        <v>8</v>
      </c>
      <c r="C7" s="3">
        <v>0</v>
      </c>
      <c r="E7">
        <v>5</v>
      </c>
      <c r="F7">
        <f t="shared" si="0"/>
        <v>1</v>
      </c>
      <c r="G7">
        <f t="shared" si="1"/>
        <v>1.7805823047242067E-4</v>
      </c>
      <c r="H7">
        <f t="shared" si="2"/>
        <v>1.317630905495913E-2</v>
      </c>
    </row>
    <row r="8" spans="1:8" x14ac:dyDescent="0.2">
      <c r="A8" s="3">
        <v>6</v>
      </c>
      <c r="B8" s="3" t="s">
        <v>9</v>
      </c>
      <c r="C8" s="3">
        <v>0</v>
      </c>
    </row>
    <row r="9" spans="1:8" x14ac:dyDescent="0.2">
      <c r="A9" s="3">
        <v>7</v>
      </c>
      <c r="B9" s="3" t="s">
        <v>10</v>
      </c>
      <c r="C9" s="3">
        <v>0</v>
      </c>
      <c r="E9" t="s">
        <v>92</v>
      </c>
      <c r="F9">
        <v>6</v>
      </c>
      <c r="G9">
        <f>1 - G2 - G3 - G4</f>
        <v>1.5433020627726154E-2</v>
      </c>
      <c r="H9">
        <f>G9*74</f>
        <v>1.1420435264517355</v>
      </c>
    </row>
    <row r="10" spans="1:8" x14ac:dyDescent="0.2">
      <c r="A10" s="3">
        <v>8</v>
      </c>
      <c r="B10" s="3" t="s">
        <v>11</v>
      </c>
      <c r="C10" s="3">
        <v>0</v>
      </c>
    </row>
    <row r="11" spans="1:8" x14ac:dyDescent="0.2">
      <c r="A11" s="3">
        <v>9</v>
      </c>
      <c r="B11" s="3" t="s">
        <v>12</v>
      </c>
      <c r="C11" s="3">
        <v>0</v>
      </c>
    </row>
    <row r="12" spans="1:8" x14ac:dyDescent="0.2">
      <c r="A12" s="3">
        <v>10</v>
      </c>
      <c r="B12" s="3" t="s">
        <v>13</v>
      </c>
      <c r="C12" s="3">
        <v>0</v>
      </c>
      <c r="E12" t="s">
        <v>80</v>
      </c>
      <c r="G12" t="s">
        <v>104</v>
      </c>
    </row>
    <row r="13" spans="1:8" x14ac:dyDescent="0.2">
      <c r="A13" s="3">
        <v>11</v>
      </c>
      <c r="B13" s="3" t="s">
        <v>14</v>
      </c>
      <c r="C13" s="3">
        <v>0</v>
      </c>
      <c r="E13">
        <f>AVERAGE(C3:C76)</f>
        <v>0.51351351351351349</v>
      </c>
      <c r="G13" t="s">
        <v>84</v>
      </c>
      <c r="H13">
        <v>30.569900000000001</v>
      </c>
    </row>
    <row r="14" spans="1:8" x14ac:dyDescent="0.2">
      <c r="A14" s="3">
        <v>12</v>
      </c>
      <c r="B14" s="3" t="s">
        <v>15</v>
      </c>
      <c r="C14" s="3">
        <v>0</v>
      </c>
      <c r="G14" t="s">
        <v>85</v>
      </c>
      <c r="H14" t="s">
        <v>111</v>
      </c>
    </row>
    <row r="15" spans="1:8" x14ac:dyDescent="0.2">
      <c r="A15" s="3">
        <v>13</v>
      </c>
      <c r="B15" s="3" t="s">
        <v>16</v>
      </c>
      <c r="C15" s="3">
        <v>0</v>
      </c>
      <c r="G15" t="s">
        <v>94</v>
      </c>
    </row>
    <row r="16" spans="1:8" x14ac:dyDescent="0.2">
      <c r="A16" s="3">
        <v>14</v>
      </c>
      <c r="B16" s="3" t="s">
        <v>17</v>
      </c>
      <c r="C16" s="3">
        <v>0</v>
      </c>
    </row>
    <row r="17" spans="1:3" x14ac:dyDescent="0.2">
      <c r="A17" s="3">
        <v>15</v>
      </c>
      <c r="B17" s="3" t="s">
        <v>18</v>
      </c>
      <c r="C17" s="3">
        <v>0</v>
      </c>
    </row>
    <row r="18" spans="1:3" x14ac:dyDescent="0.2">
      <c r="A18" s="3">
        <v>16</v>
      </c>
      <c r="B18" s="3" t="s">
        <v>19</v>
      </c>
      <c r="C18" s="3">
        <v>0</v>
      </c>
    </row>
    <row r="19" spans="1:3" x14ac:dyDescent="0.2">
      <c r="A19" s="3">
        <v>17</v>
      </c>
      <c r="B19" s="3" t="s">
        <v>20</v>
      </c>
      <c r="C19" s="3">
        <v>0</v>
      </c>
    </row>
    <row r="20" spans="1:3" x14ac:dyDescent="0.2">
      <c r="A20" s="3">
        <v>18</v>
      </c>
      <c r="B20" s="3" t="s">
        <v>21</v>
      </c>
      <c r="C20" s="3">
        <v>3</v>
      </c>
    </row>
    <row r="21" spans="1:3" x14ac:dyDescent="0.2">
      <c r="A21" s="3">
        <v>19</v>
      </c>
      <c r="B21" s="3" t="s">
        <v>22</v>
      </c>
      <c r="C21" s="3">
        <v>0</v>
      </c>
    </row>
    <row r="22" spans="1:3" x14ac:dyDescent="0.2">
      <c r="A22" s="3">
        <v>20</v>
      </c>
      <c r="B22" s="3" t="s">
        <v>23</v>
      </c>
      <c r="C22" s="3">
        <v>0</v>
      </c>
    </row>
    <row r="23" spans="1:3" x14ac:dyDescent="0.2">
      <c r="A23" s="3">
        <v>21</v>
      </c>
      <c r="B23" s="3" t="s">
        <v>24</v>
      </c>
      <c r="C23" s="3">
        <v>0</v>
      </c>
    </row>
    <row r="24" spans="1:3" x14ac:dyDescent="0.2">
      <c r="A24" s="3">
        <v>22</v>
      </c>
      <c r="B24" s="3" t="s">
        <v>25</v>
      </c>
      <c r="C24" s="3">
        <v>1</v>
      </c>
    </row>
    <row r="25" spans="1:3" x14ac:dyDescent="0.2">
      <c r="A25" s="3">
        <v>23</v>
      </c>
      <c r="B25" s="3" t="s">
        <v>26</v>
      </c>
      <c r="C25" s="3">
        <v>0</v>
      </c>
    </row>
    <row r="26" spans="1:3" x14ac:dyDescent="0.2">
      <c r="A26" s="3">
        <v>24</v>
      </c>
      <c r="B26" s="3" t="s">
        <v>27</v>
      </c>
      <c r="C26" s="3">
        <v>1</v>
      </c>
    </row>
    <row r="27" spans="1:3" x14ac:dyDescent="0.2">
      <c r="A27" s="3">
        <v>25</v>
      </c>
      <c r="B27" s="3" t="s">
        <v>28</v>
      </c>
      <c r="C27" s="3">
        <v>2</v>
      </c>
    </row>
    <row r="28" spans="1:3" x14ac:dyDescent="0.2">
      <c r="A28" s="3">
        <v>26</v>
      </c>
      <c r="B28" s="3" t="s">
        <v>29</v>
      </c>
      <c r="C28" s="3">
        <v>2</v>
      </c>
    </row>
    <row r="29" spans="1:3" x14ac:dyDescent="0.2">
      <c r="A29" s="3">
        <v>27</v>
      </c>
      <c r="B29" s="3" t="s">
        <v>30</v>
      </c>
      <c r="C29" s="3">
        <v>3</v>
      </c>
    </row>
    <row r="30" spans="1:3" x14ac:dyDescent="0.2">
      <c r="A30" s="3">
        <v>28</v>
      </c>
      <c r="B30" s="3" t="s">
        <v>31</v>
      </c>
      <c r="C30" s="3">
        <v>1</v>
      </c>
    </row>
    <row r="31" spans="1:3" x14ac:dyDescent="0.2">
      <c r="A31" s="3">
        <v>29</v>
      </c>
      <c r="B31" s="3" t="s">
        <v>32</v>
      </c>
      <c r="C31" s="3">
        <v>0</v>
      </c>
    </row>
    <row r="32" spans="1:3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1</v>
      </c>
    </row>
    <row r="36" spans="1:3" x14ac:dyDescent="0.2">
      <c r="A36" s="3">
        <v>34</v>
      </c>
      <c r="B36" s="3" t="s">
        <v>37</v>
      </c>
      <c r="C36" s="3">
        <v>2</v>
      </c>
    </row>
    <row r="37" spans="1:3" x14ac:dyDescent="0.2">
      <c r="A37" s="3">
        <v>35</v>
      </c>
      <c r="B37" s="3" t="s">
        <v>38</v>
      </c>
      <c r="C37" s="3">
        <v>0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1</v>
      </c>
    </row>
    <row r="43" spans="1:3" x14ac:dyDescent="0.2">
      <c r="A43" s="3">
        <v>41</v>
      </c>
      <c r="B43" s="3" t="s">
        <v>44</v>
      </c>
      <c r="C43" s="3">
        <v>1</v>
      </c>
    </row>
    <row r="44" spans="1:3" x14ac:dyDescent="0.2">
      <c r="A44" s="3">
        <v>42</v>
      </c>
      <c r="B44" s="3" t="s">
        <v>45</v>
      </c>
      <c r="C44" s="3">
        <v>0</v>
      </c>
    </row>
    <row r="45" spans="1:3" x14ac:dyDescent="0.2">
      <c r="A45" s="3">
        <v>43</v>
      </c>
      <c r="B45" s="3" t="s">
        <v>46</v>
      </c>
      <c r="C45" s="3">
        <v>0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0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0</v>
      </c>
    </row>
    <row r="52" spans="1:3" x14ac:dyDescent="0.2">
      <c r="A52" s="3">
        <v>50</v>
      </c>
      <c r="B52" s="3" t="s">
        <v>53</v>
      </c>
      <c r="C52" s="3">
        <v>0</v>
      </c>
    </row>
    <row r="53" spans="1:3" x14ac:dyDescent="0.2">
      <c r="A53" s="3">
        <v>51</v>
      </c>
      <c r="B53" s="3" t="s">
        <v>54</v>
      </c>
      <c r="C53" s="3">
        <v>0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3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5</v>
      </c>
    </row>
    <row r="58" spans="1:3" x14ac:dyDescent="0.2">
      <c r="A58" s="3">
        <v>56</v>
      </c>
      <c r="B58" s="3" t="s">
        <v>58</v>
      </c>
      <c r="C58" s="3">
        <v>2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1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3</v>
      </c>
    </row>
    <row r="63" spans="1:3" x14ac:dyDescent="0.2">
      <c r="A63" s="3">
        <v>61</v>
      </c>
      <c r="B63" s="3" t="s">
        <v>63</v>
      </c>
      <c r="C63" s="3">
        <v>3</v>
      </c>
    </row>
    <row r="64" spans="1:3" x14ac:dyDescent="0.2">
      <c r="A64" s="3">
        <v>62</v>
      </c>
      <c r="B64" s="3" t="s">
        <v>64</v>
      </c>
      <c r="C64" s="3">
        <v>0</v>
      </c>
    </row>
    <row r="65" spans="1:3" x14ac:dyDescent="0.2">
      <c r="A65" s="3">
        <v>63</v>
      </c>
      <c r="B65" s="3" t="s">
        <v>65</v>
      </c>
      <c r="C65" s="3">
        <v>0</v>
      </c>
    </row>
    <row r="66" spans="1:3" x14ac:dyDescent="0.2">
      <c r="A66" s="3">
        <v>64</v>
      </c>
      <c r="B66" s="3" t="s">
        <v>66</v>
      </c>
      <c r="C66" s="3">
        <v>0</v>
      </c>
    </row>
    <row r="67" spans="1:3" x14ac:dyDescent="0.2">
      <c r="A67" s="3">
        <v>65</v>
      </c>
      <c r="B67" s="3" t="s">
        <v>67</v>
      </c>
      <c r="C67" s="3">
        <v>0</v>
      </c>
    </row>
    <row r="68" spans="1:3" x14ac:dyDescent="0.2">
      <c r="A68" s="3">
        <v>66</v>
      </c>
      <c r="B68" s="3" t="s">
        <v>68</v>
      </c>
      <c r="C68" s="3">
        <v>0</v>
      </c>
    </row>
    <row r="69" spans="1:3" x14ac:dyDescent="0.2">
      <c r="A69" s="3">
        <v>67</v>
      </c>
      <c r="B69" s="3" t="s">
        <v>69</v>
      </c>
      <c r="C69" s="3">
        <v>0</v>
      </c>
    </row>
    <row r="70" spans="1:3" x14ac:dyDescent="0.2">
      <c r="A70" s="3">
        <v>68</v>
      </c>
      <c r="B70" s="3" t="s">
        <v>70</v>
      </c>
      <c r="C70" s="3">
        <v>0</v>
      </c>
    </row>
    <row r="71" spans="1:3" x14ac:dyDescent="0.2">
      <c r="A71" s="3">
        <v>69</v>
      </c>
      <c r="B71" s="3" t="s">
        <v>71</v>
      </c>
      <c r="C71" s="3">
        <v>1</v>
      </c>
    </row>
    <row r="72" spans="1:3" x14ac:dyDescent="0.2">
      <c r="A72" s="3">
        <v>70</v>
      </c>
      <c r="B72" s="3" t="s">
        <v>72</v>
      </c>
      <c r="C72" s="3">
        <v>0</v>
      </c>
    </row>
    <row r="73" spans="1:3" x14ac:dyDescent="0.2">
      <c r="A73" s="3">
        <v>71</v>
      </c>
      <c r="B73" s="3" t="s">
        <v>73</v>
      </c>
      <c r="C73" s="3">
        <v>0</v>
      </c>
    </row>
    <row r="74" spans="1:3" x14ac:dyDescent="0.2">
      <c r="A74" s="3">
        <v>72</v>
      </c>
      <c r="B74" s="3" t="s">
        <v>74</v>
      </c>
      <c r="C74" s="3">
        <v>1</v>
      </c>
    </row>
    <row r="75" spans="1:3" x14ac:dyDescent="0.2">
      <c r="A75" s="3">
        <v>73</v>
      </c>
      <c r="B75" s="3" t="s">
        <v>75</v>
      </c>
      <c r="C75" s="3">
        <v>0</v>
      </c>
    </row>
    <row r="76" spans="1:3" x14ac:dyDescent="0.2">
      <c r="A76" s="3">
        <v>74</v>
      </c>
      <c r="B76" s="3" t="s">
        <v>76</v>
      </c>
      <c r="C76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7164-B56B-6B46-93EF-AAE867C002B9}">
  <dimension ref="A1:L76"/>
  <sheetViews>
    <sheetView topLeftCell="A11" workbookViewId="0">
      <selection activeCell="L15" sqref="L15"/>
    </sheetView>
  </sheetViews>
  <sheetFormatPr baseColWidth="10" defaultRowHeight="16" x14ac:dyDescent="0.2"/>
  <cols>
    <col min="7" max="7" width="17" customWidth="1"/>
  </cols>
  <sheetData>
    <row r="1" spans="1:12" x14ac:dyDescent="0.2">
      <c r="A1" s="3" t="s">
        <v>112</v>
      </c>
      <c r="B1" s="3"/>
      <c r="C1" s="3"/>
      <c r="E1" t="s">
        <v>77</v>
      </c>
      <c r="F1" t="s">
        <v>3</v>
      </c>
      <c r="G1" t="s">
        <v>78</v>
      </c>
      <c r="H1" t="s">
        <v>79</v>
      </c>
    </row>
    <row r="2" spans="1:12" x14ac:dyDescent="0.2">
      <c r="A2" s="3" t="s">
        <v>113</v>
      </c>
      <c r="B2" s="3" t="s">
        <v>2</v>
      </c>
      <c r="C2" s="3" t="s">
        <v>3</v>
      </c>
      <c r="E2" s="3">
        <v>0</v>
      </c>
      <c r="F2">
        <f>COUNTIF(C:C,E2)</f>
        <v>68</v>
      </c>
      <c r="G2">
        <f>E$13^E2/(FACT(E2)*EXP(E$13))</f>
        <v>0.88548335287835123</v>
      </c>
      <c r="H2">
        <f>G2*74</f>
        <v>65.525768112997994</v>
      </c>
    </row>
    <row r="3" spans="1:12" x14ac:dyDescent="0.2">
      <c r="A3" s="3">
        <v>1</v>
      </c>
      <c r="B3" s="3" t="s">
        <v>4</v>
      </c>
      <c r="C3" s="3">
        <v>0</v>
      </c>
      <c r="E3">
        <v>1</v>
      </c>
      <c r="F3">
        <f t="shared" ref="F3:F4" si="0">COUNTIF(C:C,E3)</f>
        <v>3</v>
      </c>
      <c r="G3">
        <f t="shared" ref="G3:G5" si="1">E$13^E3/(FACT(E3)*EXP(E$13))</f>
        <v>0.1076939212960157</v>
      </c>
      <c r="H3">
        <f t="shared" ref="H3:H4" si="2">G3*74</f>
        <v>7.9693501759051619</v>
      </c>
    </row>
    <row r="4" spans="1:12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3</v>
      </c>
      <c r="G4">
        <f t="shared" si="1"/>
        <v>6.5489546734063594E-3</v>
      </c>
      <c r="H4">
        <f t="shared" si="2"/>
        <v>0.4846226458320706</v>
      </c>
    </row>
    <row r="5" spans="1:12" x14ac:dyDescent="0.2">
      <c r="A5" s="3">
        <v>3</v>
      </c>
      <c r="B5" s="3" t="s">
        <v>6</v>
      </c>
      <c r="C5" s="3">
        <v>0</v>
      </c>
    </row>
    <row r="6" spans="1:12" x14ac:dyDescent="0.2">
      <c r="A6" s="3">
        <v>4</v>
      </c>
      <c r="B6" s="3" t="s">
        <v>7</v>
      </c>
      <c r="C6" s="3">
        <v>0</v>
      </c>
      <c r="E6" t="s">
        <v>107</v>
      </c>
      <c r="F6">
        <v>3</v>
      </c>
      <c r="G6">
        <f>1 - G2 - G3</f>
        <v>6.8227258256330775E-3</v>
      </c>
      <c r="H6">
        <f>G6*74</f>
        <v>0.50488171109684776</v>
      </c>
    </row>
    <row r="7" spans="1:12" x14ac:dyDescent="0.2">
      <c r="A7" s="3">
        <v>5</v>
      </c>
      <c r="B7" s="3" t="s">
        <v>8</v>
      </c>
      <c r="C7" s="3">
        <v>0</v>
      </c>
    </row>
    <row r="8" spans="1:12" x14ac:dyDescent="0.2">
      <c r="A8" s="3">
        <v>6</v>
      </c>
      <c r="B8" s="3" t="s">
        <v>9</v>
      </c>
      <c r="C8" s="3">
        <v>0</v>
      </c>
      <c r="E8" t="s">
        <v>103</v>
      </c>
      <c r="F8">
        <v>6</v>
      </c>
      <c r="G8">
        <f>1 - G2</f>
        <v>0.11451664712164877</v>
      </c>
      <c r="H8">
        <f>G8*74</f>
        <v>8.4742318870020092</v>
      </c>
    </row>
    <row r="9" spans="1:12" x14ac:dyDescent="0.2">
      <c r="A9" s="3">
        <v>7</v>
      </c>
      <c r="B9" s="3" t="s">
        <v>10</v>
      </c>
      <c r="C9" s="3">
        <v>0</v>
      </c>
    </row>
    <row r="10" spans="1:12" x14ac:dyDescent="0.2">
      <c r="A10" s="3">
        <v>8</v>
      </c>
      <c r="B10" s="3" t="s">
        <v>11</v>
      </c>
      <c r="C10" s="3">
        <v>0</v>
      </c>
    </row>
    <row r="11" spans="1:12" x14ac:dyDescent="0.2">
      <c r="A11" s="3">
        <v>9</v>
      </c>
      <c r="B11" s="3" t="s">
        <v>12</v>
      </c>
      <c r="C11" s="3">
        <v>0</v>
      </c>
    </row>
    <row r="12" spans="1:12" x14ac:dyDescent="0.2">
      <c r="A12" s="3">
        <v>10</v>
      </c>
      <c r="B12" s="3" t="s">
        <v>13</v>
      </c>
      <c r="C12" s="3">
        <v>0</v>
      </c>
      <c r="E12" t="s">
        <v>80</v>
      </c>
      <c r="H12" t="s">
        <v>104</v>
      </c>
      <c r="K12" t="s">
        <v>114</v>
      </c>
    </row>
    <row r="13" spans="1:12" x14ac:dyDescent="0.2">
      <c r="A13" s="3">
        <v>11</v>
      </c>
      <c r="B13" s="3" t="s">
        <v>14</v>
      </c>
      <c r="C13" s="3">
        <v>0</v>
      </c>
      <c r="E13">
        <f>AVERAGE(C3:C76)</f>
        <v>0.12162162162162163</v>
      </c>
      <c r="H13" t="s">
        <v>84</v>
      </c>
      <c r="I13">
        <v>15.692299999999999</v>
      </c>
      <c r="K13" t="s">
        <v>84</v>
      </c>
      <c r="L13">
        <v>0.81340000000000001</v>
      </c>
    </row>
    <row r="14" spans="1:12" x14ac:dyDescent="0.2">
      <c r="A14" s="3">
        <v>12</v>
      </c>
      <c r="B14" s="3" t="s">
        <v>15</v>
      </c>
      <c r="C14" s="3">
        <v>0</v>
      </c>
      <c r="H14" t="s">
        <v>85</v>
      </c>
      <c r="I14">
        <v>3.9120000000000002E-4</v>
      </c>
      <c r="K14" t="s">
        <v>85</v>
      </c>
      <c r="L14">
        <v>0.36709999999999998</v>
      </c>
    </row>
    <row r="15" spans="1:12" x14ac:dyDescent="0.2">
      <c r="A15" s="3">
        <v>13</v>
      </c>
      <c r="B15" s="3" t="s">
        <v>16</v>
      </c>
      <c r="C15" s="3">
        <v>0</v>
      </c>
      <c r="H15" t="s">
        <v>108</v>
      </c>
      <c r="K15" t="s">
        <v>105</v>
      </c>
    </row>
    <row r="16" spans="1:12" x14ac:dyDescent="0.2">
      <c r="A16" s="3">
        <v>14</v>
      </c>
      <c r="B16" s="3" t="s">
        <v>17</v>
      </c>
      <c r="C16" s="3">
        <v>0</v>
      </c>
    </row>
    <row r="17" spans="1:3" x14ac:dyDescent="0.2">
      <c r="A17" s="3">
        <v>15</v>
      </c>
      <c r="B17" s="3" t="s">
        <v>18</v>
      </c>
      <c r="C17" s="3">
        <v>0</v>
      </c>
    </row>
    <row r="18" spans="1:3" x14ac:dyDescent="0.2">
      <c r="A18" s="3">
        <v>16</v>
      </c>
      <c r="B18" s="3" t="s">
        <v>19</v>
      </c>
      <c r="C18" s="3">
        <v>0</v>
      </c>
    </row>
    <row r="19" spans="1:3" x14ac:dyDescent="0.2">
      <c r="A19" s="3">
        <v>17</v>
      </c>
      <c r="B19" s="3" t="s">
        <v>20</v>
      </c>
      <c r="C19" s="3">
        <v>0</v>
      </c>
    </row>
    <row r="20" spans="1:3" x14ac:dyDescent="0.2">
      <c r="A20" s="3">
        <v>18</v>
      </c>
      <c r="B20" s="3" t="s">
        <v>21</v>
      </c>
      <c r="C20" s="3">
        <v>0</v>
      </c>
    </row>
    <row r="21" spans="1:3" x14ac:dyDescent="0.2">
      <c r="A21" s="3">
        <v>19</v>
      </c>
      <c r="B21" s="3" t="s">
        <v>22</v>
      </c>
      <c r="C21" s="3">
        <v>0</v>
      </c>
    </row>
    <row r="22" spans="1:3" x14ac:dyDescent="0.2">
      <c r="A22" s="3">
        <v>20</v>
      </c>
      <c r="B22" s="3" t="s">
        <v>23</v>
      </c>
      <c r="C22" s="3">
        <v>0</v>
      </c>
    </row>
    <row r="23" spans="1:3" x14ac:dyDescent="0.2">
      <c r="A23" s="3">
        <v>21</v>
      </c>
      <c r="B23" s="3" t="s">
        <v>24</v>
      </c>
      <c r="C23" s="3">
        <v>0</v>
      </c>
    </row>
    <row r="24" spans="1:3" x14ac:dyDescent="0.2">
      <c r="A24" s="3">
        <v>22</v>
      </c>
      <c r="B24" s="3" t="s">
        <v>25</v>
      </c>
      <c r="C24" s="3">
        <v>0</v>
      </c>
    </row>
    <row r="25" spans="1:3" x14ac:dyDescent="0.2">
      <c r="A25" s="3">
        <v>23</v>
      </c>
      <c r="B25" s="3" t="s">
        <v>26</v>
      </c>
      <c r="C25" s="3">
        <v>0</v>
      </c>
    </row>
    <row r="26" spans="1:3" x14ac:dyDescent="0.2">
      <c r="A26" s="3">
        <v>24</v>
      </c>
      <c r="B26" s="3" t="s">
        <v>27</v>
      </c>
      <c r="C26" s="3">
        <v>0</v>
      </c>
    </row>
    <row r="27" spans="1:3" x14ac:dyDescent="0.2">
      <c r="A27" s="3">
        <v>25</v>
      </c>
      <c r="B27" s="3" t="s">
        <v>28</v>
      </c>
      <c r="C27" s="3">
        <v>0</v>
      </c>
    </row>
    <row r="28" spans="1:3" x14ac:dyDescent="0.2">
      <c r="A28" s="3">
        <v>26</v>
      </c>
      <c r="B28" s="3" t="s">
        <v>29</v>
      </c>
      <c r="C28" s="3">
        <v>1</v>
      </c>
    </row>
    <row r="29" spans="1:3" x14ac:dyDescent="0.2">
      <c r="A29" s="3">
        <v>27</v>
      </c>
      <c r="B29" s="3" t="s">
        <v>30</v>
      </c>
      <c r="C29" s="3">
        <v>0</v>
      </c>
    </row>
    <row r="30" spans="1:3" x14ac:dyDescent="0.2">
      <c r="A30" s="3">
        <v>28</v>
      </c>
      <c r="B30" s="3" t="s">
        <v>31</v>
      </c>
      <c r="C30" s="3">
        <v>0</v>
      </c>
    </row>
    <row r="31" spans="1:3" x14ac:dyDescent="0.2">
      <c r="A31" s="3">
        <v>29</v>
      </c>
      <c r="B31" s="3" t="s">
        <v>32</v>
      </c>
      <c r="C31" s="3">
        <v>0</v>
      </c>
    </row>
    <row r="32" spans="1:3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0</v>
      </c>
    </row>
    <row r="36" spans="1:3" x14ac:dyDescent="0.2">
      <c r="A36" s="3">
        <v>34</v>
      </c>
      <c r="B36" s="3" t="s">
        <v>37</v>
      </c>
      <c r="C36" s="3">
        <v>0</v>
      </c>
    </row>
    <row r="37" spans="1:3" x14ac:dyDescent="0.2">
      <c r="A37" s="3">
        <v>35</v>
      </c>
      <c r="B37" s="3" t="s">
        <v>38</v>
      </c>
      <c r="C37" s="3">
        <v>0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0</v>
      </c>
    </row>
    <row r="44" spans="1:3" x14ac:dyDescent="0.2">
      <c r="A44" s="3">
        <v>42</v>
      </c>
      <c r="B44" s="3" t="s">
        <v>45</v>
      </c>
      <c r="C44" s="3">
        <v>0</v>
      </c>
    </row>
    <row r="45" spans="1:3" x14ac:dyDescent="0.2">
      <c r="A45" s="3">
        <v>43</v>
      </c>
      <c r="B45" s="3" t="s">
        <v>46</v>
      </c>
      <c r="C45" s="3">
        <v>0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0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0</v>
      </c>
    </row>
    <row r="52" spans="1:3" x14ac:dyDescent="0.2">
      <c r="A52" s="3">
        <v>50</v>
      </c>
      <c r="B52" s="3" t="s">
        <v>53</v>
      </c>
      <c r="C52" s="3">
        <v>0</v>
      </c>
    </row>
    <row r="53" spans="1:3" x14ac:dyDescent="0.2">
      <c r="A53" s="3">
        <v>51</v>
      </c>
      <c r="B53" s="3" t="s">
        <v>54</v>
      </c>
      <c r="C53" s="3">
        <v>0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2</v>
      </c>
    </row>
    <row r="56" spans="1:3" x14ac:dyDescent="0.2">
      <c r="A56" s="3">
        <v>54</v>
      </c>
      <c r="B56" s="3" t="s">
        <v>57</v>
      </c>
      <c r="C56" s="3">
        <v>2</v>
      </c>
    </row>
    <row r="57" spans="1:3" x14ac:dyDescent="0.2">
      <c r="A57" s="3">
        <v>55</v>
      </c>
      <c r="B57" s="3" t="s">
        <v>20</v>
      </c>
      <c r="C57" s="3">
        <v>2</v>
      </c>
    </row>
    <row r="58" spans="1:3" x14ac:dyDescent="0.2">
      <c r="A58" s="3">
        <v>56</v>
      </c>
      <c r="B58" s="3" t="s">
        <v>58</v>
      </c>
      <c r="C58" s="3">
        <v>0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0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0</v>
      </c>
    </row>
    <row r="63" spans="1:3" x14ac:dyDescent="0.2">
      <c r="A63" s="3">
        <v>61</v>
      </c>
      <c r="B63" s="3" t="s">
        <v>63</v>
      </c>
      <c r="C63" s="3">
        <v>0</v>
      </c>
    </row>
    <row r="64" spans="1:3" x14ac:dyDescent="0.2">
      <c r="A64" s="3">
        <v>62</v>
      </c>
      <c r="B64" s="3" t="s">
        <v>64</v>
      </c>
      <c r="C64" s="3">
        <v>1</v>
      </c>
    </row>
    <row r="65" spans="1:3" x14ac:dyDescent="0.2">
      <c r="A65" s="3">
        <v>63</v>
      </c>
      <c r="B65" s="3" t="s">
        <v>65</v>
      </c>
      <c r="C65" s="3">
        <v>0</v>
      </c>
    </row>
    <row r="66" spans="1:3" x14ac:dyDescent="0.2">
      <c r="A66" s="3">
        <v>64</v>
      </c>
      <c r="B66" s="3" t="s">
        <v>66</v>
      </c>
      <c r="C66" s="3">
        <v>0</v>
      </c>
    </row>
    <row r="67" spans="1:3" x14ac:dyDescent="0.2">
      <c r="A67" s="3">
        <v>65</v>
      </c>
      <c r="B67" s="3" t="s">
        <v>67</v>
      </c>
      <c r="C67" s="3">
        <v>0</v>
      </c>
    </row>
    <row r="68" spans="1:3" x14ac:dyDescent="0.2">
      <c r="A68" s="3">
        <v>66</v>
      </c>
      <c r="B68" s="3" t="s">
        <v>68</v>
      </c>
      <c r="C68" s="3">
        <v>0</v>
      </c>
    </row>
    <row r="69" spans="1:3" x14ac:dyDescent="0.2">
      <c r="A69" s="3">
        <v>67</v>
      </c>
      <c r="B69" s="3" t="s">
        <v>69</v>
      </c>
      <c r="C69" s="3">
        <v>0</v>
      </c>
    </row>
    <row r="70" spans="1:3" x14ac:dyDescent="0.2">
      <c r="A70" s="3">
        <v>68</v>
      </c>
      <c r="B70" s="3" t="s">
        <v>70</v>
      </c>
      <c r="C70" s="3">
        <v>0</v>
      </c>
    </row>
    <row r="71" spans="1:3" x14ac:dyDescent="0.2">
      <c r="A71" s="3">
        <v>69</v>
      </c>
      <c r="B71" s="3" t="s">
        <v>71</v>
      </c>
      <c r="C71" s="3">
        <v>0</v>
      </c>
    </row>
    <row r="72" spans="1:3" x14ac:dyDescent="0.2">
      <c r="A72" s="3">
        <v>70</v>
      </c>
      <c r="B72" s="3" t="s">
        <v>72</v>
      </c>
      <c r="C72" s="3">
        <v>0</v>
      </c>
    </row>
    <row r="73" spans="1:3" x14ac:dyDescent="0.2">
      <c r="A73" s="3">
        <v>71</v>
      </c>
      <c r="B73" s="3" t="s">
        <v>73</v>
      </c>
      <c r="C73" s="3">
        <v>0</v>
      </c>
    </row>
    <row r="74" spans="1:3" x14ac:dyDescent="0.2">
      <c r="A74" s="3">
        <v>72</v>
      </c>
      <c r="B74" s="3" t="s">
        <v>74</v>
      </c>
      <c r="C74" s="3">
        <v>1</v>
      </c>
    </row>
    <row r="75" spans="1:3" x14ac:dyDescent="0.2">
      <c r="A75" s="3">
        <v>73</v>
      </c>
      <c r="B75" s="3" t="s">
        <v>75</v>
      </c>
      <c r="C75" s="3">
        <v>0</v>
      </c>
    </row>
    <row r="76" spans="1:3" x14ac:dyDescent="0.2">
      <c r="A76" s="3">
        <v>74</v>
      </c>
      <c r="B76" s="3" t="s">
        <v>76</v>
      </c>
      <c r="C76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A553-9EDF-1541-BABB-886398B46658}">
  <dimension ref="A1:H76"/>
  <sheetViews>
    <sheetView tabSelected="1" topLeftCell="A9" workbookViewId="0">
      <selection activeCell="G16" sqref="G16"/>
    </sheetView>
  </sheetViews>
  <sheetFormatPr baseColWidth="10" defaultRowHeight="16" x14ac:dyDescent="0.2"/>
  <cols>
    <col min="7" max="7" width="15.83203125" customWidth="1"/>
  </cols>
  <sheetData>
    <row r="1" spans="1:8" x14ac:dyDescent="0.2">
      <c r="A1" s="3" t="s">
        <v>115</v>
      </c>
      <c r="B1" s="3"/>
      <c r="C1" s="3"/>
      <c r="E1" t="s">
        <v>77</v>
      </c>
      <c r="F1" t="s">
        <v>3</v>
      </c>
      <c r="G1" t="s">
        <v>78</v>
      </c>
      <c r="H1" t="s">
        <v>79</v>
      </c>
    </row>
    <row r="2" spans="1:8" x14ac:dyDescent="0.2">
      <c r="A2" s="3" t="s">
        <v>1</v>
      </c>
      <c r="B2" s="3" t="s">
        <v>2</v>
      </c>
      <c r="C2" s="3" t="s">
        <v>3</v>
      </c>
      <c r="E2" s="3">
        <v>0</v>
      </c>
      <c r="F2">
        <f>COUNTIF(C:C,E2)</f>
        <v>55</v>
      </c>
      <c r="G2">
        <f>E$13^E2/(FACT(E2)*EXP(E$13))</f>
        <v>0.6402183775251411</v>
      </c>
      <c r="H2">
        <f>G2*74</f>
        <v>47.376159936860439</v>
      </c>
    </row>
    <row r="3" spans="1:8" x14ac:dyDescent="0.2">
      <c r="A3" s="3">
        <v>1</v>
      </c>
      <c r="B3" s="3" t="s">
        <v>4</v>
      </c>
      <c r="C3" s="3">
        <v>1</v>
      </c>
      <c r="E3">
        <v>1</v>
      </c>
      <c r="F3">
        <f t="shared" ref="F3:F7" si="0">COUNTIF(C:C,E3)</f>
        <v>13</v>
      </c>
      <c r="G3">
        <f t="shared" ref="G3:G7" si="1">E$13^E3/(FACT(E3)*EXP(E$13))</f>
        <v>0.28550278997742778</v>
      </c>
      <c r="H3">
        <f t="shared" ref="H3:H7" si="2">G3*74</f>
        <v>21.127206458329656</v>
      </c>
    </row>
    <row r="4" spans="1:8" x14ac:dyDescent="0.2">
      <c r="A4" s="3">
        <v>2</v>
      </c>
      <c r="B4" s="3" t="s">
        <v>5</v>
      </c>
      <c r="C4" s="3">
        <v>0</v>
      </c>
      <c r="E4">
        <v>2</v>
      </c>
      <c r="F4">
        <f t="shared" si="0"/>
        <v>1</v>
      </c>
      <c r="G4">
        <f t="shared" si="1"/>
        <v>6.3659405873345384E-2</v>
      </c>
      <c r="H4">
        <f t="shared" si="2"/>
        <v>4.7107960346275588</v>
      </c>
    </row>
    <row r="5" spans="1:8" x14ac:dyDescent="0.2">
      <c r="A5" s="3">
        <v>3</v>
      </c>
      <c r="B5" s="3" t="s">
        <v>6</v>
      </c>
      <c r="C5" s="3">
        <v>0</v>
      </c>
      <c r="E5">
        <v>3</v>
      </c>
      <c r="F5">
        <f t="shared" si="0"/>
        <v>3</v>
      </c>
      <c r="G5">
        <f t="shared" si="1"/>
        <v>9.4628846568486392E-3</v>
      </c>
      <c r="H5">
        <f t="shared" si="2"/>
        <v>0.70025346460679927</v>
      </c>
    </row>
    <row r="6" spans="1:8" x14ac:dyDescent="0.2">
      <c r="A6" s="3">
        <v>4</v>
      </c>
      <c r="B6" s="3" t="s">
        <v>7</v>
      </c>
      <c r="C6" s="3">
        <v>0</v>
      </c>
      <c r="E6">
        <v>4</v>
      </c>
      <c r="F6">
        <f t="shared" si="0"/>
        <v>1</v>
      </c>
      <c r="G6">
        <f t="shared" si="1"/>
        <v>1.0549837624189361E-3</v>
      </c>
      <c r="H6">
        <f t="shared" si="2"/>
        <v>7.8068798419001273E-2</v>
      </c>
    </row>
    <row r="7" spans="1:8" x14ac:dyDescent="0.2">
      <c r="A7" s="3">
        <v>5</v>
      </c>
      <c r="B7" s="3" t="s">
        <v>8</v>
      </c>
      <c r="C7" s="3">
        <v>0</v>
      </c>
      <c r="E7">
        <v>5</v>
      </c>
      <c r="F7">
        <f t="shared" si="0"/>
        <v>1</v>
      </c>
      <c r="G7">
        <f t="shared" si="1"/>
        <v>9.4093146377905099E-5</v>
      </c>
      <c r="H7">
        <f t="shared" si="2"/>
        <v>6.962892831964977E-3</v>
      </c>
    </row>
    <row r="8" spans="1:8" x14ac:dyDescent="0.2">
      <c r="A8" s="3">
        <v>6</v>
      </c>
      <c r="B8" s="3" t="s">
        <v>9</v>
      </c>
      <c r="C8" s="3">
        <v>0</v>
      </c>
    </row>
    <row r="9" spans="1:8" x14ac:dyDescent="0.2">
      <c r="A9" s="3">
        <v>7</v>
      </c>
      <c r="B9" s="3" t="s">
        <v>10</v>
      </c>
      <c r="C9" s="3">
        <v>0</v>
      </c>
      <c r="E9" t="s">
        <v>107</v>
      </c>
      <c r="F9">
        <v>6</v>
      </c>
      <c r="G9">
        <f>1 - G2 - G3</f>
        <v>7.4278832497431113E-2</v>
      </c>
      <c r="H9">
        <f>G9*74</f>
        <v>5.4966336048099027</v>
      </c>
    </row>
    <row r="10" spans="1:8" x14ac:dyDescent="0.2">
      <c r="A10" s="3">
        <v>8</v>
      </c>
      <c r="B10" s="3" t="s">
        <v>11</v>
      </c>
      <c r="C10" s="3">
        <v>0</v>
      </c>
    </row>
    <row r="11" spans="1:8" x14ac:dyDescent="0.2">
      <c r="A11" s="3">
        <v>9</v>
      </c>
      <c r="B11" s="3" t="s">
        <v>12</v>
      </c>
      <c r="C11" s="3">
        <v>0</v>
      </c>
    </row>
    <row r="12" spans="1:8" x14ac:dyDescent="0.2">
      <c r="A12" s="3">
        <v>10</v>
      </c>
      <c r="B12" s="3" t="s">
        <v>13</v>
      </c>
      <c r="C12" s="3">
        <v>0</v>
      </c>
      <c r="E12" t="s">
        <v>80</v>
      </c>
      <c r="G12" t="s">
        <v>104</v>
      </c>
    </row>
    <row r="13" spans="1:8" x14ac:dyDescent="0.2">
      <c r="A13" s="3">
        <v>11</v>
      </c>
      <c r="B13" s="3" t="s">
        <v>14</v>
      </c>
      <c r="C13" s="3">
        <v>0</v>
      </c>
      <c r="E13">
        <f>AVERAGE(C3:C76)</f>
        <v>0.44594594594594594</v>
      </c>
      <c r="G13" t="s">
        <v>84</v>
      </c>
      <c r="H13">
        <v>4.3990999999999998</v>
      </c>
    </row>
    <row r="14" spans="1:8" x14ac:dyDescent="0.2">
      <c r="A14" s="3">
        <v>12</v>
      </c>
      <c r="B14" s="3" t="s">
        <v>15</v>
      </c>
      <c r="C14" s="3">
        <v>0</v>
      </c>
      <c r="G14" t="s">
        <v>85</v>
      </c>
      <c r="H14">
        <v>0.1109</v>
      </c>
    </row>
    <row r="15" spans="1:8" x14ac:dyDescent="0.2">
      <c r="A15" s="3">
        <v>13</v>
      </c>
      <c r="B15" s="3" t="s">
        <v>16</v>
      </c>
      <c r="C15" s="3">
        <v>0</v>
      </c>
      <c r="G15" t="s">
        <v>108</v>
      </c>
    </row>
    <row r="16" spans="1:8" x14ac:dyDescent="0.2">
      <c r="A16" s="3">
        <v>14</v>
      </c>
      <c r="B16" s="3" t="s">
        <v>17</v>
      </c>
      <c r="C16" s="3">
        <v>0</v>
      </c>
    </row>
    <row r="17" spans="1:3" x14ac:dyDescent="0.2">
      <c r="A17" s="3">
        <v>15</v>
      </c>
      <c r="B17" s="3" t="s">
        <v>18</v>
      </c>
      <c r="C17" s="3">
        <v>0</v>
      </c>
    </row>
    <row r="18" spans="1:3" x14ac:dyDescent="0.2">
      <c r="A18" s="3">
        <v>16</v>
      </c>
      <c r="B18" s="3" t="s">
        <v>19</v>
      </c>
      <c r="C18" s="3">
        <v>0</v>
      </c>
    </row>
    <row r="19" spans="1:3" x14ac:dyDescent="0.2">
      <c r="A19" s="3">
        <v>17</v>
      </c>
      <c r="B19" s="3" t="s">
        <v>20</v>
      </c>
      <c r="C19" s="3">
        <v>0</v>
      </c>
    </row>
    <row r="20" spans="1:3" x14ac:dyDescent="0.2">
      <c r="A20" s="3">
        <v>18</v>
      </c>
      <c r="B20" s="3" t="s">
        <v>21</v>
      </c>
      <c r="C20" s="3">
        <v>0</v>
      </c>
    </row>
    <row r="21" spans="1:3" x14ac:dyDescent="0.2">
      <c r="A21" s="3">
        <v>19</v>
      </c>
      <c r="B21" s="3" t="s">
        <v>22</v>
      </c>
      <c r="C21" s="3">
        <v>1</v>
      </c>
    </row>
    <row r="22" spans="1:3" x14ac:dyDescent="0.2">
      <c r="A22" s="3">
        <v>20</v>
      </c>
      <c r="B22" s="3" t="s">
        <v>23</v>
      </c>
      <c r="C22" s="3">
        <v>1</v>
      </c>
    </row>
    <row r="23" spans="1:3" x14ac:dyDescent="0.2">
      <c r="A23" s="3">
        <v>21</v>
      </c>
      <c r="B23" s="3" t="s">
        <v>24</v>
      </c>
      <c r="C23" s="3">
        <v>1</v>
      </c>
    </row>
    <row r="24" spans="1:3" x14ac:dyDescent="0.2">
      <c r="A24" s="3">
        <v>22</v>
      </c>
      <c r="B24" s="3" t="s">
        <v>25</v>
      </c>
      <c r="C24" s="3">
        <v>2</v>
      </c>
    </row>
    <row r="25" spans="1:3" x14ac:dyDescent="0.2">
      <c r="A25" s="3">
        <v>23</v>
      </c>
      <c r="B25" s="3" t="s">
        <v>26</v>
      </c>
      <c r="C25" s="3">
        <v>0</v>
      </c>
    </row>
    <row r="26" spans="1:3" x14ac:dyDescent="0.2">
      <c r="A26" s="3">
        <v>24</v>
      </c>
      <c r="B26" s="3" t="s">
        <v>27</v>
      </c>
      <c r="C26" s="3">
        <v>0</v>
      </c>
    </row>
    <row r="27" spans="1:3" x14ac:dyDescent="0.2">
      <c r="A27" s="3">
        <v>25</v>
      </c>
      <c r="B27" s="3" t="s">
        <v>28</v>
      </c>
      <c r="C27" s="3">
        <v>0</v>
      </c>
    </row>
    <row r="28" spans="1:3" x14ac:dyDescent="0.2">
      <c r="A28" s="3">
        <v>26</v>
      </c>
      <c r="B28" s="3" t="s">
        <v>29</v>
      </c>
      <c r="C28" s="3">
        <v>0</v>
      </c>
    </row>
    <row r="29" spans="1:3" x14ac:dyDescent="0.2">
      <c r="A29" s="3">
        <v>27</v>
      </c>
      <c r="B29" s="3" t="s">
        <v>30</v>
      </c>
      <c r="C29" s="3">
        <v>0</v>
      </c>
    </row>
    <row r="30" spans="1:3" x14ac:dyDescent="0.2">
      <c r="A30" s="3">
        <v>28</v>
      </c>
      <c r="B30" s="3" t="s">
        <v>31</v>
      </c>
      <c r="C30" s="3">
        <v>1</v>
      </c>
    </row>
    <row r="31" spans="1:3" x14ac:dyDescent="0.2">
      <c r="A31" s="3">
        <v>29</v>
      </c>
      <c r="B31" s="3" t="s">
        <v>32</v>
      </c>
      <c r="C31" s="3">
        <v>0</v>
      </c>
    </row>
    <row r="32" spans="1:3" x14ac:dyDescent="0.2">
      <c r="A32" s="3">
        <v>30</v>
      </c>
      <c r="B32" s="3" t="s">
        <v>33</v>
      </c>
      <c r="C32" s="3">
        <v>0</v>
      </c>
    </row>
    <row r="33" spans="1:3" x14ac:dyDescent="0.2">
      <c r="A33" s="3">
        <v>31</v>
      </c>
      <c r="B33" s="3" t="s">
        <v>34</v>
      </c>
      <c r="C33" s="3">
        <v>0</v>
      </c>
    </row>
    <row r="34" spans="1:3" x14ac:dyDescent="0.2">
      <c r="A34" s="3">
        <v>32</v>
      </c>
      <c r="B34" s="3" t="s">
        <v>35</v>
      </c>
      <c r="C34" s="3">
        <v>0</v>
      </c>
    </row>
    <row r="35" spans="1:3" x14ac:dyDescent="0.2">
      <c r="A35" s="3">
        <v>33</v>
      </c>
      <c r="B35" s="3" t="s">
        <v>36</v>
      </c>
      <c r="C35" s="3">
        <v>0</v>
      </c>
    </row>
    <row r="36" spans="1:3" x14ac:dyDescent="0.2">
      <c r="A36" s="3">
        <v>34</v>
      </c>
      <c r="B36" s="3" t="s">
        <v>37</v>
      </c>
      <c r="C36" s="3">
        <v>0</v>
      </c>
    </row>
    <row r="37" spans="1:3" x14ac:dyDescent="0.2">
      <c r="A37" s="3">
        <v>35</v>
      </c>
      <c r="B37" s="3" t="s">
        <v>38</v>
      </c>
      <c r="C37" s="3">
        <v>0</v>
      </c>
    </row>
    <row r="38" spans="1:3" x14ac:dyDescent="0.2">
      <c r="A38" s="3">
        <v>36</v>
      </c>
      <c r="B38" s="3" t="s">
        <v>39</v>
      </c>
      <c r="C38" s="3">
        <v>0</v>
      </c>
    </row>
    <row r="39" spans="1:3" x14ac:dyDescent="0.2">
      <c r="A39" s="3">
        <v>37</v>
      </c>
      <c r="B39" s="3" t="s">
        <v>40</v>
      </c>
      <c r="C39" s="3">
        <v>0</v>
      </c>
    </row>
    <row r="40" spans="1:3" x14ac:dyDescent="0.2">
      <c r="A40" s="3">
        <v>38</v>
      </c>
      <c r="B40" s="3" t="s">
        <v>41</v>
      </c>
      <c r="C40" s="3">
        <v>0</v>
      </c>
    </row>
    <row r="41" spans="1:3" x14ac:dyDescent="0.2">
      <c r="A41" s="3">
        <v>39</v>
      </c>
      <c r="B41" s="3" t="s">
        <v>42</v>
      </c>
      <c r="C41" s="3">
        <v>0</v>
      </c>
    </row>
    <row r="42" spans="1:3" x14ac:dyDescent="0.2">
      <c r="A42" s="3">
        <v>40</v>
      </c>
      <c r="B42" s="3" t="s">
        <v>43</v>
      </c>
      <c r="C42" s="3">
        <v>0</v>
      </c>
    </row>
    <row r="43" spans="1:3" x14ac:dyDescent="0.2">
      <c r="A43" s="3">
        <v>41</v>
      </c>
      <c r="B43" s="3" t="s">
        <v>44</v>
      </c>
      <c r="C43" s="3">
        <v>0</v>
      </c>
    </row>
    <row r="44" spans="1:3" x14ac:dyDescent="0.2">
      <c r="A44" s="3">
        <v>42</v>
      </c>
      <c r="B44" s="3" t="s">
        <v>45</v>
      </c>
      <c r="C44" s="3">
        <v>1</v>
      </c>
    </row>
    <row r="45" spans="1:3" x14ac:dyDescent="0.2">
      <c r="A45" s="3">
        <v>43</v>
      </c>
      <c r="B45" s="3" t="s">
        <v>46</v>
      </c>
      <c r="C45" s="3">
        <v>5</v>
      </c>
    </row>
    <row r="46" spans="1:3" x14ac:dyDescent="0.2">
      <c r="A46" s="3">
        <v>44</v>
      </c>
      <c r="B46" s="3" t="s">
        <v>47</v>
      </c>
      <c r="C46" s="3">
        <v>0</v>
      </c>
    </row>
    <row r="47" spans="1:3" x14ac:dyDescent="0.2">
      <c r="A47" s="3">
        <v>45</v>
      </c>
      <c r="B47" s="3" t="s">
        <v>48</v>
      </c>
      <c r="C47" s="3">
        <v>0</v>
      </c>
    </row>
    <row r="48" spans="1:3" x14ac:dyDescent="0.2">
      <c r="A48" s="3">
        <v>46</v>
      </c>
      <c r="B48" s="3" t="s">
        <v>49</v>
      </c>
      <c r="C48" s="3">
        <v>0</v>
      </c>
    </row>
    <row r="49" spans="1:3" x14ac:dyDescent="0.2">
      <c r="A49" s="3">
        <v>47</v>
      </c>
      <c r="B49" s="3" t="s">
        <v>50</v>
      </c>
      <c r="C49" s="3">
        <v>0</v>
      </c>
    </row>
    <row r="50" spans="1:3" x14ac:dyDescent="0.2">
      <c r="A50" s="3">
        <v>48</v>
      </c>
      <c r="B50" s="3" t="s">
        <v>51</v>
      </c>
      <c r="C50" s="3">
        <v>0</v>
      </c>
    </row>
    <row r="51" spans="1:3" x14ac:dyDescent="0.2">
      <c r="A51" s="3">
        <v>49</v>
      </c>
      <c r="B51" s="3" t="s">
        <v>52</v>
      </c>
      <c r="C51" s="3">
        <v>0</v>
      </c>
    </row>
    <row r="52" spans="1:3" x14ac:dyDescent="0.2">
      <c r="A52" s="3">
        <v>50</v>
      </c>
      <c r="B52" s="3" t="s">
        <v>53</v>
      </c>
      <c r="C52" s="3">
        <v>0</v>
      </c>
    </row>
    <row r="53" spans="1:3" x14ac:dyDescent="0.2">
      <c r="A53" s="3">
        <v>51</v>
      </c>
      <c r="B53" s="3" t="s">
        <v>54</v>
      </c>
      <c r="C53" s="3">
        <v>0</v>
      </c>
    </row>
    <row r="54" spans="1:3" x14ac:dyDescent="0.2">
      <c r="A54" s="3">
        <v>52</v>
      </c>
      <c r="B54" s="3" t="s">
        <v>55</v>
      </c>
      <c r="C54" s="3">
        <v>0</v>
      </c>
    </row>
    <row r="55" spans="1:3" x14ac:dyDescent="0.2">
      <c r="A55" s="3">
        <v>53</v>
      </c>
      <c r="B55" s="3" t="s">
        <v>56</v>
      </c>
      <c r="C55" s="3">
        <v>1</v>
      </c>
    </row>
    <row r="56" spans="1:3" x14ac:dyDescent="0.2">
      <c r="A56" s="3">
        <v>54</v>
      </c>
      <c r="B56" s="3" t="s">
        <v>57</v>
      </c>
      <c r="C56" s="3">
        <v>0</v>
      </c>
    </row>
    <row r="57" spans="1:3" x14ac:dyDescent="0.2">
      <c r="A57" s="3">
        <v>55</v>
      </c>
      <c r="B57" s="3" t="s">
        <v>20</v>
      </c>
      <c r="C57" s="3">
        <v>1</v>
      </c>
    </row>
    <row r="58" spans="1:3" x14ac:dyDescent="0.2">
      <c r="A58" s="3">
        <v>56</v>
      </c>
      <c r="B58" s="3" t="s">
        <v>58</v>
      </c>
      <c r="C58" s="3">
        <v>3</v>
      </c>
    </row>
    <row r="59" spans="1:3" x14ac:dyDescent="0.2">
      <c r="A59" s="3">
        <v>57</v>
      </c>
      <c r="B59" s="3" t="s">
        <v>59</v>
      </c>
      <c r="C59" s="3">
        <v>0</v>
      </c>
    </row>
    <row r="60" spans="1:3" x14ac:dyDescent="0.2">
      <c r="A60" s="3">
        <v>58</v>
      </c>
      <c r="B60" s="3" t="s">
        <v>60</v>
      </c>
      <c r="C60" s="3">
        <v>1</v>
      </c>
    </row>
    <row r="61" spans="1:3" x14ac:dyDescent="0.2">
      <c r="A61" s="3">
        <v>59</v>
      </c>
      <c r="B61" s="3" t="s">
        <v>61</v>
      </c>
      <c r="C61" s="3">
        <v>0</v>
      </c>
    </row>
    <row r="62" spans="1:3" x14ac:dyDescent="0.2">
      <c r="A62" s="3">
        <v>60</v>
      </c>
      <c r="B62" s="3" t="s">
        <v>62</v>
      </c>
      <c r="C62" s="3">
        <v>0</v>
      </c>
    </row>
    <row r="63" spans="1:3" x14ac:dyDescent="0.2">
      <c r="A63" s="3">
        <v>61</v>
      </c>
      <c r="B63" s="3" t="s">
        <v>63</v>
      </c>
      <c r="C63" s="3">
        <v>1</v>
      </c>
    </row>
    <row r="64" spans="1:3" x14ac:dyDescent="0.2">
      <c r="A64" s="3">
        <v>62</v>
      </c>
      <c r="B64" s="3" t="s">
        <v>64</v>
      </c>
      <c r="C64" s="3">
        <v>0</v>
      </c>
    </row>
    <row r="65" spans="1:3" x14ac:dyDescent="0.2">
      <c r="A65" s="3">
        <v>63</v>
      </c>
      <c r="B65" s="3" t="s">
        <v>65</v>
      </c>
      <c r="C65" s="3">
        <v>3</v>
      </c>
    </row>
    <row r="66" spans="1:3" x14ac:dyDescent="0.2">
      <c r="A66" s="3">
        <v>64</v>
      </c>
      <c r="B66" s="3" t="s">
        <v>66</v>
      </c>
      <c r="C66" s="3">
        <v>0</v>
      </c>
    </row>
    <row r="67" spans="1:3" x14ac:dyDescent="0.2">
      <c r="A67" s="3">
        <v>65</v>
      </c>
      <c r="B67" s="3" t="s">
        <v>67</v>
      </c>
      <c r="C67" s="3">
        <v>1</v>
      </c>
    </row>
    <row r="68" spans="1:3" x14ac:dyDescent="0.2">
      <c r="A68" s="3">
        <v>66</v>
      </c>
      <c r="B68" s="3" t="s">
        <v>68</v>
      </c>
      <c r="C68" s="3">
        <v>0</v>
      </c>
    </row>
    <row r="69" spans="1:3" x14ac:dyDescent="0.2">
      <c r="A69" s="3">
        <v>67</v>
      </c>
      <c r="B69" s="3" t="s">
        <v>69</v>
      </c>
      <c r="C69" s="3">
        <v>1</v>
      </c>
    </row>
    <row r="70" spans="1:3" x14ac:dyDescent="0.2">
      <c r="A70" s="3">
        <v>68</v>
      </c>
      <c r="B70" s="3" t="s">
        <v>70</v>
      </c>
      <c r="C70" s="3">
        <v>3</v>
      </c>
    </row>
    <row r="71" spans="1:3" x14ac:dyDescent="0.2">
      <c r="A71" s="3">
        <v>69</v>
      </c>
      <c r="B71" s="3" t="s">
        <v>71</v>
      </c>
      <c r="C71" s="3">
        <v>0</v>
      </c>
    </row>
    <row r="72" spans="1:3" x14ac:dyDescent="0.2">
      <c r="A72" s="3">
        <v>70</v>
      </c>
      <c r="B72" s="3" t="s">
        <v>72</v>
      </c>
      <c r="C72" s="3">
        <v>0</v>
      </c>
    </row>
    <row r="73" spans="1:3" x14ac:dyDescent="0.2">
      <c r="A73" s="3">
        <v>71</v>
      </c>
      <c r="B73" s="3" t="s">
        <v>73</v>
      </c>
      <c r="C73" s="3">
        <v>0</v>
      </c>
    </row>
    <row r="74" spans="1:3" x14ac:dyDescent="0.2">
      <c r="A74" s="3">
        <v>72</v>
      </c>
      <c r="B74" s="3" t="s">
        <v>74</v>
      </c>
      <c r="C74" s="3">
        <v>0</v>
      </c>
    </row>
    <row r="75" spans="1:3" x14ac:dyDescent="0.2">
      <c r="A75" s="3">
        <v>73</v>
      </c>
      <c r="B75" s="3" t="s">
        <v>75</v>
      </c>
      <c r="C75" s="3">
        <v>4</v>
      </c>
    </row>
    <row r="76" spans="1:3" x14ac:dyDescent="0.2">
      <c r="A76" s="3">
        <v>74</v>
      </c>
      <c r="B76" s="3" t="s">
        <v>76</v>
      </c>
      <c r="C76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Exhortations</vt:lpstr>
      <vt:lpstr>Imperatives</vt:lpstr>
      <vt:lpstr>Expressions of affections</vt:lpstr>
      <vt:lpstr>Expressions of confidence</vt:lpstr>
      <vt:lpstr>2P or 3P praise</vt:lpstr>
      <vt:lpstr>2P blame</vt:lpstr>
      <vt:lpstr>Satire</vt:lpstr>
      <vt:lpstr>Expressions of wish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McCauley</dc:creator>
  <cp:lastModifiedBy>Tommy McCauley</cp:lastModifiedBy>
  <dcterms:created xsi:type="dcterms:W3CDTF">2024-06-04T18:24:20Z</dcterms:created>
  <dcterms:modified xsi:type="dcterms:W3CDTF">2024-06-05T18:39:57Z</dcterms:modified>
</cp:coreProperties>
</file>